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7.xml" ContentType="application/vnd.openxmlformats-officedocument.drawing+xml"/>
  <Override PartName="/xl/charts/chart1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8.xml" ContentType="application/vnd.openxmlformats-officedocument.drawingml.chart+xml"/>
  <Override PartName="/xl/charts/style12.xml" ContentType="application/vnd.ms-office.chartstyle+xml"/>
  <Override PartName="/xl/charts/colors12.xml" ContentType="application/vnd.ms-office.chartcolorstyle+xml"/>
  <Override PartName="/xl/charts/chart19.xml" ContentType="application/vnd.openxmlformats-officedocument.drawingml.chart+xml"/>
  <Override PartName="/xl/charts/style13.xml" ContentType="application/vnd.ms-office.chartstyle+xml"/>
  <Override PartName="/xl/charts/colors13.xml" ContentType="application/vnd.ms-office.chartcolorstyle+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charts/chart22.xml" ContentType="application/vnd.openxmlformats-officedocument.drawingml.chart+xml"/>
  <Override PartName="/xl/charts/style16.xml" ContentType="application/vnd.ms-office.chartstyle+xml"/>
  <Override PartName="/xl/charts/colors16.xml" ContentType="application/vnd.ms-office.chartcolorstyle+xml"/>
  <Override PartName="/xl/charts/chart23.xml" ContentType="application/vnd.openxmlformats-officedocument.drawingml.chart+xml"/>
  <Override PartName="/xl/charts/style17.xml" ContentType="application/vnd.ms-office.chartstyle+xml"/>
  <Override PartName="/xl/charts/colors17.xml" ContentType="application/vnd.ms-office.chartcolorstyle+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0.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autoCompressPictures="0" defaultThemeVersion="166925"/>
  <mc:AlternateContent xmlns:mc="http://schemas.openxmlformats.org/markup-compatibility/2006">
    <mc:Choice Requires="x15">
      <x15ac:absPath xmlns:x15ac="http://schemas.microsoft.com/office/spreadsheetml/2010/11/ac" url="https://emailwsu-my.sharepoint.com/personal/sonia_hall_wsu_edu/Documents/OneDriveDocuments/NSF-SRSProject/AssessingCapBuildingNeeds/"/>
    </mc:Choice>
  </mc:AlternateContent>
  <xr:revisionPtr revIDLastSave="440" documentId="11_F94356E9842FF7C44BBBFEB39A03E6C785800408" xr6:coauthVersionLast="47" xr6:coauthVersionMax="47" xr10:uidLastSave="{91C5EFE6-89D6-40BD-9EE5-417B4A158E50}"/>
  <bookViews>
    <workbookView xWindow="7170" yWindow="15" windowWidth="21600" windowHeight="15300" tabRatio="871" firstSheet="3" activeTab="8" xr2:uid="{00000000-000D-0000-FFFF-FFFF00000000}"/>
  </bookViews>
  <sheets>
    <sheet name="raw data 5.08.22 + 5.17.22" sheetId="1" r:id="rId1"/>
    <sheet name="Cleaned" sheetId="6" r:id="rId2"/>
    <sheet name="Cleaned SAH" sheetId="16" r:id="rId3"/>
    <sheet name="Q1" sheetId="22" r:id="rId4"/>
    <sheet name="Q2" sheetId="23" r:id="rId5"/>
    <sheet name="Q3" sheetId="24" r:id="rId6"/>
    <sheet name="Q4" sheetId="25" r:id="rId7"/>
    <sheet name="Q5" sheetId="26" r:id="rId8"/>
    <sheet name="Q6" sheetId="27" r:id="rId9"/>
    <sheet name="Q7 Matrix" sheetId="9" r:id="rId10"/>
    <sheet name="Q7 Chart" sheetId="28" r:id="rId11"/>
    <sheet name="Q8 Matrix" sheetId="10" r:id="rId12"/>
    <sheet name="Q8 Chart" sheetId="29" r:id="rId13"/>
    <sheet name="Q9" sheetId="30" r:id="rId14"/>
    <sheet name="Q10" sheetId="31" r:id="rId15"/>
    <sheet name="Combo Matrix" sheetId="20" r:id="rId16"/>
    <sheet name="Categorical Interest-Exp" sheetId="21" r:id="rId17"/>
    <sheet name="Combo Figures" sheetId="15" r:id="rId18"/>
    <sheet name="Interest vs Gap" sheetId="19" r:id="rId19"/>
  </sheets>
  <definedNames>
    <definedName name="_xlnm._FilterDatabase" localSheetId="15" hidden="1">'Combo Matrix'!$C$4:$C$23</definedName>
    <definedName name="_xlnm._FilterDatabase" localSheetId="5" hidden="1">'Q3'!$A$1:$A$22</definedName>
    <definedName name="_xlnm._FilterDatabase" localSheetId="6" hidden="1">'Q4'!$A$1:$A$23</definedName>
    <definedName name="_xlnm._FilterDatabase" localSheetId="9" hidden="1">'Q7 Matrix'!$B$5:$B$24</definedName>
    <definedName name="_xlnm._FilterDatabase" localSheetId="11" hidden="1">'Q8 Matrix'!$B$1:$B$35</definedName>
    <definedName name="_xlnm._FilterDatabase" localSheetId="0" hidden="1">'raw data 5.08.22 + 5.17.22'!$A$2:$AL$25</definedName>
  </definedNames>
  <calcPr calcId="191029" concurrentCalc="0"/>
  <pivotCaches>
    <pivotCache cacheId="0" r:id="rId20"/>
    <pivotCache cacheId="1" r:id="rId2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9" i="24" l="1"/>
  <c r="T34" i="16"/>
  <c r="S34" i="16"/>
  <c r="R34" i="16"/>
  <c r="Q34" i="16"/>
  <c r="P34" i="16"/>
  <c r="O34" i="16"/>
  <c r="L44" i="20"/>
  <c r="J44" i="20"/>
  <c r="H44" i="20"/>
  <c r="F44" i="20"/>
  <c r="D44" i="20"/>
  <c r="B44" i="20"/>
  <c r="L43" i="20"/>
  <c r="J43" i="20"/>
  <c r="H43" i="20"/>
  <c r="F43" i="20"/>
  <c r="D43" i="20"/>
  <c r="B43" i="20"/>
  <c r="L42" i="20"/>
  <c r="J42" i="20"/>
  <c r="H42" i="20"/>
  <c r="F42" i="20"/>
  <c r="D42" i="20"/>
  <c r="B42" i="20"/>
  <c r="L41" i="20"/>
  <c r="J41" i="20"/>
  <c r="H41" i="20"/>
  <c r="F41" i="20"/>
  <c r="D41" i="20"/>
  <c r="B41" i="20"/>
  <c r="L40" i="20"/>
  <c r="J40" i="20"/>
  <c r="H40" i="20"/>
  <c r="F40" i="20"/>
  <c r="D40" i="20"/>
  <c r="B40" i="20"/>
  <c r="L39" i="20"/>
  <c r="J39" i="20"/>
  <c r="H39" i="20"/>
  <c r="F39" i="20"/>
  <c r="D39" i="20"/>
  <c r="B39" i="20"/>
  <c r="L38" i="20"/>
  <c r="J38" i="20"/>
  <c r="H38" i="20"/>
  <c r="F38" i="20"/>
  <c r="D38" i="20"/>
  <c r="B38" i="20"/>
  <c r="L37" i="20"/>
  <c r="J37" i="20"/>
  <c r="H37" i="20"/>
  <c r="F37" i="20"/>
  <c r="D37" i="20"/>
  <c r="B37" i="20"/>
  <c r="L36" i="20"/>
  <c r="J36" i="20"/>
  <c r="H36" i="20"/>
  <c r="F36" i="20"/>
  <c r="D36" i="20"/>
  <c r="B36" i="20"/>
  <c r="L35" i="20"/>
  <c r="J35" i="20"/>
  <c r="H35" i="20"/>
  <c r="F35" i="20"/>
  <c r="D35" i="20"/>
  <c r="B35" i="20"/>
  <c r="L33" i="20"/>
  <c r="J33" i="20"/>
  <c r="H33" i="20"/>
  <c r="F33" i="20"/>
  <c r="D33" i="20"/>
  <c r="B33" i="20"/>
  <c r="M44" i="20"/>
  <c r="K44" i="20"/>
  <c r="I44" i="20"/>
  <c r="G44" i="20"/>
  <c r="E44" i="20"/>
  <c r="C44" i="20"/>
  <c r="M43" i="20"/>
  <c r="K43" i="20"/>
  <c r="I43" i="20"/>
  <c r="G43" i="20"/>
  <c r="E43" i="20"/>
  <c r="C43" i="20"/>
  <c r="M42" i="20"/>
  <c r="K42" i="20"/>
  <c r="I42" i="20"/>
  <c r="G42" i="20"/>
  <c r="E42" i="20"/>
  <c r="C42" i="20"/>
  <c r="M41" i="20"/>
  <c r="K41" i="20"/>
  <c r="I41" i="20"/>
  <c r="G41" i="20"/>
  <c r="E41" i="20"/>
  <c r="C41" i="20"/>
  <c r="M40" i="20"/>
  <c r="K40" i="20"/>
  <c r="I40" i="20"/>
  <c r="G40" i="20"/>
  <c r="E40" i="20"/>
  <c r="C40" i="20"/>
  <c r="M39" i="20"/>
  <c r="K39" i="20"/>
  <c r="I39" i="20"/>
  <c r="G39" i="20"/>
  <c r="E39" i="20"/>
  <c r="C39" i="20"/>
  <c r="M38" i="20"/>
  <c r="K38" i="20"/>
  <c r="I38" i="20"/>
  <c r="G38" i="20"/>
  <c r="E38" i="20"/>
  <c r="C38" i="20"/>
  <c r="M37" i="20"/>
  <c r="K37" i="20"/>
  <c r="I37" i="20"/>
  <c r="G37" i="20"/>
  <c r="E37" i="20"/>
  <c r="C37" i="20"/>
  <c r="M36" i="20"/>
  <c r="K36" i="20"/>
  <c r="I36" i="20"/>
  <c r="G36" i="20"/>
  <c r="E36" i="20"/>
  <c r="C36" i="20"/>
  <c r="M35" i="20"/>
  <c r="K35" i="20"/>
  <c r="I35" i="20"/>
  <c r="G35" i="20"/>
  <c r="E35" i="20"/>
  <c r="C35" i="20"/>
  <c r="M33" i="20"/>
  <c r="K33" i="20"/>
  <c r="I33" i="20"/>
  <c r="G33" i="20"/>
  <c r="E33" i="20"/>
  <c r="C33" i="20"/>
  <c r="O23" i="16"/>
  <c r="O24" i="16"/>
  <c r="O25" i="16"/>
  <c r="O26" i="16"/>
  <c r="O27" i="16"/>
  <c r="O28" i="16"/>
  <c r="O29" i="16"/>
  <c r="O30" i="16"/>
  <c r="O31" i="16"/>
  <c r="O32" i="16"/>
  <c r="U3" i="16"/>
  <c r="P24" i="16"/>
  <c r="Q24" i="16"/>
  <c r="R24" i="16"/>
  <c r="S24" i="16"/>
  <c r="T24" i="16"/>
  <c r="U24" i="16"/>
  <c r="P25" i="16"/>
  <c r="Q25" i="16"/>
  <c r="R25" i="16"/>
  <c r="S25" i="16"/>
  <c r="T25" i="16"/>
  <c r="U25" i="16"/>
  <c r="P26" i="16"/>
  <c r="Q26" i="16"/>
  <c r="R26" i="16"/>
  <c r="S26" i="16"/>
  <c r="T26" i="16"/>
  <c r="U26" i="16"/>
  <c r="P27" i="16"/>
  <c r="Q27" i="16"/>
  <c r="R27" i="16"/>
  <c r="S27" i="16"/>
  <c r="T27" i="16"/>
  <c r="U27" i="16"/>
  <c r="P28" i="16"/>
  <c r="Q28" i="16"/>
  <c r="R28" i="16"/>
  <c r="S28" i="16"/>
  <c r="T28" i="16"/>
  <c r="U28" i="16"/>
  <c r="P29" i="16"/>
  <c r="Q29" i="16"/>
  <c r="R29" i="16"/>
  <c r="S29" i="16"/>
  <c r="T29" i="16"/>
  <c r="U29" i="16"/>
  <c r="P30" i="16"/>
  <c r="Q30" i="16"/>
  <c r="R30" i="16"/>
  <c r="S30" i="16"/>
  <c r="T30" i="16"/>
  <c r="U30" i="16"/>
  <c r="P31" i="16"/>
  <c r="Q31" i="16"/>
  <c r="R31" i="16"/>
  <c r="S31" i="16"/>
  <c r="T31" i="16"/>
  <c r="U31" i="16"/>
  <c r="P32" i="16"/>
  <c r="Q32" i="16"/>
  <c r="R32" i="16"/>
  <c r="S32" i="16"/>
  <c r="T32" i="16"/>
  <c r="U32" i="16"/>
  <c r="C36" i="9"/>
  <c r="D36" i="9"/>
  <c r="E36" i="9"/>
  <c r="F36" i="9"/>
  <c r="G36" i="9"/>
  <c r="C37" i="9"/>
  <c r="D37" i="9"/>
  <c r="E37" i="9"/>
  <c r="F37" i="9"/>
  <c r="G37" i="9"/>
  <c r="C38" i="9"/>
  <c r="D38" i="9"/>
  <c r="E38" i="9"/>
  <c r="F38" i="9"/>
  <c r="G38" i="9"/>
  <c r="C39" i="9"/>
  <c r="D39" i="9"/>
  <c r="E39" i="9"/>
  <c r="F39" i="9"/>
  <c r="G39" i="9"/>
  <c r="C40" i="9"/>
  <c r="D40" i="9"/>
  <c r="E40" i="9"/>
  <c r="F40" i="9"/>
  <c r="G40" i="9"/>
  <c r="C41" i="9"/>
  <c r="D41" i="9"/>
  <c r="E41" i="9"/>
  <c r="F41" i="9"/>
  <c r="G41" i="9"/>
  <c r="C42" i="9"/>
  <c r="D42" i="9"/>
  <c r="E42" i="9"/>
  <c r="F42" i="9"/>
  <c r="G42" i="9"/>
  <c r="C43" i="9"/>
  <c r="D43" i="9"/>
  <c r="E43" i="9"/>
  <c r="F43" i="9"/>
  <c r="G43" i="9"/>
  <c r="C44" i="9"/>
  <c r="D44" i="9"/>
  <c r="E44" i="9"/>
  <c r="F44" i="9"/>
  <c r="G44" i="9"/>
  <c r="C45" i="9"/>
  <c r="D45" i="9"/>
  <c r="E45" i="9"/>
  <c r="F45" i="9"/>
  <c r="G45" i="9"/>
  <c r="B45" i="9"/>
  <c r="B44" i="9"/>
  <c r="B43" i="9"/>
  <c r="B42" i="9"/>
  <c r="B41" i="9"/>
  <c r="B40" i="9"/>
  <c r="B39" i="9"/>
  <c r="B38" i="9"/>
  <c r="B37" i="9"/>
  <c r="B36" i="9"/>
  <c r="G34" i="9"/>
  <c r="F34" i="9"/>
  <c r="E34" i="9"/>
  <c r="D34" i="9"/>
  <c r="C34" i="9"/>
  <c r="B34" i="9"/>
  <c r="C36" i="10"/>
  <c r="D36" i="10"/>
  <c r="E36" i="10"/>
  <c r="F36" i="10"/>
  <c r="G36" i="10"/>
  <c r="C37" i="10"/>
  <c r="D37" i="10"/>
  <c r="E37" i="10"/>
  <c r="F37" i="10"/>
  <c r="G37" i="10"/>
  <c r="C38" i="10"/>
  <c r="D38" i="10"/>
  <c r="E38" i="10"/>
  <c r="F38" i="10"/>
  <c r="G38" i="10"/>
  <c r="C39" i="10"/>
  <c r="D39" i="10"/>
  <c r="E39" i="10"/>
  <c r="F39" i="10"/>
  <c r="G39" i="10"/>
  <c r="C40" i="10"/>
  <c r="D40" i="10"/>
  <c r="E40" i="10"/>
  <c r="F40" i="10"/>
  <c r="G40" i="10"/>
  <c r="C41" i="10"/>
  <c r="D41" i="10"/>
  <c r="E41" i="10"/>
  <c r="F41" i="10"/>
  <c r="G41" i="10"/>
  <c r="C42" i="10"/>
  <c r="D42" i="10"/>
  <c r="E42" i="10"/>
  <c r="F42" i="10"/>
  <c r="G42" i="10"/>
  <c r="C43" i="10"/>
  <c r="D43" i="10"/>
  <c r="E43" i="10"/>
  <c r="F43" i="10"/>
  <c r="G43" i="10"/>
  <c r="C44" i="10"/>
  <c r="D44" i="10"/>
  <c r="E44" i="10"/>
  <c r="F44" i="10"/>
  <c r="G44" i="10"/>
  <c r="C45" i="10"/>
  <c r="D45" i="10"/>
  <c r="E45" i="10"/>
  <c r="F45" i="10"/>
  <c r="G45" i="10"/>
  <c r="B45" i="10"/>
  <c r="B44" i="10"/>
  <c r="B43" i="10"/>
  <c r="B42" i="10"/>
  <c r="B41" i="10"/>
  <c r="B40" i="10"/>
  <c r="B39" i="10"/>
  <c r="B38" i="10"/>
  <c r="B37" i="10"/>
  <c r="B36" i="10"/>
  <c r="G34" i="10"/>
  <c r="F34" i="10"/>
  <c r="E34" i="10"/>
  <c r="D34" i="10"/>
  <c r="C34" i="10"/>
  <c r="B34" i="10"/>
  <c r="O4" i="16"/>
  <c r="P4" i="16"/>
  <c r="Q4" i="16"/>
  <c r="R4" i="16"/>
  <c r="S4" i="16"/>
  <c r="T4" i="16"/>
  <c r="U4" i="16"/>
  <c r="O6" i="16"/>
  <c r="P6" i="16"/>
  <c r="Q6" i="16"/>
  <c r="R6" i="16"/>
  <c r="S6" i="16"/>
  <c r="T6" i="16"/>
  <c r="U6" i="16"/>
  <c r="O7" i="16"/>
  <c r="P7" i="16"/>
  <c r="Q7" i="16"/>
  <c r="R7" i="16"/>
  <c r="S7" i="16"/>
  <c r="T7" i="16"/>
  <c r="U7" i="16"/>
  <c r="O8" i="16"/>
  <c r="P8" i="16"/>
  <c r="Q8" i="16"/>
  <c r="R8" i="16"/>
  <c r="S8" i="16"/>
  <c r="T8" i="16"/>
  <c r="U8" i="16"/>
  <c r="O9" i="16"/>
  <c r="P9" i="16"/>
  <c r="Q9" i="16"/>
  <c r="R9" i="16"/>
  <c r="S9" i="16"/>
  <c r="T9" i="16"/>
  <c r="U9" i="16"/>
  <c r="O10" i="16"/>
  <c r="P10" i="16"/>
  <c r="Q10" i="16"/>
  <c r="R10" i="16"/>
  <c r="S10" i="16"/>
  <c r="T10" i="16"/>
  <c r="U10" i="16"/>
  <c r="O11" i="16"/>
  <c r="P11" i="16"/>
  <c r="Q11" i="16"/>
  <c r="R11" i="16"/>
  <c r="S11" i="16"/>
  <c r="T11" i="16"/>
  <c r="U11" i="16"/>
  <c r="O12" i="16"/>
  <c r="P12" i="16"/>
  <c r="Q12" i="16"/>
  <c r="R12" i="16"/>
  <c r="S12" i="16"/>
  <c r="T12" i="16"/>
  <c r="U12" i="16"/>
  <c r="O13" i="16"/>
  <c r="P13" i="16"/>
  <c r="Q13" i="16"/>
  <c r="R13" i="16"/>
  <c r="S13" i="16"/>
  <c r="T13" i="16"/>
  <c r="U13" i="16"/>
  <c r="O14" i="16"/>
  <c r="P14" i="16"/>
  <c r="Q14" i="16"/>
  <c r="R14" i="16"/>
  <c r="S14" i="16"/>
  <c r="T14" i="16"/>
  <c r="U14" i="16"/>
  <c r="O15" i="16"/>
  <c r="P15" i="16"/>
  <c r="Q15" i="16"/>
  <c r="R15" i="16"/>
  <c r="S15" i="16"/>
  <c r="T15" i="16"/>
  <c r="U15" i="16"/>
  <c r="O16" i="16"/>
  <c r="P16" i="16"/>
  <c r="Q16" i="16"/>
  <c r="R16" i="16"/>
  <c r="S16" i="16"/>
  <c r="T16" i="16"/>
  <c r="U16" i="16"/>
  <c r="O17" i="16"/>
  <c r="P17" i="16"/>
  <c r="Q17" i="16"/>
  <c r="R17" i="16"/>
  <c r="S17" i="16"/>
  <c r="T17" i="16"/>
  <c r="U17" i="16"/>
  <c r="O18" i="16"/>
  <c r="P18" i="16"/>
  <c r="Q18" i="16"/>
  <c r="R18" i="16"/>
  <c r="S18" i="16"/>
  <c r="T18" i="16"/>
  <c r="U18" i="16"/>
  <c r="O19" i="16"/>
  <c r="P19" i="16"/>
  <c r="Q19" i="16"/>
  <c r="R19" i="16"/>
  <c r="S19" i="16"/>
  <c r="T19" i="16"/>
  <c r="U19" i="16"/>
  <c r="O20" i="16"/>
  <c r="P20" i="16"/>
  <c r="Q20" i="16"/>
  <c r="R20" i="16"/>
  <c r="S20" i="16"/>
  <c r="T20" i="16"/>
  <c r="U20" i="16"/>
  <c r="O21" i="16"/>
  <c r="P21" i="16"/>
  <c r="Q21" i="16"/>
  <c r="R21" i="16"/>
  <c r="S21" i="16"/>
  <c r="T21" i="16"/>
  <c r="U21" i="16"/>
  <c r="O22" i="16"/>
  <c r="P22" i="16"/>
  <c r="Q22" i="16"/>
  <c r="R22" i="16"/>
  <c r="S22" i="16"/>
  <c r="T22" i="16"/>
  <c r="U22" i="16"/>
  <c r="P23" i="16"/>
  <c r="Q23" i="16"/>
  <c r="R23" i="16"/>
  <c r="S23" i="16"/>
  <c r="T23" i="16"/>
  <c r="U23" i="16"/>
  <c r="O3" i="16"/>
  <c r="P3" i="16"/>
  <c r="Q3" i="16"/>
  <c r="R3" i="16"/>
  <c r="S3" i="16"/>
  <c r="T3" i="16"/>
</calcChain>
</file>

<file path=xl/sharedStrings.xml><?xml version="1.0" encoding="utf-8"?>
<sst xmlns="http://schemas.openxmlformats.org/spreadsheetml/2006/main" count="2150" uniqueCount="365">
  <si>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</si>
  <si>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</si>
  <si>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</si>
  <si>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</si>
  <si>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</si>
  <si>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</si>
  <si>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</si>
  <si>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</si>
  <si>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</si>
  <si>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</si>
  <si>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</si>
  <si>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</si>
  <si>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</si>
  <si>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</si>
  <si>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</si>
  <si>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</si>
  <si>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</si>
  <si>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t>
  </si>
  <si>
    <t>Q2</t>
  </si>
  <si>
    <t>Q3</t>
  </si>
  <si>
    <t>Q4</t>
  </si>
  <si>
    <t>Q4_8_TEXT</t>
  </si>
  <si>
    <t>Q5</t>
  </si>
  <si>
    <t>Q6</t>
  </si>
  <si>
    <t>Q7_1</t>
  </si>
  <si>
    <t>Q7_2</t>
  </si>
  <si>
    <t>Q7_3</t>
  </si>
  <si>
    <t>Q7_4</t>
  </si>
  <si>
    <t>Q7_5</t>
  </si>
  <si>
    <t>Q7_6</t>
  </si>
  <si>
    <t>Q8_1</t>
  </si>
  <si>
    <t>Q8_2</t>
  </si>
  <si>
    <t>Q8_3</t>
  </si>
  <si>
    <t>Q8_4</t>
  </si>
  <si>
    <t>Q8_5</t>
  </si>
  <si>
    <t>Q8_6</t>
  </si>
  <si>
    <t>Q9</t>
  </si>
  <si>
    <t>Q10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</si>
  <si>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</si>
  <si>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</si>
  <si>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</si>
  <si>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</si>
  <si>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</si>
  <si>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</si>
  <si>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</si>
  <si>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</si>
  <si>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</si>
  <si>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</si>
  <si>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</si>
  <si>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</si>
  <si>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</si>
  <si>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</si>
  <si>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Do you consent to proceed with the survey?</t>
  </si>
  <si>
    <t>What is your name?</t>
  </si>
  <si>
    <t>What is the name of your affiliated institution?</t>
  </si>
  <si>
    <t>What is your primary position at your affiliated institution? - Selected Choice</t>
  </si>
  <si>
    <t>What is your primary position at your affiliated institution? - Other (please specify): - Text</t>
  </si>
  <si>
    <t>Which of the following 2022 TN Project Charters are you the lead or a collaborator? (Select all that apply)</t>
  </si>
  <si>
    <t>Please use the space below to list any other projects within the TN or future Project Charter(s) that you are working on.</t>
  </si>
  <si>
    <t>On a scale of 1(have not yet engaged) to 10 (have engaged on multiple research projects), please rate your level of experience in engaging with the following stakeholders in previous and current research. - Local community members and local community-based organizations</t>
  </si>
  <si>
    <t>On a scale of 1(have not yet engaged) to 10 (have engaged on multiple research projects), please rate your level of experience in engaging with the following stakeholders in previous and current research. - Tribal and indigenous community members</t>
  </si>
  <si>
    <t>On a scale of 1(have not yet engaged) to 10 (have engaged on multiple research projects), please rate your level of experience in engaging with the following stakeholders in previous and current research. - Community-based Extension offices</t>
  </si>
  <si>
    <t>On a scale of 1(have not yet engaged) to 10 (have engaged on multiple research projects), please rate your level of experience in engaging with the following stakeholders in previous and current research. - Resource managers in local, state, and federal agencies</t>
  </si>
  <si>
    <t>On a scale of 1(have not yet engaged) to 10 (have engaged on multiple research projects), please rate your level of experience in engaging with the following stakeholders in previous and current research. - Policy-makers and legislative bodies</t>
  </si>
  <si>
    <t>On a scale of 1(have not yet engaged) to 10 (have engaged on multiple research projects), please rate your level of experience in engaging with the following stakeholders in previous and current research. - Corporate or regional, national, or international non-governmental organizations</t>
  </si>
  <si>
    <t>On a scale of 1 (no interest) to 10 (extremely interested), please rate your level of interest in engaging with the following stakeholder groups in TN research. - Local community members and local community-based organizations</t>
  </si>
  <si>
    <t>On a scale of 1 (no interest) to 10 (extremely interested), please rate your level of interest in engaging with the following stakeholder groups in TN research. - Tribal and indigenous community members</t>
  </si>
  <si>
    <t>On a scale of 1 (no interest) to 10 (extremely interested), please rate your level of interest in engaging with the following stakeholder groups in TN research. - Community-based Extension offices</t>
  </si>
  <si>
    <t>On a scale of 1 (no interest) to 10 (extremely interested), please rate your level of interest in engaging with the following stakeholder groups in TN research. - Resource managers in local, state, and federal agencies</t>
  </si>
  <si>
    <t>On a scale of 1 (no interest) to 10 (extremely interested), please rate your level of interest in engaging with the following stakeholder groups in TN research. - Policy-makers and legislative bodies</t>
  </si>
  <si>
    <t>On a scale of 1 (no interest) to 10 (extremely interested), please rate your level of interest in engaging with the following stakeholder groups in TN research. - Corporate or regional, national, or international non-governmental organizations</t>
  </si>
  <si>
    <t>Which of aspects of community engagement are you most interested in or have the most need in learning about through the TN?</t>
  </si>
  <si>
    <t>Please use the space below for any final comments, suggestions or questions for the team working on community engagement.</t>
  </si>
  <si>
    <t>69.166.46.133</t>
  </si>
  <si>
    <t>True</t>
  </si>
  <si>
    <t>R_1M5wI4eCW2AM2LQ</t>
  </si>
  <si>
    <t/>
  </si>
  <si>
    <t>anonymous</t>
  </si>
  <si>
    <t>EN</t>
  </si>
  <si>
    <t>Yes</t>
  </si>
  <si>
    <t>Jenny Adam</t>
  </si>
  <si>
    <t>WSU</t>
  </si>
  <si>
    <t>Faculty</t>
  </si>
  <si>
    <t>Yakima Basin Characterization Study</t>
  </si>
  <si>
    <t>I would love to be in involved in the wildfire work, but the meeting times haven't worked for my schedule.</t>
  </si>
  <si>
    <t>5</t>
  </si>
  <si>
    <t>2</t>
  </si>
  <si>
    <t>6</t>
  </si>
  <si>
    <t>Engaged on multiple projects
10</t>
  </si>
  <si>
    <t>7</t>
  </si>
  <si>
    <t>8</t>
  </si>
  <si>
    <t>Extremely interested
10</t>
  </si>
  <si>
    <t>9</t>
  </si>
  <si>
    <t>most pressing management-related questions; how to best communicate findings</t>
  </si>
  <si>
    <t>looking forward to getting more engaged in this project</t>
  </si>
  <si>
    <t>73.127.12.4</t>
  </si>
  <si>
    <t>R_2VdKliH3kQRQJbl</t>
  </si>
  <si>
    <t>Courtney Flint</t>
  </si>
  <si>
    <t>Utah State University</t>
  </si>
  <si>
    <t>Characterizing Wellbeing in the Intermountain West,Innovative Governance Arrangements to Address Wildfire and Protect Watersheds in the American West,Mobilizing Community Engagement Plan,Santa Fe Watershed – Confluence of Risk and Resilience</t>
  </si>
  <si>
    <t>Watershed Organizations in the Intermountain West (lead - coming soon)
4C3R (just a collaborator)</t>
  </si>
  <si>
    <t>Not yet engaged
1</t>
  </si>
  <si>
    <t>3</t>
  </si>
  <si>
    <t xml:space="preserve">We need to work on more fully integrating community partners into research plans - i.e. fulfilling the "co-everything" promise of the proposal </t>
  </si>
  <si>
    <t xml:space="preserve">we should've separated corporate and international and ngos - oh well. </t>
  </si>
  <si>
    <t>68.84.146.46</t>
  </si>
  <si>
    <t>R_1GQ9sE7JIcSte13</t>
  </si>
  <si>
    <t>Carman Melendrez</t>
  </si>
  <si>
    <t>University of New Mexico</t>
  </si>
  <si>
    <t>Professional/administrative staff</t>
  </si>
  <si>
    <t>67.234.253.85</t>
  </si>
  <si>
    <t>R_24pHTIzdQLzCc4p</t>
  </si>
  <si>
    <t>Richard Rushforth</t>
  </si>
  <si>
    <t>Northern Arizona University</t>
  </si>
  <si>
    <t>Characterizing Wellbeing in the Intermountain West,Convergent Science Curricula: Developing Foundational Learning Modules,Food, Energy, Water System Asset Mapping,Getting to System Dynamics Modeling of Multi-Layered Systems,Santa Fe Watershed Collaborative Systems Modeling</t>
  </si>
  <si>
    <t>I'm not sure, but I think these are the charters I'm involved with nominally.</t>
  </si>
  <si>
    <t>I don't know if one aspect is more interesting than another, I just want to make an impact with the research.</t>
  </si>
  <si>
    <t>66.198.208.182</t>
  </si>
  <si>
    <t>R_0lAeybTjA6KVfe9</t>
  </si>
  <si>
    <t>Kelly Jones</t>
  </si>
  <si>
    <t>CSU</t>
  </si>
  <si>
    <t>Characterizing the Role of Floodplains in Supporting Basin-Scale Resilience to Flood Hazards,Forest Ecological Resilience to Disturbances,Innovative Governance Arrangements to Address Wildfire and Protect Watersheds in the American West,Measuring Perceptions of Social-Ecological Systems Resilience in Wildfire-Prone Systems</t>
  </si>
  <si>
    <t xml:space="preserve">Policymaker engagement; community/tribal engagement </t>
  </si>
  <si>
    <t>73.52.154.72</t>
  </si>
  <si>
    <t>R_3ltSveQa8H3dOnm</t>
  </si>
  <si>
    <t>Casey Trout</t>
  </si>
  <si>
    <t>Characterizing Wellbeing in the Intermountain West</t>
  </si>
  <si>
    <t>How best to engage individuals from underrepresented groups in community-based research and engaging tribes and tribal members in research activities</t>
  </si>
  <si>
    <t>Unfortunately I will be leaving my position soon after the all hands meeting and will not continue to be thoroughly involved in TN activities</t>
  </si>
  <si>
    <t>73.140.150.140</t>
  </si>
  <si>
    <t>R_21jucuEoSCfeFXu</t>
  </si>
  <si>
    <t>Brad Gaolach</t>
  </si>
  <si>
    <t>Washington St Univ</t>
  </si>
  <si>
    <t>Mobilizing Community Engagement Plan</t>
  </si>
  <si>
    <t>4</t>
  </si>
  <si>
    <t>engaging policy making bodies/individuals in the policy development and monitoring/evaluation phases.</t>
  </si>
  <si>
    <t>98.33.221.202</t>
  </si>
  <si>
    <t>R_2P6DLQQ8POW9KAt</t>
  </si>
  <si>
    <t>Jessica Schad</t>
  </si>
  <si>
    <t>USU</t>
  </si>
  <si>
    <t>Best practices, time management, how to meet goals of community and my own professional goals at the same time</t>
  </si>
  <si>
    <t>73.127.184.207</t>
  </si>
  <si>
    <t>R_9ukcMLJnxdYWe0V</t>
  </si>
  <si>
    <t>Sydney Donohue</t>
  </si>
  <si>
    <t xml:space="preserve">University of New Mexico </t>
  </si>
  <si>
    <t>Convergent Science Curricula: Developing Foundational Learning Modules,Diversity, Equity and Inclusion Training Development and Implementation</t>
  </si>
  <si>
    <t xml:space="preserve">tribal engagement </t>
  </si>
  <si>
    <t>75.161.44.115</t>
  </si>
  <si>
    <t>R_2XdMQkPJ1CSg7Ij</t>
  </si>
  <si>
    <t>Renia Ehrenfeucht</t>
  </si>
  <si>
    <t>Characterizing Wellbeing in the Intermountain West,Diverse rFEWS Economies in the Peri-Urban West</t>
  </si>
  <si>
    <t xml:space="preserve">Possibly developing a charter focused on energy transition/biofuels. Considering how settlement/resettlement/development patterns might fit into the TN. </t>
  </si>
  <si>
    <t xml:space="preserve">Addressing power imbalances in engagement and outreach. </t>
  </si>
  <si>
    <t>98.225.75.230</t>
  </si>
  <si>
    <t>R_b4qabrx6Smgte1P</t>
  </si>
  <si>
    <t>Kelly Simmons-Potter</t>
  </si>
  <si>
    <t>University of Arizona</t>
  </si>
  <si>
    <t>I am a Collaborator on "Small-Scale Sustainable Off-Grid Food-Energy-Water Systems".  This Project Charter was submitted several weeks ago so I am not sure why it is omitted from the above list.</t>
  </si>
  <si>
    <t>I am interested in expanding interactions with extension offices and with other colleagues in the TN.</t>
  </si>
  <si>
    <t>69.166.59.4</t>
  </si>
  <si>
    <t>R_OqZmPlfEWrXf3tn</t>
  </si>
  <si>
    <t>Julie Padowski</t>
  </si>
  <si>
    <t>Washington State University</t>
  </si>
  <si>
    <t>Getting to System Dynamics Modeling of Multi-Layered Systems,Measuring Perceptions of Social-Ecological Systems Resilience in Wildfire-Prone Systems,Mobilizing Community Engagement Plan,Yakima Basin Characterization Study</t>
  </si>
  <si>
    <t>Everyone I talk to who is deeply engaged in the co-production of science with stakeholders always says "I've learned by trial-and-error" and "no one taught me how to do this".  I'd like to see what we can take away from our collective experience that can make the process smoother for everyone (stakeholders and researchers) interested in this type of science.</t>
  </si>
  <si>
    <t>Thanks for issuing this survey!</t>
  </si>
  <si>
    <t>129.82.95.88</t>
  </si>
  <si>
    <t>R_3ndEE4fPD1yX0qA</t>
  </si>
  <si>
    <t>Ryan Morrison</t>
  </si>
  <si>
    <t>Colorado State University</t>
  </si>
  <si>
    <t>Characterizing the Role of Floodplains in Supporting Basin-Scale Resilience to Flood Hazards,Characterizing Wellbeing in the Intermountain West,Convergent Science Curricula: Developing Foundational Learning Modules,Diversity, Equity and Inclusion Training Development and Implementation,Forest Ecological Resilience to Disturbances,Getting to System Dynamics Modeling of Multi-Layered Systems,Measuring Perceptions of Social-Ecological Systems Resilience in Wildfire-Prone Systems</t>
  </si>
  <si>
    <t>198.85.222.29</t>
  </si>
  <si>
    <t>R_30eO7no1m3k8CzC</t>
  </si>
  <si>
    <t>Rebecca Gustine</t>
  </si>
  <si>
    <t>Ph.D. student</t>
  </si>
  <si>
    <t xml:space="preserve">Policy making, water resources management (food/water security applications), and international collaborations </t>
  </si>
  <si>
    <t>69.166.46.147</t>
  </si>
  <si>
    <t>R_21AkIJ0AU3j4Zxl</t>
  </si>
  <si>
    <t>Jan Boll</t>
  </si>
  <si>
    <t>Diversity, Equity and Inclusion Training Development and Implementation,Getting to System Dynamics Modeling of Multi-Layered Systems,Yakima Basin Characterization Study</t>
  </si>
  <si>
    <t xml:space="preserve">I plan to submit a future Charter on regenerative agriculture as part of the rFEWs. </t>
  </si>
  <si>
    <t>Learning how to achieve co-production of knowledge.</t>
  </si>
  <si>
    <t>Thanks for doing this survey!!</t>
  </si>
  <si>
    <t>23.31.66.46</t>
  </si>
  <si>
    <t>False</t>
  </si>
  <si>
    <t>R_1QELDERqHQUT7hz</t>
  </si>
  <si>
    <t>206.123.216.253</t>
  </si>
  <si>
    <t>R_1lgJxasiXhKOShI</t>
  </si>
  <si>
    <t>Kevin Lombard</t>
  </si>
  <si>
    <t>NMSU</t>
  </si>
  <si>
    <t>Diverse rFEWS Economies in the Peri-Urban West</t>
  </si>
  <si>
    <t>4C3R Exemplar</t>
  </si>
  <si>
    <t>Resource Manager. Its something we do engage in but not as frequently</t>
  </si>
  <si>
    <t>We are a place based unit with a lot of community engagement. We could use more assistance in linking up with more of the academic side from other non-NMSU institutions other than those in the 4C3R region.</t>
  </si>
  <si>
    <t>76.127.15.33</t>
  </si>
  <si>
    <t>R_3iIIBajdx0QOX34</t>
  </si>
  <si>
    <t>Melinda Morgan</t>
  </si>
  <si>
    <t>UNM</t>
  </si>
  <si>
    <t>Innovative Governance Arrangements to Address Wildfire and Protect Watersheds in the American West,Santa Fe Watershed Collaborative Systems Modeling,Santa Fe Watershed – Confluence of Risk and Resilience,Shared Futures, Empowering Art, Inspiring Science</t>
  </si>
  <si>
    <t>No interest
1</t>
  </si>
  <si>
    <t>172.58.8.104</t>
  </si>
  <si>
    <t>R_1DSI74r04ZcQyZr</t>
  </si>
  <si>
    <t xml:space="preserve">Marisol </t>
  </si>
  <si>
    <t>M.S. student</t>
  </si>
  <si>
    <t>Shared Futures, Empowering Art, Inspiring Science</t>
  </si>
  <si>
    <t xml:space="preserve">I am an organizer and graphic designer at this years Shared.Futures event, which is a SciArt collaborative that pairs local artist and scientists together to create a shared work of art that will be displayed at Explora here in Albuquerque. </t>
  </si>
  <si>
    <t xml:space="preserve">I’ll be pursuing my masters in Community and Regional planning on the Fall of 2022 so I am very interested in all types of community engagement specifically in relationships with land and food sovereignty efforts as well as community designs that are resilient, sustainable and speak to the needs of the people. </t>
  </si>
  <si>
    <t>Super excited and thankful for the transformation network and to be involved in whatever way I can!!</t>
  </si>
  <si>
    <t>71.209.187.4</t>
  </si>
  <si>
    <t>R_31TLgX8vmRMHoEY</t>
  </si>
  <si>
    <t>Characterizing Wellbeing in the Intermountain West,Food, Energy, Water System Asset Mapping,Getting to System Dynamics Modeling of Multi-Layered Systems,Santa Fe Watershed Collaborative Systems Modeling</t>
  </si>
  <si>
    <t>I think these are all the projects that I've been listed as working on, but I may be missing one or two.</t>
  </si>
  <si>
    <t>I'm particularly interested in the community engagement modalities that put research results/findings directly into the hands of those who can utilize the information for improving society.
***I think I may have filled out this survey twice. If my answers are different, use the latest survey.</t>
  </si>
  <si>
    <t>185.207.249.214</t>
  </si>
  <si>
    <t>R_1osV8ZYAxRW30C0</t>
  </si>
  <si>
    <t>Tybur Q. Casuse Driovínto</t>
  </si>
  <si>
    <t xml:space="preserve">I'm most interested in the ways in which we can communicate science and shared reality logic to the general public and have them engage with the information so that they can come to the same conclusions. I'm also interested in how we can post-colonize science. Science has been used to push racist, misleading and destructive schools of thought and technologies into the work for centuries. How can we make reparations now that we have disproved concepts such as eugenics and work to dispel these harmful rhetoric's as they continue to come up in our future. </t>
  </si>
  <si>
    <t>I'm excited for the retreat!</t>
  </si>
  <si>
    <t>24.121.68.140</t>
  </si>
  <si>
    <t>R_2OZQFHb1fc8UQzL</t>
  </si>
  <si>
    <t>Sean Ryan</t>
  </si>
  <si>
    <t>Characterizing Wellbeing in the Intermountain West,Convergent Science Curricula: Developing Foundational Learning Modules,Diverse rFEWS Economies in the Peri-Urban West,Food, Energy, Water System Asset Mapping,Santa Fe Watershed Collaborative Systems Modeling</t>
  </si>
  <si>
    <t>I am not completely sure of my checklist of charters. Richard Rushforth is our NAU lead and he has helped to align our work with charters. There could easily be a couple of others that I am on. Also, I am working closely with the 4C3R, Education, and U of A team education and community engagement activities.</t>
  </si>
  <si>
    <t>Collaborative engagement with tribal communities. Providing effective tools (data visualization-based) and learning sessions for governmental and non-governmental decision-makers.</t>
  </si>
  <si>
    <t>Looking forward to it.</t>
  </si>
  <si>
    <t>On a scale of 1 (no interest) to 10 (extremely interested), please rate your level of interest in engaging with the following stakeholder groups in TN research.</t>
  </si>
  <si>
    <t xml:space="preserve"> Tribal and indigenous community members</t>
  </si>
  <si>
    <t>Community-based Extension offices</t>
  </si>
  <si>
    <t>Resource managers in local, state, and federal agencies</t>
  </si>
  <si>
    <t>Corporate or regional, national, or international non-governmental organizations</t>
  </si>
  <si>
    <t xml:space="preserve">
10</t>
  </si>
  <si>
    <t xml:space="preserve">
1</t>
  </si>
  <si>
    <t>Policy-makers and legislative bodies</t>
  </si>
  <si>
    <t xml:space="preserve"> Local community members and local community-based organizations</t>
  </si>
  <si>
    <t>Ph.D. Student</t>
  </si>
  <si>
    <t>M.S. Student</t>
  </si>
  <si>
    <t>New Mexico State University</t>
  </si>
  <si>
    <t>Local community members and local community-based organizations</t>
  </si>
  <si>
    <t>Mean</t>
  </si>
  <si>
    <t>N/A</t>
  </si>
  <si>
    <t>On a scale of 1(have not yet engaged) to 10 (have engaged on multiple research projects), please rate your level of experience in engaging with the following stakeholders in previous and current research. -</t>
  </si>
  <si>
    <t>Characterizing the Role of Floodplains in Supporting Basin-Scale Resilience to Flood Hazards</t>
  </si>
  <si>
    <t>Convergent Science Curricula: Developing Foundational Learning Modules</t>
  </si>
  <si>
    <t>Diversity, Equity and Inclusion Training Development and Implementation</t>
  </si>
  <si>
    <t>Food, Energy, Water System Asset Mapping</t>
  </si>
  <si>
    <t>Forest Ecological Resilience to Disturbances</t>
  </si>
  <si>
    <t>Getting to System Dynamics Modeling of Multi-Layered Systems</t>
  </si>
  <si>
    <t>Innovative Governance Arrangements to Address Wildfire and Protect Watersheds in the American West</t>
  </si>
  <si>
    <t>Measuring Perceptions of Social-Ecological Systems Resilience in Wildfire-Prone Systems</t>
  </si>
  <si>
    <t>Santa Fe Watershed Collaborative Systems Modeling</t>
  </si>
  <si>
    <t>Santa Fe Watershed – Confluence of Risk and Resilience</t>
  </si>
  <si>
    <t>Charters</t>
  </si>
  <si>
    <t>Frequencies</t>
  </si>
  <si>
    <t>Community - Experience</t>
  </si>
  <si>
    <t>Indigenous - Experience</t>
  </si>
  <si>
    <t>Extension - Experience</t>
  </si>
  <si>
    <t>Agencies - Experience</t>
  </si>
  <si>
    <t>Policy  - Experience</t>
  </si>
  <si>
    <t>Corporate/NGO - Experience</t>
  </si>
  <si>
    <t>Community - Interest</t>
  </si>
  <si>
    <t>Indigenous - Interest</t>
  </si>
  <si>
    <t>Extension - Interest</t>
  </si>
  <si>
    <t>Agencies - Interest</t>
  </si>
  <si>
    <t>Policy  - Interest</t>
  </si>
  <si>
    <t>Corporate/NGO - Interest</t>
  </si>
  <si>
    <t>Interest-Experience Gap - Community</t>
  </si>
  <si>
    <t>Interest-Experience Gap - Indigenous</t>
  </si>
  <si>
    <t>Interest-Experience Gap - Extension</t>
  </si>
  <si>
    <t>Interest-Experience Gap - Agencies</t>
  </si>
  <si>
    <t>Interest-Experience Gap - Policy</t>
  </si>
  <si>
    <t>Interest-Experience Gap - Corporate/NGO</t>
  </si>
  <si>
    <t>Experience - Community</t>
  </si>
  <si>
    <t>Experience - Indigenous</t>
  </si>
  <si>
    <t>Experience - Extension</t>
  </si>
  <si>
    <t>Experience - Agencies</t>
  </si>
  <si>
    <t>Experience - Policy</t>
  </si>
  <si>
    <t>Experience - Corporate/NGO</t>
  </si>
  <si>
    <t>Interest - Community</t>
  </si>
  <si>
    <t>Interest - Indigenous</t>
  </si>
  <si>
    <t>Interest - Extension</t>
  </si>
  <si>
    <t>Interest - Agencies</t>
  </si>
  <si>
    <t>Interest - Policy</t>
  </si>
  <si>
    <t>Interest - Corporate/NGO</t>
  </si>
  <si>
    <t>Column Labels</t>
  </si>
  <si>
    <t>Row Labels</t>
  </si>
  <si>
    <t>Grand Total</t>
  </si>
  <si>
    <t>SORTED LOW TO HIGH</t>
  </si>
  <si>
    <t>Interest</t>
  </si>
  <si>
    <t>Count of Interest - Community</t>
  </si>
  <si>
    <t>Count of Interest - Indigenous</t>
  </si>
  <si>
    <t>Count of Interest - Extension</t>
  </si>
  <si>
    <t>Count of Interest - Agencies</t>
  </si>
  <si>
    <t>Count of Interest - Policy</t>
  </si>
  <si>
    <t>Count of Interest - Corporate/NGO</t>
  </si>
  <si>
    <t>Eva Lipton-Ormand</t>
  </si>
  <si>
    <t>Other (please specify):</t>
  </si>
  <si>
    <t>non-traditional student</t>
  </si>
  <si>
    <t>Characterizing Wellbeing in the Intermountain West,Convergent Science Curricula: Developing Foundational Learning Modules,Diversity, Equity and Inclusion Training Development and Implementation</t>
  </si>
  <si>
    <t>Initially was hoping to intersect with TN for class projects out of Organization, Information and Learning Sciences MA program with regard to learning design or evaluation.  Studies were paused for a semester and now more of an observer but interested in the project and possible segues at some point.</t>
  </si>
  <si>
    <t>Developing instructional design, implementation, and evaluation for materials that serve needs assessments, education, and activities geared toward breaking down barriers between communities and policy makers or organizations that seem removed and siloed from spaces of need or inherent knowledge.</t>
  </si>
  <si>
    <t>Bailey Holdaway</t>
  </si>
  <si>
    <t>Georgine Yorgey</t>
  </si>
  <si>
    <t>I think we can always learn from others' diverse approaches!</t>
  </si>
  <si>
    <t>Aditi Bhaskar</t>
  </si>
  <si>
    <t>Effects of conversion from semi-arid rangeland to urban low impact development on streamflow and watershed topography in Parker, Colorado
History of how water resources engineering further settler colonialism in Colorado</t>
  </si>
  <si>
    <t>Marygold Walsh-Dilley</t>
  </si>
  <si>
    <t>Convergent Science Curricula: Developing Foundational Learning Modules,Diverse rFEWS Economies in the Peri-Urban West</t>
  </si>
  <si>
    <t>Mark Stone</t>
  </si>
  <si>
    <t>Convergent Science Curricula: Developing Foundational Learning Modules,Santa Fe Watershed Collaborative Systems Modeling,Santa Fe Watershed â€“ Confluence of Risk and Resilience</t>
  </si>
  <si>
    <t>best practices, equitable approaches</t>
  </si>
  <si>
    <t>Thank you!</t>
  </si>
  <si>
    <t>Dale Manning</t>
  </si>
  <si>
    <t>I have been collaborating informally with others at CSU thus far.  I have a sabbatical planned for Fall 2022 and plan to create a charter in Spring 2023. This will include plans to hire a grad student to work on the economic issues related to resilience in the West.</t>
  </si>
  <si>
    <t>Better understanding community preferences and well-being, communicating the value of economics for improving community outcomes</t>
  </si>
  <si>
    <t>Camille Stevens-Rumann</t>
  </si>
  <si>
    <t xml:space="preserve">CSU </t>
  </si>
  <si>
    <t xml:space="preserve">Tribal engagement and K-12 messaging/engagement </t>
  </si>
  <si>
    <t>I do a lot of community engagement on the manager (federal, state, local, ngos) and more recently policy. Happy to participate in these conversations, but donâ€™t need training on these fronts.</t>
  </si>
  <si>
    <t>Philip Moffatt</t>
  </si>
  <si>
    <t>Project 2.B.1: Using co-production of knowledge to build regenerative food systems.</t>
  </si>
  <si>
    <t xml:space="preserve">I am most interested in the objectives of community engagement and the metrics used to understand if engagement is effective. </t>
  </si>
  <si>
    <t>129.24.214.178</t>
  </si>
  <si>
    <t>R_p3qrVZGxMnfiXLP</t>
  </si>
  <si>
    <t>144.39.216.229</t>
  </si>
  <si>
    <t>R_2mzlZ9Zj2x7eVA5</t>
  </si>
  <si>
    <t>73.254.65.235</t>
  </si>
  <si>
    <t>R_3ksKVJcSCrVPn4G</t>
  </si>
  <si>
    <t>129.82.21.197</t>
  </si>
  <si>
    <t>R_pgy36hwuIUkUviF</t>
  </si>
  <si>
    <t>75.161.59.232</t>
  </si>
  <si>
    <t>R_1DOLXsPsvsAhYWT</t>
  </si>
  <si>
    <t>196.53.110.147</t>
  </si>
  <si>
    <t>R_3jVBCcXL7Pw36Ha</t>
  </si>
  <si>
    <t>129.82.94.1</t>
  </si>
  <si>
    <t>R_qQ2EpiIr9zAdO25</t>
  </si>
  <si>
    <t>71.211.254.45</t>
  </si>
  <si>
    <t>R_3JISMhKvY0aE0Vq</t>
  </si>
  <si>
    <t>134.121.21.199</t>
  </si>
  <si>
    <t>R_1IvmjXnY5jcZGJ6</t>
  </si>
  <si>
    <t>Count of Community - Interest</t>
  </si>
  <si>
    <t>Count of Indigenous - Interest</t>
  </si>
  <si>
    <t>Count of Extension - Interest</t>
  </si>
  <si>
    <t>Count of Agencies - Interest</t>
  </si>
  <si>
    <t>Count of Policy  - Interest</t>
  </si>
  <si>
    <t>Count of Corporate/NGO - Interest</t>
  </si>
  <si>
    <t>INTEREST</t>
  </si>
  <si>
    <t>EXPERIENCE</t>
  </si>
  <si>
    <t>Low</t>
  </si>
  <si>
    <t>High</t>
  </si>
  <si>
    <t>COMMUNITY</t>
  </si>
  <si>
    <t>INDIGENOUS</t>
  </si>
  <si>
    <t>EXTENSION</t>
  </si>
  <si>
    <t>AGENCIES</t>
  </si>
  <si>
    <t>POLICY</t>
  </si>
  <si>
    <t>CORPORATE/NGO</t>
  </si>
  <si>
    <t>Other: non-traditional student</t>
  </si>
  <si>
    <t>On a scale of 1(have not yet engaged) to 10 (have engaged on multiple research projects), please rate your level of experience in engaging with the following stakeholders in previous and current research</t>
  </si>
  <si>
    <t>Min Rating</t>
  </si>
  <si>
    <t>Mean Rating</t>
  </si>
  <si>
    <t>Max Rating</t>
  </si>
  <si>
    <t>Scale:</t>
  </si>
  <si>
    <t>1 = not engaged</t>
  </si>
  <si>
    <t>10 = extremely engaged</t>
  </si>
  <si>
    <t>Community-based extension offices</t>
  </si>
  <si>
    <t>Tribal and indigenous community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</si>
</sst>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indexed="8"/>
      <name val="Calibri"/>
      <family val="2"/>
      <scheme val="minor"/>
    </font>
    <font>
      <b/>
      <sz val="11"/>
      <color indexed="8"/>
      <name val="Calibri"/>
      <family val="2"/>
      <scheme val="minor"/>
    </font>
    <font>
      <sz val="12"/>
      <color indexed="8"/>
      <name val="Calibri"/>
      <family val="2"/>
      <scheme val="minor"/>
    </font>
    <font>
      <u/>
      <sz val="11"/>
      <color theme="10"/>
      <name val="Calibri"/>
      <family val="2"/>
      <scheme val="minor"/>
    </font>
    <font>
      <u/>
      <sz val="11"/>
      <color theme="11"/>
      <name val="Calibri"/>
      <family val="2"/>
      <scheme val="minor"/>
    </font>
    <font>
      <b/>
      <sz val="11"/>
      <color rgb="FFFF0000"/>
      <name val="Calibri"/>
      <scheme val="minor"/>
    </font>
    <font>
      <b/>
      <sz val="11"/>
      <color theme="4"/>
      <name val="Calibri"/>
      <scheme val="minor"/>
    </font>
    <font>
      <b/>
      <sz val="11"/>
      <color theme="5"/>
      <name val="Calibri"/>
      <scheme val="minor"/>
    </font>
    <font>
      <sz val="8"/>
      <name val="Calibri"/>
      <family val="2"/>
      <scheme val="minor"/>
    </font>
    <font>
      <b/>
      <sz val="11"/>
      <name val="Calibri"/>
      <family val="2"/>
      <scheme val="minor"/>
    </font>
    <font>
      <b/>
      <sz val="11"/>
      <color rgb="FFFF0000"/>
      <name val="Calibri"/>
      <family val="2"/>
      <scheme val="minor"/>
    </font>
    <font>
      <sz val="11"/>
      <color indexed="8"/>
      <name val="Calibri"/>
      <family val="2"/>
      <scheme val="minor"/>
    </font>
  </fonts>
  <fills count="13">
    <fill>
      <patternFill patternType="none"/>
    </fill>
    <fill>
      <patternFill patternType="gray125"/>
    </fill>
    <fill>
      <patternFill patternType="none">
        <fgColor indexed="22"/>
      </patternFill>
    </fill>
    <fill>
      <patternFill patternType="solid">
        <fgColor indexed="22"/>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1" fillId="2" borderId="0"/>
    <xf numFmtId="0" fontId="11" fillId="2" borderId="0"/>
  </cellStyleXfs>
  <cellXfs count="100">
    <xf numFmtId="0" fontId="0" fillId="0" borderId="0" xfId="0"/>
    <xf numFmtId="22" fontId="0" fillId="0" borderId="0" xfId="0" applyNumberFormat="1"/>
    <xf numFmtId="0" fontId="0" fillId="0" borderId="0" xfId="0" applyAlignment="1">
      <alignment horizontal="left" vertical="top"/>
    </xf>
    <xf numFmtId="49" fontId="0" fillId="0" borderId="0" xfId="0" applyNumberFormat="1" applyAlignment="1">
      <alignment horizontal="left" vertical="top" wrapText="1"/>
    </xf>
    <xf numFmtId="0" fontId="0" fillId="3" borderId="0" xfId="0" applyFill="1" applyAlignment="1">
      <alignment horizontal="left" vertical="top" wrapText="1"/>
    </xf>
    <xf numFmtId="0" fontId="0" fillId="0" borderId="0" xfId="0" applyAlignment="1">
      <alignment horizontal="left" vertical="top" wrapText="1"/>
    </xf>
    <xf numFmtId="0" fontId="0" fillId="0" borderId="0" xfId="0" applyFont="1" applyFill="1" applyAlignment="1">
      <alignment horizontal="left" vertical="top" wrapText="1"/>
    </xf>
    <xf numFmtId="0" fontId="0" fillId="0" borderId="0" xfId="0" applyNumberFormat="1" applyAlignment="1">
      <alignment horizontal="left" vertical="top" wrapText="1"/>
    </xf>
    <xf numFmtId="0" fontId="2" fillId="0" borderId="0" xfId="0" applyFont="1"/>
    <xf numFmtId="0" fontId="0" fillId="0" borderId="0" xfId="0" applyFill="1" applyAlignment="1">
      <alignment horizontal="left" vertical="top" wrapText="1"/>
    </xf>
    <xf numFmtId="0" fontId="1" fillId="0" borderId="0" xfId="0" applyFont="1" applyFill="1" applyAlignment="1">
      <alignment horizontal="left" vertical="top" wrapText="1"/>
    </xf>
    <xf numFmtId="0" fontId="1" fillId="0" borderId="0" xfId="0" applyFont="1"/>
    <xf numFmtId="164" fontId="1" fillId="0" borderId="0" xfId="0" applyNumberFormat="1" applyFont="1" applyAlignment="1">
      <alignment horizontal="left" vertical="top" wrapText="1"/>
    </xf>
    <xf numFmtId="0" fontId="1" fillId="0" borderId="0" xfId="0" applyFont="1" applyAlignment="1">
      <alignment horizontal="left" vertical="top"/>
    </xf>
    <xf numFmtId="0" fontId="1" fillId="0" borderId="0" xfId="0" applyFont="1" applyFill="1" applyAlignment="1">
      <alignment horizontal="left" vertical="top"/>
    </xf>
    <xf numFmtId="0" fontId="1" fillId="0" borderId="0" xfId="0" applyFont="1" applyFill="1" applyAlignment="1">
      <alignment horizontal="left" vertical="top"/>
    </xf>
    <xf numFmtId="0" fontId="1" fillId="0" borderId="0" xfId="0" applyFont="1" applyFill="1" applyAlignment="1">
      <alignment horizontal="left" vertical="top" wrapText="1"/>
    </xf>
    <xf numFmtId="0" fontId="0" fillId="4" borderId="0" xfId="0" applyFill="1" applyAlignment="1">
      <alignment horizontal="left" vertical="top" wrapText="1"/>
    </xf>
    <xf numFmtId="0" fontId="1" fillId="4" borderId="0" xfId="0" applyFont="1" applyFill="1" applyAlignment="1">
      <alignment horizontal="left" vertical="top" wrapText="1"/>
    </xf>
    <xf numFmtId="0" fontId="0" fillId="5" borderId="0" xfId="0" applyFill="1" applyAlignment="1">
      <alignment horizontal="left" vertical="top" wrapText="1"/>
    </xf>
    <xf numFmtId="0" fontId="1" fillId="5" borderId="0" xfId="0" applyFont="1" applyFill="1" applyAlignment="1">
      <alignment horizontal="left" vertical="top" wrapText="1"/>
    </xf>
    <xf numFmtId="2" fontId="1" fillId="0" borderId="0" xfId="0" applyNumberFormat="1" applyFont="1" applyAlignment="1">
      <alignment horizontal="left" vertical="top" wrapText="1"/>
    </xf>
    <xf numFmtId="2" fontId="5"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7" fillId="0" borderId="0" xfId="0" applyNumberFormat="1" applyFont="1" applyAlignment="1">
      <alignment horizontal="left" vertical="top" wrapText="1"/>
    </xf>
    <xf numFmtId="1" fontId="0" fillId="4" borderId="0" xfId="0" applyNumberFormat="1" applyFill="1" applyAlignment="1">
      <alignment horizontal="right" vertical="top" wrapText="1"/>
    </xf>
    <xf numFmtId="1" fontId="0" fillId="5" borderId="0" xfId="0" applyNumberFormat="1" applyFill="1" applyAlignment="1">
      <alignment horizontal="right" vertical="top"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top" wrapText="1"/>
    </xf>
    <xf numFmtId="0" fontId="0" fillId="6" borderId="0" xfId="0" applyFill="1" applyAlignment="1">
      <alignment horizontal="left" vertical="top" wrapText="1"/>
    </xf>
    <xf numFmtId="0" fontId="1" fillId="6" borderId="0" xfId="0" applyFont="1" applyFill="1" applyAlignment="1">
      <alignment horizontal="left" vertical="top" wrapText="1"/>
    </xf>
    <xf numFmtId="2" fontId="1" fillId="6" borderId="0" xfId="0" applyNumberFormat="1" applyFont="1" applyFill="1" applyAlignment="1">
      <alignment horizontal="left" vertical="top" wrapText="1"/>
    </xf>
    <xf numFmtId="2" fontId="6" fillId="6" borderId="0" xfId="0" applyNumberFormat="1" applyFont="1" applyFill="1" applyAlignment="1">
      <alignment horizontal="left" vertical="top" wrapText="1"/>
    </xf>
    <xf numFmtId="2" fontId="7" fillId="6" borderId="0" xfId="0" applyNumberFormat="1" applyFont="1" applyFill="1" applyAlignment="1">
      <alignment horizontal="left" vertical="top" wrapText="1"/>
    </xf>
    <xf numFmtId="2" fontId="5" fillId="6" borderId="0" xfId="0" applyNumberFormat="1" applyFont="1" applyFill="1" applyAlignment="1">
      <alignment horizontal="left" vertical="top" wrapText="1"/>
    </xf>
    <xf numFmtId="0" fontId="0" fillId="4" borderId="0" xfId="0" applyFill="1" applyAlignment="1">
      <alignment horizontal="right" vertical="top" wrapText="1"/>
    </xf>
    <xf numFmtId="0" fontId="0" fillId="5" borderId="0" xfId="0" applyFill="1" applyAlignment="1">
      <alignment horizontal="right" vertical="top" wrapText="1"/>
    </xf>
    <xf numFmtId="0" fontId="0" fillId="3" borderId="0" xfId="0" applyFill="1" applyAlignment="1"/>
    <xf numFmtId="0" fontId="0" fillId="0" borderId="0" xfId="0" applyAlignment="1"/>
    <xf numFmtId="22" fontId="0" fillId="0" borderId="0" xfId="0" applyNumberFormat="1" applyAlignment="1"/>
    <xf numFmtId="49" fontId="0" fillId="0" borderId="0" xfId="0" applyNumberFormat="1" applyAlignment="1"/>
    <xf numFmtId="0" fontId="0" fillId="8" borderId="0" xfId="0" applyFill="1" applyAlignment="1">
      <alignment horizontal="left" vertical="top" wrapText="1"/>
    </xf>
    <xf numFmtId="0" fontId="1" fillId="8" borderId="0" xfId="0" applyFont="1" applyFill="1" applyAlignment="1">
      <alignment horizontal="left" vertical="top"/>
    </xf>
    <xf numFmtId="0" fontId="0" fillId="9" borderId="0" xfId="0" applyFill="1" applyAlignment="1">
      <alignment horizontal="left" vertical="top" wrapText="1"/>
    </xf>
    <xf numFmtId="0" fontId="1" fillId="9" borderId="0" xfId="0" applyFont="1" applyFill="1" applyAlignment="1">
      <alignment horizontal="left" vertical="top"/>
    </xf>
    <xf numFmtId="0" fontId="0" fillId="9" borderId="0" xfId="0" applyFill="1"/>
    <xf numFmtId="0" fontId="1" fillId="8" borderId="0" xfId="0" applyFont="1" applyFill="1" applyAlignment="1">
      <alignment vertical="top" wrapText="1"/>
    </xf>
    <xf numFmtId="1" fontId="0" fillId="8" borderId="0" xfId="0" applyNumberFormat="1" applyFill="1" applyAlignment="1">
      <alignment horizontal="left" vertical="top" wrapText="1"/>
    </xf>
    <xf numFmtId="1" fontId="0" fillId="9" borderId="0" xfId="0" applyNumberFormat="1" applyFill="1" applyAlignment="1">
      <alignment horizontal="left" vertical="top" wrapText="1"/>
    </xf>
    <xf numFmtId="0" fontId="0" fillId="7" borderId="0" xfId="0" applyNumberFormat="1" applyFill="1"/>
    <xf numFmtId="1" fontId="1" fillId="8" borderId="0" xfId="0" applyNumberFormat="1" applyFont="1" applyFill="1" applyAlignment="1">
      <alignment horizontal="left" vertical="top" wrapText="1"/>
    </xf>
    <xf numFmtId="1" fontId="1" fillId="9" borderId="0" xfId="0" applyNumberFormat="1" applyFont="1" applyFill="1" applyAlignment="1">
      <alignment horizontal="left" vertical="top" wrapText="1"/>
    </xf>
    <xf numFmtId="0" fontId="0" fillId="0" borderId="1" xfId="0" applyBorder="1" applyAlignment="1">
      <alignment horizontal="center"/>
    </xf>
    <xf numFmtId="0" fontId="0" fillId="7" borderId="1" xfId="0" applyFill="1" applyBorder="1" applyAlignment="1">
      <alignment horizontal="center"/>
    </xf>
    <xf numFmtId="0" fontId="0" fillId="0" borderId="0" xfId="0" applyBorder="1" applyAlignment="1">
      <alignment horizontal="center"/>
    </xf>
    <xf numFmtId="0" fontId="0" fillId="0" borderId="5" xfId="0" applyBorder="1"/>
    <xf numFmtId="0" fontId="0" fillId="0" borderId="0" xfId="0" applyBorder="1"/>
    <xf numFmtId="0" fontId="0" fillId="0" borderId="6" xfId="0" applyBorder="1" applyAlignment="1">
      <alignment horizontal="center"/>
    </xf>
    <xf numFmtId="0" fontId="0" fillId="7" borderId="7" xfId="0" applyFill="1" applyBorder="1" applyAlignment="1">
      <alignment horizontal="center"/>
    </xf>
    <xf numFmtId="0" fontId="0" fillId="0" borderId="9" xfId="0" applyBorder="1"/>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11" borderId="1" xfId="0" applyFill="1" applyBorder="1" applyAlignment="1">
      <alignment horizontal="center"/>
    </xf>
    <xf numFmtId="0" fontId="0" fillId="11" borderId="7" xfId="0" applyFill="1" applyBorder="1" applyAlignment="1">
      <alignment horizontal="center"/>
    </xf>
    <xf numFmtId="1" fontId="0" fillId="0" borderId="0" xfId="0" applyNumberFormat="1" applyAlignment="1">
      <alignment horizontal="left" vertical="top" wrapText="1"/>
    </xf>
    <xf numFmtId="1" fontId="9" fillId="0" borderId="0" xfId="0" applyNumberFormat="1" applyFont="1" applyAlignment="1">
      <alignment horizontal="left" vertical="top" wrapText="1"/>
    </xf>
    <xf numFmtId="1" fontId="10" fillId="0" borderId="0" xfId="0" applyNumberFormat="1" applyFont="1" applyAlignment="1">
      <alignment horizontal="left" vertical="top" wrapText="1"/>
    </xf>
    <xf numFmtId="1" fontId="1" fillId="0" borderId="0" xfId="0" applyNumberFormat="1" applyFont="1" applyAlignment="1">
      <alignment horizontal="left" vertical="top" wrapText="1"/>
    </xf>
    <xf numFmtId="0" fontId="11" fillId="3" borderId="0" xfId="51" applyFill="1"/>
    <xf numFmtId="0" fontId="11" fillId="2" borderId="0" xfId="51"/>
    <xf numFmtId="0" fontId="1" fillId="2" borderId="0" xfId="51" applyFont="1"/>
    <xf numFmtId="49" fontId="11" fillId="2" borderId="0" xfId="51" applyNumberFormat="1" applyAlignment="1">
      <alignment wrapText="1"/>
    </xf>
    <xf numFmtId="0" fontId="11" fillId="2" borderId="0" xfId="51" applyAlignment="1">
      <alignment horizontal="left" vertical="top" wrapText="1"/>
    </xf>
    <xf numFmtId="0" fontId="11" fillId="3" borderId="0" xfId="51" applyFill="1" applyAlignment="1">
      <alignment horizontal="left" vertical="top" wrapText="1"/>
    </xf>
    <xf numFmtId="0" fontId="11" fillId="2" borderId="0" xfId="51" applyAlignment="1">
      <alignment horizontal="left" vertical="top"/>
    </xf>
    <xf numFmtId="0" fontId="1" fillId="2" borderId="0" xfId="51" applyFont="1" applyAlignment="1">
      <alignment horizontal="left" vertical="top" wrapText="1"/>
    </xf>
    <xf numFmtId="49" fontId="11" fillId="2" borderId="0" xfId="51" applyNumberFormat="1" applyAlignment="1">
      <alignment horizontal="left" vertical="top" wrapText="1"/>
    </xf>
    <xf numFmtId="0" fontId="11" fillId="2" borderId="0" xfId="51" applyAlignment="1">
      <alignment horizontal="left"/>
    </xf>
    <xf numFmtId="0" fontId="11" fillId="12" borderId="0" xfId="51" applyFill="1" applyAlignment="1">
      <alignment horizontal="left" vertical="top" wrapText="1"/>
    </xf>
    <xf numFmtId="0" fontId="11" fillId="2" borderId="0" xfId="52"/>
    <xf numFmtId="0" fontId="1" fillId="2" borderId="0" xfId="52" applyFont="1" applyAlignment="1">
      <alignment horizontal="left" vertical="top"/>
    </xf>
    <xf numFmtId="0" fontId="0" fillId="2" borderId="0" xfId="52" applyFont="1" applyAlignment="1">
      <alignment horizontal="left" vertical="top"/>
    </xf>
    <xf numFmtId="0" fontId="11" fillId="2" borderId="0" xfId="52" applyAlignment="1">
      <alignment horizontal="left" vertical="top" wrapText="1"/>
    </xf>
    <xf numFmtId="0" fontId="11" fillId="2" borderId="0" xfId="52" applyAlignment="1">
      <alignment horizontal="left" vertical="top"/>
    </xf>
    <xf numFmtId="164" fontId="11" fillId="2" borderId="0" xfId="52" applyNumberFormat="1" applyAlignment="1">
      <alignment horizontal="left" vertical="top"/>
    </xf>
    <xf numFmtId="0" fontId="0" fillId="2" borderId="0" xfId="51" applyFont="1" applyAlignment="1">
      <alignment horizontal="left" vertical="top" wrapText="1"/>
    </xf>
    <xf numFmtId="164" fontId="11" fillId="2" borderId="0" xfId="51" applyNumberFormat="1" applyAlignment="1">
      <alignment horizontal="left" vertical="top"/>
    </xf>
    <xf numFmtId="0" fontId="1" fillId="0" borderId="0" xfId="0" applyFont="1" applyFill="1" applyAlignment="1">
      <alignment horizontal="left" vertical="top"/>
    </xf>
    <xf numFmtId="0" fontId="1" fillId="2" borderId="0" xfId="52" applyFont="1" applyAlignment="1">
      <alignment horizontal="left" vertical="top"/>
    </xf>
    <xf numFmtId="0" fontId="1" fillId="0" borderId="0" xfId="0" applyFont="1" applyFill="1" applyAlignment="1">
      <alignment horizontal="left" vertical="top" wrapText="1"/>
    </xf>
    <xf numFmtId="0" fontId="1" fillId="10" borderId="2" xfId="0" applyFont="1" applyFill="1" applyBorder="1" applyAlignment="1">
      <alignment horizontal="center"/>
    </xf>
    <xf numFmtId="0" fontId="1" fillId="10" borderId="3" xfId="0" applyFont="1" applyFill="1" applyBorder="1" applyAlignment="1">
      <alignment horizontal="center"/>
    </xf>
    <xf numFmtId="0" fontId="1" fillId="10" borderId="4" xfId="0" applyFont="1" applyFill="1"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5" xfId="0" applyBorder="1" applyAlignment="1">
      <alignment horizontal="center" vertical="center"/>
    </xf>
    <xf numFmtId="0" fontId="0" fillId="0" borderId="8" xfId="0" applyBorder="1" applyAlignment="1">
      <alignment horizontal="center" vertical="center"/>
    </xf>
  </cellXfs>
  <cellStyles count="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 name="Normal 2" xfId="51" xr:uid="{C7A0670F-3B0A-447F-8B4F-EBF20694897C}"/>
    <cellStyle name="Normal 3" xfId="52" xr:uid="{4102CE25-9DCB-4A68-A624-2863581902C7}"/>
  </cellStyles>
  <dxfs count="6">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s>
  <tableStyles count="0" defaultTableStyle="TableStyleMedium2" defaultPivotStyle="PivotStyleLight16"/>
  <colors>
    <mruColors>
      <color rgb="FF057C83"/>
      <color rgb="FFA3B53F"/>
      <color rgb="FF5E6C71"/>
      <color rgb="FF3588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1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Survey Respondents</a:t>
            </a:r>
          </a:p>
        </c:rich>
      </c:tx>
      <c:layout>
        <c:manualLayout>
          <c:xMode val="edge"/>
          <c:yMode val="edge"/>
          <c:x val="0.3319930008748907"/>
          <c:y val="8.479068717844633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EC-4FCB-BAC6-99D5523F53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EC-4FCB-BAC6-99D5523F53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EC-4FCB-BAC6-99D5523F53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EC-4FCB-BAC6-99D5523F53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EC-4FCB-BAC6-99D5523F53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EEC-4FCB-BAC6-99D5523F53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EEC-4FCB-BAC6-99D5523F538A}"/>
              </c:ext>
            </c:extLst>
          </c:dPt>
          <c:dLbls>
            <c:dLbl>
              <c:idx val="0"/>
              <c:layout>
                <c:manualLayout>
                  <c:x val="3.6111111111111011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EEC-4FCB-BAC6-99D5523F538A}"/>
                </c:ext>
              </c:extLst>
            </c:dLbl>
            <c:dLbl>
              <c:idx val="4"/>
              <c:layout>
                <c:manualLayout>
                  <c:x val="-5.8333333333333348E-2"/>
                  <c:y val="8.79629629629629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EEC-4FCB-BAC6-99D5523F538A}"/>
                </c:ext>
              </c:extLst>
            </c:dLbl>
            <c:dLbl>
              <c:idx val="5"/>
              <c:layout>
                <c:manualLayout>
                  <c:x val="-6.3888888888888912E-2"/>
                  <c:y val="5.09259259259259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EEC-4FCB-BAC6-99D5523F538A}"/>
                </c:ext>
              </c:extLst>
            </c:dLbl>
            <c:dLbl>
              <c:idx val="6"/>
              <c:layout>
                <c:manualLayout>
                  <c:x val="0.13333333333333322"/>
                  <c:y val="4.62962962962962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6EEC-4FCB-BAC6-99D5523F538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'Q3'!$E$2:$E$8</c:f>
              <c:strCache>
                <c:ptCount val="7"/>
                <c:pt idx="0">
                  <c:v>University of New Mexico</c:v>
                </c:pt>
                <c:pt idx="1">
                  <c:v>Washington State University</c:v>
                </c:pt>
                <c:pt idx="2">
                  <c:v>Northern Arizona University</c:v>
                </c:pt>
                <c:pt idx="3">
                  <c:v>Utah State University</c:v>
                </c:pt>
                <c:pt idx="4">
                  <c:v>Colorado State University</c:v>
                </c:pt>
                <c:pt idx="5">
                  <c:v>New Mexico State University</c:v>
                </c:pt>
                <c:pt idx="6">
                  <c:v>University of Arizona</c:v>
                </c:pt>
              </c:strCache>
            </c:strRef>
          </c:cat>
          <c:val>
            <c:numRef>
              <c:f>'Q3'!$F$2:$F$8</c:f>
              <c:numCache>
                <c:formatCode>General</c:formatCode>
                <c:ptCount val="7"/>
                <c:pt idx="0">
                  <c:v>9</c:v>
                </c:pt>
                <c:pt idx="1">
                  <c:v>7</c:v>
                </c:pt>
                <c:pt idx="2">
                  <c:v>3</c:v>
                </c:pt>
                <c:pt idx="3">
                  <c:v>4</c:v>
                </c:pt>
                <c:pt idx="4">
                  <c:v>5</c:v>
                </c:pt>
                <c:pt idx="5">
                  <c:v>1</c:v>
                </c:pt>
                <c:pt idx="6">
                  <c:v>1</c:v>
                </c:pt>
              </c:numCache>
            </c:numRef>
          </c:val>
          <c:extLst>
            <c:ext xmlns:c16="http://schemas.microsoft.com/office/drawing/2014/chart" uri="{C3380CC4-5D6E-409C-BE32-E72D297353CC}">
              <c16:uniqueId val="{0000000E-6EEC-4FCB-BAC6-99D5523F538A}"/>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57C83"/>
                </a:solidFill>
                <a:latin typeface="+mn-lt"/>
                <a:ea typeface="+mn-ea"/>
                <a:cs typeface="+mn-cs"/>
              </a:defRPr>
            </a:pPr>
            <a:r>
              <a:rPr lang="en-US" b="1">
                <a:solidFill>
                  <a:srgbClr val="057C83"/>
                </a:solidFill>
              </a:rPr>
              <a:t>Level of Previous &amp; Current </a:t>
            </a:r>
            <a:r>
              <a:rPr lang="en-US" b="1" baseline="0">
                <a:solidFill>
                  <a:srgbClr val="057C83"/>
                </a:solidFill>
              </a:rPr>
              <a:t>Research Engagement with the Following Stakeholders</a:t>
            </a:r>
            <a:endParaRPr lang="en-US" b="1">
              <a:solidFill>
                <a:srgbClr val="057C83"/>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57C83"/>
              </a:solidFill>
              <a:latin typeface="+mn-lt"/>
              <a:ea typeface="+mn-ea"/>
              <a:cs typeface="+mn-cs"/>
            </a:defRPr>
          </a:pPr>
          <a:endParaRPr lang="en-US"/>
        </a:p>
      </c:txPr>
    </c:title>
    <c:autoTitleDeleted val="0"/>
    <c:plotArea>
      <c:layout/>
      <c:barChart>
        <c:barDir val="bar"/>
        <c:grouping val="stacked"/>
        <c:varyColors val="0"/>
        <c:ser>
          <c:idx val="0"/>
          <c:order val="0"/>
          <c:tx>
            <c:strRef>
              <c:f>'Q7 Chart'!$B$2</c:f>
              <c:strCache>
                <c:ptCount val="1"/>
                <c:pt idx="0">
                  <c:v>Min Rating</c:v>
                </c:pt>
              </c:strCache>
            </c:strRef>
          </c:tx>
          <c:spPr>
            <a:solidFill>
              <a:srgbClr val="5E6C7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Chart'!$A$3:$A$8</c:f>
              <c:strCache>
                <c:ptCount val="6"/>
                <c:pt idx="0">
                  <c:v>Local community members and local community-based organizations</c:v>
                </c:pt>
                <c:pt idx="1">
                  <c:v> Tribal and indigenous community members</c:v>
                </c:pt>
                <c:pt idx="2">
                  <c:v>Community-based Extension offices</c:v>
                </c:pt>
                <c:pt idx="3">
                  <c:v>Resource managers in local, state, and federal agencies</c:v>
                </c:pt>
                <c:pt idx="4">
                  <c:v>Policy-makers and legislative bodies</c:v>
                </c:pt>
                <c:pt idx="5">
                  <c:v>Corporate or regional, national, or international non-governmental organizations</c:v>
                </c:pt>
              </c:strCache>
            </c:strRef>
          </c:cat>
          <c:val>
            <c:numRef>
              <c:f>'Q7 Chart'!$B$3:$B$8</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0236-49AA-8F81-32AF4158567F}"/>
            </c:ext>
          </c:extLst>
        </c:ser>
        <c:ser>
          <c:idx val="1"/>
          <c:order val="1"/>
          <c:tx>
            <c:strRef>
              <c:f>'Q7 Chart'!$C$2</c:f>
              <c:strCache>
                <c:ptCount val="1"/>
                <c:pt idx="0">
                  <c:v>Mean Rating</c:v>
                </c:pt>
              </c:strCache>
            </c:strRef>
          </c:tx>
          <c:spPr>
            <a:solidFill>
              <a:srgbClr val="35887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Chart'!$A$3:$A$8</c:f>
              <c:strCache>
                <c:ptCount val="6"/>
                <c:pt idx="0">
                  <c:v>Local community members and local community-based organizations</c:v>
                </c:pt>
                <c:pt idx="1">
                  <c:v> Tribal and indigenous community members</c:v>
                </c:pt>
                <c:pt idx="2">
                  <c:v>Community-based Extension offices</c:v>
                </c:pt>
                <c:pt idx="3">
                  <c:v>Resource managers in local, state, and federal agencies</c:v>
                </c:pt>
                <c:pt idx="4">
                  <c:v>Policy-makers and legislative bodies</c:v>
                </c:pt>
                <c:pt idx="5">
                  <c:v>Corporate or regional, national, or international non-governmental organizations</c:v>
                </c:pt>
              </c:strCache>
            </c:strRef>
          </c:cat>
          <c:val>
            <c:numRef>
              <c:f>'Q7 Chart'!$C$3:$C$8</c:f>
              <c:numCache>
                <c:formatCode>0.0</c:formatCode>
                <c:ptCount val="6"/>
                <c:pt idx="0">
                  <c:v>6.1</c:v>
                </c:pt>
                <c:pt idx="1">
                  <c:v>3.8</c:v>
                </c:pt>
                <c:pt idx="2">
                  <c:v>4.7</c:v>
                </c:pt>
                <c:pt idx="3">
                  <c:v>5.2</c:v>
                </c:pt>
                <c:pt idx="4">
                  <c:v>3.9</c:v>
                </c:pt>
                <c:pt idx="5">
                  <c:v>5</c:v>
                </c:pt>
              </c:numCache>
            </c:numRef>
          </c:val>
          <c:extLst>
            <c:ext xmlns:c16="http://schemas.microsoft.com/office/drawing/2014/chart" uri="{C3380CC4-5D6E-409C-BE32-E72D297353CC}">
              <c16:uniqueId val="{00000001-0236-49AA-8F81-32AF4158567F}"/>
            </c:ext>
          </c:extLst>
        </c:ser>
        <c:ser>
          <c:idx val="2"/>
          <c:order val="2"/>
          <c:tx>
            <c:strRef>
              <c:f>'Q7 Chart'!$D$2</c:f>
              <c:strCache>
                <c:ptCount val="1"/>
                <c:pt idx="0">
                  <c:v>Max Rating</c:v>
                </c:pt>
              </c:strCache>
            </c:strRef>
          </c:tx>
          <c:spPr>
            <a:solidFill>
              <a:srgbClr val="A3B5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Chart'!$A$3:$A$8</c:f>
              <c:strCache>
                <c:ptCount val="6"/>
                <c:pt idx="0">
                  <c:v>Local community members and local community-based organizations</c:v>
                </c:pt>
                <c:pt idx="1">
                  <c:v> Tribal and indigenous community members</c:v>
                </c:pt>
                <c:pt idx="2">
                  <c:v>Community-based Extension offices</c:v>
                </c:pt>
                <c:pt idx="3">
                  <c:v>Resource managers in local, state, and federal agencies</c:v>
                </c:pt>
                <c:pt idx="4">
                  <c:v>Policy-makers and legislative bodies</c:v>
                </c:pt>
                <c:pt idx="5">
                  <c:v>Corporate or regional, national, or international non-governmental organizations</c:v>
                </c:pt>
              </c:strCache>
            </c:strRef>
          </c:cat>
          <c:val>
            <c:numRef>
              <c:f>'Q7 Chart'!$D$3:$D$8</c:f>
              <c:numCache>
                <c:formatCode>General</c:formatCode>
                <c:ptCount val="6"/>
                <c:pt idx="0">
                  <c:v>10</c:v>
                </c:pt>
                <c:pt idx="1">
                  <c:v>10</c:v>
                </c:pt>
                <c:pt idx="2">
                  <c:v>10</c:v>
                </c:pt>
                <c:pt idx="3">
                  <c:v>10</c:v>
                </c:pt>
                <c:pt idx="4">
                  <c:v>10</c:v>
                </c:pt>
                <c:pt idx="5">
                  <c:v>10</c:v>
                </c:pt>
              </c:numCache>
            </c:numRef>
          </c:val>
          <c:extLst>
            <c:ext xmlns:c16="http://schemas.microsoft.com/office/drawing/2014/chart" uri="{C3380CC4-5D6E-409C-BE32-E72D297353CC}">
              <c16:uniqueId val="{00000002-0236-49AA-8F81-32AF4158567F}"/>
            </c:ext>
          </c:extLst>
        </c:ser>
        <c:dLbls>
          <c:showLegendKey val="0"/>
          <c:showVal val="0"/>
          <c:showCatName val="0"/>
          <c:showSerName val="0"/>
          <c:showPercent val="0"/>
          <c:showBubbleSize val="0"/>
        </c:dLbls>
        <c:gapWidth val="75"/>
        <c:overlap val="100"/>
        <c:axId val="1727939968"/>
        <c:axId val="1727940800"/>
      </c:barChart>
      <c:catAx>
        <c:axId val="17279399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endParaRPr lang="en-US"/>
          </a:p>
        </c:txPr>
        <c:crossAx val="1727940800"/>
        <c:crosses val="autoZero"/>
        <c:auto val="1"/>
        <c:lblAlgn val="ctr"/>
        <c:lblOffset val="100"/>
        <c:noMultiLvlLbl val="0"/>
      </c:catAx>
      <c:valAx>
        <c:axId val="1727940800"/>
        <c:scaling>
          <c:orientation val="minMax"/>
        </c:scaling>
        <c:delete val="1"/>
        <c:axPos val="b"/>
        <c:numFmt formatCode="General" sourceLinked="1"/>
        <c:majorTickMark val="none"/>
        <c:minorTickMark val="none"/>
        <c:tickLblPos val="nextTo"/>
        <c:crossAx val="1727939968"/>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000" b="0" i="0" u="none" strike="noStrike" kern="1200" baseline="0">
                <a:solidFill>
                  <a:srgbClr val="5E6C71"/>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solidFill>
                  <a:srgbClr val="35887B"/>
                </a:solidFill>
                <a:latin typeface="+mn-lt"/>
                <a:ea typeface="+mn-ea"/>
                <a:cs typeface="+mn-cs"/>
              </a:defRPr>
            </a:pPr>
            <a:endParaRPr lang="en-US"/>
          </a:p>
        </c:txPr>
      </c:legendEntry>
      <c:legendEntry>
        <c:idx val="2"/>
        <c:txPr>
          <a:bodyPr rot="0" spcFirstLastPara="1" vertOverflow="ellipsis" vert="horz" wrap="square" anchor="ctr" anchorCtr="1"/>
          <a:lstStyle/>
          <a:p>
            <a:pPr>
              <a:defRPr sz="1000" b="0" i="0" u="none" strike="noStrike" kern="1200" baseline="0">
                <a:solidFill>
                  <a:srgbClr val="A3B53F"/>
                </a:solidFill>
                <a:latin typeface="+mn-lt"/>
                <a:ea typeface="+mn-ea"/>
                <a:cs typeface="+mn-cs"/>
              </a:defRPr>
            </a:pPr>
            <a:endParaRPr lang="en-US"/>
          </a:p>
        </c:txPr>
      </c:legendEntry>
      <c:layout>
        <c:manualLayout>
          <c:xMode val="edge"/>
          <c:yMode val="edge"/>
          <c:x val="0.39213958570783564"/>
          <c:y val="0.10025936583726178"/>
          <c:w val="0.55107863124356682"/>
          <c:h val="4.901514252516568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Community - Interest</a:t>
            </a:r>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Matrix'!$B$36:$B$45</c:f>
              <c:numCache>
                <c:formatCode>General</c:formatCode>
                <c:ptCount val="10"/>
                <c:pt idx="0">
                  <c:v>0</c:v>
                </c:pt>
                <c:pt idx="1">
                  <c:v>0</c:v>
                </c:pt>
                <c:pt idx="2">
                  <c:v>0</c:v>
                </c:pt>
                <c:pt idx="3">
                  <c:v>0</c:v>
                </c:pt>
                <c:pt idx="4">
                  <c:v>3</c:v>
                </c:pt>
                <c:pt idx="5">
                  <c:v>3</c:v>
                </c:pt>
                <c:pt idx="6">
                  <c:v>2</c:v>
                </c:pt>
                <c:pt idx="7">
                  <c:v>5</c:v>
                </c:pt>
                <c:pt idx="8">
                  <c:v>5</c:v>
                </c:pt>
                <c:pt idx="9">
                  <c:v>4</c:v>
                </c:pt>
              </c:numCache>
            </c:numRef>
          </c:val>
          <c:extLst>
            <c:ext xmlns:c16="http://schemas.microsoft.com/office/drawing/2014/chart" uri="{C3380CC4-5D6E-409C-BE32-E72D297353CC}">
              <c16:uniqueId val="{00000003-2945-4B7F-936B-7F63D6555914}"/>
            </c:ext>
          </c:extLst>
        </c:ser>
        <c:dLbls>
          <c:showLegendKey val="0"/>
          <c:showVal val="0"/>
          <c:showCatName val="0"/>
          <c:showSerName val="0"/>
          <c:showPercent val="0"/>
          <c:showBubbleSize val="0"/>
        </c:dLbls>
        <c:gapWidth val="267"/>
        <c:overlap val="-43"/>
        <c:axId val="407185672"/>
        <c:axId val="407086840"/>
      </c:barChart>
      <c:catAx>
        <c:axId val="40718567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07086840"/>
        <c:crosses val="autoZero"/>
        <c:auto val="1"/>
        <c:lblAlgn val="ctr"/>
        <c:lblOffset val="100"/>
        <c:noMultiLvlLbl val="0"/>
      </c:catAx>
      <c:valAx>
        <c:axId val="407086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718567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Indigenous</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Matrix'!$C$36:$C$45</c:f>
              <c:numCache>
                <c:formatCode>General</c:formatCode>
                <c:ptCount val="10"/>
                <c:pt idx="0">
                  <c:v>0</c:v>
                </c:pt>
                <c:pt idx="1">
                  <c:v>0</c:v>
                </c:pt>
                <c:pt idx="2">
                  <c:v>0</c:v>
                </c:pt>
                <c:pt idx="3">
                  <c:v>1</c:v>
                </c:pt>
                <c:pt idx="4">
                  <c:v>1</c:v>
                </c:pt>
                <c:pt idx="5">
                  <c:v>0</c:v>
                </c:pt>
                <c:pt idx="6">
                  <c:v>3</c:v>
                </c:pt>
                <c:pt idx="7">
                  <c:v>8</c:v>
                </c:pt>
                <c:pt idx="8">
                  <c:v>8</c:v>
                </c:pt>
                <c:pt idx="9">
                  <c:v>3</c:v>
                </c:pt>
              </c:numCache>
            </c:numRef>
          </c:val>
          <c:extLst>
            <c:ext xmlns:c16="http://schemas.microsoft.com/office/drawing/2014/chart" uri="{C3380CC4-5D6E-409C-BE32-E72D297353CC}">
              <c16:uniqueId val="{00000000-B66A-4882-AE81-EDCD9DAEBE69}"/>
            </c:ext>
          </c:extLst>
        </c:ser>
        <c:dLbls>
          <c:showLegendKey val="0"/>
          <c:showVal val="0"/>
          <c:showCatName val="0"/>
          <c:showSerName val="0"/>
          <c:showPercent val="0"/>
          <c:showBubbleSize val="0"/>
        </c:dLbls>
        <c:gapWidth val="267"/>
        <c:overlap val="-43"/>
        <c:axId val="450444904"/>
        <c:axId val="487549784"/>
        <c:extLst/>
      </c:barChart>
      <c:catAx>
        <c:axId val="450444904"/>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87549784"/>
        <c:crosses val="autoZero"/>
        <c:auto val="1"/>
        <c:lblAlgn val="ctr"/>
        <c:lblOffset val="100"/>
        <c:noMultiLvlLbl val="0"/>
      </c:catAx>
      <c:valAx>
        <c:axId val="4875497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044490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Extension</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Matrix'!$D$36:$D$45</c:f>
              <c:numCache>
                <c:formatCode>General</c:formatCode>
                <c:ptCount val="10"/>
                <c:pt idx="0">
                  <c:v>0</c:v>
                </c:pt>
                <c:pt idx="1">
                  <c:v>0</c:v>
                </c:pt>
                <c:pt idx="2">
                  <c:v>0</c:v>
                </c:pt>
                <c:pt idx="3">
                  <c:v>0</c:v>
                </c:pt>
                <c:pt idx="4">
                  <c:v>5</c:v>
                </c:pt>
                <c:pt idx="5">
                  <c:v>1</c:v>
                </c:pt>
                <c:pt idx="6">
                  <c:v>5</c:v>
                </c:pt>
                <c:pt idx="7">
                  <c:v>8</c:v>
                </c:pt>
                <c:pt idx="8">
                  <c:v>8</c:v>
                </c:pt>
                <c:pt idx="9">
                  <c:v>1</c:v>
                </c:pt>
              </c:numCache>
            </c:numRef>
          </c:val>
          <c:extLst>
            <c:ext xmlns:c16="http://schemas.microsoft.com/office/drawing/2014/chart" uri="{C3380CC4-5D6E-409C-BE32-E72D297353CC}">
              <c16:uniqueId val="{00000000-0935-4CDF-B55E-9489FEBD4C0E}"/>
            </c:ext>
          </c:extLst>
        </c:ser>
        <c:dLbls>
          <c:showLegendKey val="0"/>
          <c:showVal val="0"/>
          <c:showCatName val="0"/>
          <c:showSerName val="0"/>
          <c:showPercent val="0"/>
          <c:showBubbleSize val="0"/>
        </c:dLbls>
        <c:gapWidth val="267"/>
        <c:overlap val="-43"/>
        <c:axId val="661853576"/>
        <c:axId val="661857352"/>
      </c:barChart>
      <c:catAx>
        <c:axId val="661853576"/>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61857352"/>
        <c:crosses val="autoZero"/>
        <c:auto val="1"/>
        <c:lblAlgn val="ctr"/>
        <c:lblOffset val="100"/>
        <c:noMultiLvlLbl val="0"/>
      </c:catAx>
      <c:valAx>
        <c:axId val="6618573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6185357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Agencies</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Matrix'!$E$36:$E$45</c:f>
              <c:numCache>
                <c:formatCode>General</c:formatCode>
                <c:ptCount val="10"/>
                <c:pt idx="0">
                  <c:v>1</c:v>
                </c:pt>
                <c:pt idx="1">
                  <c:v>0</c:v>
                </c:pt>
                <c:pt idx="2">
                  <c:v>0</c:v>
                </c:pt>
                <c:pt idx="3">
                  <c:v>1</c:v>
                </c:pt>
                <c:pt idx="4">
                  <c:v>4</c:v>
                </c:pt>
                <c:pt idx="5">
                  <c:v>3</c:v>
                </c:pt>
                <c:pt idx="6">
                  <c:v>3</c:v>
                </c:pt>
                <c:pt idx="7">
                  <c:v>3</c:v>
                </c:pt>
                <c:pt idx="8">
                  <c:v>3</c:v>
                </c:pt>
                <c:pt idx="9">
                  <c:v>3</c:v>
                </c:pt>
              </c:numCache>
            </c:numRef>
          </c:val>
          <c:extLst>
            <c:ext xmlns:c16="http://schemas.microsoft.com/office/drawing/2014/chart" uri="{C3380CC4-5D6E-409C-BE32-E72D297353CC}">
              <c16:uniqueId val="{00000000-41ED-4F93-93F1-4A4FD0756B06}"/>
            </c:ext>
          </c:extLst>
        </c:ser>
        <c:dLbls>
          <c:showLegendKey val="0"/>
          <c:showVal val="0"/>
          <c:showCatName val="0"/>
          <c:showSerName val="0"/>
          <c:showPercent val="0"/>
          <c:showBubbleSize val="0"/>
        </c:dLbls>
        <c:gapWidth val="267"/>
        <c:overlap val="-43"/>
        <c:axId val="661891080"/>
        <c:axId val="661894840"/>
      </c:barChart>
      <c:catAx>
        <c:axId val="661891080"/>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61894840"/>
        <c:crosses val="autoZero"/>
        <c:auto val="1"/>
        <c:lblAlgn val="ctr"/>
        <c:lblOffset val="100"/>
        <c:noMultiLvlLbl val="0"/>
      </c:catAx>
      <c:valAx>
        <c:axId val="661894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6189108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Policy</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Matrix'!$F$36:$F$45</c:f>
              <c:numCache>
                <c:formatCode>General</c:formatCode>
                <c:ptCount val="10"/>
                <c:pt idx="0">
                  <c:v>0</c:v>
                </c:pt>
                <c:pt idx="1">
                  <c:v>0</c:v>
                </c:pt>
                <c:pt idx="2">
                  <c:v>4</c:v>
                </c:pt>
                <c:pt idx="3">
                  <c:v>0</c:v>
                </c:pt>
                <c:pt idx="4">
                  <c:v>3</c:v>
                </c:pt>
                <c:pt idx="5">
                  <c:v>3</c:v>
                </c:pt>
                <c:pt idx="6">
                  <c:v>1</c:v>
                </c:pt>
                <c:pt idx="7">
                  <c:v>5</c:v>
                </c:pt>
                <c:pt idx="8">
                  <c:v>5</c:v>
                </c:pt>
                <c:pt idx="9">
                  <c:v>1</c:v>
                </c:pt>
              </c:numCache>
            </c:numRef>
          </c:val>
          <c:extLst>
            <c:ext xmlns:c16="http://schemas.microsoft.com/office/drawing/2014/chart" uri="{C3380CC4-5D6E-409C-BE32-E72D297353CC}">
              <c16:uniqueId val="{00000000-81E3-45D6-9617-5B193A6C2799}"/>
            </c:ext>
          </c:extLst>
        </c:ser>
        <c:dLbls>
          <c:showLegendKey val="0"/>
          <c:showVal val="0"/>
          <c:showCatName val="0"/>
          <c:showSerName val="0"/>
          <c:showPercent val="0"/>
          <c:showBubbleSize val="0"/>
        </c:dLbls>
        <c:gapWidth val="267"/>
        <c:overlap val="-43"/>
        <c:axId val="493253592"/>
        <c:axId val="661899176"/>
      </c:barChart>
      <c:catAx>
        <c:axId val="49325359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61899176"/>
        <c:crosses val="autoZero"/>
        <c:auto val="1"/>
        <c:lblAlgn val="ctr"/>
        <c:lblOffset val="100"/>
        <c:noMultiLvlLbl val="0"/>
      </c:catAx>
      <c:valAx>
        <c:axId val="6618991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325359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Corporate/NGO</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Matrix'!$G$36:$G$45</c:f>
              <c:numCache>
                <c:formatCode>General</c:formatCode>
                <c:ptCount val="10"/>
                <c:pt idx="0">
                  <c:v>0</c:v>
                </c:pt>
                <c:pt idx="1">
                  <c:v>1</c:v>
                </c:pt>
                <c:pt idx="2">
                  <c:v>2</c:v>
                </c:pt>
                <c:pt idx="3">
                  <c:v>0</c:v>
                </c:pt>
                <c:pt idx="4">
                  <c:v>4</c:v>
                </c:pt>
                <c:pt idx="5">
                  <c:v>2</c:v>
                </c:pt>
                <c:pt idx="6">
                  <c:v>2</c:v>
                </c:pt>
                <c:pt idx="7">
                  <c:v>6</c:v>
                </c:pt>
                <c:pt idx="8">
                  <c:v>6</c:v>
                </c:pt>
                <c:pt idx="9">
                  <c:v>1</c:v>
                </c:pt>
              </c:numCache>
            </c:numRef>
          </c:val>
          <c:extLst>
            <c:ext xmlns:c16="http://schemas.microsoft.com/office/drawing/2014/chart" uri="{C3380CC4-5D6E-409C-BE32-E72D297353CC}">
              <c16:uniqueId val="{00000000-7B7C-4DD7-814F-BF7A0DC0FC9F}"/>
            </c:ext>
          </c:extLst>
        </c:ser>
        <c:dLbls>
          <c:showLegendKey val="0"/>
          <c:showVal val="0"/>
          <c:showCatName val="0"/>
          <c:showSerName val="0"/>
          <c:showPercent val="0"/>
          <c:showBubbleSize val="0"/>
        </c:dLbls>
        <c:gapWidth val="267"/>
        <c:overlap val="-43"/>
        <c:axId val="407204088"/>
        <c:axId val="406849528"/>
      </c:barChart>
      <c:catAx>
        <c:axId val="407204088"/>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06849528"/>
        <c:crosses val="autoZero"/>
        <c:auto val="1"/>
        <c:lblAlgn val="ctr"/>
        <c:lblOffset val="100"/>
        <c:noMultiLvlLbl val="0"/>
      </c:catAx>
      <c:valAx>
        <c:axId val="4068495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720408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57C83"/>
                </a:solidFill>
                <a:latin typeface="+mn-lt"/>
                <a:ea typeface="+mn-ea"/>
                <a:cs typeface="+mn-cs"/>
              </a:defRPr>
            </a:pPr>
            <a:r>
              <a:rPr lang="en-US" b="1">
                <a:solidFill>
                  <a:srgbClr val="057C83"/>
                </a:solidFill>
              </a:rPr>
              <a:t>Level of Interest in Engaging</a:t>
            </a:r>
            <a:r>
              <a:rPr lang="en-US" b="1" baseline="0">
                <a:solidFill>
                  <a:srgbClr val="057C83"/>
                </a:solidFill>
              </a:rPr>
              <a:t> with the Following Stakeholders in TN Research</a:t>
            </a:r>
            <a:endParaRPr lang="en-US" b="1">
              <a:solidFill>
                <a:srgbClr val="057C83"/>
              </a:solidFill>
            </a:endParaRPr>
          </a:p>
        </c:rich>
      </c:tx>
      <c:layout>
        <c:manualLayout>
          <c:xMode val="edge"/>
          <c:yMode val="edge"/>
          <c:x val="0.24808627811321901"/>
          <c:y val="1.40914519698962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57C83"/>
              </a:solidFill>
              <a:latin typeface="+mn-lt"/>
              <a:ea typeface="+mn-ea"/>
              <a:cs typeface="+mn-cs"/>
            </a:defRPr>
          </a:pPr>
          <a:endParaRPr lang="en-US"/>
        </a:p>
      </c:txPr>
    </c:title>
    <c:autoTitleDeleted val="0"/>
    <c:plotArea>
      <c:layout/>
      <c:barChart>
        <c:barDir val="bar"/>
        <c:grouping val="clustered"/>
        <c:varyColors val="0"/>
        <c:ser>
          <c:idx val="0"/>
          <c:order val="0"/>
          <c:tx>
            <c:strRef>
              <c:f>'Q8 Chart'!$B$2</c:f>
              <c:strCache>
                <c:ptCount val="1"/>
                <c:pt idx="0">
                  <c:v>Min Rating</c:v>
                </c:pt>
              </c:strCache>
            </c:strRef>
          </c:tx>
          <c:spPr>
            <a:solidFill>
              <a:srgbClr val="5E6C7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Chart'!$A$3:$A$8</c:f>
              <c:strCache>
                <c:ptCount val="6"/>
                <c:pt idx="0">
                  <c:v>Local community members and local community-based organizations</c:v>
                </c:pt>
                <c:pt idx="1">
                  <c:v>Tribal and indigenous community members</c:v>
                </c:pt>
                <c:pt idx="2">
                  <c:v>Community-based extension offices</c:v>
                </c:pt>
                <c:pt idx="3">
                  <c:v>Resource managers in local, state, and federal agencies</c:v>
                </c:pt>
                <c:pt idx="4">
                  <c:v>Policy-makers and legislative bodies</c:v>
                </c:pt>
                <c:pt idx="5">
                  <c:v>Corporate or regional, national, or international non-governmental organizations</c:v>
                </c:pt>
              </c:strCache>
            </c:strRef>
          </c:cat>
          <c:val>
            <c:numRef>
              <c:f>'Q8 Chart'!$B$3:$B$8</c:f>
              <c:numCache>
                <c:formatCode>General</c:formatCode>
                <c:ptCount val="6"/>
                <c:pt idx="0">
                  <c:v>5</c:v>
                </c:pt>
                <c:pt idx="1">
                  <c:v>1</c:v>
                </c:pt>
                <c:pt idx="2">
                  <c:v>1</c:v>
                </c:pt>
                <c:pt idx="3">
                  <c:v>1</c:v>
                </c:pt>
                <c:pt idx="4">
                  <c:v>3</c:v>
                </c:pt>
                <c:pt idx="5">
                  <c:v>2</c:v>
                </c:pt>
              </c:numCache>
            </c:numRef>
          </c:val>
          <c:extLst>
            <c:ext xmlns:c16="http://schemas.microsoft.com/office/drawing/2014/chart" uri="{C3380CC4-5D6E-409C-BE32-E72D297353CC}">
              <c16:uniqueId val="{00000000-5543-4193-9B4B-81506043CE6E}"/>
            </c:ext>
          </c:extLst>
        </c:ser>
        <c:ser>
          <c:idx val="1"/>
          <c:order val="1"/>
          <c:tx>
            <c:strRef>
              <c:f>'Q8 Chart'!$C$2</c:f>
              <c:strCache>
                <c:ptCount val="1"/>
                <c:pt idx="0">
                  <c:v>Mean Rating</c:v>
                </c:pt>
              </c:strCache>
            </c:strRef>
          </c:tx>
          <c:spPr>
            <a:solidFill>
              <a:srgbClr val="35887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Chart'!$A$3:$A$8</c:f>
              <c:strCache>
                <c:ptCount val="6"/>
                <c:pt idx="0">
                  <c:v>Local community members and local community-based organizations</c:v>
                </c:pt>
                <c:pt idx="1">
                  <c:v>Tribal and indigenous community members</c:v>
                </c:pt>
                <c:pt idx="2">
                  <c:v>Community-based extension offices</c:v>
                </c:pt>
                <c:pt idx="3">
                  <c:v>Resource managers in local, state, and federal agencies</c:v>
                </c:pt>
                <c:pt idx="4">
                  <c:v>Policy-makers and legislative bodies</c:v>
                </c:pt>
                <c:pt idx="5">
                  <c:v>Corporate or regional, national, or international non-governmental organizations</c:v>
                </c:pt>
              </c:strCache>
            </c:strRef>
          </c:cat>
          <c:val>
            <c:numRef>
              <c:f>'Q8 Chart'!$C$3:$C$8</c:f>
              <c:numCache>
                <c:formatCode>0.0</c:formatCode>
                <c:ptCount val="6"/>
                <c:pt idx="0">
                  <c:v>7.7</c:v>
                </c:pt>
                <c:pt idx="1">
                  <c:v>7.9</c:v>
                </c:pt>
                <c:pt idx="2">
                  <c:v>7.1</c:v>
                </c:pt>
                <c:pt idx="3">
                  <c:v>6.8</c:v>
                </c:pt>
                <c:pt idx="4">
                  <c:v>6.6</c:v>
                </c:pt>
                <c:pt idx="5">
                  <c:v>6.8</c:v>
                </c:pt>
              </c:numCache>
            </c:numRef>
          </c:val>
          <c:extLst>
            <c:ext xmlns:c16="http://schemas.microsoft.com/office/drawing/2014/chart" uri="{C3380CC4-5D6E-409C-BE32-E72D297353CC}">
              <c16:uniqueId val="{00000001-5543-4193-9B4B-81506043CE6E}"/>
            </c:ext>
          </c:extLst>
        </c:ser>
        <c:ser>
          <c:idx val="2"/>
          <c:order val="2"/>
          <c:tx>
            <c:strRef>
              <c:f>'Q8 Chart'!$D$2</c:f>
              <c:strCache>
                <c:ptCount val="1"/>
                <c:pt idx="0">
                  <c:v>Max Rating</c:v>
                </c:pt>
              </c:strCache>
            </c:strRef>
          </c:tx>
          <c:spPr>
            <a:solidFill>
              <a:srgbClr val="A3B5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Chart'!$A$3:$A$8</c:f>
              <c:strCache>
                <c:ptCount val="6"/>
                <c:pt idx="0">
                  <c:v>Local community members and local community-based organizations</c:v>
                </c:pt>
                <c:pt idx="1">
                  <c:v>Tribal and indigenous community members</c:v>
                </c:pt>
                <c:pt idx="2">
                  <c:v>Community-based extension offices</c:v>
                </c:pt>
                <c:pt idx="3">
                  <c:v>Resource managers in local, state, and federal agencies</c:v>
                </c:pt>
                <c:pt idx="4">
                  <c:v>Policy-makers and legislative bodies</c:v>
                </c:pt>
                <c:pt idx="5">
                  <c:v>Corporate or regional, national, or international non-governmental organizations</c:v>
                </c:pt>
              </c:strCache>
            </c:strRef>
          </c:cat>
          <c:val>
            <c:numRef>
              <c:f>'Q8 Chart'!$D$3:$D$8</c:f>
              <c:numCache>
                <c:formatCode>General</c:formatCode>
                <c:ptCount val="6"/>
                <c:pt idx="0">
                  <c:v>10</c:v>
                </c:pt>
                <c:pt idx="1">
                  <c:v>10</c:v>
                </c:pt>
                <c:pt idx="2">
                  <c:v>10</c:v>
                </c:pt>
                <c:pt idx="3">
                  <c:v>10</c:v>
                </c:pt>
                <c:pt idx="4">
                  <c:v>10</c:v>
                </c:pt>
                <c:pt idx="5">
                  <c:v>10</c:v>
                </c:pt>
              </c:numCache>
            </c:numRef>
          </c:val>
          <c:extLst>
            <c:ext xmlns:c16="http://schemas.microsoft.com/office/drawing/2014/chart" uri="{C3380CC4-5D6E-409C-BE32-E72D297353CC}">
              <c16:uniqueId val="{00000002-5543-4193-9B4B-81506043CE6E}"/>
            </c:ext>
          </c:extLst>
        </c:ser>
        <c:dLbls>
          <c:showLegendKey val="0"/>
          <c:showVal val="0"/>
          <c:showCatName val="0"/>
          <c:showSerName val="0"/>
          <c:showPercent val="0"/>
          <c:showBubbleSize val="0"/>
        </c:dLbls>
        <c:gapWidth val="44"/>
        <c:axId val="576393824"/>
        <c:axId val="576390912"/>
      </c:barChart>
      <c:catAx>
        <c:axId val="5763938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76390912"/>
        <c:crosses val="autoZero"/>
        <c:auto val="1"/>
        <c:lblAlgn val="ctr"/>
        <c:lblOffset val="100"/>
        <c:noMultiLvlLbl val="0"/>
      </c:catAx>
      <c:valAx>
        <c:axId val="576390912"/>
        <c:scaling>
          <c:orientation val="minMax"/>
        </c:scaling>
        <c:delete val="1"/>
        <c:axPos val="b"/>
        <c:numFmt formatCode="General" sourceLinked="1"/>
        <c:majorTickMark val="none"/>
        <c:minorTickMark val="none"/>
        <c:tickLblPos val="nextTo"/>
        <c:crossAx val="576393824"/>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000" b="0" i="0" u="none" strike="noStrike" kern="1200" baseline="0">
                <a:solidFill>
                  <a:srgbClr val="A3B53F"/>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solidFill>
                  <a:srgbClr val="35887B"/>
                </a:solidFill>
                <a:latin typeface="+mn-lt"/>
                <a:ea typeface="+mn-ea"/>
                <a:cs typeface="+mn-cs"/>
              </a:defRPr>
            </a:pPr>
            <a:endParaRPr lang="en-US"/>
          </a:p>
        </c:txPr>
      </c:legendEntry>
      <c:legendEntry>
        <c:idx val="2"/>
        <c:txPr>
          <a:bodyPr rot="0" spcFirstLastPara="1" vertOverflow="ellipsis" vert="horz" wrap="square" anchor="ctr" anchorCtr="1"/>
          <a:lstStyle/>
          <a:p>
            <a:pPr>
              <a:defRPr sz="1000" b="0" i="0" u="none" strike="noStrike" kern="1200" baseline="0">
                <a:solidFill>
                  <a:srgbClr val="5E6C71"/>
                </a:solidFill>
                <a:latin typeface="+mn-lt"/>
                <a:ea typeface="+mn-ea"/>
                <a:cs typeface="+mn-cs"/>
              </a:defRPr>
            </a:pPr>
            <a:endParaRPr lang="en-US"/>
          </a:p>
        </c:txPr>
      </c:legendEntry>
      <c:layout>
        <c:manualLayout>
          <c:xMode val="edge"/>
          <c:yMode val="edge"/>
          <c:x val="0.46495864234735701"/>
          <c:y val="8.6684125833686981E-2"/>
          <c:w val="0.42906090893366117"/>
          <c:h val="3.858304545532439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Community -</a:t>
            </a:r>
            <a:r>
              <a:rPr lang="en-US" baseline="0"/>
              <a:t> Experience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'Combo Matrix'!$C$35:$C$44</c:f>
              <c:numCache>
                <c:formatCode>General</c:formatCode>
                <c:ptCount val="10"/>
                <c:pt idx="0">
                  <c:v>5</c:v>
                </c:pt>
                <c:pt idx="1">
                  <c:v>2</c:v>
                </c:pt>
                <c:pt idx="2">
                  <c:v>0</c:v>
                </c:pt>
                <c:pt idx="3">
                  <c:v>0</c:v>
                </c:pt>
                <c:pt idx="4">
                  <c:v>6</c:v>
                </c:pt>
                <c:pt idx="5">
                  <c:v>1</c:v>
                </c:pt>
                <c:pt idx="6">
                  <c:v>2</c:v>
                </c:pt>
                <c:pt idx="7">
                  <c:v>4</c:v>
                </c:pt>
                <c:pt idx="8">
                  <c:v>4</c:v>
                </c:pt>
                <c:pt idx="9">
                  <c:v>6</c:v>
                </c:pt>
              </c:numCache>
            </c:numRef>
          </c:val>
          <c:extLst>
            <c:ext xmlns:c16="http://schemas.microsoft.com/office/drawing/2014/chart" uri="{C3380CC4-5D6E-409C-BE32-E72D297353CC}">
              <c16:uniqueId val="{00000000-7816-496B-95C6-A58A6F3A1C46}"/>
            </c:ext>
          </c:extLst>
        </c:ser>
        <c:dLbls>
          <c:showLegendKey val="0"/>
          <c:showVal val="0"/>
          <c:showCatName val="0"/>
          <c:showSerName val="0"/>
          <c:showPercent val="0"/>
          <c:showBubbleSize val="0"/>
        </c:dLbls>
        <c:gapWidth val="267"/>
        <c:overlap val="-43"/>
        <c:axId val="415014664"/>
        <c:axId val="415010024"/>
      </c:barChart>
      <c:catAx>
        <c:axId val="415014664"/>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15010024"/>
        <c:crosses val="autoZero"/>
        <c:auto val="1"/>
        <c:lblAlgn val="ctr"/>
        <c:lblOffset val="100"/>
        <c:noMultiLvlLbl val="0"/>
      </c:catAx>
      <c:valAx>
        <c:axId val="41501002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501466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Indigenous</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'Combo Matrix'!$E$35:$E$44</c:f>
              <c:numCache>
                <c:formatCode>General</c:formatCode>
                <c:ptCount val="10"/>
                <c:pt idx="0">
                  <c:v>10</c:v>
                </c:pt>
                <c:pt idx="1">
                  <c:v>1</c:v>
                </c:pt>
                <c:pt idx="2">
                  <c:v>6</c:v>
                </c:pt>
                <c:pt idx="3">
                  <c:v>2</c:v>
                </c:pt>
                <c:pt idx="4">
                  <c:v>2</c:v>
                </c:pt>
                <c:pt idx="5">
                  <c:v>1</c:v>
                </c:pt>
                <c:pt idx="6">
                  <c:v>1</c:v>
                </c:pt>
                <c:pt idx="7">
                  <c:v>2</c:v>
                </c:pt>
                <c:pt idx="8">
                  <c:v>2</c:v>
                </c:pt>
                <c:pt idx="9">
                  <c:v>3</c:v>
                </c:pt>
              </c:numCache>
            </c:numRef>
          </c:val>
          <c:extLst>
            <c:ext xmlns:c16="http://schemas.microsoft.com/office/drawing/2014/chart" uri="{C3380CC4-5D6E-409C-BE32-E72D297353CC}">
              <c16:uniqueId val="{00000000-A1F4-4EFD-9644-BB306A874733}"/>
            </c:ext>
          </c:extLst>
        </c:ser>
        <c:dLbls>
          <c:showLegendKey val="0"/>
          <c:showVal val="0"/>
          <c:showCatName val="0"/>
          <c:showSerName val="0"/>
          <c:showPercent val="0"/>
          <c:showBubbleSize val="0"/>
        </c:dLbls>
        <c:gapWidth val="267"/>
        <c:overlap val="-43"/>
        <c:axId val="414969736"/>
        <c:axId val="414972472"/>
        <c:extLst/>
      </c:barChart>
      <c:catAx>
        <c:axId val="414969736"/>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14972472"/>
        <c:crosses val="autoZero"/>
        <c:auto val="1"/>
        <c:lblAlgn val="ctr"/>
        <c:lblOffset val="100"/>
        <c:noMultiLvlLbl val="0"/>
      </c:catAx>
      <c:valAx>
        <c:axId val="4149724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496973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Survey Respondents</a:t>
            </a:r>
          </a:p>
        </c:rich>
      </c:tx>
      <c:layout>
        <c:manualLayout>
          <c:xMode val="edge"/>
          <c:yMode val="edge"/>
          <c:x val="0.3319930008748907"/>
          <c:y val="8.479068717844633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09-4642-B771-B08E404C66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09-4642-B771-B08E404C66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09-4642-B771-B08E404C66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09-4642-B771-B08E404C66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209-4642-B771-B08E404C66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209-4642-B771-B08E404C66D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209-4642-B771-B08E404C66D1}"/>
              </c:ext>
            </c:extLst>
          </c:dPt>
          <c:dLbls>
            <c:dLbl>
              <c:idx val="0"/>
              <c:layout>
                <c:manualLayout>
                  <c:x val="3.6111111111111011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209-4642-B771-B08E404C66D1}"/>
                </c:ext>
              </c:extLst>
            </c:dLbl>
            <c:dLbl>
              <c:idx val="2"/>
              <c:layout>
                <c:manualLayout>
                  <c:x val="-8.0555555555555561E-2"/>
                  <c:y val="9.32697558962910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209-4642-B771-B08E404C66D1}"/>
                </c:ext>
              </c:extLst>
            </c:dLbl>
            <c:dLbl>
              <c:idx val="4"/>
              <c:layout>
                <c:manualLayout>
                  <c:x val="0.14444444444444443"/>
                  <c:y val="9.22025282312929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209-4642-B771-B08E404C66D1}"/>
                </c:ext>
              </c:extLst>
            </c:dLbl>
            <c:dLbl>
              <c:idx val="5"/>
              <c:layout>
                <c:manualLayout>
                  <c:x val="-6.3888888888888912E-2"/>
                  <c:y val="5.09259259259259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209-4642-B771-B08E404C66D1}"/>
                </c:ext>
              </c:extLst>
            </c:dLbl>
            <c:dLbl>
              <c:idx val="6"/>
              <c:layout>
                <c:manualLayout>
                  <c:x val="0.13333333333333322"/>
                  <c:y val="4.62962962962962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209-4642-B771-B08E404C66D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'Q4'!$F$4:$F$8</c:f>
              <c:strCache>
                <c:ptCount val="5"/>
                <c:pt idx="0">
                  <c:v>Faculty</c:v>
                </c:pt>
                <c:pt idx="1">
                  <c:v>Professional/administrative staff</c:v>
                </c:pt>
                <c:pt idx="2">
                  <c:v>Ph.D. Student</c:v>
                </c:pt>
                <c:pt idx="3">
                  <c:v>M.S. Student</c:v>
                </c:pt>
                <c:pt idx="4">
                  <c:v>Other: non-traditional student</c:v>
                </c:pt>
              </c:strCache>
            </c:strRef>
          </c:cat>
          <c:val>
            <c:numRef>
              <c:f>'Q4'!$G$4:$G$8</c:f>
              <c:numCache>
                <c:formatCode>General</c:formatCode>
                <c:ptCount val="5"/>
                <c:pt idx="0">
                  <c:v>20</c:v>
                </c:pt>
                <c:pt idx="1">
                  <c:v>5</c:v>
                </c:pt>
                <c:pt idx="2">
                  <c:v>3</c:v>
                </c:pt>
                <c:pt idx="3">
                  <c:v>1</c:v>
                </c:pt>
                <c:pt idx="4">
                  <c:v>1</c:v>
                </c:pt>
              </c:numCache>
            </c:numRef>
          </c:val>
          <c:extLst>
            <c:ext xmlns:c16="http://schemas.microsoft.com/office/drawing/2014/chart" uri="{C3380CC4-5D6E-409C-BE32-E72D297353CC}">
              <c16:uniqueId val="{0000000E-3209-4642-B771-B08E404C66D1}"/>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Extension</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'Combo Matrix'!$G$35:$G$44</c:f>
              <c:numCache>
                <c:formatCode>General</c:formatCode>
                <c:ptCount val="10"/>
                <c:pt idx="0">
                  <c:v>7</c:v>
                </c:pt>
                <c:pt idx="1">
                  <c:v>1</c:v>
                </c:pt>
                <c:pt idx="2">
                  <c:v>1</c:v>
                </c:pt>
                <c:pt idx="3">
                  <c:v>4</c:v>
                </c:pt>
                <c:pt idx="4">
                  <c:v>4</c:v>
                </c:pt>
                <c:pt idx="5">
                  <c:v>5</c:v>
                </c:pt>
                <c:pt idx="6">
                  <c:v>2</c:v>
                </c:pt>
                <c:pt idx="7">
                  <c:v>2</c:v>
                </c:pt>
                <c:pt idx="8">
                  <c:v>2</c:v>
                </c:pt>
                <c:pt idx="9">
                  <c:v>2</c:v>
                </c:pt>
              </c:numCache>
            </c:numRef>
          </c:val>
          <c:extLst>
            <c:ext xmlns:c16="http://schemas.microsoft.com/office/drawing/2014/chart" uri="{C3380CC4-5D6E-409C-BE32-E72D297353CC}">
              <c16:uniqueId val="{00000000-2F3C-4300-A4FC-4E2A0B99E7C2}"/>
            </c:ext>
          </c:extLst>
        </c:ser>
        <c:dLbls>
          <c:showLegendKey val="0"/>
          <c:showVal val="0"/>
          <c:showCatName val="0"/>
          <c:showSerName val="0"/>
          <c:showPercent val="0"/>
          <c:showBubbleSize val="0"/>
        </c:dLbls>
        <c:gapWidth val="267"/>
        <c:overlap val="-43"/>
        <c:axId val="199733480"/>
        <c:axId val="199737304"/>
      </c:barChart>
      <c:catAx>
        <c:axId val="199733480"/>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9737304"/>
        <c:crosses val="autoZero"/>
        <c:auto val="1"/>
        <c:lblAlgn val="ctr"/>
        <c:lblOffset val="100"/>
        <c:noMultiLvlLbl val="0"/>
      </c:catAx>
      <c:valAx>
        <c:axId val="1997373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973348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Agencies</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'Combo Matrix'!$I$35:$I$44</c:f>
              <c:numCache>
                <c:formatCode>General</c:formatCode>
                <c:ptCount val="10"/>
                <c:pt idx="0">
                  <c:v>6</c:v>
                </c:pt>
                <c:pt idx="1">
                  <c:v>3</c:v>
                </c:pt>
                <c:pt idx="2">
                  <c:v>0</c:v>
                </c:pt>
                <c:pt idx="3">
                  <c:v>2</c:v>
                </c:pt>
                <c:pt idx="4">
                  <c:v>6</c:v>
                </c:pt>
                <c:pt idx="5">
                  <c:v>3</c:v>
                </c:pt>
                <c:pt idx="6">
                  <c:v>0</c:v>
                </c:pt>
                <c:pt idx="7">
                  <c:v>2</c:v>
                </c:pt>
                <c:pt idx="8">
                  <c:v>2</c:v>
                </c:pt>
                <c:pt idx="9">
                  <c:v>5</c:v>
                </c:pt>
              </c:numCache>
            </c:numRef>
          </c:val>
          <c:extLst>
            <c:ext xmlns:c16="http://schemas.microsoft.com/office/drawing/2014/chart" uri="{C3380CC4-5D6E-409C-BE32-E72D297353CC}">
              <c16:uniqueId val="{00000000-5338-4F3C-BC71-58B76C614A13}"/>
            </c:ext>
          </c:extLst>
        </c:ser>
        <c:dLbls>
          <c:showLegendKey val="0"/>
          <c:showVal val="0"/>
          <c:showCatName val="0"/>
          <c:showSerName val="0"/>
          <c:showPercent val="0"/>
          <c:showBubbleSize val="0"/>
        </c:dLbls>
        <c:gapWidth val="267"/>
        <c:overlap val="-43"/>
        <c:axId val="199670616"/>
        <c:axId val="199674392"/>
      </c:barChart>
      <c:catAx>
        <c:axId val="199670616"/>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9674392"/>
        <c:crosses val="autoZero"/>
        <c:auto val="1"/>
        <c:lblAlgn val="ctr"/>
        <c:lblOffset val="100"/>
        <c:noMultiLvlLbl val="0"/>
      </c:catAx>
      <c:valAx>
        <c:axId val="1996743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967061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Policy</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'Combo Matrix'!$K$35:$K$44</c:f>
              <c:numCache>
                <c:formatCode>General</c:formatCode>
                <c:ptCount val="10"/>
                <c:pt idx="0">
                  <c:v>12</c:v>
                </c:pt>
                <c:pt idx="1">
                  <c:v>2</c:v>
                </c:pt>
                <c:pt idx="2">
                  <c:v>2</c:v>
                </c:pt>
                <c:pt idx="3">
                  <c:v>2</c:v>
                </c:pt>
                <c:pt idx="4">
                  <c:v>0</c:v>
                </c:pt>
                <c:pt idx="5">
                  <c:v>2</c:v>
                </c:pt>
                <c:pt idx="6">
                  <c:v>3</c:v>
                </c:pt>
                <c:pt idx="7">
                  <c:v>4</c:v>
                </c:pt>
                <c:pt idx="8">
                  <c:v>4</c:v>
                </c:pt>
                <c:pt idx="9">
                  <c:v>1</c:v>
                </c:pt>
              </c:numCache>
            </c:numRef>
          </c:val>
          <c:extLst>
            <c:ext xmlns:c16="http://schemas.microsoft.com/office/drawing/2014/chart" uri="{C3380CC4-5D6E-409C-BE32-E72D297353CC}">
              <c16:uniqueId val="{00000000-6EE3-487D-B099-630F8D312A7A}"/>
            </c:ext>
          </c:extLst>
        </c:ser>
        <c:dLbls>
          <c:showLegendKey val="0"/>
          <c:showVal val="0"/>
          <c:showCatName val="0"/>
          <c:showSerName val="0"/>
          <c:showPercent val="0"/>
          <c:showBubbleSize val="0"/>
        </c:dLbls>
        <c:gapWidth val="267"/>
        <c:overlap val="-43"/>
        <c:axId val="199565960"/>
        <c:axId val="199569720"/>
      </c:barChart>
      <c:catAx>
        <c:axId val="199565960"/>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9569720"/>
        <c:crosses val="autoZero"/>
        <c:auto val="1"/>
        <c:lblAlgn val="ctr"/>
        <c:lblOffset val="100"/>
        <c:noMultiLvlLbl val="0"/>
      </c:catAx>
      <c:valAx>
        <c:axId val="1995697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956596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Corporate/NGO</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'Combo Matrix'!$M$35:$M$44</c:f>
              <c:numCache>
                <c:formatCode>General</c:formatCode>
                <c:ptCount val="10"/>
                <c:pt idx="0">
                  <c:v>6</c:v>
                </c:pt>
                <c:pt idx="1">
                  <c:v>3</c:v>
                </c:pt>
                <c:pt idx="2">
                  <c:v>1</c:v>
                </c:pt>
                <c:pt idx="3">
                  <c:v>3</c:v>
                </c:pt>
                <c:pt idx="4">
                  <c:v>4</c:v>
                </c:pt>
                <c:pt idx="5">
                  <c:v>1</c:v>
                </c:pt>
                <c:pt idx="6">
                  <c:v>4</c:v>
                </c:pt>
                <c:pt idx="7">
                  <c:v>1</c:v>
                </c:pt>
                <c:pt idx="8">
                  <c:v>1</c:v>
                </c:pt>
                <c:pt idx="9">
                  <c:v>2</c:v>
                </c:pt>
              </c:numCache>
            </c:numRef>
          </c:val>
          <c:extLst>
            <c:ext xmlns:c16="http://schemas.microsoft.com/office/drawing/2014/chart" uri="{C3380CC4-5D6E-409C-BE32-E72D297353CC}">
              <c16:uniqueId val="{00000000-7769-4FEC-975B-FFCD0BAD215C}"/>
            </c:ext>
          </c:extLst>
        </c:ser>
        <c:dLbls>
          <c:showLegendKey val="0"/>
          <c:showVal val="0"/>
          <c:showCatName val="0"/>
          <c:showSerName val="0"/>
          <c:showPercent val="0"/>
          <c:showBubbleSize val="0"/>
        </c:dLbls>
        <c:gapWidth val="267"/>
        <c:overlap val="-43"/>
        <c:axId val="414891416"/>
        <c:axId val="414882136"/>
      </c:barChart>
      <c:catAx>
        <c:axId val="414891416"/>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14882136"/>
        <c:crosses val="autoZero"/>
        <c:auto val="1"/>
        <c:lblAlgn val="ctr"/>
        <c:lblOffset val="100"/>
        <c:noMultiLvlLbl val="0"/>
      </c:catAx>
      <c:valAx>
        <c:axId val="4148821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489141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Community - Interest</a:t>
            </a:r>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Matrix'!$B$36:$B$45</c:f>
              <c:numCache>
                <c:formatCode>General</c:formatCode>
                <c:ptCount val="10"/>
                <c:pt idx="0">
                  <c:v>0</c:v>
                </c:pt>
                <c:pt idx="1">
                  <c:v>0</c:v>
                </c:pt>
                <c:pt idx="2">
                  <c:v>0</c:v>
                </c:pt>
                <c:pt idx="3">
                  <c:v>0</c:v>
                </c:pt>
                <c:pt idx="4">
                  <c:v>3</c:v>
                </c:pt>
                <c:pt idx="5">
                  <c:v>3</c:v>
                </c:pt>
                <c:pt idx="6">
                  <c:v>2</c:v>
                </c:pt>
                <c:pt idx="7">
                  <c:v>5</c:v>
                </c:pt>
                <c:pt idx="8">
                  <c:v>5</c:v>
                </c:pt>
                <c:pt idx="9">
                  <c:v>4</c:v>
                </c:pt>
              </c:numCache>
            </c:numRef>
          </c:val>
          <c:extLst>
            <c:ext xmlns:c16="http://schemas.microsoft.com/office/drawing/2014/chart" uri="{C3380CC4-5D6E-409C-BE32-E72D297353CC}">
              <c16:uniqueId val="{00000000-944A-42A3-8C0A-9F37340D0489}"/>
            </c:ext>
          </c:extLst>
        </c:ser>
        <c:dLbls>
          <c:showLegendKey val="0"/>
          <c:showVal val="0"/>
          <c:showCatName val="0"/>
          <c:showSerName val="0"/>
          <c:showPercent val="0"/>
          <c:showBubbleSize val="0"/>
        </c:dLbls>
        <c:gapWidth val="267"/>
        <c:overlap val="-43"/>
        <c:axId val="407185672"/>
        <c:axId val="407086840"/>
      </c:barChart>
      <c:catAx>
        <c:axId val="40718567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07086840"/>
        <c:crosses val="autoZero"/>
        <c:auto val="1"/>
        <c:lblAlgn val="ctr"/>
        <c:lblOffset val="100"/>
        <c:noMultiLvlLbl val="0"/>
      </c:catAx>
      <c:valAx>
        <c:axId val="407086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718567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Indigenous</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Matrix'!$C$36:$C$45</c:f>
              <c:numCache>
                <c:formatCode>General</c:formatCode>
                <c:ptCount val="10"/>
                <c:pt idx="0">
                  <c:v>0</c:v>
                </c:pt>
                <c:pt idx="1">
                  <c:v>0</c:v>
                </c:pt>
                <c:pt idx="2">
                  <c:v>0</c:v>
                </c:pt>
                <c:pt idx="3">
                  <c:v>1</c:v>
                </c:pt>
                <c:pt idx="4">
                  <c:v>1</c:v>
                </c:pt>
                <c:pt idx="5">
                  <c:v>0</c:v>
                </c:pt>
                <c:pt idx="6">
                  <c:v>3</c:v>
                </c:pt>
                <c:pt idx="7">
                  <c:v>8</c:v>
                </c:pt>
                <c:pt idx="8">
                  <c:v>8</c:v>
                </c:pt>
                <c:pt idx="9">
                  <c:v>3</c:v>
                </c:pt>
              </c:numCache>
            </c:numRef>
          </c:val>
          <c:extLst>
            <c:ext xmlns:c16="http://schemas.microsoft.com/office/drawing/2014/chart" uri="{C3380CC4-5D6E-409C-BE32-E72D297353CC}">
              <c16:uniqueId val="{00000000-8580-47E9-B955-F43A36FD08A0}"/>
            </c:ext>
          </c:extLst>
        </c:ser>
        <c:dLbls>
          <c:showLegendKey val="0"/>
          <c:showVal val="0"/>
          <c:showCatName val="0"/>
          <c:showSerName val="0"/>
          <c:showPercent val="0"/>
          <c:showBubbleSize val="0"/>
        </c:dLbls>
        <c:gapWidth val="267"/>
        <c:overlap val="-43"/>
        <c:axId val="450444904"/>
        <c:axId val="487549784"/>
        <c:extLst/>
      </c:barChart>
      <c:catAx>
        <c:axId val="450444904"/>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87549784"/>
        <c:crosses val="autoZero"/>
        <c:auto val="1"/>
        <c:lblAlgn val="ctr"/>
        <c:lblOffset val="100"/>
        <c:noMultiLvlLbl val="0"/>
      </c:catAx>
      <c:valAx>
        <c:axId val="4875497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5044490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Extension</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Matrix'!$D$36:$D$45</c:f>
              <c:numCache>
                <c:formatCode>General</c:formatCode>
                <c:ptCount val="10"/>
                <c:pt idx="0">
                  <c:v>0</c:v>
                </c:pt>
                <c:pt idx="1">
                  <c:v>0</c:v>
                </c:pt>
                <c:pt idx="2">
                  <c:v>0</c:v>
                </c:pt>
                <c:pt idx="3">
                  <c:v>0</c:v>
                </c:pt>
                <c:pt idx="4">
                  <c:v>5</c:v>
                </c:pt>
                <c:pt idx="5">
                  <c:v>1</c:v>
                </c:pt>
                <c:pt idx="6">
                  <c:v>5</c:v>
                </c:pt>
                <c:pt idx="7">
                  <c:v>8</c:v>
                </c:pt>
                <c:pt idx="8">
                  <c:v>8</c:v>
                </c:pt>
                <c:pt idx="9">
                  <c:v>1</c:v>
                </c:pt>
              </c:numCache>
            </c:numRef>
          </c:val>
          <c:extLst>
            <c:ext xmlns:c16="http://schemas.microsoft.com/office/drawing/2014/chart" uri="{C3380CC4-5D6E-409C-BE32-E72D297353CC}">
              <c16:uniqueId val="{00000000-5316-4331-8B90-5F121592A87F}"/>
            </c:ext>
          </c:extLst>
        </c:ser>
        <c:dLbls>
          <c:showLegendKey val="0"/>
          <c:showVal val="0"/>
          <c:showCatName val="0"/>
          <c:showSerName val="0"/>
          <c:showPercent val="0"/>
          <c:showBubbleSize val="0"/>
        </c:dLbls>
        <c:gapWidth val="267"/>
        <c:overlap val="-43"/>
        <c:axId val="661853576"/>
        <c:axId val="661857352"/>
      </c:barChart>
      <c:catAx>
        <c:axId val="661853576"/>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61857352"/>
        <c:crosses val="autoZero"/>
        <c:auto val="1"/>
        <c:lblAlgn val="ctr"/>
        <c:lblOffset val="100"/>
        <c:noMultiLvlLbl val="0"/>
      </c:catAx>
      <c:valAx>
        <c:axId val="6618573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6185357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Agencies</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Matrix'!$E$36:$E$45</c:f>
              <c:numCache>
                <c:formatCode>General</c:formatCode>
                <c:ptCount val="10"/>
                <c:pt idx="0">
                  <c:v>1</c:v>
                </c:pt>
                <c:pt idx="1">
                  <c:v>0</c:v>
                </c:pt>
                <c:pt idx="2">
                  <c:v>0</c:v>
                </c:pt>
                <c:pt idx="3">
                  <c:v>1</c:v>
                </c:pt>
                <c:pt idx="4">
                  <c:v>4</c:v>
                </c:pt>
                <c:pt idx="5">
                  <c:v>3</c:v>
                </c:pt>
                <c:pt idx="6">
                  <c:v>3</c:v>
                </c:pt>
                <c:pt idx="7">
                  <c:v>3</c:v>
                </c:pt>
                <c:pt idx="8">
                  <c:v>3</c:v>
                </c:pt>
                <c:pt idx="9">
                  <c:v>3</c:v>
                </c:pt>
              </c:numCache>
            </c:numRef>
          </c:val>
          <c:extLst>
            <c:ext xmlns:c16="http://schemas.microsoft.com/office/drawing/2014/chart" uri="{C3380CC4-5D6E-409C-BE32-E72D297353CC}">
              <c16:uniqueId val="{00000000-F99B-4DAA-9EDF-C16B48854700}"/>
            </c:ext>
          </c:extLst>
        </c:ser>
        <c:dLbls>
          <c:showLegendKey val="0"/>
          <c:showVal val="0"/>
          <c:showCatName val="0"/>
          <c:showSerName val="0"/>
          <c:showPercent val="0"/>
          <c:showBubbleSize val="0"/>
        </c:dLbls>
        <c:gapWidth val="267"/>
        <c:overlap val="-43"/>
        <c:axId val="661891080"/>
        <c:axId val="661894840"/>
      </c:barChart>
      <c:catAx>
        <c:axId val="661891080"/>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61894840"/>
        <c:crosses val="autoZero"/>
        <c:auto val="1"/>
        <c:lblAlgn val="ctr"/>
        <c:lblOffset val="100"/>
        <c:noMultiLvlLbl val="0"/>
      </c:catAx>
      <c:valAx>
        <c:axId val="661894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6189108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Policy</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Matrix'!$F$36:$F$45</c:f>
              <c:numCache>
                <c:formatCode>General</c:formatCode>
                <c:ptCount val="10"/>
                <c:pt idx="0">
                  <c:v>0</c:v>
                </c:pt>
                <c:pt idx="1">
                  <c:v>0</c:v>
                </c:pt>
                <c:pt idx="2">
                  <c:v>4</c:v>
                </c:pt>
                <c:pt idx="3">
                  <c:v>0</c:v>
                </c:pt>
                <c:pt idx="4">
                  <c:v>3</c:v>
                </c:pt>
                <c:pt idx="5">
                  <c:v>3</c:v>
                </c:pt>
                <c:pt idx="6">
                  <c:v>1</c:v>
                </c:pt>
                <c:pt idx="7">
                  <c:v>5</c:v>
                </c:pt>
                <c:pt idx="8">
                  <c:v>5</c:v>
                </c:pt>
                <c:pt idx="9">
                  <c:v>1</c:v>
                </c:pt>
              </c:numCache>
            </c:numRef>
          </c:val>
          <c:extLst>
            <c:ext xmlns:c16="http://schemas.microsoft.com/office/drawing/2014/chart" uri="{C3380CC4-5D6E-409C-BE32-E72D297353CC}">
              <c16:uniqueId val="{00000000-C41D-43F9-AF75-A4F26AAC4651}"/>
            </c:ext>
          </c:extLst>
        </c:ser>
        <c:dLbls>
          <c:showLegendKey val="0"/>
          <c:showVal val="0"/>
          <c:showCatName val="0"/>
          <c:showSerName val="0"/>
          <c:showPercent val="0"/>
          <c:showBubbleSize val="0"/>
        </c:dLbls>
        <c:gapWidth val="267"/>
        <c:overlap val="-43"/>
        <c:axId val="493253592"/>
        <c:axId val="661899176"/>
      </c:barChart>
      <c:catAx>
        <c:axId val="49325359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61899176"/>
        <c:crosses val="autoZero"/>
        <c:auto val="1"/>
        <c:lblAlgn val="ctr"/>
        <c:lblOffset val="100"/>
        <c:noMultiLvlLbl val="0"/>
      </c:catAx>
      <c:valAx>
        <c:axId val="6618991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325359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Corporate/NGO</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Matrix'!$G$36:$G$45</c:f>
              <c:numCache>
                <c:formatCode>General</c:formatCode>
                <c:ptCount val="10"/>
                <c:pt idx="0">
                  <c:v>0</c:v>
                </c:pt>
                <c:pt idx="1">
                  <c:v>1</c:v>
                </c:pt>
                <c:pt idx="2">
                  <c:v>2</c:v>
                </c:pt>
                <c:pt idx="3">
                  <c:v>0</c:v>
                </c:pt>
                <c:pt idx="4">
                  <c:v>4</c:v>
                </c:pt>
                <c:pt idx="5">
                  <c:v>2</c:v>
                </c:pt>
                <c:pt idx="6">
                  <c:v>2</c:v>
                </c:pt>
                <c:pt idx="7">
                  <c:v>6</c:v>
                </c:pt>
                <c:pt idx="8">
                  <c:v>6</c:v>
                </c:pt>
                <c:pt idx="9">
                  <c:v>1</c:v>
                </c:pt>
              </c:numCache>
            </c:numRef>
          </c:val>
          <c:extLst>
            <c:ext xmlns:c16="http://schemas.microsoft.com/office/drawing/2014/chart" uri="{C3380CC4-5D6E-409C-BE32-E72D297353CC}">
              <c16:uniqueId val="{00000000-5EC8-4D38-B56C-DB661DED9DC2}"/>
            </c:ext>
          </c:extLst>
        </c:ser>
        <c:dLbls>
          <c:showLegendKey val="0"/>
          <c:showVal val="0"/>
          <c:showCatName val="0"/>
          <c:showSerName val="0"/>
          <c:showPercent val="0"/>
          <c:showBubbleSize val="0"/>
        </c:dLbls>
        <c:gapWidth val="267"/>
        <c:overlap val="-43"/>
        <c:axId val="407204088"/>
        <c:axId val="406849528"/>
      </c:barChart>
      <c:catAx>
        <c:axId val="407204088"/>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06849528"/>
        <c:crosses val="autoZero"/>
        <c:auto val="1"/>
        <c:lblAlgn val="ctr"/>
        <c:lblOffset val="100"/>
        <c:noMultiLvlLbl val="0"/>
      </c:catAx>
      <c:valAx>
        <c:axId val="4068495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720408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Charters</a:t>
            </a:r>
          </a:p>
        </c:rich>
      </c:tx>
      <c:layout>
        <c:manualLayout>
          <c:xMode val="edge"/>
          <c:yMode val="edge"/>
          <c:x val="0.3319930008748907"/>
          <c:y val="8.479068717844633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FB-4542-9C0A-4ECEBFB906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FB-4542-9C0A-4ECEBFB906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FB-4542-9C0A-4ECEBFB906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FB-4542-9C0A-4ECEBFB906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FB-4542-9C0A-4ECEBFB9068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5FB-4542-9C0A-4ECEBFB9068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5FB-4542-9C0A-4ECEBFB9068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5FB-4542-9C0A-4ECEBFB9068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5FB-4542-9C0A-4ECEBFB9068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5FB-4542-9C0A-4ECEBFB9068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5FB-4542-9C0A-4ECEBFB9068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5FB-4542-9C0A-4ECEBFB9068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5FB-4542-9C0A-4ECEBFB9068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5FB-4542-9C0A-4ECEBFB9068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5FB-4542-9C0A-4ECEBFB90684}"/>
              </c:ext>
            </c:extLst>
          </c:dPt>
          <c:dLbls>
            <c:dLbl>
              <c:idx val="0"/>
              <c:layout>
                <c:manualLayout>
                  <c:x val="-1.1111111111111112E-2"/>
                  <c:y val="4.7902064753379277E-2"/>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36180555555555555"/>
                      <c:h val="0.20031799845907949"/>
                    </c:manualLayout>
                  </c15:layout>
                </c:ext>
                <c:ext xmlns:c16="http://schemas.microsoft.com/office/drawing/2014/chart" uri="{C3380CC4-5D6E-409C-BE32-E72D297353CC}">
                  <c16:uniqueId val="{00000001-25FB-4542-9C0A-4ECEBFB90684}"/>
                </c:ext>
              </c:extLst>
            </c:dLbl>
            <c:dLbl>
              <c:idx val="1"/>
              <c:dLblPos val="bestFit"/>
              <c:showLegendKey val="0"/>
              <c:showVal val="0"/>
              <c:showCatName val="1"/>
              <c:showSerName val="0"/>
              <c:showPercent val="0"/>
              <c:showBubbleSize val="0"/>
              <c:extLst>
                <c:ext xmlns:c15="http://schemas.microsoft.com/office/drawing/2012/chart" uri="{CE6537A1-D6FC-4f65-9D91-7224C49458BB}">
                  <c15:layout>
                    <c:manualLayout>
                      <c:w val="0.2673611111111111"/>
                      <c:h val="0.2448331092277638"/>
                    </c:manualLayout>
                  </c15:layout>
                </c:ext>
                <c:ext xmlns:c16="http://schemas.microsoft.com/office/drawing/2014/chart" uri="{C3380CC4-5D6E-409C-BE32-E72D297353CC}">
                  <c16:uniqueId val="{00000003-25FB-4542-9C0A-4ECEBFB906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s>
          <c:cat>
            <c:strRef>
              <c:f>'Q5'!$E$3:$E$17</c:f>
              <c:strCache>
                <c:ptCount val="15"/>
                <c:pt idx="0">
                  <c:v>Characterizing Wellbeing in the Intermountain West</c:v>
                </c:pt>
                <c:pt idx="1">
                  <c:v>Convergent Science Curricula: Developing Foundational Learning Modules</c:v>
                </c:pt>
                <c:pt idx="2">
                  <c:v>Getting to System Dynamics Modeling of Multi-Layered Systems</c:v>
                </c:pt>
                <c:pt idx="3">
                  <c:v>Yakima Basin Characterization Study</c:v>
                </c:pt>
                <c:pt idx="4">
                  <c:v>Santa Fe Watershed – Confluence of Risk and Resilience</c:v>
                </c:pt>
                <c:pt idx="5">
                  <c:v>Santa Fe Watershed Collaborative Systems Modeling</c:v>
                </c:pt>
                <c:pt idx="6">
                  <c:v>Diversity, Equity and Inclusion Training Development and Implementation</c:v>
                </c:pt>
                <c:pt idx="7">
                  <c:v>Diverse rFEWS Economies in the Peri-Urban West</c:v>
                </c:pt>
                <c:pt idx="8">
                  <c:v>Food, Energy, Water System Asset Mapping</c:v>
                </c:pt>
                <c:pt idx="9">
                  <c:v>Innovative Governance Arrangements to Address Wildfire and Protect Watersheds in the American West</c:v>
                </c:pt>
                <c:pt idx="10">
                  <c:v>Measuring Perceptions of Social-Ecological Systems Resilience in Wildfire-Prone Systems</c:v>
                </c:pt>
                <c:pt idx="11">
                  <c:v>Mobilizing Community Engagement Plan</c:v>
                </c:pt>
                <c:pt idx="12">
                  <c:v>Shared Futures, Empowering Art, Inspiring Science</c:v>
                </c:pt>
                <c:pt idx="13">
                  <c:v>Forest Ecological Resilience to Disturbances</c:v>
                </c:pt>
                <c:pt idx="14">
                  <c:v>Characterizing the Role of Floodplains in Supporting Basin-Scale Resilience to Flood Hazards</c:v>
                </c:pt>
              </c:strCache>
            </c:strRef>
          </c:cat>
          <c:val>
            <c:numRef>
              <c:f>'Q5'!$F$3:$F$17</c:f>
              <c:numCache>
                <c:formatCode>General</c:formatCode>
                <c:ptCount val="15"/>
                <c:pt idx="0">
                  <c:v>10</c:v>
                </c:pt>
                <c:pt idx="1">
                  <c:v>6</c:v>
                </c:pt>
                <c:pt idx="2">
                  <c:v>5</c:v>
                </c:pt>
                <c:pt idx="3">
                  <c:v>5</c:v>
                </c:pt>
                <c:pt idx="4">
                  <c:v>5</c:v>
                </c:pt>
                <c:pt idx="5">
                  <c:v>4</c:v>
                </c:pt>
                <c:pt idx="6">
                  <c:v>4</c:v>
                </c:pt>
                <c:pt idx="7">
                  <c:v>4</c:v>
                </c:pt>
                <c:pt idx="8">
                  <c:v>3</c:v>
                </c:pt>
                <c:pt idx="9">
                  <c:v>3</c:v>
                </c:pt>
                <c:pt idx="10">
                  <c:v>3</c:v>
                </c:pt>
                <c:pt idx="11">
                  <c:v>3</c:v>
                </c:pt>
                <c:pt idx="12">
                  <c:v>3</c:v>
                </c:pt>
                <c:pt idx="13">
                  <c:v>3</c:v>
                </c:pt>
                <c:pt idx="14">
                  <c:v>2</c:v>
                </c:pt>
              </c:numCache>
            </c:numRef>
          </c:val>
          <c:extLst>
            <c:ext xmlns:c16="http://schemas.microsoft.com/office/drawing/2014/chart" uri="{C3380CC4-5D6E-409C-BE32-E72D297353CC}">
              <c16:uniqueId val="{0000001E-25FB-4542-9C0A-4ECEBFB9068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Community -</a:t>
            </a:r>
            <a:r>
              <a:rPr lang="en-US" baseline="0"/>
              <a:t> Experience</a:t>
            </a:r>
            <a:endParaRPr lang="en-US"/>
          </a:p>
        </c:rich>
      </c:tx>
      <c:overlay val="0"/>
      <c:spPr>
        <a:noFill/>
        <a:ln>
          <a:noFill/>
        </a:ln>
        <a:effectLst/>
      </c:spPr>
    </c:title>
    <c:autoTitleDeleted val="0"/>
    <c:plotArea>
      <c:layout/>
      <c:barChart>
        <c:barDir val="col"/>
        <c:grouping val="clustered"/>
        <c:varyColors val="0"/>
        <c:ser>
          <c:idx val="1"/>
          <c:order val="0"/>
          <c:spPr>
            <a:solidFill>
              <a:schemeClr val="accent2"/>
            </a:solidFill>
            <a:ln>
              <a:noFill/>
            </a:ln>
            <a:effectLst/>
          </c:spPr>
          <c:invertIfNegative val="0"/>
          <c:val>
            <c:numRef>
              <c:f>'Q7 Matrix'!$B$36:$B$45</c:f>
              <c:numCache>
                <c:formatCode>General</c:formatCode>
                <c:ptCount val="10"/>
                <c:pt idx="0">
                  <c:v>5</c:v>
                </c:pt>
                <c:pt idx="1">
                  <c:v>2</c:v>
                </c:pt>
                <c:pt idx="2">
                  <c:v>0</c:v>
                </c:pt>
                <c:pt idx="3">
                  <c:v>0</c:v>
                </c:pt>
                <c:pt idx="4">
                  <c:v>6</c:v>
                </c:pt>
                <c:pt idx="5">
                  <c:v>1</c:v>
                </c:pt>
                <c:pt idx="6">
                  <c:v>2</c:v>
                </c:pt>
                <c:pt idx="7">
                  <c:v>4</c:v>
                </c:pt>
                <c:pt idx="8">
                  <c:v>4</c:v>
                </c:pt>
                <c:pt idx="9">
                  <c:v>6</c:v>
                </c:pt>
              </c:numCache>
            </c:numRef>
          </c:val>
          <c:extLst>
            <c:ext xmlns:c16="http://schemas.microsoft.com/office/drawing/2014/chart" uri="{C3380CC4-5D6E-409C-BE32-E72D297353CC}">
              <c16:uniqueId val="{00000003-2945-4B7F-936B-7F63D6555914}"/>
            </c:ext>
          </c:extLst>
        </c:ser>
        <c:dLbls>
          <c:showLegendKey val="0"/>
          <c:showVal val="0"/>
          <c:showCatName val="0"/>
          <c:showSerName val="0"/>
          <c:showPercent val="0"/>
          <c:showBubbleSize val="0"/>
        </c:dLbls>
        <c:gapWidth val="267"/>
        <c:overlap val="-43"/>
        <c:axId val="661936872"/>
        <c:axId val="662467384"/>
      </c:barChart>
      <c:catAx>
        <c:axId val="66193687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62467384"/>
        <c:crosses val="autoZero"/>
        <c:auto val="1"/>
        <c:lblAlgn val="ctr"/>
        <c:lblOffset val="100"/>
        <c:noMultiLvlLbl val="0"/>
      </c:catAx>
      <c:valAx>
        <c:axId val="6624673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6193687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Indigenous</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2"/>
            </a:solidFill>
            <a:ln>
              <a:noFill/>
            </a:ln>
            <a:effectLst/>
          </c:spPr>
          <c:invertIfNegative val="0"/>
          <c:val>
            <c:numRef>
              <c:f>'Q7 Matrix'!$C$36:$C$45</c:f>
              <c:numCache>
                <c:formatCode>General</c:formatCode>
                <c:ptCount val="10"/>
                <c:pt idx="0">
                  <c:v>10</c:v>
                </c:pt>
                <c:pt idx="1">
                  <c:v>1</c:v>
                </c:pt>
                <c:pt idx="2">
                  <c:v>6</c:v>
                </c:pt>
                <c:pt idx="3">
                  <c:v>2</c:v>
                </c:pt>
                <c:pt idx="4">
                  <c:v>2</c:v>
                </c:pt>
                <c:pt idx="5">
                  <c:v>1</c:v>
                </c:pt>
                <c:pt idx="6">
                  <c:v>1</c:v>
                </c:pt>
                <c:pt idx="7">
                  <c:v>2</c:v>
                </c:pt>
                <c:pt idx="8">
                  <c:v>2</c:v>
                </c:pt>
                <c:pt idx="9">
                  <c:v>3</c:v>
                </c:pt>
              </c:numCache>
            </c:numRef>
          </c:val>
          <c:extLst>
            <c:ext xmlns:c16="http://schemas.microsoft.com/office/drawing/2014/chart" uri="{C3380CC4-5D6E-409C-BE32-E72D297353CC}">
              <c16:uniqueId val="{00000000-B66A-4882-AE81-EDCD9DAEBE69}"/>
            </c:ext>
          </c:extLst>
        </c:ser>
        <c:dLbls>
          <c:showLegendKey val="0"/>
          <c:showVal val="0"/>
          <c:showCatName val="0"/>
          <c:showSerName val="0"/>
          <c:showPercent val="0"/>
          <c:showBubbleSize val="0"/>
        </c:dLbls>
        <c:gapWidth val="267"/>
        <c:overlap val="-43"/>
        <c:axId val="1044838200"/>
        <c:axId val="1044841960"/>
        <c:extLst/>
      </c:barChart>
      <c:catAx>
        <c:axId val="1044838200"/>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4841960"/>
        <c:crosses val="autoZero"/>
        <c:auto val="1"/>
        <c:lblAlgn val="ctr"/>
        <c:lblOffset val="100"/>
        <c:noMultiLvlLbl val="0"/>
      </c:catAx>
      <c:valAx>
        <c:axId val="10448419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4483820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Extension</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2"/>
            </a:solidFill>
            <a:ln>
              <a:noFill/>
            </a:ln>
            <a:effectLst/>
          </c:spPr>
          <c:invertIfNegative val="0"/>
          <c:val>
            <c:numRef>
              <c:f>'Q7 Matrix'!$D$36:$D$45</c:f>
              <c:numCache>
                <c:formatCode>General</c:formatCode>
                <c:ptCount val="10"/>
                <c:pt idx="0">
                  <c:v>7</c:v>
                </c:pt>
                <c:pt idx="1">
                  <c:v>1</c:v>
                </c:pt>
                <c:pt idx="2">
                  <c:v>1</c:v>
                </c:pt>
                <c:pt idx="3">
                  <c:v>4</c:v>
                </c:pt>
                <c:pt idx="4">
                  <c:v>4</c:v>
                </c:pt>
                <c:pt idx="5">
                  <c:v>5</c:v>
                </c:pt>
                <c:pt idx="6">
                  <c:v>2</c:v>
                </c:pt>
                <c:pt idx="7">
                  <c:v>2</c:v>
                </c:pt>
                <c:pt idx="8">
                  <c:v>2</c:v>
                </c:pt>
                <c:pt idx="9">
                  <c:v>2</c:v>
                </c:pt>
              </c:numCache>
            </c:numRef>
          </c:val>
          <c:extLst>
            <c:ext xmlns:c16="http://schemas.microsoft.com/office/drawing/2014/chart" uri="{C3380CC4-5D6E-409C-BE32-E72D297353CC}">
              <c16:uniqueId val="{00000000-0935-4CDF-B55E-9489FEBD4C0E}"/>
            </c:ext>
          </c:extLst>
        </c:ser>
        <c:dLbls>
          <c:showLegendKey val="0"/>
          <c:showVal val="0"/>
          <c:showCatName val="0"/>
          <c:showSerName val="0"/>
          <c:showPercent val="0"/>
          <c:showBubbleSize val="0"/>
        </c:dLbls>
        <c:gapWidth val="267"/>
        <c:overlap val="-43"/>
        <c:axId val="493800552"/>
        <c:axId val="435727976"/>
      </c:barChart>
      <c:catAx>
        <c:axId val="49380055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5727976"/>
        <c:crosses val="autoZero"/>
        <c:auto val="1"/>
        <c:lblAlgn val="ctr"/>
        <c:lblOffset val="100"/>
        <c:noMultiLvlLbl val="0"/>
      </c:catAx>
      <c:valAx>
        <c:axId val="4357279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380055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Agencies</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2"/>
            </a:solidFill>
            <a:ln>
              <a:noFill/>
            </a:ln>
            <a:effectLst/>
          </c:spPr>
          <c:invertIfNegative val="0"/>
          <c:val>
            <c:numRef>
              <c:f>'Q7 Matrix'!$E$36:$E$45</c:f>
              <c:numCache>
                <c:formatCode>General</c:formatCode>
                <c:ptCount val="10"/>
                <c:pt idx="0">
                  <c:v>6</c:v>
                </c:pt>
                <c:pt idx="1">
                  <c:v>3</c:v>
                </c:pt>
                <c:pt idx="2">
                  <c:v>0</c:v>
                </c:pt>
                <c:pt idx="3">
                  <c:v>2</c:v>
                </c:pt>
                <c:pt idx="4">
                  <c:v>6</c:v>
                </c:pt>
                <c:pt idx="5">
                  <c:v>3</c:v>
                </c:pt>
                <c:pt idx="6">
                  <c:v>0</c:v>
                </c:pt>
                <c:pt idx="7">
                  <c:v>2</c:v>
                </c:pt>
                <c:pt idx="8">
                  <c:v>2</c:v>
                </c:pt>
                <c:pt idx="9">
                  <c:v>5</c:v>
                </c:pt>
              </c:numCache>
            </c:numRef>
          </c:val>
          <c:extLst>
            <c:ext xmlns:c16="http://schemas.microsoft.com/office/drawing/2014/chart" uri="{C3380CC4-5D6E-409C-BE32-E72D297353CC}">
              <c16:uniqueId val="{00000000-41ED-4F93-93F1-4A4FD0756B06}"/>
            </c:ext>
          </c:extLst>
        </c:ser>
        <c:dLbls>
          <c:showLegendKey val="0"/>
          <c:showVal val="0"/>
          <c:showCatName val="0"/>
          <c:showSerName val="0"/>
          <c:showPercent val="0"/>
          <c:showBubbleSize val="0"/>
        </c:dLbls>
        <c:gapWidth val="267"/>
        <c:overlap val="-43"/>
        <c:axId val="407272504"/>
        <c:axId val="407734120"/>
      </c:barChart>
      <c:catAx>
        <c:axId val="407272504"/>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07734120"/>
        <c:crosses val="autoZero"/>
        <c:auto val="1"/>
        <c:lblAlgn val="ctr"/>
        <c:lblOffset val="100"/>
        <c:noMultiLvlLbl val="0"/>
      </c:catAx>
      <c:valAx>
        <c:axId val="4077341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727250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Policy</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2"/>
            </a:solidFill>
            <a:ln>
              <a:noFill/>
            </a:ln>
            <a:effectLst/>
          </c:spPr>
          <c:invertIfNegative val="0"/>
          <c:val>
            <c:numRef>
              <c:f>'Q7 Matrix'!$F$36:$F$45</c:f>
              <c:numCache>
                <c:formatCode>General</c:formatCode>
                <c:ptCount val="10"/>
                <c:pt idx="0">
                  <c:v>12</c:v>
                </c:pt>
                <c:pt idx="1">
                  <c:v>2</c:v>
                </c:pt>
                <c:pt idx="2">
                  <c:v>2</c:v>
                </c:pt>
                <c:pt idx="3">
                  <c:v>2</c:v>
                </c:pt>
                <c:pt idx="4">
                  <c:v>0</c:v>
                </c:pt>
                <c:pt idx="5">
                  <c:v>2</c:v>
                </c:pt>
                <c:pt idx="6">
                  <c:v>3</c:v>
                </c:pt>
                <c:pt idx="7">
                  <c:v>4</c:v>
                </c:pt>
                <c:pt idx="8">
                  <c:v>4</c:v>
                </c:pt>
                <c:pt idx="9">
                  <c:v>1</c:v>
                </c:pt>
              </c:numCache>
            </c:numRef>
          </c:val>
          <c:extLst>
            <c:ext xmlns:c16="http://schemas.microsoft.com/office/drawing/2014/chart" uri="{C3380CC4-5D6E-409C-BE32-E72D297353CC}">
              <c16:uniqueId val="{00000000-81E3-45D6-9617-5B193A6C2799}"/>
            </c:ext>
          </c:extLst>
        </c:ser>
        <c:dLbls>
          <c:showLegendKey val="0"/>
          <c:showVal val="0"/>
          <c:showCatName val="0"/>
          <c:showSerName val="0"/>
          <c:showPercent val="0"/>
          <c:showBubbleSize val="0"/>
        </c:dLbls>
        <c:gapWidth val="267"/>
        <c:overlap val="-43"/>
        <c:axId val="492902568"/>
        <c:axId val="1044541352"/>
      </c:barChart>
      <c:catAx>
        <c:axId val="492902568"/>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4541352"/>
        <c:crosses val="autoZero"/>
        <c:auto val="1"/>
        <c:lblAlgn val="ctr"/>
        <c:lblOffset val="100"/>
        <c:noMultiLvlLbl val="0"/>
      </c:catAx>
      <c:valAx>
        <c:axId val="10445413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290256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Corp/NGO</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2"/>
            </a:solidFill>
            <a:ln>
              <a:noFill/>
            </a:ln>
            <a:effectLst/>
          </c:spPr>
          <c:invertIfNegative val="0"/>
          <c:val>
            <c:numRef>
              <c:f>'Q7 Matrix'!$G$36:$G$45</c:f>
              <c:numCache>
                <c:formatCode>General</c:formatCode>
                <c:ptCount val="10"/>
                <c:pt idx="0">
                  <c:v>6</c:v>
                </c:pt>
                <c:pt idx="1">
                  <c:v>3</c:v>
                </c:pt>
                <c:pt idx="2">
                  <c:v>1</c:v>
                </c:pt>
                <c:pt idx="3">
                  <c:v>3</c:v>
                </c:pt>
                <c:pt idx="4">
                  <c:v>4</c:v>
                </c:pt>
                <c:pt idx="5">
                  <c:v>1</c:v>
                </c:pt>
                <c:pt idx="6">
                  <c:v>4</c:v>
                </c:pt>
                <c:pt idx="7">
                  <c:v>1</c:v>
                </c:pt>
                <c:pt idx="8">
                  <c:v>1</c:v>
                </c:pt>
                <c:pt idx="9">
                  <c:v>2</c:v>
                </c:pt>
              </c:numCache>
            </c:numRef>
          </c:val>
          <c:extLst>
            <c:ext xmlns:c16="http://schemas.microsoft.com/office/drawing/2014/chart" uri="{C3380CC4-5D6E-409C-BE32-E72D297353CC}">
              <c16:uniqueId val="{00000000-7B7C-4DD7-814F-BF7A0DC0FC9F}"/>
            </c:ext>
          </c:extLst>
        </c:ser>
        <c:dLbls>
          <c:showLegendKey val="0"/>
          <c:showVal val="0"/>
          <c:showCatName val="0"/>
          <c:showSerName val="0"/>
          <c:showPercent val="0"/>
          <c:showBubbleSize val="0"/>
        </c:dLbls>
        <c:gapWidth val="267"/>
        <c:overlap val="-43"/>
        <c:axId val="1045671624"/>
        <c:axId val="1045675384"/>
      </c:barChart>
      <c:catAx>
        <c:axId val="1045671624"/>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5675384"/>
        <c:crosses val="autoZero"/>
        <c:auto val="1"/>
        <c:lblAlgn val="ctr"/>
        <c:lblOffset val="100"/>
        <c:noMultiLvlLbl val="0"/>
      </c:catAx>
      <c:valAx>
        <c:axId val="10456753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4567162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Community - Interest</a:t>
            </a:r>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Matrix'!$B$36:$B$45</c:f>
              <c:numCache>
                <c:formatCode>General</c:formatCode>
                <c:ptCount val="10"/>
                <c:pt idx="0">
                  <c:v>0</c:v>
                </c:pt>
                <c:pt idx="1">
                  <c:v>0</c:v>
                </c:pt>
                <c:pt idx="2">
                  <c:v>0</c:v>
                </c:pt>
                <c:pt idx="3">
                  <c:v>0</c:v>
                </c:pt>
                <c:pt idx="4">
                  <c:v>3</c:v>
                </c:pt>
                <c:pt idx="5">
                  <c:v>3</c:v>
                </c:pt>
                <c:pt idx="6">
                  <c:v>2</c:v>
                </c:pt>
                <c:pt idx="7">
                  <c:v>5</c:v>
                </c:pt>
                <c:pt idx="8">
                  <c:v>5</c:v>
                </c:pt>
                <c:pt idx="9">
                  <c:v>4</c:v>
                </c:pt>
              </c:numCache>
            </c:numRef>
          </c:val>
          <c:extLst>
            <c:ext xmlns:c16="http://schemas.microsoft.com/office/drawing/2014/chart" uri="{C3380CC4-5D6E-409C-BE32-E72D297353CC}">
              <c16:uniqueId val="{00000003-2945-4B7F-936B-7F63D6555914}"/>
            </c:ext>
          </c:extLst>
        </c:ser>
        <c:dLbls>
          <c:showLegendKey val="0"/>
          <c:showVal val="0"/>
          <c:showCatName val="0"/>
          <c:showSerName val="0"/>
          <c:showPercent val="0"/>
          <c:showBubbleSize val="0"/>
        </c:dLbls>
        <c:gapWidth val="267"/>
        <c:overlap val="-43"/>
        <c:axId val="1046694552"/>
        <c:axId val="1046698312"/>
      </c:barChart>
      <c:catAx>
        <c:axId val="104669455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6698312"/>
        <c:crosses val="autoZero"/>
        <c:auto val="1"/>
        <c:lblAlgn val="ctr"/>
        <c:lblOffset val="100"/>
        <c:noMultiLvlLbl val="0"/>
      </c:catAx>
      <c:valAx>
        <c:axId val="10466983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4669455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Indigenous</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Matrix'!$C$36:$C$45</c:f>
              <c:numCache>
                <c:formatCode>General</c:formatCode>
                <c:ptCount val="10"/>
                <c:pt idx="0">
                  <c:v>0</c:v>
                </c:pt>
                <c:pt idx="1">
                  <c:v>0</c:v>
                </c:pt>
                <c:pt idx="2">
                  <c:v>0</c:v>
                </c:pt>
                <c:pt idx="3">
                  <c:v>1</c:v>
                </c:pt>
                <c:pt idx="4">
                  <c:v>1</c:v>
                </c:pt>
                <c:pt idx="5">
                  <c:v>0</c:v>
                </c:pt>
                <c:pt idx="6">
                  <c:v>3</c:v>
                </c:pt>
                <c:pt idx="7">
                  <c:v>8</c:v>
                </c:pt>
                <c:pt idx="8">
                  <c:v>8</c:v>
                </c:pt>
                <c:pt idx="9">
                  <c:v>3</c:v>
                </c:pt>
              </c:numCache>
            </c:numRef>
          </c:val>
          <c:extLst>
            <c:ext xmlns:c16="http://schemas.microsoft.com/office/drawing/2014/chart" uri="{C3380CC4-5D6E-409C-BE32-E72D297353CC}">
              <c16:uniqueId val="{00000000-B66A-4882-AE81-EDCD9DAEBE69}"/>
            </c:ext>
          </c:extLst>
        </c:ser>
        <c:dLbls>
          <c:showLegendKey val="0"/>
          <c:showVal val="0"/>
          <c:showCatName val="0"/>
          <c:showSerName val="0"/>
          <c:showPercent val="0"/>
          <c:showBubbleSize val="0"/>
        </c:dLbls>
        <c:gapWidth val="267"/>
        <c:overlap val="-43"/>
        <c:axId val="494221176"/>
        <c:axId val="422479560"/>
        <c:extLst/>
      </c:barChart>
      <c:catAx>
        <c:axId val="494221176"/>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22479560"/>
        <c:crosses val="autoZero"/>
        <c:auto val="1"/>
        <c:lblAlgn val="ctr"/>
        <c:lblOffset val="100"/>
        <c:noMultiLvlLbl val="0"/>
      </c:catAx>
      <c:valAx>
        <c:axId val="4224795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422117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Extension</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Matrix'!$D$36:$D$45</c:f>
              <c:numCache>
                <c:formatCode>General</c:formatCode>
                <c:ptCount val="10"/>
                <c:pt idx="0">
                  <c:v>0</c:v>
                </c:pt>
                <c:pt idx="1">
                  <c:v>0</c:v>
                </c:pt>
                <c:pt idx="2">
                  <c:v>0</c:v>
                </c:pt>
                <c:pt idx="3">
                  <c:v>0</c:v>
                </c:pt>
                <c:pt idx="4">
                  <c:v>5</c:v>
                </c:pt>
                <c:pt idx="5">
                  <c:v>1</c:v>
                </c:pt>
                <c:pt idx="6">
                  <c:v>5</c:v>
                </c:pt>
                <c:pt idx="7">
                  <c:v>8</c:v>
                </c:pt>
                <c:pt idx="8">
                  <c:v>8</c:v>
                </c:pt>
                <c:pt idx="9">
                  <c:v>1</c:v>
                </c:pt>
              </c:numCache>
            </c:numRef>
          </c:val>
          <c:extLst>
            <c:ext xmlns:c16="http://schemas.microsoft.com/office/drawing/2014/chart" uri="{C3380CC4-5D6E-409C-BE32-E72D297353CC}">
              <c16:uniqueId val="{00000000-0935-4CDF-B55E-9489FEBD4C0E}"/>
            </c:ext>
          </c:extLst>
        </c:ser>
        <c:dLbls>
          <c:showLegendKey val="0"/>
          <c:showVal val="0"/>
          <c:showCatName val="0"/>
          <c:showSerName val="0"/>
          <c:showPercent val="0"/>
          <c:showBubbleSize val="0"/>
        </c:dLbls>
        <c:gapWidth val="267"/>
        <c:overlap val="-43"/>
        <c:axId val="1046731384"/>
        <c:axId val="1046735000"/>
      </c:barChart>
      <c:catAx>
        <c:axId val="1046731384"/>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6735000"/>
        <c:crosses val="autoZero"/>
        <c:auto val="1"/>
        <c:lblAlgn val="ctr"/>
        <c:lblOffset val="100"/>
        <c:noMultiLvlLbl val="0"/>
      </c:catAx>
      <c:valAx>
        <c:axId val="10467350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4673138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Agencies</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Matrix'!$E$36:$E$45</c:f>
              <c:numCache>
                <c:formatCode>General</c:formatCode>
                <c:ptCount val="10"/>
                <c:pt idx="0">
                  <c:v>1</c:v>
                </c:pt>
                <c:pt idx="1">
                  <c:v>0</c:v>
                </c:pt>
                <c:pt idx="2">
                  <c:v>0</c:v>
                </c:pt>
                <c:pt idx="3">
                  <c:v>1</c:v>
                </c:pt>
                <c:pt idx="4">
                  <c:v>4</c:v>
                </c:pt>
                <c:pt idx="5">
                  <c:v>3</c:v>
                </c:pt>
                <c:pt idx="6">
                  <c:v>3</c:v>
                </c:pt>
                <c:pt idx="7">
                  <c:v>3</c:v>
                </c:pt>
                <c:pt idx="8">
                  <c:v>3</c:v>
                </c:pt>
                <c:pt idx="9">
                  <c:v>3</c:v>
                </c:pt>
              </c:numCache>
            </c:numRef>
          </c:val>
          <c:extLst>
            <c:ext xmlns:c16="http://schemas.microsoft.com/office/drawing/2014/chart" uri="{C3380CC4-5D6E-409C-BE32-E72D297353CC}">
              <c16:uniqueId val="{00000000-41ED-4F93-93F1-4A4FD0756B06}"/>
            </c:ext>
          </c:extLst>
        </c:ser>
        <c:dLbls>
          <c:showLegendKey val="0"/>
          <c:showVal val="0"/>
          <c:showCatName val="0"/>
          <c:showSerName val="0"/>
          <c:showPercent val="0"/>
          <c:showBubbleSize val="0"/>
        </c:dLbls>
        <c:gapWidth val="267"/>
        <c:overlap val="-43"/>
        <c:axId val="1046767816"/>
        <c:axId val="1046771448"/>
      </c:barChart>
      <c:catAx>
        <c:axId val="1046767816"/>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6771448"/>
        <c:crosses val="autoZero"/>
        <c:auto val="1"/>
        <c:lblAlgn val="ctr"/>
        <c:lblOffset val="100"/>
        <c:noMultiLvlLbl val="0"/>
      </c:catAx>
      <c:valAx>
        <c:axId val="104677144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4676781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Community -</a:t>
            </a:r>
            <a:r>
              <a:rPr lang="en-US" baseline="0"/>
              <a:t> Experience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'Q7 Matrix'!$B$36:$B$45</c:f>
              <c:numCache>
                <c:formatCode>General</c:formatCode>
                <c:ptCount val="10"/>
                <c:pt idx="0">
                  <c:v>5</c:v>
                </c:pt>
                <c:pt idx="1">
                  <c:v>2</c:v>
                </c:pt>
                <c:pt idx="2">
                  <c:v>0</c:v>
                </c:pt>
                <c:pt idx="3">
                  <c:v>0</c:v>
                </c:pt>
                <c:pt idx="4">
                  <c:v>6</c:v>
                </c:pt>
                <c:pt idx="5">
                  <c:v>1</c:v>
                </c:pt>
                <c:pt idx="6">
                  <c:v>2</c:v>
                </c:pt>
                <c:pt idx="7">
                  <c:v>4</c:v>
                </c:pt>
                <c:pt idx="8">
                  <c:v>4</c:v>
                </c:pt>
                <c:pt idx="9">
                  <c:v>6</c:v>
                </c:pt>
              </c:numCache>
            </c:numRef>
          </c:val>
          <c:extLst>
            <c:ext xmlns:c16="http://schemas.microsoft.com/office/drawing/2014/chart" uri="{C3380CC4-5D6E-409C-BE32-E72D297353CC}">
              <c16:uniqueId val="{00000003-2945-4B7F-936B-7F63D6555914}"/>
            </c:ext>
          </c:extLst>
        </c:ser>
        <c:dLbls>
          <c:showLegendKey val="0"/>
          <c:showVal val="0"/>
          <c:showCatName val="0"/>
          <c:showSerName val="0"/>
          <c:showPercent val="0"/>
          <c:showBubbleSize val="0"/>
        </c:dLbls>
        <c:gapWidth val="267"/>
        <c:overlap val="-43"/>
        <c:axId val="415014664"/>
        <c:axId val="415010024"/>
      </c:barChart>
      <c:catAx>
        <c:axId val="415014664"/>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15010024"/>
        <c:crosses val="autoZero"/>
        <c:auto val="1"/>
        <c:lblAlgn val="ctr"/>
        <c:lblOffset val="100"/>
        <c:noMultiLvlLbl val="0"/>
      </c:catAx>
      <c:valAx>
        <c:axId val="41501002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501466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Policy</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Matrix'!$F$36:$F$45</c:f>
              <c:numCache>
                <c:formatCode>General</c:formatCode>
                <c:ptCount val="10"/>
                <c:pt idx="0">
                  <c:v>0</c:v>
                </c:pt>
                <c:pt idx="1">
                  <c:v>0</c:v>
                </c:pt>
                <c:pt idx="2">
                  <c:v>4</c:v>
                </c:pt>
                <c:pt idx="3">
                  <c:v>0</c:v>
                </c:pt>
                <c:pt idx="4">
                  <c:v>3</c:v>
                </c:pt>
                <c:pt idx="5">
                  <c:v>3</c:v>
                </c:pt>
                <c:pt idx="6">
                  <c:v>1</c:v>
                </c:pt>
                <c:pt idx="7">
                  <c:v>5</c:v>
                </c:pt>
                <c:pt idx="8">
                  <c:v>5</c:v>
                </c:pt>
                <c:pt idx="9">
                  <c:v>1</c:v>
                </c:pt>
              </c:numCache>
            </c:numRef>
          </c:val>
          <c:extLst>
            <c:ext xmlns:c16="http://schemas.microsoft.com/office/drawing/2014/chart" uri="{C3380CC4-5D6E-409C-BE32-E72D297353CC}">
              <c16:uniqueId val="{00000000-81E3-45D6-9617-5B193A6C2799}"/>
            </c:ext>
          </c:extLst>
        </c:ser>
        <c:dLbls>
          <c:showLegendKey val="0"/>
          <c:showVal val="0"/>
          <c:showCatName val="0"/>
          <c:showSerName val="0"/>
          <c:showPercent val="0"/>
          <c:showBubbleSize val="0"/>
        </c:dLbls>
        <c:gapWidth val="267"/>
        <c:overlap val="-43"/>
        <c:axId val="1046804072"/>
        <c:axId val="1046807704"/>
      </c:barChart>
      <c:catAx>
        <c:axId val="104680407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6807704"/>
        <c:crosses val="autoZero"/>
        <c:auto val="1"/>
        <c:lblAlgn val="ctr"/>
        <c:lblOffset val="100"/>
        <c:noMultiLvlLbl val="0"/>
      </c:catAx>
      <c:valAx>
        <c:axId val="10468077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4680407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Corporate/NGO</a:t>
            </a:r>
            <a:r>
              <a:rPr lang="en-US" sz="1600" b="1" i="0" u="none" strike="noStrike" cap="none" normalizeH="0" baseline="0">
                <a:effectLst/>
              </a:rPr>
              <a:t> - Interest</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1"/>
          <c:order val="0"/>
          <c:spPr>
            <a:solidFill>
              <a:schemeClr val="accent6">
                <a:lumMod val="75000"/>
              </a:schemeClr>
            </a:solidFill>
            <a:ln>
              <a:noFill/>
            </a:ln>
            <a:effectLst/>
          </c:spPr>
          <c:invertIfNegative val="0"/>
          <c:val>
            <c:numRef>
              <c:f>'Q8 Matrix'!$G$36:$G$45</c:f>
              <c:numCache>
                <c:formatCode>General</c:formatCode>
                <c:ptCount val="10"/>
                <c:pt idx="0">
                  <c:v>0</c:v>
                </c:pt>
                <c:pt idx="1">
                  <c:v>1</c:v>
                </c:pt>
                <c:pt idx="2">
                  <c:v>2</c:v>
                </c:pt>
                <c:pt idx="3">
                  <c:v>0</c:v>
                </c:pt>
                <c:pt idx="4">
                  <c:v>4</c:v>
                </c:pt>
                <c:pt idx="5">
                  <c:v>2</c:v>
                </c:pt>
                <c:pt idx="6">
                  <c:v>2</c:v>
                </c:pt>
                <c:pt idx="7">
                  <c:v>6</c:v>
                </c:pt>
                <c:pt idx="8">
                  <c:v>6</c:v>
                </c:pt>
                <c:pt idx="9">
                  <c:v>1</c:v>
                </c:pt>
              </c:numCache>
            </c:numRef>
          </c:val>
          <c:extLst>
            <c:ext xmlns:c16="http://schemas.microsoft.com/office/drawing/2014/chart" uri="{C3380CC4-5D6E-409C-BE32-E72D297353CC}">
              <c16:uniqueId val="{00000000-7B7C-4DD7-814F-BF7A0DC0FC9F}"/>
            </c:ext>
          </c:extLst>
        </c:ser>
        <c:dLbls>
          <c:showLegendKey val="0"/>
          <c:showVal val="0"/>
          <c:showCatName val="0"/>
          <c:showSerName val="0"/>
          <c:showPercent val="0"/>
          <c:showBubbleSize val="0"/>
        </c:dLbls>
        <c:gapWidth val="267"/>
        <c:overlap val="-43"/>
        <c:axId val="1046837064"/>
        <c:axId val="1046840696"/>
      </c:barChart>
      <c:catAx>
        <c:axId val="1046837064"/>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6840696"/>
        <c:crosses val="autoZero"/>
        <c:auto val="1"/>
        <c:lblAlgn val="ctr"/>
        <c:lblOffset val="100"/>
        <c:noMultiLvlLbl val="0"/>
      </c:catAx>
      <c:valAx>
        <c:axId val="10468406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4683706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Community</a:t>
            </a:r>
          </a:p>
        </c:rich>
      </c:tx>
      <c:overlay val="0"/>
      <c:spPr>
        <a:noFill/>
        <a:ln>
          <a:noFill/>
        </a:ln>
        <a:effectLst/>
      </c:spPr>
    </c:title>
    <c:autoTitleDeleted val="0"/>
    <c:plotArea>
      <c:layout/>
      <c:barChart>
        <c:barDir val="col"/>
        <c:grouping val="clustered"/>
        <c:varyColors val="0"/>
        <c:ser>
          <c:idx val="0"/>
          <c:order val="0"/>
          <c:tx>
            <c:v>Interest</c:v>
          </c:tx>
          <c:spPr>
            <a:solidFill>
              <a:schemeClr val="accent6">
                <a:lumMod val="75000"/>
              </a:schemeClr>
            </a:solidFill>
            <a:ln>
              <a:noFill/>
            </a:ln>
            <a:effectLst/>
          </c:spPr>
          <c:invertIfNegative val="0"/>
          <c:val>
            <c:numRef>
              <c:f>'Q8 Matrix'!$B$36:$B$45</c:f>
              <c:numCache>
                <c:formatCode>General</c:formatCode>
                <c:ptCount val="10"/>
                <c:pt idx="0">
                  <c:v>0</c:v>
                </c:pt>
                <c:pt idx="1">
                  <c:v>0</c:v>
                </c:pt>
                <c:pt idx="2">
                  <c:v>0</c:v>
                </c:pt>
                <c:pt idx="3">
                  <c:v>0</c:v>
                </c:pt>
                <c:pt idx="4">
                  <c:v>3</c:v>
                </c:pt>
                <c:pt idx="5">
                  <c:v>3</c:v>
                </c:pt>
                <c:pt idx="6">
                  <c:v>2</c:v>
                </c:pt>
                <c:pt idx="7">
                  <c:v>5</c:v>
                </c:pt>
                <c:pt idx="8">
                  <c:v>5</c:v>
                </c:pt>
                <c:pt idx="9">
                  <c:v>4</c:v>
                </c:pt>
              </c:numCache>
            </c:numRef>
          </c:val>
          <c:extLst>
            <c:ext xmlns:c16="http://schemas.microsoft.com/office/drawing/2014/chart" uri="{C3380CC4-5D6E-409C-BE32-E72D297353CC}">
              <c16:uniqueId val="{00000004-DDAC-446E-9CAE-79E804708E88}"/>
            </c:ext>
          </c:extLst>
        </c:ser>
        <c:ser>
          <c:idx val="1"/>
          <c:order val="1"/>
          <c:tx>
            <c:v>Experience</c:v>
          </c:tx>
          <c:spPr>
            <a:solidFill>
              <a:schemeClr val="accent2"/>
            </a:solidFill>
            <a:ln>
              <a:noFill/>
            </a:ln>
            <a:effectLst/>
          </c:spPr>
          <c:invertIfNegative val="0"/>
          <c:val>
            <c:numRef>
              <c:f>'Q7 Matrix'!$B$36:$B$45</c:f>
              <c:numCache>
                <c:formatCode>General</c:formatCode>
                <c:ptCount val="10"/>
                <c:pt idx="0">
                  <c:v>5</c:v>
                </c:pt>
                <c:pt idx="1">
                  <c:v>2</c:v>
                </c:pt>
                <c:pt idx="2">
                  <c:v>0</c:v>
                </c:pt>
                <c:pt idx="3">
                  <c:v>0</c:v>
                </c:pt>
                <c:pt idx="4">
                  <c:v>6</c:v>
                </c:pt>
                <c:pt idx="5">
                  <c:v>1</c:v>
                </c:pt>
                <c:pt idx="6">
                  <c:v>2</c:v>
                </c:pt>
                <c:pt idx="7">
                  <c:v>4</c:v>
                </c:pt>
                <c:pt idx="8">
                  <c:v>4</c:v>
                </c:pt>
                <c:pt idx="9">
                  <c:v>6</c:v>
                </c:pt>
              </c:numCache>
            </c:numRef>
          </c:val>
          <c:extLst>
            <c:ext xmlns:c16="http://schemas.microsoft.com/office/drawing/2014/chart" uri="{C3380CC4-5D6E-409C-BE32-E72D297353CC}">
              <c16:uniqueId val="{00000003-DDAC-446E-9CAE-79E804708E88}"/>
            </c:ext>
          </c:extLst>
        </c:ser>
        <c:dLbls>
          <c:showLegendKey val="0"/>
          <c:showVal val="0"/>
          <c:showCatName val="0"/>
          <c:showSerName val="0"/>
          <c:showPercent val="0"/>
          <c:showBubbleSize val="0"/>
        </c:dLbls>
        <c:gapWidth val="267"/>
        <c:overlap val="-43"/>
        <c:axId val="661936872"/>
        <c:axId val="662467384"/>
      </c:barChart>
      <c:catAx>
        <c:axId val="66193687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62467384"/>
        <c:crosses val="autoZero"/>
        <c:auto val="1"/>
        <c:lblAlgn val="ctr"/>
        <c:lblOffset val="100"/>
        <c:noMultiLvlLbl val="0"/>
      </c:catAx>
      <c:valAx>
        <c:axId val="6624673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61936872"/>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Indigenous</a:t>
            </a:r>
            <a:r>
              <a:rPr lang="en-US" sz="1600" b="1" i="0" u="none" strike="noStrike" cap="none" normalizeH="0" baseline="0">
                <a:effectLst/>
              </a:rPr>
              <a:t> </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0"/>
          <c:order val="0"/>
          <c:tx>
            <c:v>Interest</c:v>
          </c:tx>
          <c:spPr>
            <a:solidFill>
              <a:schemeClr val="accent6">
                <a:lumMod val="75000"/>
              </a:schemeClr>
            </a:solidFill>
            <a:ln>
              <a:noFill/>
            </a:ln>
            <a:effectLst/>
          </c:spPr>
          <c:invertIfNegative val="0"/>
          <c:val>
            <c:numRef>
              <c:f>'Q8 Matrix'!$C$36:$C$45</c:f>
              <c:numCache>
                <c:formatCode>General</c:formatCode>
                <c:ptCount val="10"/>
                <c:pt idx="0">
                  <c:v>0</c:v>
                </c:pt>
                <c:pt idx="1">
                  <c:v>0</c:v>
                </c:pt>
                <c:pt idx="2">
                  <c:v>0</c:v>
                </c:pt>
                <c:pt idx="3">
                  <c:v>1</c:v>
                </c:pt>
                <c:pt idx="4">
                  <c:v>1</c:v>
                </c:pt>
                <c:pt idx="5">
                  <c:v>0</c:v>
                </c:pt>
                <c:pt idx="6">
                  <c:v>3</c:v>
                </c:pt>
                <c:pt idx="7">
                  <c:v>8</c:v>
                </c:pt>
                <c:pt idx="8">
                  <c:v>8</c:v>
                </c:pt>
                <c:pt idx="9">
                  <c:v>3</c:v>
                </c:pt>
              </c:numCache>
            </c:numRef>
          </c:val>
          <c:extLst>
            <c:ext xmlns:c16="http://schemas.microsoft.com/office/drawing/2014/chart" uri="{C3380CC4-5D6E-409C-BE32-E72D297353CC}">
              <c16:uniqueId val="{00000004-B8B4-4C8C-BE3C-6DDB4402E992}"/>
            </c:ext>
          </c:extLst>
        </c:ser>
        <c:ser>
          <c:idx val="1"/>
          <c:order val="1"/>
          <c:tx>
            <c:v>Experience</c:v>
          </c:tx>
          <c:spPr>
            <a:solidFill>
              <a:schemeClr val="accent2"/>
            </a:solidFill>
            <a:ln>
              <a:noFill/>
            </a:ln>
            <a:effectLst/>
          </c:spPr>
          <c:invertIfNegative val="0"/>
          <c:val>
            <c:numRef>
              <c:f>'Q7 Matrix'!$C$36:$C$45</c:f>
              <c:numCache>
                <c:formatCode>General</c:formatCode>
                <c:ptCount val="10"/>
                <c:pt idx="0">
                  <c:v>10</c:v>
                </c:pt>
                <c:pt idx="1">
                  <c:v>1</c:v>
                </c:pt>
                <c:pt idx="2">
                  <c:v>6</c:v>
                </c:pt>
                <c:pt idx="3">
                  <c:v>2</c:v>
                </c:pt>
                <c:pt idx="4">
                  <c:v>2</c:v>
                </c:pt>
                <c:pt idx="5">
                  <c:v>1</c:v>
                </c:pt>
                <c:pt idx="6">
                  <c:v>1</c:v>
                </c:pt>
                <c:pt idx="7">
                  <c:v>2</c:v>
                </c:pt>
                <c:pt idx="8">
                  <c:v>2</c:v>
                </c:pt>
                <c:pt idx="9">
                  <c:v>3</c:v>
                </c:pt>
              </c:numCache>
            </c:numRef>
          </c:val>
          <c:extLst>
            <c:ext xmlns:c16="http://schemas.microsoft.com/office/drawing/2014/chart" uri="{C3380CC4-5D6E-409C-BE32-E72D297353CC}">
              <c16:uniqueId val="{00000003-B8B4-4C8C-BE3C-6DDB4402E992}"/>
            </c:ext>
          </c:extLst>
        </c:ser>
        <c:dLbls>
          <c:showLegendKey val="0"/>
          <c:showVal val="0"/>
          <c:showCatName val="0"/>
          <c:showSerName val="0"/>
          <c:showPercent val="0"/>
          <c:showBubbleSize val="0"/>
        </c:dLbls>
        <c:gapWidth val="267"/>
        <c:overlap val="-43"/>
        <c:axId val="1044838200"/>
        <c:axId val="1044841960"/>
        <c:extLst/>
      </c:barChart>
      <c:catAx>
        <c:axId val="1044838200"/>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4841960"/>
        <c:crosses val="autoZero"/>
        <c:auto val="1"/>
        <c:lblAlgn val="ctr"/>
        <c:lblOffset val="100"/>
        <c:noMultiLvlLbl val="0"/>
      </c:catAx>
      <c:valAx>
        <c:axId val="10448419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44838200"/>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Extension</a:t>
            </a:r>
            <a:r>
              <a:rPr lang="en-US" sz="1600" b="1" i="0" u="none" strike="noStrike" cap="none" normalizeH="0" baseline="0">
                <a:effectLst/>
              </a:rPr>
              <a:t> </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0"/>
          <c:order val="0"/>
          <c:tx>
            <c:v>Interest</c:v>
          </c:tx>
          <c:spPr>
            <a:solidFill>
              <a:schemeClr val="accent6">
                <a:lumMod val="75000"/>
              </a:schemeClr>
            </a:solidFill>
            <a:ln>
              <a:noFill/>
            </a:ln>
            <a:effectLst/>
          </c:spPr>
          <c:invertIfNegative val="0"/>
          <c:val>
            <c:numRef>
              <c:f>'Q8 Matrix'!$D$36:$D$45</c:f>
              <c:numCache>
                <c:formatCode>General</c:formatCode>
                <c:ptCount val="10"/>
                <c:pt idx="0">
                  <c:v>0</c:v>
                </c:pt>
                <c:pt idx="1">
                  <c:v>0</c:v>
                </c:pt>
                <c:pt idx="2">
                  <c:v>0</c:v>
                </c:pt>
                <c:pt idx="3">
                  <c:v>0</c:v>
                </c:pt>
                <c:pt idx="4">
                  <c:v>5</c:v>
                </c:pt>
                <c:pt idx="5">
                  <c:v>1</c:v>
                </c:pt>
                <c:pt idx="6">
                  <c:v>5</c:v>
                </c:pt>
                <c:pt idx="7">
                  <c:v>8</c:v>
                </c:pt>
                <c:pt idx="8">
                  <c:v>8</c:v>
                </c:pt>
                <c:pt idx="9">
                  <c:v>1</c:v>
                </c:pt>
              </c:numCache>
            </c:numRef>
          </c:val>
          <c:extLst>
            <c:ext xmlns:c16="http://schemas.microsoft.com/office/drawing/2014/chart" uri="{C3380CC4-5D6E-409C-BE32-E72D297353CC}">
              <c16:uniqueId val="{00000004-439E-4A1E-976E-96EDB535319B}"/>
            </c:ext>
          </c:extLst>
        </c:ser>
        <c:ser>
          <c:idx val="1"/>
          <c:order val="1"/>
          <c:tx>
            <c:v>Experience</c:v>
          </c:tx>
          <c:spPr>
            <a:solidFill>
              <a:schemeClr val="accent2"/>
            </a:solidFill>
            <a:ln>
              <a:noFill/>
            </a:ln>
            <a:effectLst/>
          </c:spPr>
          <c:invertIfNegative val="0"/>
          <c:val>
            <c:numRef>
              <c:f>'Q7 Matrix'!$D$36:$D$45</c:f>
              <c:numCache>
                <c:formatCode>General</c:formatCode>
                <c:ptCount val="10"/>
                <c:pt idx="0">
                  <c:v>7</c:v>
                </c:pt>
                <c:pt idx="1">
                  <c:v>1</c:v>
                </c:pt>
                <c:pt idx="2">
                  <c:v>1</c:v>
                </c:pt>
                <c:pt idx="3">
                  <c:v>4</c:v>
                </c:pt>
                <c:pt idx="4">
                  <c:v>4</c:v>
                </c:pt>
                <c:pt idx="5">
                  <c:v>5</c:v>
                </c:pt>
                <c:pt idx="6">
                  <c:v>2</c:v>
                </c:pt>
                <c:pt idx="7">
                  <c:v>2</c:v>
                </c:pt>
                <c:pt idx="8">
                  <c:v>2</c:v>
                </c:pt>
                <c:pt idx="9">
                  <c:v>2</c:v>
                </c:pt>
              </c:numCache>
            </c:numRef>
          </c:val>
          <c:extLst>
            <c:ext xmlns:c16="http://schemas.microsoft.com/office/drawing/2014/chart" uri="{C3380CC4-5D6E-409C-BE32-E72D297353CC}">
              <c16:uniqueId val="{00000003-439E-4A1E-976E-96EDB535319B}"/>
            </c:ext>
          </c:extLst>
        </c:ser>
        <c:dLbls>
          <c:showLegendKey val="0"/>
          <c:showVal val="0"/>
          <c:showCatName val="0"/>
          <c:showSerName val="0"/>
          <c:showPercent val="0"/>
          <c:showBubbleSize val="0"/>
        </c:dLbls>
        <c:gapWidth val="267"/>
        <c:overlap val="-43"/>
        <c:axId val="493800552"/>
        <c:axId val="435727976"/>
      </c:barChart>
      <c:catAx>
        <c:axId val="49380055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5727976"/>
        <c:crosses val="autoZero"/>
        <c:auto val="1"/>
        <c:lblAlgn val="ctr"/>
        <c:lblOffset val="100"/>
        <c:noMultiLvlLbl val="0"/>
      </c:catAx>
      <c:valAx>
        <c:axId val="4357279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3800552"/>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Agencies</a:t>
            </a:r>
            <a:r>
              <a:rPr lang="en-US" sz="1600" b="1" i="0" u="none" strike="noStrike" cap="none" normalizeH="0" baseline="0">
                <a:effectLst/>
              </a:rPr>
              <a:t> </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0"/>
          <c:order val="0"/>
          <c:tx>
            <c:v>Interest</c:v>
          </c:tx>
          <c:spPr>
            <a:solidFill>
              <a:schemeClr val="accent6">
                <a:lumMod val="75000"/>
              </a:schemeClr>
            </a:solidFill>
            <a:ln>
              <a:noFill/>
            </a:ln>
            <a:effectLst/>
          </c:spPr>
          <c:invertIfNegative val="0"/>
          <c:val>
            <c:numRef>
              <c:f>'Q8 Matrix'!$E$36:$E$45</c:f>
              <c:numCache>
                <c:formatCode>General</c:formatCode>
                <c:ptCount val="10"/>
                <c:pt idx="0">
                  <c:v>1</c:v>
                </c:pt>
                <c:pt idx="1">
                  <c:v>0</c:v>
                </c:pt>
                <c:pt idx="2">
                  <c:v>0</c:v>
                </c:pt>
                <c:pt idx="3">
                  <c:v>1</c:v>
                </c:pt>
                <c:pt idx="4">
                  <c:v>4</c:v>
                </c:pt>
                <c:pt idx="5">
                  <c:v>3</c:v>
                </c:pt>
                <c:pt idx="6">
                  <c:v>3</c:v>
                </c:pt>
                <c:pt idx="7">
                  <c:v>3</c:v>
                </c:pt>
                <c:pt idx="8">
                  <c:v>3</c:v>
                </c:pt>
                <c:pt idx="9">
                  <c:v>3</c:v>
                </c:pt>
              </c:numCache>
            </c:numRef>
          </c:val>
          <c:extLst>
            <c:ext xmlns:c16="http://schemas.microsoft.com/office/drawing/2014/chart" uri="{C3380CC4-5D6E-409C-BE32-E72D297353CC}">
              <c16:uniqueId val="{00000004-58F2-464E-BC80-C4C90B700F01}"/>
            </c:ext>
          </c:extLst>
        </c:ser>
        <c:ser>
          <c:idx val="1"/>
          <c:order val="1"/>
          <c:tx>
            <c:v>Experience</c:v>
          </c:tx>
          <c:spPr>
            <a:solidFill>
              <a:schemeClr val="accent2"/>
            </a:solidFill>
            <a:ln>
              <a:noFill/>
            </a:ln>
            <a:effectLst/>
          </c:spPr>
          <c:invertIfNegative val="0"/>
          <c:val>
            <c:numRef>
              <c:f>'Q7 Matrix'!$E$36:$E$45</c:f>
              <c:numCache>
                <c:formatCode>General</c:formatCode>
                <c:ptCount val="10"/>
                <c:pt idx="0">
                  <c:v>6</c:v>
                </c:pt>
                <c:pt idx="1">
                  <c:v>3</c:v>
                </c:pt>
                <c:pt idx="2">
                  <c:v>0</c:v>
                </c:pt>
                <c:pt idx="3">
                  <c:v>2</c:v>
                </c:pt>
                <c:pt idx="4">
                  <c:v>6</c:v>
                </c:pt>
                <c:pt idx="5">
                  <c:v>3</c:v>
                </c:pt>
                <c:pt idx="6">
                  <c:v>0</c:v>
                </c:pt>
                <c:pt idx="7">
                  <c:v>2</c:v>
                </c:pt>
                <c:pt idx="8">
                  <c:v>2</c:v>
                </c:pt>
                <c:pt idx="9">
                  <c:v>5</c:v>
                </c:pt>
              </c:numCache>
            </c:numRef>
          </c:val>
          <c:extLst>
            <c:ext xmlns:c16="http://schemas.microsoft.com/office/drawing/2014/chart" uri="{C3380CC4-5D6E-409C-BE32-E72D297353CC}">
              <c16:uniqueId val="{00000003-58F2-464E-BC80-C4C90B700F01}"/>
            </c:ext>
          </c:extLst>
        </c:ser>
        <c:dLbls>
          <c:showLegendKey val="0"/>
          <c:showVal val="0"/>
          <c:showCatName val="0"/>
          <c:showSerName val="0"/>
          <c:showPercent val="0"/>
          <c:showBubbleSize val="0"/>
        </c:dLbls>
        <c:gapWidth val="267"/>
        <c:overlap val="-43"/>
        <c:axId val="407272504"/>
        <c:axId val="407734120"/>
      </c:barChart>
      <c:catAx>
        <c:axId val="407272504"/>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07734120"/>
        <c:crosses val="autoZero"/>
        <c:auto val="1"/>
        <c:lblAlgn val="ctr"/>
        <c:lblOffset val="100"/>
        <c:noMultiLvlLbl val="0"/>
      </c:catAx>
      <c:valAx>
        <c:axId val="4077341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7272504"/>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Policy</a:t>
            </a:r>
            <a:r>
              <a:rPr lang="en-US" sz="1600" b="1" i="0" u="none" strike="noStrike" cap="none" normalizeH="0" baseline="0">
                <a:effectLst/>
              </a:rPr>
              <a:t> </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0"/>
          <c:order val="0"/>
          <c:tx>
            <c:v>Interest</c:v>
          </c:tx>
          <c:spPr>
            <a:solidFill>
              <a:schemeClr val="accent6">
                <a:lumMod val="75000"/>
              </a:schemeClr>
            </a:solidFill>
            <a:ln>
              <a:noFill/>
            </a:ln>
            <a:effectLst/>
          </c:spPr>
          <c:invertIfNegative val="0"/>
          <c:val>
            <c:numRef>
              <c:f>'Q8 Matrix'!$F$36:$F$45</c:f>
              <c:numCache>
                <c:formatCode>General</c:formatCode>
                <c:ptCount val="10"/>
                <c:pt idx="0">
                  <c:v>0</c:v>
                </c:pt>
                <c:pt idx="1">
                  <c:v>0</c:v>
                </c:pt>
                <c:pt idx="2">
                  <c:v>4</c:v>
                </c:pt>
                <c:pt idx="3">
                  <c:v>0</c:v>
                </c:pt>
                <c:pt idx="4">
                  <c:v>3</c:v>
                </c:pt>
                <c:pt idx="5">
                  <c:v>3</c:v>
                </c:pt>
                <c:pt idx="6">
                  <c:v>1</c:v>
                </c:pt>
                <c:pt idx="7">
                  <c:v>5</c:v>
                </c:pt>
                <c:pt idx="8">
                  <c:v>5</c:v>
                </c:pt>
                <c:pt idx="9">
                  <c:v>1</c:v>
                </c:pt>
              </c:numCache>
            </c:numRef>
          </c:val>
          <c:extLst>
            <c:ext xmlns:c16="http://schemas.microsoft.com/office/drawing/2014/chart" uri="{C3380CC4-5D6E-409C-BE32-E72D297353CC}">
              <c16:uniqueId val="{00000004-5B20-4A13-A6D8-EC5BD7D8584A}"/>
            </c:ext>
          </c:extLst>
        </c:ser>
        <c:ser>
          <c:idx val="1"/>
          <c:order val="1"/>
          <c:tx>
            <c:v>Experience</c:v>
          </c:tx>
          <c:spPr>
            <a:solidFill>
              <a:schemeClr val="accent2"/>
            </a:solidFill>
            <a:ln>
              <a:noFill/>
            </a:ln>
            <a:effectLst/>
          </c:spPr>
          <c:invertIfNegative val="0"/>
          <c:val>
            <c:numRef>
              <c:f>'Q7 Matrix'!$F$36:$F$45</c:f>
              <c:numCache>
                <c:formatCode>General</c:formatCode>
                <c:ptCount val="10"/>
                <c:pt idx="0">
                  <c:v>12</c:v>
                </c:pt>
                <c:pt idx="1">
                  <c:v>2</c:v>
                </c:pt>
                <c:pt idx="2">
                  <c:v>2</c:v>
                </c:pt>
                <c:pt idx="3">
                  <c:v>2</c:v>
                </c:pt>
                <c:pt idx="4">
                  <c:v>0</c:v>
                </c:pt>
                <c:pt idx="5">
                  <c:v>2</c:v>
                </c:pt>
                <c:pt idx="6">
                  <c:v>3</c:v>
                </c:pt>
                <c:pt idx="7">
                  <c:v>4</c:v>
                </c:pt>
                <c:pt idx="8">
                  <c:v>4</c:v>
                </c:pt>
                <c:pt idx="9">
                  <c:v>1</c:v>
                </c:pt>
              </c:numCache>
            </c:numRef>
          </c:val>
          <c:extLst>
            <c:ext xmlns:c16="http://schemas.microsoft.com/office/drawing/2014/chart" uri="{C3380CC4-5D6E-409C-BE32-E72D297353CC}">
              <c16:uniqueId val="{00000003-5B20-4A13-A6D8-EC5BD7D8584A}"/>
            </c:ext>
          </c:extLst>
        </c:ser>
        <c:dLbls>
          <c:showLegendKey val="0"/>
          <c:showVal val="0"/>
          <c:showCatName val="0"/>
          <c:showSerName val="0"/>
          <c:showPercent val="0"/>
          <c:showBubbleSize val="0"/>
        </c:dLbls>
        <c:gapWidth val="267"/>
        <c:overlap val="-43"/>
        <c:axId val="492902568"/>
        <c:axId val="1044541352"/>
      </c:barChart>
      <c:catAx>
        <c:axId val="492902568"/>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4541352"/>
        <c:crosses val="autoZero"/>
        <c:auto val="1"/>
        <c:lblAlgn val="ctr"/>
        <c:lblOffset val="100"/>
        <c:noMultiLvlLbl val="0"/>
      </c:catAx>
      <c:valAx>
        <c:axId val="10445413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290256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Corporate/NGO</a:t>
            </a:r>
            <a:r>
              <a:rPr lang="en-US" sz="1600" b="1" i="0" u="none" strike="noStrike" cap="none" normalizeH="0" baseline="0"/>
              <a:t> </a:t>
            </a:r>
            <a:endParaRPr lang="en-US"/>
          </a:p>
        </c:rich>
      </c:tx>
      <c:overlay val="0"/>
      <c:spPr>
        <a:noFill/>
        <a:ln>
          <a:noFill/>
        </a:ln>
        <a:effectLst/>
      </c:spPr>
    </c:title>
    <c:autoTitleDeleted val="0"/>
    <c:plotArea>
      <c:layout/>
      <c:barChart>
        <c:barDir val="col"/>
        <c:grouping val="clustered"/>
        <c:varyColors val="0"/>
        <c:ser>
          <c:idx val="0"/>
          <c:order val="0"/>
          <c:tx>
            <c:v>Interest</c:v>
          </c:tx>
          <c:spPr>
            <a:solidFill>
              <a:schemeClr val="accent6">
                <a:lumMod val="75000"/>
              </a:schemeClr>
            </a:solidFill>
            <a:ln>
              <a:noFill/>
            </a:ln>
            <a:effectLst/>
          </c:spPr>
          <c:invertIfNegative val="0"/>
          <c:val>
            <c:numRef>
              <c:f>'Q8 Matrix'!$G$36:$G$45</c:f>
              <c:numCache>
                <c:formatCode>General</c:formatCode>
                <c:ptCount val="10"/>
                <c:pt idx="0">
                  <c:v>0</c:v>
                </c:pt>
                <c:pt idx="1">
                  <c:v>1</c:v>
                </c:pt>
                <c:pt idx="2">
                  <c:v>2</c:v>
                </c:pt>
                <c:pt idx="3">
                  <c:v>0</c:v>
                </c:pt>
                <c:pt idx="4">
                  <c:v>4</c:v>
                </c:pt>
                <c:pt idx="5">
                  <c:v>2</c:v>
                </c:pt>
                <c:pt idx="6">
                  <c:v>2</c:v>
                </c:pt>
                <c:pt idx="7">
                  <c:v>6</c:v>
                </c:pt>
                <c:pt idx="8">
                  <c:v>6</c:v>
                </c:pt>
                <c:pt idx="9">
                  <c:v>1</c:v>
                </c:pt>
              </c:numCache>
            </c:numRef>
          </c:val>
          <c:extLst>
            <c:ext xmlns:c16="http://schemas.microsoft.com/office/drawing/2014/chart" uri="{C3380CC4-5D6E-409C-BE32-E72D297353CC}">
              <c16:uniqueId val="{00000004-38CB-4656-96C2-079095EA1DE7}"/>
            </c:ext>
          </c:extLst>
        </c:ser>
        <c:ser>
          <c:idx val="1"/>
          <c:order val="1"/>
          <c:tx>
            <c:v>Experience</c:v>
          </c:tx>
          <c:spPr>
            <a:solidFill>
              <a:schemeClr val="accent2"/>
            </a:solidFill>
            <a:ln>
              <a:noFill/>
            </a:ln>
            <a:effectLst/>
          </c:spPr>
          <c:invertIfNegative val="0"/>
          <c:val>
            <c:numRef>
              <c:f>'Q7 Matrix'!$G$36:$G$45</c:f>
              <c:numCache>
                <c:formatCode>General</c:formatCode>
                <c:ptCount val="10"/>
                <c:pt idx="0">
                  <c:v>6</c:v>
                </c:pt>
                <c:pt idx="1">
                  <c:v>3</c:v>
                </c:pt>
                <c:pt idx="2">
                  <c:v>1</c:v>
                </c:pt>
                <c:pt idx="3">
                  <c:v>3</c:v>
                </c:pt>
                <c:pt idx="4">
                  <c:v>4</c:v>
                </c:pt>
                <c:pt idx="5">
                  <c:v>1</c:v>
                </c:pt>
                <c:pt idx="6">
                  <c:v>4</c:v>
                </c:pt>
                <c:pt idx="7">
                  <c:v>1</c:v>
                </c:pt>
                <c:pt idx="8">
                  <c:v>1</c:v>
                </c:pt>
                <c:pt idx="9">
                  <c:v>2</c:v>
                </c:pt>
              </c:numCache>
            </c:numRef>
          </c:val>
          <c:extLst>
            <c:ext xmlns:c16="http://schemas.microsoft.com/office/drawing/2014/chart" uri="{C3380CC4-5D6E-409C-BE32-E72D297353CC}">
              <c16:uniqueId val="{00000003-38CB-4656-96C2-079095EA1DE7}"/>
            </c:ext>
          </c:extLst>
        </c:ser>
        <c:dLbls>
          <c:showLegendKey val="0"/>
          <c:showVal val="0"/>
          <c:showCatName val="0"/>
          <c:showSerName val="0"/>
          <c:showPercent val="0"/>
          <c:showBubbleSize val="0"/>
        </c:dLbls>
        <c:gapWidth val="267"/>
        <c:overlap val="-43"/>
        <c:axId val="1045671624"/>
        <c:axId val="1045675384"/>
      </c:barChart>
      <c:catAx>
        <c:axId val="1045671624"/>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5675384"/>
        <c:crosses val="autoZero"/>
        <c:auto val="1"/>
        <c:lblAlgn val="ctr"/>
        <c:lblOffset val="100"/>
        <c:noMultiLvlLbl val="0"/>
      </c:catAx>
      <c:valAx>
        <c:axId val="10456753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45671624"/>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Indigenous</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'Q7 Matrix'!$C$36:$C$45</c:f>
              <c:numCache>
                <c:formatCode>General</c:formatCode>
                <c:ptCount val="10"/>
                <c:pt idx="0">
                  <c:v>10</c:v>
                </c:pt>
                <c:pt idx="1">
                  <c:v>1</c:v>
                </c:pt>
                <c:pt idx="2">
                  <c:v>6</c:v>
                </c:pt>
                <c:pt idx="3">
                  <c:v>2</c:v>
                </c:pt>
                <c:pt idx="4">
                  <c:v>2</c:v>
                </c:pt>
                <c:pt idx="5">
                  <c:v>1</c:v>
                </c:pt>
                <c:pt idx="6">
                  <c:v>1</c:v>
                </c:pt>
                <c:pt idx="7">
                  <c:v>2</c:v>
                </c:pt>
                <c:pt idx="8">
                  <c:v>2</c:v>
                </c:pt>
                <c:pt idx="9">
                  <c:v>3</c:v>
                </c:pt>
              </c:numCache>
            </c:numRef>
          </c:val>
          <c:extLst>
            <c:ext xmlns:c16="http://schemas.microsoft.com/office/drawing/2014/chart" uri="{C3380CC4-5D6E-409C-BE32-E72D297353CC}">
              <c16:uniqueId val="{00000000-B66A-4882-AE81-EDCD9DAEBE69}"/>
            </c:ext>
          </c:extLst>
        </c:ser>
        <c:dLbls>
          <c:showLegendKey val="0"/>
          <c:showVal val="0"/>
          <c:showCatName val="0"/>
          <c:showSerName val="0"/>
          <c:showPercent val="0"/>
          <c:showBubbleSize val="0"/>
        </c:dLbls>
        <c:gapWidth val="267"/>
        <c:overlap val="-43"/>
        <c:axId val="414969736"/>
        <c:axId val="414972472"/>
        <c:extLst/>
      </c:barChart>
      <c:catAx>
        <c:axId val="414969736"/>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14972472"/>
        <c:crosses val="autoZero"/>
        <c:auto val="1"/>
        <c:lblAlgn val="ctr"/>
        <c:lblOffset val="100"/>
        <c:noMultiLvlLbl val="0"/>
      </c:catAx>
      <c:valAx>
        <c:axId val="4149724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496973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Extension</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'Q7 Matrix'!$D$36:$D$45</c:f>
              <c:numCache>
                <c:formatCode>General</c:formatCode>
                <c:ptCount val="10"/>
                <c:pt idx="0">
                  <c:v>7</c:v>
                </c:pt>
                <c:pt idx="1">
                  <c:v>1</c:v>
                </c:pt>
                <c:pt idx="2">
                  <c:v>1</c:v>
                </c:pt>
                <c:pt idx="3">
                  <c:v>4</c:v>
                </c:pt>
                <c:pt idx="4">
                  <c:v>4</c:v>
                </c:pt>
                <c:pt idx="5">
                  <c:v>5</c:v>
                </c:pt>
                <c:pt idx="6">
                  <c:v>2</c:v>
                </c:pt>
                <c:pt idx="7">
                  <c:v>2</c:v>
                </c:pt>
                <c:pt idx="8">
                  <c:v>2</c:v>
                </c:pt>
                <c:pt idx="9">
                  <c:v>2</c:v>
                </c:pt>
              </c:numCache>
            </c:numRef>
          </c:val>
          <c:extLst>
            <c:ext xmlns:c16="http://schemas.microsoft.com/office/drawing/2014/chart" uri="{C3380CC4-5D6E-409C-BE32-E72D297353CC}">
              <c16:uniqueId val="{00000000-0935-4CDF-B55E-9489FEBD4C0E}"/>
            </c:ext>
          </c:extLst>
        </c:ser>
        <c:dLbls>
          <c:showLegendKey val="0"/>
          <c:showVal val="0"/>
          <c:showCatName val="0"/>
          <c:showSerName val="0"/>
          <c:showPercent val="0"/>
          <c:showBubbleSize val="0"/>
        </c:dLbls>
        <c:gapWidth val="267"/>
        <c:overlap val="-43"/>
        <c:axId val="199733480"/>
        <c:axId val="199737304"/>
      </c:barChart>
      <c:catAx>
        <c:axId val="199733480"/>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9737304"/>
        <c:crosses val="autoZero"/>
        <c:auto val="1"/>
        <c:lblAlgn val="ctr"/>
        <c:lblOffset val="100"/>
        <c:noMultiLvlLbl val="0"/>
      </c:catAx>
      <c:valAx>
        <c:axId val="1997373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973348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Agencies</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'Q7 Matrix'!$E$36:$E$45</c:f>
              <c:numCache>
                <c:formatCode>General</c:formatCode>
                <c:ptCount val="10"/>
                <c:pt idx="0">
                  <c:v>6</c:v>
                </c:pt>
                <c:pt idx="1">
                  <c:v>3</c:v>
                </c:pt>
                <c:pt idx="2">
                  <c:v>0</c:v>
                </c:pt>
                <c:pt idx="3">
                  <c:v>2</c:v>
                </c:pt>
                <c:pt idx="4">
                  <c:v>6</c:v>
                </c:pt>
                <c:pt idx="5">
                  <c:v>3</c:v>
                </c:pt>
                <c:pt idx="6">
                  <c:v>0</c:v>
                </c:pt>
                <c:pt idx="7">
                  <c:v>2</c:v>
                </c:pt>
                <c:pt idx="8">
                  <c:v>2</c:v>
                </c:pt>
                <c:pt idx="9">
                  <c:v>5</c:v>
                </c:pt>
              </c:numCache>
            </c:numRef>
          </c:val>
          <c:extLst>
            <c:ext xmlns:c16="http://schemas.microsoft.com/office/drawing/2014/chart" uri="{C3380CC4-5D6E-409C-BE32-E72D297353CC}">
              <c16:uniqueId val="{00000000-41ED-4F93-93F1-4A4FD0756B06}"/>
            </c:ext>
          </c:extLst>
        </c:ser>
        <c:dLbls>
          <c:showLegendKey val="0"/>
          <c:showVal val="0"/>
          <c:showCatName val="0"/>
          <c:showSerName val="0"/>
          <c:showPercent val="0"/>
          <c:showBubbleSize val="0"/>
        </c:dLbls>
        <c:gapWidth val="267"/>
        <c:overlap val="-43"/>
        <c:axId val="199670616"/>
        <c:axId val="199674392"/>
      </c:barChart>
      <c:catAx>
        <c:axId val="199670616"/>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9674392"/>
        <c:crosses val="autoZero"/>
        <c:auto val="1"/>
        <c:lblAlgn val="ctr"/>
        <c:lblOffset val="100"/>
        <c:noMultiLvlLbl val="0"/>
      </c:catAx>
      <c:valAx>
        <c:axId val="1996743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967061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Policy</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'Q7 Matrix'!$F$36:$F$45</c:f>
              <c:numCache>
                <c:formatCode>General</c:formatCode>
                <c:ptCount val="10"/>
                <c:pt idx="0">
                  <c:v>12</c:v>
                </c:pt>
                <c:pt idx="1">
                  <c:v>2</c:v>
                </c:pt>
                <c:pt idx="2">
                  <c:v>2</c:v>
                </c:pt>
                <c:pt idx="3">
                  <c:v>2</c:v>
                </c:pt>
                <c:pt idx="4">
                  <c:v>0</c:v>
                </c:pt>
                <c:pt idx="5">
                  <c:v>2</c:v>
                </c:pt>
                <c:pt idx="6">
                  <c:v>3</c:v>
                </c:pt>
                <c:pt idx="7">
                  <c:v>4</c:v>
                </c:pt>
                <c:pt idx="8">
                  <c:v>4</c:v>
                </c:pt>
                <c:pt idx="9">
                  <c:v>1</c:v>
                </c:pt>
              </c:numCache>
            </c:numRef>
          </c:val>
          <c:extLst>
            <c:ext xmlns:c16="http://schemas.microsoft.com/office/drawing/2014/chart" uri="{C3380CC4-5D6E-409C-BE32-E72D297353CC}">
              <c16:uniqueId val="{00000000-81E3-45D6-9617-5B193A6C2799}"/>
            </c:ext>
          </c:extLst>
        </c:ser>
        <c:dLbls>
          <c:showLegendKey val="0"/>
          <c:showVal val="0"/>
          <c:showCatName val="0"/>
          <c:showSerName val="0"/>
          <c:showPercent val="0"/>
          <c:showBubbleSize val="0"/>
        </c:dLbls>
        <c:gapWidth val="267"/>
        <c:overlap val="-43"/>
        <c:axId val="199565960"/>
        <c:axId val="199569720"/>
      </c:barChart>
      <c:catAx>
        <c:axId val="199565960"/>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9569720"/>
        <c:crosses val="autoZero"/>
        <c:auto val="1"/>
        <c:lblAlgn val="ctr"/>
        <c:lblOffset val="100"/>
        <c:noMultiLvlLbl val="0"/>
      </c:catAx>
      <c:valAx>
        <c:axId val="1995697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956596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Corporate/NGO</a:t>
            </a:r>
            <a:r>
              <a:rPr lang="en-US" sz="1600" b="1" i="0" u="none" strike="noStrike" cap="none" normalizeH="0" baseline="0">
                <a:effectLst/>
              </a:rPr>
              <a:t> - Experience</a:t>
            </a:r>
            <a:r>
              <a:rPr lang="en-US" sz="1600" b="1" i="0" u="none" strike="noStrike" cap="none"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'Q7 Matrix'!$G$36:$G$45</c:f>
              <c:numCache>
                <c:formatCode>General</c:formatCode>
                <c:ptCount val="10"/>
                <c:pt idx="0">
                  <c:v>6</c:v>
                </c:pt>
                <c:pt idx="1">
                  <c:v>3</c:v>
                </c:pt>
                <c:pt idx="2">
                  <c:v>1</c:v>
                </c:pt>
                <c:pt idx="3">
                  <c:v>3</c:v>
                </c:pt>
                <c:pt idx="4">
                  <c:v>4</c:v>
                </c:pt>
                <c:pt idx="5">
                  <c:v>1</c:v>
                </c:pt>
                <c:pt idx="6">
                  <c:v>4</c:v>
                </c:pt>
                <c:pt idx="7">
                  <c:v>1</c:v>
                </c:pt>
                <c:pt idx="8">
                  <c:v>1</c:v>
                </c:pt>
                <c:pt idx="9">
                  <c:v>2</c:v>
                </c:pt>
              </c:numCache>
            </c:numRef>
          </c:val>
          <c:extLst>
            <c:ext xmlns:c16="http://schemas.microsoft.com/office/drawing/2014/chart" uri="{C3380CC4-5D6E-409C-BE32-E72D297353CC}">
              <c16:uniqueId val="{00000000-7B7C-4DD7-814F-BF7A0DC0FC9F}"/>
            </c:ext>
          </c:extLst>
        </c:ser>
        <c:dLbls>
          <c:showLegendKey val="0"/>
          <c:showVal val="0"/>
          <c:showCatName val="0"/>
          <c:showSerName val="0"/>
          <c:showPercent val="0"/>
          <c:showBubbleSize val="0"/>
        </c:dLbls>
        <c:gapWidth val="267"/>
        <c:overlap val="-43"/>
        <c:axId val="414891416"/>
        <c:axId val="414882136"/>
      </c:barChart>
      <c:catAx>
        <c:axId val="414891416"/>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14882136"/>
        <c:crosses val="autoZero"/>
        <c:auto val="1"/>
        <c:lblAlgn val="ctr"/>
        <c:lblOffset val="100"/>
        <c:noMultiLvlLbl val="0"/>
      </c:catAx>
      <c:valAx>
        <c:axId val="4148821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489141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37.xml"/><Relationship Id="rId13" Type="http://schemas.openxmlformats.org/officeDocument/2006/relationships/chart" Target="../charts/chart42.xml"/><Relationship Id="rId18" Type="http://schemas.openxmlformats.org/officeDocument/2006/relationships/chart" Target="../charts/chart47.xml"/><Relationship Id="rId3" Type="http://schemas.openxmlformats.org/officeDocument/2006/relationships/chart" Target="../charts/chart32.xml"/><Relationship Id="rId7" Type="http://schemas.openxmlformats.org/officeDocument/2006/relationships/chart" Target="../charts/chart36.xml"/><Relationship Id="rId12" Type="http://schemas.openxmlformats.org/officeDocument/2006/relationships/chart" Target="../charts/chart41.xml"/><Relationship Id="rId17" Type="http://schemas.openxmlformats.org/officeDocument/2006/relationships/chart" Target="../charts/chart46.xml"/><Relationship Id="rId2" Type="http://schemas.openxmlformats.org/officeDocument/2006/relationships/chart" Target="../charts/chart31.xml"/><Relationship Id="rId16" Type="http://schemas.openxmlformats.org/officeDocument/2006/relationships/chart" Target="../charts/chart45.xml"/><Relationship Id="rId1" Type="http://schemas.openxmlformats.org/officeDocument/2006/relationships/chart" Target="../charts/chart30.xml"/><Relationship Id="rId6" Type="http://schemas.openxmlformats.org/officeDocument/2006/relationships/chart" Target="../charts/chart35.xml"/><Relationship Id="rId11" Type="http://schemas.openxmlformats.org/officeDocument/2006/relationships/chart" Target="../charts/chart40.xml"/><Relationship Id="rId5" Type="http://schemas.openxmlformats.org/officeDocument/2006/relationships/chart" Target="../charts/chart34.xml"/><Relationship Id="rId15" Type="http://schemas.openxmlformats.org/officeDocument/2006/relationships/chart" Target="../charts/chart44.xml"/><Relationship Id="rId10" Type="http://schemas.openxmlformats.org/officeDocument/2006/relationships/chart" Target="../charts/chart39.xml"/><Relationship Id="rId4" Type="http://schemas.openxmlformats.org/officeDocument/2006/relationships/chart" Target="../charts/chart33.xml"/><Relationship Id="rId9" Type="http://schemas.openxmlformats.org/officeDocument/2006/relationships/chart" Target="../charts/chart38.xml"/><Relationship Id="rId14" Type="http://schemas.openxmlformats.org/officeDocument/2006/relationships/chart" Target="../charts/chart4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12" Type="http://schemas.openxmlformats.org/officeDocument/2006/relationships/chart" Target="../charts/chart29.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3</xdr:col>
      <xdr:colOff>295275</xdr:colOff>
      <xdr:row>9</xdr:row>
      <xdr:rowOff>19050</xdr:rowOff>
    </xdr:from>
    <xdr:to>
      <xdr:col>8</xdr:col>
      <xdr:colOff>571500</xdr:colOff>
      <xdr:row>24</xdr:row>
      <xdr:rowOff>157162</xdr:rowOff>
    </xdr:to>
    <xdr:graphicFrame macro="">
      <xdr:nvGraphicFramePr>
        <xdr:cNvPr id="2" name="Chart 1">
          <a:extLst>
            <a:ext uri="{FF2B5EF4-FFF2-40B4-BE49-F238E27FC236}">
              <a16:creationId xmlns:a16="http://schemas.microsoft.com/office/drawing/2014/main" id="{D87450DC-DDF6-4459-BE1E-6F47FBD3E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13</xdr:row>
      <xdr:rowOff>117475</xdr:rowOff>
    </xdr:from>
    <xdr:to>
      <xdr:col>3</xdr:col>
      <xdr:colOff>676275</xdr:colOff>
      <xdr:row>27</xdr:row>
      <xdr:rowOff>22225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676275</xdr:colOff>
      <xdr:row>13</xdr:row>
      <xdr:rowOff>114300</xdr:rowOff>
    </xdr:from>
    <xdr:to>
      <xdr:col>7</xdr:col>
      <xdr:colOff>603250</xdr:colOff>
      <xdr:row>27</xdr:row>
      <xdr:rowOff>31750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625475</xdr:colOff>
      <xdr:row>13</xdr:row>
      <xdr:rowOff>127000</xdr:rowOff>
    </xdr:from>
    <xdr:to>
      <xdr:col>11</xdr:col>
      <xdr:colOff>492125</xdr:colOff>
      <xdr:row>27</xdr:row>
      <xdr:rowOff>44450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485775</xdr:colOff>
      <xdr:row>13</xdr:row>
      <xdr:rowOff>114300</xdr:rowOff>
    </xdr:from>
    <xdr:to>
      <xdr:col>15</xdr:col>
      <xdr:colOff>336550</xdr:colOff>
      <xdr:row>27</xdr:row>
      <xdr:rowOff>31750</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358775</xdr:colOff>
      <xdr:row>13</xdr:row>
      <xdr:rowOff>101600</xdr:rowOff>
    </xdr:from>
    <xdr:to>
      <xdr:col>19</xdr:col>
      <xdr:colOff>234950</xdr:colOff>
      <xdr:row>27</xdr:row>
      <xdr:rowOff>19050</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257175</xdr:colOff>
      <xdr:row>13</xdr:row>
      <xdr:rowOff>127000</xdr:rowOff>
    </xdr:from>
    <xdr:to>
      <xdr:col>23</xdr:col>
      <xdr:colOff>171450</xdr:colOff>
      <xdr:row>27</xdr:row>
      <xdr:rowOff>44450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3175</xdr:rowOff>
    </xdr:from>
    <xdr:to>
      <xdr:col>3</xdr:col>
      <xdr:colOff>676275</xdr:colOff>
      <xdr:row>13</xdr:row>
      <xdr:rowOff>85725</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676275</xdr:colOff>
      <xdr:row>0</xdr:row>
      <xdr:rowOff>0</xdr:rowOff>
    </xdr:from>
    <xdr:to>
      <xdr:col>7</xdr:col>
      <xdr:colOff>603250</xdr:colOff>
      <xdr:row>13</xdr:row>
      <xdr:rowOff>95250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587375</xdr:colOff>
      <xdr:row>0</xdr:row>
      <xdr:rowOff>0</xdr:rowOff>
    </xdr:from>
    <xdr:to>
      <xdr:col>11</xdr:col>
      <xdr:colOff>454025</xdr:colOff>
      <xdr:row>13</xdr:row>
      <xdr:rowOff>95250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473075</xdr:colOff>
      <xdr:row>0</xdr:row>
      <xdr:rowOff>0</xdr:rowOff>
    </xdr:from>
    <xdr:to>
      <xdr:col>15</xdr:col>
      <xdr:colOff>323850</xdr:colOff>
      <xdr:row>13</xdr:row>
      <xdr:rowOff>95250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434975</xdr:colOff>
      <xdr:row>0</xdr:row>
      <xdr:rowOff>0</xdr:rowOff>
    </xdr:from>
    <xdr:to>
      <xdr:col>19</xdr:col>
      <xdr:colOff>311150</xdr:colOff>
      <xdr:row>13</xdr:row>
      <xdr:rowOff>95250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333375</xdr:colOff>
      <xdr:row>0</xdr:row>
      <xdr:rowOff>0</xdr:rowOff>
    </xdr:from>
    <xdr:to>
      <xdr:col>23</xdr:col>
      <xdr:colOff>247650</xdr:colOff>
      <xdr:row>13</xdr:row>
      <xdr:rowOff>95250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28</xdr:row>
      <xdr:rowOff>0</xdr:rowOff>
    </xdr:from>
    <xdr:to>
      <xdr:col>3</xdr:col>
      <xdr:colOff>676275</xdr:colOff>
      <xdr:row>41</xdr:row>
      <xdr:rowOff>82550</xdr:rowOff>
    </xdr:to>
    <xdr:graphicFrame macro="">
      <xdr:nvGraphicFramePr>
        <xdr:cNvPr id="14" name="Chart 13">
          <a:extLst>
            <a:ext uri="{FF2B5EF4-FFF2-40B4-BE49-F238E27FC236}">
              <a16:creationId xmlns:a16="http://schemas.microsoft.com/office/drawing/2014/main" id="{2363FB65-E76B-4834-93AF-431FB872E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666750</xdr:colOff>
      <xdr:row>28</xdr:row>
      <xdr:rowOff>0</xdr:rowOff>
    </xdr:from>
    <xdr:to>
      <xdr:col>7</xdr:col>
      <xdr:colOff>581406</xdr:colOff>
      <xdr:row>41</xdr:row>
      <xdr:rowOff>83820</xdr:rowOff>
    </xdr:to>
    <xdr:graphicFrame macro="">
      <xdr:nvGraphicFramePr>
        <xdr:cNvPr id="15" name="Chart 14">
          <a:extLst>
            <a:ext uri="{FF2B5EF4-FFF2-40B4-BE49-F238E27FC236}">
              <a16:creationId xmlns:a16="http://schemas.microsoft.com/office/drawing/2014/main" id="{DACAE0DA-D91A-4713-AB4A-5EF376816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577850</xdr:colOff>
      <xdr:row>28</xdr:row>
      <xdr:rowOff>0</xdr:rowOff>
    </xdr:from>
    <xdr:to>
      <xdr:col>11</xdr:col>
      <xdr:colOff>492506</xdr:colOff>
      <xdr:row>41</xdr:row>
      <xdr:rowOff>83820</xdr:rowOff>
    </xdr:to>
    <xdr:graphicFrame macro="">
      <xdr:nvGraphicFramePr>
        <xdr:cNvPr id="16" name="Chart 15">
          <a:extLst>
            <a:ext uri="{FF2B5EF4-FFF2-40B4-BE49-F238E27FC236}">
              <a16:creationId xmlns:a16="http://schemas.microsoft.com/office/drawing/2014/main" id="{91D5E605-3693-430C-B775-F8319A9DF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41</xdr:row>
      <xdr:rowOff>114300</xdr:rowOff>
    </xdr:from>
    <xdr:to>
      <xdr:col>3</xdr:col>
      <xdr:colOff>676656</xdr:colOff>
      <xdr:row>55</xdr:row>
      <xdr:rowOff>7620</xdr:rowOff>
    </xdr:to>
    <xdr:graphicFrame macro="">
      <xdr:nvGraphicFramePr>
        <xdr:cNvPr id="17" name="Chart 16">
          <a:extLst>
            <a:ext uri="{FF2B5EF4-FFF2-40B4-BE49-F238E27FC236}">
              <a16:creationId xmlns:a16="http://schemas.microsoft.com/office/drawing/2014/main" id="{9C9D99B5-0E3D-49B7-BBD2-777595B5D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695324</xdr:colOff>
      <xdr:row>41</xdr:row>
      <xdr:rowOff>114300</xdr:rowOff>
    </xdr:from>
    <xdr:to>
      <xdr:col>7</xdr:col>
      <xdr:colOff>609980</xdr:colOff>
      <xdr:row>55</xdr:row>
      <xdr:rowOff>7620</xdr:rowOff>
    </xdr:to>
    <xdr:graphicFrame macro="">
      <xdr:nvGraphicFramePr>
        <xdr:cNvPr id="18" name="Chart 17">
          <a:extLst>
            <a:ext uri="{FF2B5EF4-FFF2-40B4-BE49-F238E27FC236}">
              <a16:creationId xmlns:a16="http://schemas.microsoft.com/office/drawing/2014/main" id="{22E8CCA9-386B-4EF4-9B52-24543409F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622299</xdr:colOff>
      <xdr:row>41</xdr:row>
      <xdr:rowOff>114300</xdr:rowOff>
    </xdr:from>
    <xdr:to>
      <xdr:col>11</xdr:col>
      <xdr:colOff>536955</xdr:colOff>
      <xdr:row>55</xdr:row>
      <xdr:rowOff>7620</xdr:rowOff>
    </xdr:to>
    <xdr:graphicFrame macro="">
      <xdr:nvGraphicFramePr>
        <xdr:cNvPr id="19" name="Chart 18">
          <a:extLst>
            <a:ext uri="{FF2B5EF4-FFF2-40B4-BE49-F238E27FC236}">
              <a16:creationId xmlns:a16="http://schemas.microsoft.com/office/drawing/2014/main" id="{67BB27CE-9D05-4031-9552-7EC8582DA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12</xdr:row>
      <xdr:rowOff>66675</xdr:rowOff>
    </xdr:from>
    <xdr:to>
      <xdr:col>9</xdr:col>
      <xdr:colOff>447675</xdr:colOff>
      <xdr:row>25</xdr:row>
      <xdr:rowOff>14287</xdr:rowOff>
    </xdr:to>
    <xdr:graphicFrame macro="">
      <xdr:nvGraphicFramePr>
        <xdr:cNvPr id="2" name="Chart 1">
          <a:extLst>
            <a:ext uri="{FF2B5EF4-FFF2-40B4-BE49-F238E27FC236}">
              <a16:creationId xmlns:a16="http://schemas.microsoft.com/office/drawing/2014/main" id="{D17AF3D2-80EB-4E21-B64B-2602FBE0E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7</xdr:row>
      <xdr:rowOff>0</xdr:rowOff>
    </xdr:from>
    <xdr:to>
      <xdr:col>14</xdr:col>
      <xdr:colOff>304800</xdr:colOff>
      <xdr:row>11</xdr:row>
      <xdr:rowOff>328612</xdr:rowOff>
    </xdr:to>
    <xdr:graphicFrame macro="">
      <xdr:nvGraphicFramePr>
        <xdr:cNvPr id="2" name="Chart 1">
          <a:extLst>
            <a:ext uri="{FF2B5EF4-FFF2-40B4-BE49-F238E27FC236}">
              <a16:creationId xmlns:a16="http://schemas.microsoft.com/office/drawing/2014/main" id="{6EE4F268-CD47-49A1-BE13-B9CAB6529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46</xdr:row>
      <xdr:rowOff>3175</xdr:rowOff>
    </xdr:from>
    <xdr:to>
      <xdr:col>2</xdr:col>
      <xdr:colOff>1028700</xdr:colOff>
      <xdr:row>59</xdr:row>
      <xdr:rowOff>85725</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60</xdr:row>
      <xdr:rowOff>0</xdr:rowOff>
    </xdr:from>
    <xdr:to>
      <xdr:col>3</xdr:col>
      <xdr:colOff>600075</xdr:colOff>
      <xdr:row>73</xdr:row>
      <xdr:rowOff>95250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4</xdr:col>
      <xdr:colOff>1047750</xdr:colOff>
      <xdr:row>59</xdr:row>
      <xdr:rowOff>95250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60</xdr:row>
      <xdr:rowOff>0</xdr:rowOff>
    </xdr:from>
    <xdr:to>
      <xdr:col>5</xdr:col>
      <xdr:colOff>1133475</xdr:colOff>
      <xdr:row>73</xdr:row>
      <xdr:rowOff>95250</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46</xdr:row>
      <xdr:rowOff>0</xdr:rowOff>
    </xdr:from>
    <xdr:to>
      <xdr:col>6</xdr:col>
      <xdr:colOff>1019175</xdr:colOff>
      <xdr:row>59</xdr:row>
      <xdr:rowOff>95250</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60</xdr:row>
      <xdr:rowOff>0</xdr:rowOff>
    </xdr:from>
    <xdr:to>
      <xdr:col>8</xdr:col>
      <xdr:colOff>600075</xdr:colOff>
      <xdr:row>73</xdr:row>
      <xdr:rowOff>95250</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14</xdr:row>
      <xdr:rowOff>92391</xdr:rowOff>
    </xdr:from>
    <xdr:to>
      <xdr:col>5</xdr:col>
      <xdr:colOff>1047750</xdr:colOff>
      <xdr:row>45</xdr:row>
      <xdr:rowOff>179070</xdr:rowOff>
    </xdr:to>
    <xdr:graphicFrame macro="">
      <xdr:nvGraphicFramePr>
        <xdr:cNvPr id="2" name="Chart 1">
          <a:extLst>
            <a:ext uri="{FF2B5EF4-FFF2-40B4-BE49-F238E27FC236}">
              <a16:creationId xmlns:a16="http://schemas.microsoft.com/office/drawing/2014/main" id="{13BDB13D-4438-4555-B37E-38200CF9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695325</xdr:colOff>
      <xdr:row>44</xdr:row>
      <xdr:rowOff>68581</xdr:rowOff>
    </xdr:from>
    <xdr:to>
      <xdr:col>5</xdr:col>
      <xdr:colOff>683895</xdr:colOff>
      <xdr:row>45</xdr:row>
      <xdr:rowOff>72390</xdr:rowOff>
    </xdr:to>
    <xdr:sp macro="" textlink="">
      <xdr:nvSpPr>
        <xdr:cNvPr id="3" name="TextBox 2">
          <a:extLst>
            <a:ext uri="{FF2B5EF4-FFF2-40B4-BE49-F238E27FC236}">
              <a16:creationId xmlns:a16="http://schemas.microsoft.com/office/drawing/2014/main" id="{982ABD80-343F-4668-B21E-ADAB36C9EF6D}"/>
            </a:ext>
          </a:extLst>
        </xdr:cNvPr>
        <xdr:cNvSpPr txBox="1"/>
      </xdr:nvSpPr>
      <xdr:spPr>
        <a:xfrm>
          <a:off x="4076700" y="9593581"/>
          <a:ext cx="5093970" cy="194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solidFill>
                <a:srgbClr val="057C83"/>
              </a:solidFill>
            </a:rPr>
            <a:t>Scale:</a:t>
          </a:r>
          <a:r>
            <a:rPr lang="en-US" sz="900" baseline="0">
              <a:solidFill>
                <a:srgbClr val="057C83"/>
              </a:solidFill>
            </a:rPr>
            <a:t>    1 = Have not yet engaged 		                                              10 = Extremely engaged	</a:t>
          </a:r>
          <a:endParaRPr lang="en-US" sz="900">
            <a:solidFill>
              <a:srgbClr val="057C83"/>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46</xdr:row>
      <xdr:rowOff>3175</xdr:rowOff>
    </xdr:from>
    <xdr:to>
      <xdr:col>2</xdr:col>
      <xdr:colOff>523875</xdr:colOff>
      <xdr:row>59</xdr:row>
      <xdr:rowOff>85725</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1450975</xdr:colOff>
      <xdr:row>60</xdr:row>
      <xdr:rowOff>0</xdr:rowOff>
    </xdr:from>
    <xdr:to>
      <xdr:col>3</xdr:col>
      <xdr:colOff>488950</xdr:colOff>
      <xdr:row>73</xdr:row>
      <xdr:rowOff>95250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2124075</xdr:colOff>
      <xdr:row>46</xdr:row>
      <xdr:rowOff>0</xdr:rowOff>
    </xdr:from>
    <xdr:to>
      <xdr:col>4</xdr:col>
      <xdr:colOff>708025</xdr:colOff>
      <xdr:row>59</xdr:row>
      <xdr:rowOff>95250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2009775</xdr:colOff>
      <xdr:row>60</xdr:row>
      <xdr:rowOff>0</xdr:rowOff>
    </xdr:from>
    <xdr:to>
      <xdr:col>5</xdr:col>
      <xdr:colOff>806450</xdr:colOff>
      <xdr:row>73</xdr:row>
      <xdr:rowOff>95250</xdr:rowOff>
    </xdr:to>
    <xdr:graphicFrame macro="">
      <xdr:nvGraphicFramePr>
        <xdr:cNvPr id="5" name="Chart 4">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1679575</xdr:colOff>
      <xdr:row>46</xdr:row>
      <xdr:rowOff>0</xdr:rowOff>
    </xdr:from>
    <xdr:to>
      <xdr:col>6</xdr:col>
      <xdr:colOff>831850</xdr:colOff>
      <xdr:row>59</xdr:row>
      <xdr:rowOff>95250</xdr:rowOff>
    </xdr:to>
    <xdr:graphicFrame macro="">
      <xdr:nvGraphicFramePr>
        <xdr:cNvPr id="6" name="Chart 5">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1831975</xdr:colOff>
      <xdr:row>60</xdr:row>
      <xdr:rowOff>0</xdr:rowOff>
    </xdr:from>
    <xdr:to>
      <xdr:col>6</xdr:col>
      <xdr:colOff>3028950</xdr:colOff>
      <xdr:row>73</xdr:row>
      <xdr:rowOff>95250</xdr:rowOff>
    </xdr:to>
    <xdr:graphicFrame macro="">
      <xdr:nvGraphicFramePr>
        <xdr:cNvPr id="7" name="Chart 6">
          <a:extLst>
            <a:ext uri="{FF2B5EF4-FFF2-40B4-BE49-F238E27FC236}">
              <a16:creationId xmlns:a16="http://schemas.microsoft.com/office/drawing/2014/main"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xdr:colOff>
      <xdr:row>10</xdr:row>
      <xdr:rowOff>21906</xdr:rowOff>
    </xdr:from>
    <xdr:to>
      <xdr:col>10</xdr:col>
      <xdr:colOff>17145</xdr:colOff>
      <xdr:row>42</xdr:row>
      <xdr:rowOff>121920</xdr:rowOff>
    </xdr:to>
    <xdr:graphicFrame macro="">
      <xdr:nvGraphicFramePr>
        <xdr:cNvPr id="2" name="Chart 1">
          <a:extLst>
            <a:ext uri="{FF2B5EF4-FFF2-40B4-BE49-F238E27FC236}">
              <a16:creationId xmlns:a16="http://schemas.microsoft.com/office/drawing/2014/main" id="{5DBC7860-6175-4C75-8E2B-D8B889DA0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0.41866</cdr:x>
      <cdr:y>0.96799</cdr:y>
    </cdr:from>
    <cdr:to>
      <cdr:x>1</cdr:x>
      <cdr:y>1</cdr:y>
    </cdr:to>
    <cdr:sp macro="" textlink="">
      <cdr:nvSpPr>
        <cdr:cNvPr id="2" name="TextBox 2">
          <a:extLst xmlns:a="http://schemas.openxmlformats.org/drawingml/2006/main">
            <a:ext uri="{FF2B5EF4-FFF2-40B4-BE49-F238E27FC236}">
              <a16:creationId xmlns:a16="http://schemas.microsoft.com/office/drawing/2014/main" id="{DCFCDF98-4370-4330-B522-D5A9E505AFA5}"/>
            </a:ext>
          </a:extLst>
        </cdr:cNvPr>
        <cdr:cNvSpPr txBox="1"/>
      </cdr:nvSpPr>
      <cdr:spPr>
        <a:xfrm xmlns:a="http://schemas.openxmlformats.org/drawingml/2006/main">
          <a:off x="3896816" y="5761674"/>
          <a:ext cx="5411014" cy="190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900">
              <a:solidFill>
                <a:srgbClr val="057C83"/>
              </a:solidFill>
            </a:rPr>
            <a:t>Scale:</a:t>
          </a:r>
          <a:r>
            <a:rPr lang="en-US" sz="900" baseline="0">
              <a:solidFill>
                <a:srgbClr val="057C83"/>
              </a:solidFill>
            </a:rPr>
            <a:t>    1 = No interest		                10 = Extremely interested	</a:t>
          </a:r>
          <a:endParaRPr lang="en-US" sz="900">
            <a:solidFill>
              <a:srgbClr val="057C83"/>
            </a:solidFil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47625</xdr:colOff>
      <xdr:row>45</xdr:row>
      <xdr:rowOff>3175</xdr:rowOff>
    </xdr:from>
    <xdr:to>
      <xdr:col>4</xdr:col>
      <xdr:colOff>1028700</xdr:colOff>
      <xdr:row>58</xdr:row>
      <xdr:rowOff>85725</xdr:rowOff>
    </xdr:to>
    <xdr:graphicFrame macro="">
      <xdr:nvGraphicFramePr>
        <xdr:cNvPr id="2" name="Chart 1">
          <a:extLst>
            <a:ext uri="{FF2B5EF4-FFF2-40B4-BE49-F238E27FC236}">
              <a16:creationId xmlns:a16="http://schemas.microsoft.com/office/drawing/2014/main" id="{62670141-3919-416A-8B59-0BBB6653C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59</xdr:row>
      <xdr:rowOff>0</xdr:rowOff>
    </xdr:from>
    <xdr:to>
      <xdr:col>6</xdr:col>
      <xdr:colOff>600075</xdr:colOff>
      <xdr:row>72</xdr:row>
      <xdr:rowOff>95250</xdr:rowOff>
    </xdr:to>
    <xdr:graphicFrame macro="">
      <xdr:nvGraphicFramePr>
        <xdr:cNvPr id="3" name="Chart 2">
          <a:extLst>
            <a:ext uri="{FF2B5EF4-FFF2-40B4-BE49-F238E27FC236}">
              <a16:creationId xmlns:a16="http://schemas.microsoft.com/office/drawing/2014/main" id="{0249C09B-ECB5-41AF-84B3-FA1185138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45</xdr:row>
      <xdr:rowOff>0</xdr:rowOff>
    </xdr:from>
    <xdr:to>
      <xdr:col>8</xdr:col>
      <xdr:colOff>1047750</xdr:colOff>
      <xdr:row>58</xdr:row>
      <xdr:rowOff>95250</xdr:rowOff>
    </xdr:to>
    <xdr:graphicFrame macro="">
      <xdr:nvGraphicFramePr>
        <xdr:cNvPr id="4" name="Chart 3">
          <a:extLst>
            <a:ext uri="{FF2B5EF4-FFF2-40B4-BE49-F238E27FC236}">
              <a16:creationId xmlns:a16="http://schemas.microsoft.com/office/drawing/2014/main" id="{45462879-7E6D-44BF-B94C-7E3F94968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59</xdr:row>
      <xdr:rowOff>0</xdr:rowOff>
    </xdr:from>
    <xdr:to>
      <xdr:col>10</xdr:col>
      <xdr:colOff>1133475</xdr:colOff>
      <xdr:row>72</xdr:row>
      <xdr:rowOff>95250</xdr:rowOff>
    </xdr:to>
    <xdr:graphicFrame macro="">
      <xdr:nvGraphicFramePr>
        <xdr:cNvPr id="5" name="Chart 4">
          <a:extLst>
            <a:ext uri="{FF2B5EF4-FFF2-40B4-BE49-F238E27FC236}">
              <a16:creationId xmlns:a16="http://schemas.microsoft.com/office/drawing/2014/main" id="{0AC49461-6439-4E6A-B844-49340AE5F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45</xdr:row>
      <xdr:rowOff>0</xdr:rowOff>
    </xdr:from>
    <xdr:to>
      <xdr:col>12</xdr:col>
      <xdr:colOff>1019175</xdr:colOff>
      <xdr:row>58</xdr:row>
      <xdr:rowOff>95250</xdr:rowOff>
    </xdr:to>
    <xdr:graphicFrame macro="">
      <xdr:nvGraphicFramePr>
        <xdr:cNvPr id="6" name="Chart 5">
          <a:extLst>
            <a:ext uri="{FF2B5EF4-FFF2-40B4-BE49-F238E27FC236}">
              <a16:creationId xmlns:a16="http://schemas.microsoft.com/office/drawing/2014/main" id="{33C7076C-24F3-4EE0-9267-46E8326EA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59</xdr:row>
      <xdr:rowOff>0</xdr:rowOff>
    </xdr:from>
    <xdr:to>
      <xdr:col>2</xdr:col>
      <xdr:colOff>600075</xdr:colOff>
      <xdr:row>72</xdr:row>
      <xdr:rowOff>95250</xdr:rowOff>
    </xdr:to>
    <xdr:graphicFrame macro="">
      <xdr:nvGraphicFramePr>
        <xdr:cNvPr id="7" name="Chart 6">
          <a:extLst>
            <a:ext uri="{FF2B5EF4-FFF2-40B4-BE49-F238E27FC236}">
              <a16:creationId xmlns:a16="http://schemas.microsoft.com/office/drawing/2014/main" id="{07503979-D1E0-48B4-8DA8-88CA18059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45</xdr:row>
      <xdr:rowOff>3175</xdr:rowOff>
    </xdr:from>
    <xdr:to>
      <xdr:col>2</xdr:col>
      <xdr:colOff>523875</xdr:colOff>
      <xdr:row>58</xdr:row>
      <xdr:rowOff>85725</xdr:rowOff>
    </xdr:to>
    <xdr:graphicFrame macro="">
      <xdr:nvGraphicFramePr>
        <xdr:cNvPr id="8" name="Chart 7">
          <a:extLst>
            <a:ext uri="{FF2B5EF4-FFF2-40B4-BE49-F238E27FC236}">
              <a16:creationId xmlns:a16="http://schemas.microsoft.com/office/drawing/2014/main" id="{38E2E03A-4300-4AF7-B11B-122C2016D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59</xdr:row>
      <xdr:rowOff>0</xdr:rowOff>
    </xdr:from>
    <xdr:to>
      <xdr:col>4</xdr:col>
      <xdr:colOff>488950</xdr:colOff>
      <xdr:row>72</xdr:row>
      <xdr:rowOff>95250</xdr:rowOff>
    </xdr:to>
    <xdr:graphicFrame macro="">
      <xdr:nvGraphicFramePr>
        <xdr:cNvPr id="9" name="Chart 8">
          <a:extLst>
            <a:ext uri="{FF2B5EF4-FFF2-40B4-BE49-F238E27FC236}">
              <a16:creationId xmlns:a16="http://schemas.microsoft.com/office/drawing/2014/main" id="{E252C9F8-30A0-423F-9430-2387ECD19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45</xdr:row>
      <xdr:rowOff>0</xdr:rowOff>
    </xdr:from>
    <xdr:to>
      <xdr:col>6</xdr:col>
      <xdr:colOff>708025</xdr:colOff>
      <xdr:row>58</xdr:row>
      <xdr:rowOff>95250</xdr:rowOff>
    </xdr:to>
    <xdr:graphicFrame macro="">
      <xdr:nvGraphicFramePr>
        <xdr:cNvPr id="10" name="Chart 9">
          <a:extLst>
            <a:ext uri="{FF2B5EF4-FFF2-40B4-BE49-F238E27FC236}">
              <a16:creationId xmlns:a16="http://schemas.microsoft.com/office/drawing/2014/main" id="{9B4DFAF6-EB38-4705-B0BB-24088D09D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59</xdr:row>
      <xdr:rowOff>0</xdr:rowOff>
    </xdr:from>
    <xdr:to>
      <xdr:col>8</xdr:col>
      <xdr:colOff>806450</xdr:colOff>
      <xdr:row>72</xdr:row>
      <xdr:rowOff>95250</xdr:rowOff>
    </xdr:to>
    <xdr:graphicFrame macro="">
      <xdr:nvGraphicFramePr>
        <xdr:cNvPr id="11" name="Chart 10">
          <a:extLst>
            <a:ext uri="{FF2B5EF4-FFF2-40B4-BE49-F238E27FC236}">
              <a16:creationId xmlns:a16="http://schemas.microsoft.com/office/drawing/2014/main" id="{323ED6E8-E39A-4232-B9D7-278BEAE2C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0</xdr:colOff>
      <xdr:row>45</xdr:row>
      <xdr:rowOff>0</xdr:rowOff>
    </xdr:from>
    <xdr:to>
      <xdr:col>10</xdr:col>
      <xdr:colOff>831850</xdr:colOff>
      <xdr:row>58</xdr:row>
      <xdr:rowOff>95250</xdr:rowOff>
    </xdr:to>
    <xdr:graphicFrame macro="">
      <xdr:nvGraphicFramePr>
        <xdr:cNvPr id="12" name="Chart 11">
          <a:extLst>
            <a:ext uri="{FF2B5EF4-FFF2-40B4-BE49-F238E27FC236}">
              <a16:creationId xmlns:a16="http://schemas.microsoft.com/office/drawing/2014/main" id="{528C618D-CBB5-417C-A80D-3D6E1E6A2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0</xdr:colOff>
      <xdr:row>59</xdr:row>
      <xdr:rowOff>0</xdr:rowOff>
    </xdr:from>
    <xdr:to>
      <xdr:col>11</xdr:col>
      <xdr:colOff>3028950</xdr:colOff>
      <xdr:row>72</xdr:row>
      <xdr:rowOff>95250</xdr:rowOff>
    </xdr:to>
    <xdr:graphicFrame macro="">
      <xdr:nvGraphicFramePr>
        <xdr:cNvPr id="13" name="Chart 12">
          <a:extLst>
            <a:ext uri="{FF2B5EF4-FFF2-40B4-BE49-F238E27FC236}">
              <a16:creationId xmlns:a16="http://schemas.microsoft.com/office/drawing/2014/main" id="{22143D58-3B6B-440C-95E3-3741F7A38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ia Hall" refreshedDate="44697.573384953706" createdVersion="4" refreshedVersion="4" minRefreshableVersion="3" recordCount="21" xr:uid="{00000000-000A-0000-FFFF-FFFF1A000000}">
  <cacheSource type="worksheet">
    <worksheetSource ref="X2:AI23" sheet="Cleaned SAH"/>
  </cacheSource>
  <cacheFields count="12">
    <cacheField name="Interest - Community" numFmtId="1">
      <sharedItems containsMixedTypes="1" containsNumber="1" containsInteger="1" minValue="5" maxValue="10" count="7">
        <n v="5"/>
        <n v="6"/>
        <n v="7"/>
        <n v="8"/>
        <n v="9"/>
        <n v="10"/>
        <s v=""/>
      </sharedItems>
    </cacheField>
    <cacheField name="Interest-Experience Gap - Community" numFmtId="0">
      <sharedItems containsString="0" containsBlank="1" containsNumber="1" containsInteger="1" minValue="-8" maxValue="2" count="10">
        <n v="-4"/>
        <n v="-1"/>
        <n v="-5"/>
        <n v="-2"/>
        <n v="2"/>
        <n v="-7"/>
        <n v="-3"/>
        <n v="0"/>
        <n v="-8"/>
        <m/>
      </sharedItems>
    </cacheField>
    <cacheField name="Interest - Indigenous" numFmtId="1">
      <sharedItems containsMixedTypes="1" containsNumber="1" containsInteger="1" minValue="7" maxValue="10" count="5">
        <n v="7"/>
        <n v="8"/>
        <n v="9"/>
        <n v="10"/>
        <s v=""/>
      </sharedItems>
    </cacheField>
    <cacheField name="Interest-Experience Gap - Indigenous" numFmtId="0">
      <sharedItems containsString="0" containsBlank="1" containsNumber="1" containsInteger="1" minValue="-9" maxValue="0" count="9">
        <n v="-4"/>
        <n v="-6"/>
        <n v="-2"/>
        <n v="-7"/>
        <n v="-5"/>
        <n v="-8"/>
        <n v="-9"/>
        <n v="0"/>
        <m/>
      </sharedItems>
    </cacheField>
    <cacheField name="Interest - Extension" numFmtId="1">
      <sharedItems containsMixedTypes="1" containsNumber="1" containsInteger="1" minValue="1" maxValue="10" count="8">
        <n v="1"/>
        <n v="5"/>
        <n v="6"/>
        <n v="7"/>
        <n v="8"/>
        <n v="9"/>
        <n v="10"/>
        <s v=""/>
      </sharedItems>
    </cacheField>
    <cacheField name="Interest-Experience Gap - Extension" numFmtId="0">
      <sharedItems containsString="0" containsBlank="1" containsNumber="1" containsInteger="1" minValue="-9" maxValue="2" count="13">
        <n v="0"/>
        <n v="2"/>
        <n v="-4"/>
        <n v="-5"/>
        <n v="-1"/>
        <n v="-3"/>
        <n v="-2"/>
        <n v="-7"/>
        <n v="1"/>
        <n v="-6"/>
        <n v="-9"/>
        <n v="-8"/>
        <m/>
      </sharedItems>
    </cacheField>
    <cacheField name="Interest - Agencies" numFmtId="1">
      <sharedItems containsMixedTypes="1" containsNumber="1" containsInteger="1" minValue="5" maxValue="10" count="7">
        <n v="5"/>
        <n v="6"/>
        <n v="7"/>
        <n v="8"/>
        <n v="9"/>
        <n v="10"/>
        <s v=""/>
      </sharedItems>
    </cacheField>
    <cacheField name="Interest-Experience Gap - Agencies" numFmtId="0">
      <sharedItems containsString="0" containsBlank="1" containsNumber="1" containsInteger="1" minValue="-9" maxValue="2" count="11">
        <n v="-4"/>
        <n v="2"/>
        <n v="-1"/>
        <n v="-2"/>
        <n v="-3"/>
        <n v="-5"/>
        <n v="-7"/>
        <n v="0"/>
        <n v="-6"/>
        <n v="-9"/>
        <m/>
      </sharedItems>
    </cacheField>
    <cacheField name="Interest - Policy" numFmtId="1">
      <sharedItems containsMixedTypes="1" containsNumber="1" containsInteger="1" minValue="3" maxValue="10" count="8">
        <n v="3"/>
        <n v="5"/>
        <n v="6"/>
        <n v="7"/>
        <n v="8"/>
        <n v="9"/>
        <n v="10"/>
        <s v=""/>
      </sharedItems>
    </cacheField>
    <cacheField name="Interest-Experience Gap - Policy" numFmtId="0">
      <sharedItems containsString="0" containsBlank="1" containsNumber="1" containsInteger="1" minValue="-9" maxValue="-1" count="9">
        <n v="-2"/>
        <n v="-4"/>
        <n v="-5"/>
        <n v="-3"/>
        <n v="-1"/>
        <n v="-6"/>
        <n v="-7"/>
        <n v="-9"/>
        <m/>
      </sharedItems>
    </cacheField>
    <cacheField name="Interest - Corporate/NGO" numFmtId="1">
      <sharedItems containsMixedTypes="1" containsNumber="1" containsInteger="1" minValue="5" maxValue="10" count="7">
        <n v="5"/>
        <n v="6"/>
        <n v="7"/>
        <n v="8"/>
        <n v="9"/>
        <n v="10"/>
        <s v=""/>
      </sharedItems>
    </cacheField>
    <cacheField name="Interest-Experience Gap - Corporate/NGO" numFmtId="0">
      <sharedItems containsString="0" containsBlank="1" containsNumber="1" containsInteger="1" minValue="-9" maxValue="1" count="10">
        <n v="0"/>
        <n v="-3"/>
        <n v="-4"/>
        <n v="-5"/>
        <n v="-1"/>
        <n v="1"/>
        <n v="-2"/>
        <n v="-9"/>
        <n v="-6"/>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l, Sonia" refreshedDate="44700.653509374999" createdVersion="7" refreshedVersion="7" minRefreshableVersion="3" recordCount="29" xr:uid="{E2160ADF-63F6-45AF-B505-62BCF4FD09F7}">
  <cacheSource type="worksheet">
    <worksheetSource ref="B3:M32" sheet="Combo Matrix"/>
  </cacheSource>
  <cacheFields count="12">
    <cacheField name="Community - Interest" numFmtId="1">
      <sharedItems containsSemiMixedTypes="0" containsString="0" containsNumber="1" containsInteger="1" minValue="5" maxValue="10" count="6">
        <n v="6"/>
        <n v="10"/>
        <n v="9"/>
        <n v="8"/>
        <n v="7"/>
        <n v="5"/>
      </sharedItems>
    </cacheField>
    <cacheField name="Community - Experience" numFmtId="1">
      <sharedItems containsSemiMixedTypes="0" containsString="0" containsNumber="1" containsInteger="1" minValue="1" maxValue="10" count="8">
        <n v="5"/>
        <n v="10"/>
        <n v="9"/>
        <n v="1"/>
        <n v="2"/>
        <n v="7"/>
        <n v="6"/>
        <n v="8"/>
      </sharedItems>
    </cacheField>
    <cacheField name="Indigenous - Interest" numFmtId="1">
      <sharedItems containsSemiMixedTypes="0" containsString="0" containsNumber="1" containsInteger="1" minValue="4" maxValue="10" count="6">
        <n v="8"/>
        <n v="10"/>
        <n v="9"/>
        <n v="7"/>
        <n v="5"/>
        <n v="4"/>
      </sharedItems>
    </cacheField>
    <cacheField name="Indigenous - Experience" numFmtId="1">
      <sharedItems containsString="0" containsBlank="1" containsNumber="1" containsInteger="1" minValue="1" maxValue="10" count="10">
        <n v="2"/>
        <n v="6"/>
        <n v="3"/>
        <n v="1"/>
        <n v="4"/>
        <n v="8"/>
        <n v="10"/>
        <m/>
        <n v="7"/>
        <n v="5"/>
      </sharedItems>
    </cacheField>
    <cacheField name="Extension - Interest" numFmtId="1">
      <sharedItems containsSemiMixedTypes="0" containsString="0" containsNumber="1" containsInteger="1" minValue="1" maxValue="10" count="7">
        <n v="8"/>
        <n v="5"/>
        <n v="7"/>
        <n v="10"/>
        <n v="6"/>
        <n v="9"/>
        <n v="1"/>
      </sharedItems>
    </cacheField>
    <cacheField name="Extension - Experience" numFmtId="1">
      <sharedItems containsSemiMixedTypes="0" containsString="0" containsNumber="1" containsInteger="1" minValue="1" maxValue="10" count="10">
        <n v="6"/>
        <n v="7"/>
        <n v="3"/>
        <n v="1"/>
        <n v="9"/>
        <n v="4"/>
        <n v="10"/>
        <n v="5"/>
        <n v="8"/>
        <n v="2"/>
      </sharedItems>
    </cacheField>
    <cacheField name="Agencies - Interest" numFmtId="1">
      <sharedItems containsSemiMixedTypes="0" containsString="0" containsNumber="1" containsInteger="1" minValue="1" maxValue="10" count="8">
        <n v="10"/>
        <n v="6"/>
        <n v="8"/>
        <n v="9"/>
        <n v="7"/>
        <n v="5"/>
        <n v="4"/>
        <n v="1"/>
      </sharedItems>
    </cacheField>
    <cacheField name="Agencies - Experience" numFmtId="1">
      <sharedItems containsSemiMixedTypes="0" containsString="0" containsNumber="1" containsInteger="1" minValue="1" maxValue="10" count="8">
        <n v="10"/>
        <n v="8"/>
        <n v="5"/>
        <n v="6"/>
        <n v="2"/>
        <n v="4"/>
        <n v="1"/>
        <n v="9"/>
      </sharedItems>
    </cacheField>
    <cacheField name="Policy  - Interest" numFmtId="1">
      <sharedItems containsSemiMixedTypes="0" containsString="0" containsNumber="1" containsInteger="1" minValue="3" maxValue="10" count="7">
        <n v="8"/>
        <n v="3"/>
        <n v="10"/>
        <n v="6"/>
        <n v="9"/>
        <n v="7"/>
        <n v="5"/>
      </sharedItems>
    </cacheField>
    <cacheField name="Policy  - Experience" numFmtId="1">
      <sharedItems containsSemiMixedTypes="0" containsString="0" containsNumber="1" containsInteger="1" minValue="1" maxValue="10" count="9">
        <n v="7"/>
        <n v="1"/>
        <n v="8"/>
        <n v="2"/>
        <n v="4"/>
        <n v="6"/>
        <n v="3"/>
        <n v="9"/>
        <n v="10"/>
      </sharedItems>
    </cacheField>
    <cacheField name="Corporate/NGO - Interest" numFmtId="1">
      <sharedItems containsSemiMixedTypes="0" containsString="0" containsNumber="1" containsInteger="1" minValue="2" maxValue="10" count="8">
        <n v="9"/>
        <n v="8"/>
        <n v="10"/>
        <n v="6"/>
        <n v="7"/>
        <n v="5"/>
        <n v="2"/>
        <n v="3"/>
      </sharedItems>
    </cacheField>
    <cacheField name="Corporate/NGO - Experience" numFmtId="1">
      <sharedItems containsSemiMixedTypes="0" containsString="0" containsNumber="1" containsInteger="1" minValue="1" maxValue="10" count="10">
        <n v="7"/>
        <n v="9"/>
        <n v="2"/>
        <n v="4"/>
        <n v="5"/>
        <n v="1"/>
        <n v="8"/>
        <n v="6"/>
        <n v="3"/>
        <n v="1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
  <r>
    <x v="0"/>
    <x v="0"/>
    <x v="0"/>
    <x v="0"/>
    <x v="0"/>
    <x v="0"/>
    <x v="0"/>
    <x v="0"/>
    <x v="0"/>
    <x v="0"/>
    <x v="0"/>
    <x v="0"/>
  </r>
  <r>
    <x v="1"/>
    <x v="1"/>
    <x v="0"/>
    <x v="0"/>
    <x v="1"/>
    <x v="1"/>
    <x v="1"/>
    <x v="1"/>
    <x v="0"/>
    <x v="0"/>
    <x v="0"/>
    <x v="1"/>
  </r>
  <r>
    <x v="1"/>
    <x v="2"/>
    <x v="0"/>
    <x v="1"/>
    <x v="1"/>
    <x v="2"/>
    <x v="1"/>
    <x v="2"/>
    <x v="1"/>
    <x v="1"/>
    <x v="0"/>
    <x v="2"/>
  </r>
  <r>
    <x v="1"/>
    <x v="2"/>
    <x v="1"/>
    <x v="1"/>
    <x v="2"/>
    <x v="3"/>
    <x v="1"/>
    <x v="1"/>
    <x v="2"/>
    <x v="2"/>
    <x v="1"/>
    <x v="2"/>
  </r>
  <r>
    <x v="2"/>
    <x v="3"/>
    <x v="1"/>
    <x v="2"/>
    <x v="3"/>
    <x v="2"/>
    <x v="2"/>
    <x v="3"/>
    <x v="2"/>
    <x v="1"/>
    <x v="1"/>
    <x v="3"/>
  </r>
  <r>
    <x v="2"/>
    <x v="4"/>
    <x v="1"/>
    <x v="3"/>
    <x v="3"/>
    <x v="4"/>
    <x v="2"/>
    <x v="4"/>
    <x v="3"/>
    <x v="3"/>
    <x v="2"/>
    <x v="3"/>
  </r>
  <r>
    <x v="3"/>
    <x v="5"/>
    <x v="1"/>
    <x v="4"/>
    <x v="3"/>
    <x v="1"/>
    <x v="2"/>
    <x v="5"/>
    <x v="4"/>
    <x v="4"/>
    <x v="2"/>
    <x v="1"/>
  </r>
  <r>
    <x v="3"/>
    <x v="6"/>
    <x v="1"/>
    <x v="3"/>
    <x v="3"/>
    <x v="5"/>
    <x v="3"/>
    <x v="4"/>
    <x v="4"/>
    <x v="5"/>
    <x v="3"/>
    <x v="4"/>
  </r>
  <r>
    <x v="4"/>
    <x v="7"/>
    <x v="2"/>
    <x v="5"/>
    <x v="3"/>
    <x v="4"/>
    <x v="3"/>
    <x v="3"/>
    <x v="4"/>
    <x v="4"/>
    <x v="3"/>
    <x v="5"/>
  </r>
  <r>
    <x v="4"/>
    <x v="3"/>
    <x v="2"/>
    <x v="1"/>
    <x v="4"/>
    <x v="6"/>
    <x v="3"/>
    <x v="4"/>
    <x v="4"/>
    <x v="6"/>
    <x v="3"/>
    <x v="4"/>
  </r>
  <r>
    <x v="4"/>
    <x v="1"/>
    <x v="3"/>
    <x v="3"/>
    <x v="4"/>
    <x v="7"/>
    <x v="4"/>
    <x v="6"/>
    <x v="5"/>
    <x v="3"/>
    <x v="3"/>
    <x v="1"/>
  </r>
  <r>
    <x v="5"/>
    <x v="7"/>
    <x v="3"/>
    <x v="6"/>
    <x v="4"/>
    <x v="5"/>
    <x v="5"/>
    <x v="7"/>
    <x v="5"/>
    <x v="4"/>
    <x v="4"/>
    <x v="6"/>
  </r>
  <r>
    <x v="5"/>
    <x v="8"/>
    <x v="3"/>
    <x v="1"/>
    <x v="5"/>
    <x v="8"/>
    <x v="5"/>
    <x v="0"/>
    <x v="6"/>
    <x v="0"/>
    <x v="4"/>
    <x v="3"/>
  </r>
  <r>
    <x v="5"/>
    <x v="0"/>
    <x v="3"/>
    <x v="2"/>
    <x v="6"/>
    <x v="2"/>
    <x v="5"/>
    <x v="8"/>
    <x v="6"/>
    <x v="5"/>
    <x v="4"/>
    <x v="4"/>
  </r>
  <r>
    <x v="5"/>
    <x v="1"/>
    <x v="3"/>
    <x v="7"/>
    <x v="6"/>
    <x v="9"/>
    <x v="5"/>
    <x v="7"/>
    <x v="6"/>
    <x v="6"/>
    <x v="5"/>
    <x v="4"/>
  </r>
  <r>
    <x v="5"/>
    <x v="7"/>
    <x v="3"/>
    <x v="1"/>
    <x v="6"/>
    <x v="9"/>
    <x v="5"/>
    <x v="5"/>
    <x v="6"/>
    <x v="7"/>
    <x v="5"/>
    <x v="4"/>
  </r>
  <r>
    <x v="5"/>
    <x v="3"/>
    <x v="3"/>
    <x v="2"/>
    <x v="6"/>
    <x v="6"/>
    <x v="5"/>
    <x v="5"/>
    <x v="6"/>
    <x v="3"/>
    <x v="5"/>
    <x v="7"/>
  </r>
  <r>
    <x v="5"/>
    <x v="2"/>
    <x v="3"/>
    <x v="6"/>
    <x v="6"/>
    <x v="10"/>
    <x v="5"/>
    <x v="9"/>
    <x v="6"/>
    <x v="7"/>
    <x v="5"/>
    <x v="8"/>
  </r>
  <r>
    <x v="5"/>
    <x v="7"/>
    <x v="3"/>
    <x v="7"/>
    <x v="6"/>
    <x v="6"/>
    <x v="5"/>
    <x v="9"/>
    <x v="6"/>
    <x v="7"/>
    <x v="5"/>
    <x v="3"/>
  </r>
  <r>
    <x v="5"/>
    <x v="3"/>
    <x v="3"/>
    <x v="3"/>
    <x v="6"/>
    <x v="11"/>
    <x v="5"/>
    <x v="0"/>
    <x v="6"/>
    <x v="6"/>
    <x v="5"/>
    <x v="2"/>
  </r>
  <r>
    <x v="6"/>
    <x v="9"/>
    <x v="4"/>
    <x v="8"/>
    <x v="7"/>
    <x v="12"/>
    <x v="6"/>
    <x v="10"/>
    <x v="7"/>
    <x v="8"/>
    <x v="6"/>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x v="0"/>
    <x v="0"/>
    <x v="0"/>
    <x v="0"/>
    <x v="0"/>
    <x v="0"/>
    <x v="0"/>
    <x v="0"/>
    <x v="0"/>
    <x v="0"/>
  </r>
  <r>
    <x v="1"/>
    <x v="1"/>
    <x v="0"/>
    <x v="1"/>
    <x v="1"/>
    <x v="1"/>
    <x v="1"/>
    <x v="1"/>
    <x v="1"/>
    <x v="1"/>
    <x v="1"/>
    <x v="0"/>
  </r>
  <r>
    <x v="2"/>
    <x v="2"/>
    <x v="1"/>
    <x v="2"/>
    <x v="2"/>
    <x v="2"/>
    <x v="2"/>
    <x v="2"/>
    <x v="2"/>
    <x v="2"/>
    <x v="2"/>
    <x v="1"/>
  </r>
  <r>
    <x v="3"/>
    <x v="3"/>
    <x v="0"/>
    <x v="3"/>
    <x v="0"/>
    <x v="3"/>
    <x v="2"/>
    <x v="3"/>
    <x v="0"/>
    <x v="3"/>
    <x v="1"/>
    <x v="1"/>
  </r>
  <r>
    <x v="1"/>
    <x v="4"/>
    <x v="1"/>
    <x v="3"/>
    <x v="2"/>
    <x v="0"/>
    <x v="1"/>
    <x v="2"/>
    <x v="3"/>
    <x v="1"/>
    <x v="3"/>
    <x v="2"/>
  </r>
  <r>
    <x v="2"/>
    <x v="5"/>
    <x v="2"/>
    <x v="3"/>
    <x v="2"/>
    <x v="4"/>
    <x v="3"/>
    <x v="4"/>
    <x v="2"/>
    <x v="4"/>
    <x v="0"/>
    <x v="3"/>
  </r>
  <r>
    <x v="1"/>
    <x v="6"/>
    <x v="1"/>
    <x v="4"/>
    <x v="3"/>
    <x v="0"/>
    <x v="0"/>
    <x v="3"/>
    <x v="4"/>
    <x v="5"/>
    <x v="4"/>
    <x v="2"/>
  </r>
  <r>
    <x v="1"/>
    <x v="2"/>
    <x v="1"/>
    <x v="5"/>
    <x v="3"/>
    <x v="5"/>
    <x v="0"/>
    <x v="5"/>
    <x v="2"/>
    <x v="6"/>
    <x v="2"/>
    <x v="1"/>
  </r>
  <r>
    <x v="4"/>
    <x v="0"/>
    <x v="3"/>
    <x v="2"/>
    <x v="4"/>
    <x v="3"/>
    <x v="4"/>
    <x v="2"/>
    <x v="5"/>
    <x v="4"/>
    <x v="4"/>
    <x v="3"/>
  </r>
  <r>
    <x v="1"/>
    <x v="1"/>
    <x v="1"/>
    <x v="6"/>
    <x v="3"/>
    <x v="5"/>
    <x v="5"/>
    <x v="6"/>
    <x v="6"/>
    <x v="1"/>
    <x v="5"/>
    <x v="4"/>
  </r>
  <r>
    <x v="0"/>
    <x v="3"/>
    <x v="0"/>
    <x v="2"/>
    <x v="5"/>
    <x v="6"/>
    <x v="0"/>
    <x v="0"/>
    <x v="0"/>
    <x v="0"/>
    <x v="3"/>
    <x v="5"/>
  </r>
  <r>
    <x v="2"/>
    <x v="7"/>
    <x v="3"/>
    <x v="2"/>
    <x v="2"/>
    <x v="5"/>
    <x v="4"/>
    <x v="5"/>
    <x v="3"/>
    <x v="3"/>
    <x v="5"/>
    <x v="2"/>
  </r>
  <r>
    <x v="5"/>
    <x v="3"/>
    <x v="3"/>
    <x v="3"/>
    <x v="1"/>
    <x v="3"/>
    <x v="0"/>
    <x v="2"/>
    <x v="2"/>
    <x v="1"/>
    <x v="2"/>
    <x v="5"/>
  </r>
  <r>
    <x v="0"/>
    <x v="3"/>
    <x v="1"/>
    <x v="4"/>
    <x v="0"/>
    <x v="7"/>
    <x v="0"/>
    <x v="2"/>
    <x v="1"/>
    <x v="1"/>
    <x v="5"/>
    <x v="5"/>
  </r>
  <r>
    <x v="1"/>
    <x v="7"/>
    <x v="1"/>
    <x v="5"/>
    <x v="3"/>
    <x v="8"/>
    <x v="4"/>
    <x v="4"/>
    <x v="2"/>
    <x v="0"/>
    <x v="1"/>
    <x v="0"/>
  </r>
  <r>
    <x v="3"/>
    <x v="0"/>
    <x v="0"/>
    <x v="7"/>
    <x v="6"/>
    <x v="3"/>
    <x v="2"/>
    <x v="2"/>
    <x v="0"/>
    <x v="1"/>
    <x v="1"/>
    <x v="4"/>
  </r>
  <r>
    <x v="1"/>
    <x v="0"/>
    <x v="1"/>
    <x v="3"/>
    <x v="3"/>
    <x v="3"/>
    <x v="0"/>
    <x v="6"/>
    <x v="2"/>
    <x v="1"/>
    <x v="2"/>
    <x v="3"/>
  </r>
  <r>
    <x v="4"/>
    <x v="2"/>
    <x v="2"/>
    <x v="2"/>
    <x v="2"/>
    <x v="0"/>
    <x v="1"/>
    <x v="1"/>
    <x v="4"/>
    <x v="2"/>
    <x v="0"/>
    <x v="6"/>
  </r>
  <r>
    <x v="1"/>
    <x v="1"/>
    <x v="1"/>
    <x v="6"/>
    <x v="3"/>
    <x v="8"/>
    <x v="0"/>
    <x v="6"/>
    <x v="2"/>
    <x v="1"/>
    <x v="2"/>
    <x v="4"/>
  </r>
  <r>
    <x v="1"/>
    <x v="7"/>
    <x v="1"/>
    <x v="2"/>
    <x v="3"/>
    <x v="9"/>
    <x v="0"/>
    <x v="3"/>
    <x v="2"/>
    <x v="6"/>
    <x v="2"/>
    <x v="7"/>
  </r>
  <r>
    <x v="3"/>
    <x v="3"/>
    <x v="0"/>
    <x v="3"/>
    <x v="0"/>
    <x v="3"/>
    <x v="5"/>
    <x v="6"/>
    <x v="6"/>
    <x v="1"/>
    <x v="1"/>
    <x v="5"/>
  </r>
  <r>
    <x v="3"/>
    <x v="5"/>
    <x v="2"/>
    <x v="3"/>
    <x v="0"/>
    <x v="0"/>
    <x v="6"/>
    <x v="4"/>
    <x v="3"/>
    <x v="1"/>
    <x v="6"/>
    <x v="5"/>
  </r>
  <r>
    <x v="1"/>
    <x v="1"/>
    <x v="1"/>
    <x v="8"/>
    <x v="0"/>
    <x v="1"/>
    <x v="0"/>
    <x v="0"/>
    <x v="2"/>
    <x v="7"/>
    <x v="0"/>
    <x v="8"/>
  </r>
  <r>
    <x v="5"/>
    <x v="4"/>
    <x v="4"/>
    <x v="3"/>
    <x v="1"/>
    <x v="7"/>
    <x v="5"/>
    <x v="0"/>
    <x v="0"/>
    <x v="5"/>
    <x v="5"/>
    <x v="9"/>
  </r>
  <r>
    <x v="1"/>
    <x v="0"/>
    <x v="5"/>
    <x v="3"/>
    <x v="1"/>
    <x v="3"/>
    <x v="7"/>
    <x v="6"/>
    <x v="1"/>
    <x v="1"/>
    <x v="7"/>
    <x v="5"/>
  </r>
  <r>
    <x v="1"/>
    <x v="1"/>
    <x v="1"/>
    <x v="6"/>
    <x v="3"/>
    <x v="7"/>
    <x v="0"/>
    <x v="7"/>
    <x v="4"/>
    <x v="2"/>
    <x v="0"/>
    <x v="1"/>
  </r>
  <r>
    <x v="3"/>
    <x v="7"/>
    <x v="0"/>
    <x v="9"/>
    <x v="0"/>
    <x v="5"/>
    <x v="3"/>
    <x v="7"/>
    <x v="4"/>
    <x v="2"/>
    <x v="1"/>
    <x v="0"/>
  </r>
  <r>
    <x v="1"/>
    <x v="1"/>
    <x v="1"/>
    <x v="9"/>
    <x v="1"/>
    <x v="6"/>
    <x v="0"/>
    <x v="0"/>
    <x v="6"/>
    <x v="8"/>
    <x v="2"/>
    <x v="9"/>
  </r>
  <r>
    <x v="5"/>
    <x v="0"/>
    <x v="0"/>
    <x v="3"/>
    <x v="0"/>
    <x v="7"/>
    <x v="5"/>
    <x v="6"/>
    <x v="1"/>
    <x v="1"/>
    <x v="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FD52C6-27BF-4425-8A83-ADEF57F65A63}"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6:K55" firstHeaderRow="1" firstDataRow="2" firstDataCol="1"/>
  <pivotFields count="12">
    <pivotField showAll="0" sortType="descending"/>
    <pivotField showAll="0"/>
    <pivotField showAll="0" sortType="descending"/>
    <pivotField showAll="0"/>
    <pivotField showAll="0" sortType="descending"/>
    <pivotField showAll="0"/>
    <pivotField showAll="0" sortType="descending"/>
    <pivotField showAll="0"/>
    <pivotField axis="axisRow" dataField="1" showAll="0" sortType="descending">
      <items count="8">
        <item x="2"/>
        <item x="4"/>
        <item x="0"/>
        <item x="5"/>
        <item x="3"/>
        <item x="6"/>
        <item x="1"/>
        <item t="default"/>
      </items>
    </pivotField>
    <pivotField axis="axisCol" showAll="0">
      <items count="10">
        <item x="1"/>
        <item x="3"/>
        <item x="6"/>
        <item x="4"/>
        <item x="5"/>
        <item x="0"/>
        <item x="2"/>
        <item x="7"/>
        <item x="8"/>
        <item t="default"/>
      </items>
    </pivotField>
    <pivotField showAll="0"/>
    <pivotField showAll="0"/>
  </pivotFields>
  <rowFields count="1">
    <field x="8"/>
  </rowFields>
  <rowItems count="8">
    <i>
      <x/>
    </i>
    <i>
      <x v="1"/>
    </i>
    <i>
      <x v="2"/>
    </i>
    <i>
      <x v="3"/>
    </i>
    <i>
      <x v="4"/>
    </i>
    <i>
      <x v="5"/>
    </i>
    <i>
      <x v="6"/>
    </i>
    <i t="grand">
      <x/>
    </i>
  </rowItems>
  <colFields count="1">
    <field x="9"/>
  </colFields>
  <colItems count="10">
    <i>
      <x/>
    </i>
    <i>
      <x v="1"/>
    </i>
    <i>
      <x v="2"/>
    </i>
    <i>
      <x v="3"/>
    </i>
    <i>
      <x v="4"/>
    </i>
    <i>
      <x v="5"/>
    </i>
    <i>
      <x v="6"/>
    </i>
    <i>
      <x v="7"/>
    </i>
    <i>
      <x v="8"/>
    </i>
    <i t="grand">
      <x/>
    </i>
  </colItems>
  <dataFields count="1">
    <dataField name="Count of Policy  - Interest" fld="8" subtotal="count" baseField="0" baseItem="0"/>
  </dataFields>
  <formats count="1">
    <format dxfId="0">
      <pivotArea collapsedLevelsAreSubtotals="1" fieldPosition="0">
        <references count="2">
          <reference field="8" count="6">
            <x v="0"/>
            <x v="1"/>
            <x v="2"/>
            <x v="3"/>
            <x v="4"/>
            <x v="5"/>
          </reference>
          <reference field="9" count="5" selected="0">
            <x v="4"/>
            <x v="5"/>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58:K66" firstHeaderRow="1" firstDataRow="2" firstDataCol="1"/>
  <pivotFields count="12">
    <pivotField showAll="0">
      <items count="8">
        <item x="0"/>
        <item x="1"/>
        <item x="2"/>
        <item x="3"/>
        <item x="4"/>
        <item x="5"/>
        <item x="6"/>
        <item t="default"/>
      </items>
    </pivotField>
    <pivotField showAll="0">
      <items count="11">
        <item x="8"/>
        <item x="5"/>
        <item x="2"/>
        <item x="0"/>
        <item x="6"/>
        <item x="3"/>
        <item x="1"/>
        <item x="7"/>
        <item x="4"/>
        <item x="9"/>
        <item t="default"/>
      </items>
    </pivotField>
    <pivotField showAll="0">
      <items count="6">
        <item x="0"/>
        <item x="1"/>
        <item x="2"/>
        <item x="3"/>
        <item x="4"/>
        <item t="default"/>
      </items>
    </pivotField>
    <pivotField showAll="0">
      <items count="10">
        <item x="6"/>
        <item x="5"/>
        <item x="3"/>
        <item x="1"/>
        <item x="4"/>
        <item x="0"/>
        <item x="2"/>
        <item x="7"/>
        <item x="8"/>
        <item t="default"/>
      </items>
    </pivotField>
    <pivotField showAll="0"/>
    <pivotField showAll="0"/>
    <pivotField showAll="0"/>
    <pivotField showAll="0"/>
    <pivotField showAll="0"/>
    <pivotField showAll="0"/>
    <pivotField axis="axisRow" dataField="1" showAll="0">
      <items count="8">
        <item x="0"/>
        <item x="1"/>
        <item x="2"/>
        <item x="3"/>
        <item x="4"/>
        <item x="5"/>
        <item x="6"/>
        <item t="default"/>
      </items>
    </pivotField>
    <pivotField axis="axisCol" showAll="0">
      <items count="11">
        <item x="7"/>
        <item x="8"/>
        <item x="3"/>
        <item x="2"/>
        <item x="1"/>
        <item x="6"/>
        <item x="4"/>
        <item x="0"/>
        <item x="5"/>
        <item h="1" x="9"/>
        <item t="default"/>
      </items>
    </pivotField>
  </pivotFields>
  <rowFields count="1">
    <field x="10"/>
  </rowFields>
  <rowItems count="7">
    <i>
      <x/>
    </i>
    <i>
      <x v="1"/>
    </i>
    <i>
      <x v="2"/>
    </i>
    <i>
      <x v="3"/>
    </i>
    <i>
      <x v="4"/>
    </i>
    <i>
      <x v="5"/>
    </i>
    <i t="grand">
      <x/>
    </i>
  </rowItems>
  <colFields count="1">
    <field x="11"/>
  </colFields>
  <colItems count="10">
    <i>
      <x/>
    </i>
    <i>
      <x v="1"/>
    </i>
    <i>
      <x v="2"/>
    </i>
    <i>
      <x v="3"/>
    </i>
    <i>
      <x v="4"/>
    </i>
    <i>
      <x v="5"/>
    </i>
    <i>
      <x v="6"/>
    </i>
    <i>
      <x v="7"/>
    </i>
    <i>
      <x v="8"/>
    </i>
    <i t="grand">
      <x/>
    </i>
  </colItems>
  <dataFields count="1">
    <dataField name="Count of Interest - Corporate/NGO"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K11" firstHeaderRow="1" firstDataRow="2" firstDataCol="1"/>
  <pivotFields count="12">
    <pivotField axis="axisRow" dataField="1" showAll="0">
      <items count="8">
        <item x="0"/>
        <item x="1"/>
        <item x="2"/>
        <item x="3"/>
        <item x="4"/>
        <item x="5"/>
        <item h="1" x="6"/>
        <item t="default"/>
      </items>
    </pivotField>
    <pivotField axis="axisCol" showAll="0">
      <items count="11">
        <item x="8"/>
        <item x="5"/>
        <item x="2"/>
        <item x="0"/>
        <item x="6"/>
        <item x="3"/>
        <item x="1"/>
        <item x="7"/>
        <item x="4"/>
        <item x="9"/>
        <item t="default"/>
      </items>
    </pivotField>
    <pivotField showAll="0"/>
    <pivotField showAll="0">
      <items count="10">
        <item x="6"/>
        <item x="5"/>
        <item x="3"/>
        <item x="1"/>
        <item x="4"/>
        <item x="0"/>
        <item x="2"/>
        <item x="7"/>
        <item x="8"/>
        <item t="default"/>
      </items>
    </pivotField>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Fields count="1">
    <field x="1"/>
  </colFields>
  <colItems count="10">
    <i>
      <x/>
    </i>
    <i>
      <x v="1"/>
    </i>
    <i>
      <x v="2"/>
    </i>
    <i>
      <x v="3"/>
    </i>
    <i>
      <x v="4"/>
    </i>
    <i>
      <x v="5"/>
    </i>
    <i>
      <x v="6"/>
    </i>
    <i>
      <x v="7"/>
    </i>
    <i>
      <x v="8"/>
    </i>
    <i t="grand">
      <x/>
    </i>
  </colItems>
  <dataFields count="1">
    <dataField name="Count of Interest - Commun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46:J55" firstHeaderRow="1" firstDataRow="2" firstDataCol="1"/>
  <pivotFields count="12">
    <pivotField showAll="0">
      <items count="8">
        <item x="0"/>
        <item x="1"/>
        <item x="2"/>
        <item x="3"/>
        <item x="4"/>
        <item x="5"/>
        <item x="6"/>
        <item t="default"/>
      </items>
    </pivotField>
    <pivotField showAll="0">
      <items count="11">
        <item x="8"/>
        <item x="5"/>
        <item x="2"/>
        <item x="0"/>
        <item x="6"/>
        <item x="3"/>
        <item x="1"/>
        <item x="7"/>
        <item x="4"/>
        <item x="9"/>
        <item t="default"/>
      </items>
    </pivotField>
    <pivotField showAll="0">
      <items count="6">
        <item x="0"/>
        <item x="1"/>
        <item x="2"/>
        <item x="3"/>
        <item x="4"/>
        <item t="default"/>
      </items>
    </pivotField>
    <pivotField showAll="0">
      <items count="10">
        <item x="6"/>
        <item x="5"/>
        <item x="3"/>
        <item x="1"/>
        <item x="4"/>
        <item x="0"/>
        <item x="2"/>
        <item x="7"/>
        <item x="8"/>
        <item t="default"/>
      </items>
    </pivotField>
    <pivotField showAll="0"/>
    <pivotField showAll="0"/>
    <pivotField showAll="0"/>
    <pivotField showAll="0"/>
    <pivotField axis="axisRow" dataField="1" showAll="0">
      <items count="9">
        <item x="0"/>
        <item x="1"/>
        <item x="2"/>
        <item x="3"/>
        <item x="4"/>
        <item x="5"/>
        <item x="6"/>
        <item h="1" x="7"/>
        <item t="default"/>
      </items>
    </pivotField>
    <pivotField axis="axisCol" showAll="0">
      <items count="10">
        <item x="7"/>
        <item x="6"/>
        <item x="5"/>
        <item x="2"/>
        <item x="1"/>
        <item x="3"/>
        <item x="0"/>
        <item x="4"/>
        <item x="8"/>
        <item t="default"/>
      </items>
    </pivotField>
    <pivotField showAll="0"/>
    <pivotField showAll="0"/>
  </pivotFields>
  <rowFields count="1">
    <field x="8"/>
  </rowFields>
  <rowItems count="8">
    <i>
      <x/>
    </i>
    <i>
      <x v="1"/>
    </i>
    <i>
      <x v="2"/>
    </i>
    <i>
      <x v="3"/>
    </i>
    <i>
      <x v="4"/>
    </i>
    <i>
      <x v="5"/>
    </i>
    <i>
      <x v="6"/>
    </i>
    <i t="grand">
      <x/>
    </i>
  </rowItems>
  <colFields count="1">
    <field x="9"/>
  </colFields>
  <colItems count="9">
    <i>
      <x/>
    </i>
    <i>
      <x v="1"/>
    </i>
    <i>
      <x v="2"/>
    </i>
    <i>
      <x v="3"/>
    </i>
    <i>
      <x v="4"/>
    </i>
    <i>
      <x v="5"/>
    </i>
    <i>
      <x v="6"/>
    </i>
    <i>
      <x v="7"/>
    </i>
    <i t="grand">
      <x/>
    </i>
  </colItems>
  <dataFields count="1">
    <dataField name="Count of Interest - Policy"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081512-15EA-4C3B-AA86-64BAC5DA72D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4:J44" firstHeaderRow="1" firstDataRow="2" firstDataCol="1"/>
  <pivotFields count="12">
    <pivotField showAll="0" sortType="descending"/>
    <pivotField showAll="0"/>
    <pivotField showAll="0" sortType="descending"/>
    <pivotField showAll="0"/>
    <pivotField showAll="0" sortType="descending"/>
    <pivotField showAll="0"/>
    <pivotField axis="axisRow" dataField="1" showAll="0" sortType="descending">
      <items count="9">
        <item x="0"/>
        <item x="3"/>
        <item x="2"/>
        <item x="4"/>
        <item x="1"/>
        <item x="5"/>
        <item x="6"/>
        <item x="7"/>
        <item t="default"/>
      </items>
    </pivotField>
    <pivotField axis="axisCol" showAll="0">
      <items count="9">
        <item x="6"/>
        <item x="4"/>
        <item x="5"/>
        <item x="2"/>
        <item x="3"/>
        <item x="1"/>
        <item x="7"/>
        <item x="0"/>
        <item t="default"/>
      </items>
    </pivotField>
    <pivotField showAll="0"/>
    <pivotField showAll="0"/>
    <pivotField showAll="0"/>
    <pivotField showAll="0"/>
  </pivotFields>
  <rowFields count="1">
    <field x="6"/>
  </rowFields>
  <rowItems count="9">
    <i>
      <x/>
    </i>
    <i>
      <x v="1"/>
    </i>
    <i>
      <x v="2"/>
    </i>
    <i>
      <x v="3"/>
    </i>
    <i>
      <x v="4"/>
    </i>
    <i>
      <x v="5"/>
    </i>
    <i>
      <x v="6"/>
    </i>
    <i>
      <x v="7"/>
    </i>
    <i t="grand">
      <x/>
    </i>
  </rowItems>
  <colFields count="1">
    <field x="7"/>
  </colFields>
  <colItems count="9">
    <i>
      <x/>
    </i>
    <i>
      <x v="1"/>
    </i>
    <i>
      <x v="2"/>
    </i>
    <i>
      <x v="3"/>
    </i>
    <i>
      <x v="4"/>
    </i>
    <i>
      <x v="5"/>
    </i>
    <i>
      <x v="6"/>
    </i>
    <i>
      <x v="7"/>
    </i>
    <i t="grand">
      <x/>
    </i>
  </colItems>
  <dataFields count="1">
    <dataField name="Count of Agencies - Interest" fld="6" subtotal="count" baseField="0" baseItem="0"/>
  </dataFields>
  <formats count="1">
    <format dxfId="1">
      <pivotArea collapsedLevelsAreSubtotals="1" fieldPosition="0">
        <references count="2">
          <reference field="6" count="6">
            <x v="0"/>
            <x v="1"/>
            <x v="2"/>
            <x v="3"/>
            <x v="4"/>
            <x v="5"/>
          </reference>
          <reference field="7" count="5" selected="0">
            <x v="3"/>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333081-F8B8-416F-B773-9978D596FEDD}"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3:L32" firstHeaderRow="1" firstDataRow="2" firstDataCol="1"/>
  <pivotFields count="12">
    <pivotField showAll="0" sortType="descending"/>
    <pivotField showAll="0"/>
    <pivotField showAll="0" sortType="descending"/>
    <pivotField showAll="0"/>
    <pivotField axis="axisRow" dataField="1" showAll="0" sortType="descending">
      <items count="8">
        <item x="3"/>
        <item x="5"/>
        <item x="0"/>
        <item x="2"/>
        <item x="4"/>
        <item x="1"/>
        <item x="6"/>
        <item t="default"/>
      </items>
    </pivotField>
    <pivotField axis="axisCol" showAll="0">
      <items count="11">
        <item x="3"/>
        <item x="9"/>
        <item x="2"/>
        <item x="5"/>
        <item x="7"/>
        <item x="0"/>
        <item x="1"/>
        <item x="8"/>
        <item x="4"/>
        <item x="6"/>
        <item t="default"/>
      </items>
    </pivotField>
    <pivotField showAll="0"/>
    <pivotField showAll="0"/>
    <pivotField showAll="0"/>
    <pivotField showAll="0"/>
    <pivotField showAll="0"/>
    <pivotField showAll="0"/>
  </pivotFields>
  <rowFields count="1">
    <field x="4"/>
  </rowFields>
  <rowItems count="8">
    <i>
      <x/>
    </i>
    <i>
      <x v="1"/>
    </i>
    <i>
      <x v="2"/>
    </i>
    <i>
      <x v="3"/>
    </i>
    <i>
      <x v="4"/>
    </i>
    <i>
      <x v="5"/>
    </i>
    <i>
      <x v="6"/>
    </i>
    <i t="grand">
      <x/>
    </i>
  </rowItems>
  <colFields count="1">
    <field x="5"/>
  </colFields>
  <colItems count="11">
    <i>
      <x/>
    </i>
    <i>
      <x v="1"/>
    </i>
    <i>
      <x v="2"/>
    </i>
    <i>
      <x v="3"/>
    </i>
    <i>
      <x v="4"/>
    </i>
    <i>
      <x v="5"/>
    </i>
    <i>
      <x v="6"/>
    </i>
    <i>
      <x v="7"/>
    </i>
    <i>
      <x v="8"/>
    </i>
    <i>
      <x v="9"/>
    </i>
    <i t="grand">
      <x/>
    </i>
  </colItems>
  <dataFields count="1">
    <dataField name="Count of Extension - Interest" fld="4" subtotal="count" baseField="0" baseItem="0"/>
  </dataFields>
  <formats count="1">
    <format dxfId="2">
      <pivotArea collapsedLevelsAreSubtotals="1" fieldPosition="0">
        <references count="2">
          <reference field="4" count="6">
            <x v="0"/>
            <x v="1"/>
            <x v="2"/>
            <x v="3"/>
            <x v="4"/>
            <x v="5"/>
          </reference>
          <reference field="5" count="6" selected="0">
            <x v="4"/>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CCF630-17F6-4DEB-ADBE-D533D806290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K21" firstHeaderRow="1" firstDataRow="2" firstDataCol="1"/>
  <pivotFields count="12">
    <pivotField showAll="0" sortType="descending"/>
    <pivotField showAll="0"/>
    <pivotField axis="axisRow" dataField="1" showAll="0" sortType="descending">
      <items count="7">
        <item x="1"/>
        <item x="2"/>
        <item x="0"/>
        <item x="3"/>
        <item x="4"/>
        <item x="5"/>
        <item t="default"/>
      </items>
    </pivotField>
    <pivotField axis="axisCol" showAll="0">
      <items count="11">
        <item x="3"/>
        <item x="0"/>
        <item x="2"/>
        <item x="4"/>
        <item x="9"/>
        <item x="1"/>
        <item x="8"/>
        <item x="5"/>
        <item x="6"/>
        <item h="1" x="7"/>
        <item t="default"/>
      </items>
    </pivotField>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3"/>
  </colFields>
  <colItems count="10">
    <i>
      <x/>
    </i>
    <i>
      <x v="1"/>
    </i>
    <i>
      <x v="2"/>
    </i>
    <i>
      <x v="3"/>
    </i>
    <i>
      <x v="4"/>
    </i>
    <i>
      <x v="5"/>
    </i>
    <i>
      <x v="6"/>
    </i>
    <i>
      <x v="7"/>
    </i>
    <i>
      <x v="8"/>
    </i>
    <i t="grand">
      <x/>
    </i>
  </colItems>
  <dataFields count="1">
    <dataField name="Count of Indigenous - Interest" fld="2" subtotal="count" baseField="0" baseItem="0"/>
  </dataFields>
  <formats count="1">
    <format dxfId="3">
      <pivotArea collapsedLevelsAreSubtotals="1" fieldPosition="0">
        <references count="2">
          <reference field="2" count="5">
            <x v="0"/>
            <x v="1"/>
            <x v="2"/>
            <x v="3"/>
            <x v="4"/>
          </reference>
          <reference field="3" count="5" selected="0">
            <x v="4"/>
            <x v="5"/>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AD2D8E-CF67-459C-B670-AA51B4A6D39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J11" firstHeaderRow="1" firstDataRow="2" firstDataCol="1"/>
  <pivotFields count="12">
    <pivotField axis="axisRow" dataField="1" showAll="0" sortType="descending">
      <items count="7">
        <item x="1"/>
        <item x="2"/>
        <item x="3"/>
        <item x="4"/>
        <item x="0"/>
        <item x="5"/>
        <item t="default"/>
      </items>
    </pivotField>
    <pivotField axis="axisCol" showAll="0">
      <items count="9">
        <item x="3"/>
        <item x="4"/>
        <item x="0"/>
        <item x="6"/>
        <item x="5"/>
        <item x="7"/>
        <item x="2"/>
        <item x="1"/>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Fields count="1">
    <field x="1"/>
  </colFields>
  <colItems count="9">
    <i>
      <x/>
    </i>
    <i>
      <x v="1"/>
    </i>
    <i>
      <x v="2"/>
    </i>
    <i>
      <x v="3"/>
    </i>
    <i>
      <x v="4"/>
    </i>
    <i>
      <x v="5"/>
    </i>
    <i>
      <x v="6"/>
    </i>
    <i>
      <x v="7"/>
    </i>
    <i t="grand">
      <x/>
    </i>
  </colItems>
  <dataFields count="1">
    <dataField name="Count of Community - Interest" fld="0" subtotal="count" baseField="0" baseItem="0"/>
  </dataFields>
  <formats count="1">
    <format dxfId="4">
      <pivotArea collapsedLevelsAreSubtotals="1" fieldPosition="0">
        <references count="2">
          <reference field="0" count="0"/>
          <reference field="1" count="6" selected="0">
            <x v="2"/>
            <x v="3"/>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8A7E9C-9911-4F4A-A37E-0CCB3F15CF46}"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7:L67" firstHeaderRow="1" firstDataRow="2" firstDataCol="1"/>
  <pivotFields count="12">
    <pivotField showAll="0" sortType="descending"/>
    <pivotField showAll="0"/>
    <pivotField showAll="0" sortType="descending"/>
    <pivotField showAll="0"/>
    <pivotField showAll="0" sortType="descending"/>
    <pivotField showAll="0"/>
    <pivotField showAll="0" sortType="descending"/>
    <pivotField showAll="0"/>
    <pivotField showAll="0" sortType="descending">
      <items count="8">
        <item x="2"/>
        <item x="4"/>
        <item x="0"/>
        <item x="5"/>
        <item x="3"/>
        <item x="6"/>
        <item x="1"/>
        <item t="default"/>
      </items>
    </pivotField>
    <pivotField showAll="0">
      <items count="10">
        <item x="1"/>
        <item x="3"/>
        <item x="6"/>
        <item x="4"/>
        <item x="5"/>
        <item x="0"/>
        <item x="2"/>
        <item x="7"/>
        <item x="8"/>
        <item t="default"/>
      </items>
    </pivotField>
    <pivotField axis="axisRow" dataField="1" showAll="0" sortType="descending">
      <items count="9">
        <item x="2"/>
        <item x="0"/>
        <item x="1"/>
        <item x="4"/>
        <item x="3"/>
        <item x="5"/>
        <item x="7"/>
        <item x="6"/>
        <item t="default"/>
      </items>
    </pivotField>
    <pivotField axis="axisCol" showAll="0">
      <items count="11">
        <item x="5"/>
        <item x="2"/>
        <item x="8"/>
        <item x="3"/>
        <item x="4"/>
        <item x="7"/>
        <item x="0"/>
        <item x="6"/>
        <item x="1"/>
        <item x="9"/>
        <item t="default"/>
      </items>
    </pivotField>
  </pivotFields>
  <rowFields count="1">
    <field x="10"/>
  </rowFields>
  <rowItems count="9">
    <i>
      <x/>
    </i>
    <i>
      <x v="1"/>
    </i>
    <i>
      <x v="2"/>
    </i>
    <i>
      <x v="3"/>
    </i>
    <i>
      <x v="4"/>
    </i>
    <i>
      <x v="5"/>
    </i>
    <i>
      <x v="6"/>
    </i>
    <i>
      <x v="7"/>
    </i>
    <i t="grand">
      <x/>
    </i>
  </rowItems>
  <colFields count="1">
    <field x="11"/>
  </colFields>
  <colItems count="11">
    <i>
      <x/>
    </i>
    <i>
      <x v="1"/>
    </i>
    <i>
      <x v="2"/>
    </i>
    <i>
      <x v="3"/>
    </i>
    <i>
      <x v="4"/>
    </i>
    <i>
      <x v="5"/>
    </i>
    <i>
      <x v="6"/>
    </i>
    <i>
      <x v="7"/>
    </i>
    <i>
      <x v="8"/>
    </i>
    <i>
      <x v="9"/>
    </i>
    <i t="grand">
      <x/>
    </i>
  </colItems>
  <dataFields count="1">
    <dataField name="Count of Corporate/NGO - Interest" fld="10" subtotal="count" baseField="10" baseItem="0"/>
  </dataFields>
  <formats count="1">
    <format dxfId="5">
      <pivotArea collapsedLevelsAreSubtotals="1" fieldPosition="0">
        <references count="2">
          <reference field="10" count="6">
            <x v="0"/>
            <x v="1"/>
            <x v="2"/>
            <x v="3"/>
            <x v="4"/>
            <x v="5"/>
          </reference>
          <reference field="11" count="6" selected="0">
            <x v="4"/>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5:L43" firstHeaderRow="1" firstDataRow="2" firstDataCol="1"/>
  <pivotFields count="12">
    <pivotField showAll="0">
      <items count="8">
        <item x="0"/>
        <item x="1"/>
        <item x="2"/>
        <item x="3"/>
        <item x="4"/>
        <item x="5"/>
        <item x="6"/>
        <item t="default"/>
      </items>
    </pivotField>
    <pivotField showAll="0">
      <items count="11">
        <item x="8"/>
        <item x="5"/>
        <item x="2"/>
        <item x="0"/>
        <item x="6"/>
        <item x="3"/>
        <item x="1"/>
        <item x="7"/>
        <item x="4"/>
        <item x="9"/>
        <item t="default"/>
      </items>
    </pivotField>
    <pivotField showAll="0">
      <items count="6">
        <item x="0"/>
        <item x="1"/>
        <item x="2"/>
        <item x="3"/>
        <item x="4"/>
        <item t="default"/>
      </items>
    </pivotField>
    <pivotField showAll="0">
      <items count="10">
        <item x="6"/>
        <item x="5"/>
        <item x="3"/>
        <item x="1"/>
        <item x="4"/>
        <item x="0"/>
        <item x="2"/>
        <item x="7"/>
        <item x="8"/>
        <item t="default"/>
      </items>
    </pivotField>
    <pivotField showAll="0"/>
    <pivotField showAll="0"/>
    <pivotField axis="axisRow" dataField="1" showAll="0">
      <items count="8">
        <item x="0"/>
        <item x="1"/>
        <item x="2"/>
        <item x="3"/>
        <item x="4"/>
        <item x="5"/>
        <item h="1" x="6"/>
        <item t="default"/>
      </items>
    </pivotField>
    <pivotField axis="axisCol" showAll="0">
      <items count="12">
        <item x="9"/>
        <item x="6"/>
        <item x="8"/>
        <item x="5"/>
        <item x="0"/>
        <item x="4"/>
        <item x="3"/>
        <item x="2"/>
        <item x="7"/>
        <item x="1"/>
        <item x="10"/>
        <item t="default"/>
      </items>
    </pivotField>
    <pivotField showAll="0"/>
    <pivotField showAll="0"/>
    <pivotField showAll="0"/>
    <pivotField showAll="0"/>
  </pivotFields>
  <rowFields count="1">
    <field x="6"/>
  </rowFields>
  <rowItems count="7">
    <i>
      <x/>
    </i>
    <i>
      <x v="1"/>
    </i>
    <i>
      <x v="2"/>
    </i>
    <i>
      <x v="3"/>
    </i>
    <i>
      <x v="4"/>
    </i>
    <i>
      <x v="5"/>
    </i>
    <i t="grand">
      <x/>
    </i>
  </rowItems>
  <colFields count="1">
    <field x="7"/>
  </colFields>
  <colItems count="11">
    <i>
      <x/>
    </i>
    <i>
      <x v="1"/>
    </i>
    <i>
      <x v="2"/>
    </i>
    <i>
      <x v="3"/>
    </i>
    <i>
      <x v="4"/>
    </i>
    <i>
      <x v="5"/>
    </i>
    <i>
      <x v="6"/>
    </i>
    <i>
      <x v="7"/>
    </i>
    <i>
      <x v="8"/>
    </i>
    <i>
      <x v="9"/>
    </i>
    <i t="grand">
      <x/>
    </i>
  </colItems>
  <dataFields count="1">
    <dataField name="Count of Interest - Agenci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23:N32" firstHeaderRow="1" firstDataRow="2" firstDataCol="1"/>
  <pivotFields count="12">
    <pivotField showAll="0">
      <items count="8">
        <item x="0"/>
        <item x="1"/>
        <item x="2"/>
        <item x="3"/>
        <item x="4"/>
        <item x="5"/>
        <item x="6"/>
        <item t="default"/>
      </items>
    </pivotField>
    <pivotField showAll="0">
      <items count="11">
        <item x="8"/>
        <item x="5"/>
        <item x="2"/>
        <item x="0"/>
        <item x="6"/>
        <item x="3"/>
        <item x="1"/>
        <item x="7"/>
        <item x="4"/>
        <item x="9"/>
        <item t="default"/>
      </items>
    </pivotField>
    <pivotField showAll="0">
      <items count="6">
        <item x="0"/>
        <item x="1"/>
        <item x="2"/>
        <item x="3"/>
        <item x="4"/>
        <item t="default"/>
      </items>
    </pivotField>
    <pivotField showAll="0">
      <items count="10">
        <item x="6"/>
        <item x="5"/>
        <item x="3"/>
        <item x="1"/>
        <item x="4"/>
        <item x="0"/>
        <item x="2"/>
        <item x="7"/>
        <item x="8"/>
        <item t="default"/>
      </items>
    </pivotField>
    <pivotField axis="axisRow" dataField="1" showAll="0">
      <items count="9">
        <item x="0"/>
        <item x="1"/>
        <item x="2"/>
        <item x="3"/>
        <item x="4"/>
        <item x="5"/>
        <item x="6"/>
        <item x="7"/>
        <item t="default"/>
      </items>
    </pivotField>
    <pivotField axis="axisCol" showAll="0">
      <items count="14">
        <item x="10"/>
        <item x="11"/>
        <item x="7"/>
        <item x="9"/>
        <item x="3"/>
        <item x="2"/>
        <item x="5"/>
        <item x="6"/>
        <item x="4"/>
        <item x="0"/>
        <item x="8"/>
        <item x="1"/>
        <item h="1" x="12"/>
        <item t="default"/>
      </items>
    </pivotField>
    <pivotField showAll="0"/>
    <pivotField showAll="0"/>
    <pivotField showAll="0"/>
    <pivotField showAll="0"/>
    <pivotField showAll="0"/>
    <pivotField showAll="0"/>
  </pivotFields>
  <rowFields count="1">
    <field x="4"/>
  </rowFields>
  <rowItems count="8">
    <i>
      <x/>
    </i>
    <i>
      <x v="1"/>
    </i>
    <i>
      <x v="2"/>
    </i>
    <i>
      <x v="3"/>
    </i>
    <i>
      <x v="4"/>
    </i>
    <i>
      <x v="5"/>
    </i>
    <i>
      <x v="6"/>
    </i>
    <i t="grand">
      <x/>
    </i>
  </rowItems>
  <colFields count="1">
    <field x="5"/>
  </colFields>
  <colItems count="13">
    <i>
      <x/>
    </i>
    <i>
      <x v="1"/>
    </i>
    <i>
      <x v="2"/>
    </i>
    <i>
      <x v="3"/>
    </i>
    <i>
      <x v="4"/>
    </i>
    <i>
      <x v="5"/>
    </i>
    <i>
      <x v="6"/>
    </i>
    <i>
      <x v="7"/>
    </i>
    <i>
      <x v="8"/>
    </i>
    <i>
      <x v="9"/>
    </i>
    <i>
      <x v="10"/>
    </i>
    <i>
      <x v="11"/>
    </i>
    <i t="grand">
      <x/>
    </i>
  </colItems>
  <dataFields count="1">
    <dataField name="Count of Interest - Extens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14:J20" firstHeaderRow="1" firstDataRow="2" firstDataCol="1"/>
  <pivotFields count="12">
    <pivotField showAll="0">
      <items count="8">
        <item x="0"/>
        <item x="1"/>
        <item x="2"/>
        <item x="3"/>
        <item x="4"/>
        <item x="5"/>
        <item x="6"/>
        <item t="default"/>
      </items>
    </pivotField>
    <pivotField showAll="0">
      <items count="11">
        <item x="8"/>
        <item x="5"/>
        <item x="2"/>
        <item x="0"/>
        <item x="6"/>
        <item x="3"/>
        <item x="1"/>
        <item x="7"/>
        <item x="4"/>
        <item x="9"/>
        <item t="default"/>
      </items>
    </pivotField>
    <pivotField axis="axisRow" dataField="1" showAll="0">
      <items count="6">
        <item x="0"/>
        <item x="1"/>
        <item x="2"/>
        <item x="3"/>
        <item h="1" x="4"/>
        <item t="default"/>
      </items>
    </pivotField>
    <pivotField axis="axisCol" showAll="0">
      <items count="10">
        <item x="6"/>
        <item x="5"/>
        <item x="3"/>
        <item x="1"/>
        <item x="4"/>
        <item x="0"/>
        <item x="2"/>
        <item x="7"/>
        <item h="1" x="8"/>
        <item t="default"/>
      </items>
    </pivotField>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3"/>
  </colFields>
  <colItems count="9">
    <i>
      <x/>
    </i>
    <i>
      <x v="1"/>
    </i>
    <i>
      <x v="2"/>
    </i>
    <i>
      <x v="3"/>
    </i>
    <i>
      <x v="4"/>
    </i>
    <i>
      <x v="5"/>
    </i>
    <i>
      <x v="6"/>
    </i>
    <i>
      <x v="7"/>
    </i>
    <i t="grand">
      <x/>
    </i>
  </colItems>
  <dataFields count="1">
    <dataField name="Count of Interest - Indigeno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3"/>
  <sheetViews>
    <sheetView workbookViewId="0">
      <pane ySplit="2" topLeftCell="A3" activePane="bottomLeft" state="frozen"/>
      <selection pane="bottomLeft" activeCell="G35" sqref="G35"/>
    </sheetView>
  </sheetViews>
  <sheetFormatPr defaultColWidth="8.85546875" defaultRowHeight="15" x14ac:dyDescent="0.25"/>
  <cols>
    <col min="1" max="1" width="14.85546875" style="40" bestFit="1" customWidth="1"/>
    <col min="2" max="13" width="8.85546875" style="40"/>
    <col min="14" max="14" width="10.42578125" style="40" customWidth="1"/>
    <col min="15" max="16384" width="8.85546875" style="40"/>
  </cols>
  <sheetData>
    <row r="1" spans="1:38" x14ac:dyDescent="0.25">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c r="Z1" s="39" t="s">
        <v>25</v>
      </c>
      <c r="AA1" s="39" t="s">
        <v>26</v>
      </c>
      <c r="AB1" s="39" t="s">
        <v>27</v>
      </c>
      <c r="AC1" s="39" t="s">
        <v>28</v>
      </c>
      <c r="AD1" s="39" t="s">
        <v>29</v>
      </c>
      <c r="AE1" s="39" t="s">
        <v>30</v>
      </c>
      <c r="AF1" s="39" t="s">
        <v>31</v>
      </c>
      <c r="AG1" s="39" t="s">
        <v>32</v>
      </c>
      <c r="AH1" s="39" t="s">
        <v>33</v>
      </c>
      <c r="AI1" s="39" t="s">
        <v>34</v>
      </c>
      <c r="AJ1" s="39" t="s">
        <v>35</v>
      </c>
      <c r="AK1" s="39" t="s">
        <v>36</v>
      </c>
      <c r="AL1" s="39" t="s">
        <v>37</v>
      </c>
    </row>
    <row r="2" spans="1:38" x14ac:dyDescent="0.25">
      <c r="A2" s="39" t="s">
        <v>38</v>
      </c>
      <c r="B2" s="39" t="s">
        <v>39</v>
      </c>
      <c r="C2" s="39" t="s">
        <v>40</v>
      </c>
      <c r="D2" s="39" t="s">
        <v>41</v>
      </c>
      <c r="E2" s="39" t="s">
        <v>4</v>
      </c>
      <c r="F2" s="39" t="s">
        <v>5</v>
      </c>
      <c r="G2" s="39" t="s">
        <v>6</v>
      </c>
      <c r="H2" s="39" t="s">
        <v>42</v>
      </c>
      <c r="I2" s="39" t="s">
        <v>43</v>
      </c>
      <c r="J2" s="39" t="s">
        <v>44</v>
      </c>
      <c r="K2" s="39" t="s">
        <v>45</v>
      </c>
      <c r="L2" s="39" t="s">
        <v>46</v>
      </c>
      <c r="M2" s="39" t="s">
        <v>47</v>
      </c>
      <c r="N2" s="39" t="s">
        <v>48</v>
      </c>
      <c r="O2" s="39" t="s">
        <v>49</v>
      </c>
      <c r="P2" s="39" t="s">
        <v>50</v>
      </c>
      <c r="Q2" s="39" t="s">
        <v>51</v>
      </c>
      <c r="R2" s="39" t="s">
        <v>52</v>
      </c>
      <c r="S2" s="39" t="s">
        <v>53</v>
      </c>
      <c r="T2" s="39" t="s">
        <v>54</v>
      </c>
      <c r="U2" s="39" t="s">
        <v>55</v>
      </c>
      <c r="V2" s="39" t="s">
        <v>56</v>
      </c>
      <c r="W2" s="39" t="s">
        <v>57</v>
      </c>
      <c r="X2" s="39" t="s">
        <v>58</v>
      </c>
      <c r="Y2" s="39" t="s">
        <v>59</v>
      </c>
      <c r="Z2" s="39" t="s">
        <v>60</v>
      </c>
      <c r="AA2" s="39" t="s">
        <v>61</v>
      </c>
      <c r="AB2" s="39" t="s">
        <v>62</v>
      </c>
      <c r="AC2" s="39" t="s">
        <v>63</v>
      </c>
      <c r="AD2" s="39" t="s">
        <v>64</v>
      </c>
      <c r="AE2" s="39" t="s">
        <v>65</v>
      </c>
      <c r="AF2" s="39" t="s">
        <v>66</v>
      </c>
      <c r="AG2" s="39" t="s">
        <v>67</v>
      </c>
      <c r="AH2" s="39" t="s">
        <v>68</v>
      </c>
      <c r="AI2" s="39" t="s">
        <v>69</v>
      </c>
      <c r="AJ2" s="39" t="s">
        <v>70</v>
      </c>
      <c r="AK2" s="39" t="s">
        <v>71</v>
      </c>
      <c r="AL2" s="39" t="s">
        <v>72</v>
      </c>
    </row>
    <row r="3" spans="1:38" x14ac:dyDescent="0.25">
      <c r="A3" s="41">
        <v>44678.488587962966</v>
      </c>
      <c r="B3" s="41">
        <v>44678.491238425922</v>
      </c>
      <c r="C3" s="42" t="s">
        <v>41</v>
      </c>
      <c r="D3" s="42" t="s">
        <v>73</v>
      </c>
      <c r="E3" s="40">
        <v>100</v>
      </c>
      <c r="F3" s="40">
        <v>229</v>
      </c>
      <c r="G3" s="42" t="s">
        <v>74</v>
      </c>
      <c r="H3" s="41">
        <v>44678.491248344908</v>
      </c>
      <c r="I3" s="42" t="s">
        <v>75</v>
      </c>
      <c r="J3" s="42" t="s">
        <v>76</v>
      </c>
      <c r="K3" s="42" t="s">
        <v>76</v>
      </c>
      <c r="L3" s="42" t="s">
        <v>76</v>
      </c>
      <c r="M3" s="42" t="s">
        <v>76</v>
      </c>
      <c r="N3" s="40">
        <v>46.731400000000001</v>
      </c>
      <c r="O3" s="40">
        <v>-117.1733</v>
      </c>
      <c r="P3" s="42" t="s">
        <v>77</v>
      </c>
      <c r="Q3" s="42" t="s">
        <v>78</v>
      </c>
      <c r="R3" s="42" t="s">
        <v>79</v>
      </c>
      <c r="S3" s="42" t="s">
        <v>80</v>
      </c>
      <c r="T3" s="42" t="s">
        <v>81</v>
      </c>
      <c r="U3" s="42" t="s">
        <v>82</v>
      </c>
      <c r="V3" s="42" t="s">
        <v>76</v>
      </c>
      <c r="W3" s="42" t="s">
        <v>83</v>
      </c>
      <c r="X3" s="42" t="s">
        <v>84</v>
      </c>
      <c r="Y3" s="42" t="s">
        <v>85</v>
      </c>
      <c r="Z3" s="42" t="s">
        <v>86</v>
      </c>
      <c r="AA3" s="42" t="s">
        <v>87</v>
      </c>
      <c r="AB3" s="42" t="s">
        <v>88</v>
      </c>
      <c r="AC3" s="42" t="s">
        <v>89</v>
      </c>
      <c r="AD3" s="42" t="s">
        <v>89</v>
      </c>
      <c r="AE3" s="42" t="s">
        <v>87</v>
      </c>
      <c r="AF3" s="42" t="s">
        <v>90</v>
      </c>
      <c r="AG3" s="42" t="s">
        <v>90</v>
      </c>
      <c r="AH3" s="42" t="s">
        <v>91</v>
      </c>
      <c r="AI3" s="42" t="s">
        <v>90</v>
      </c>
      <c r="AJ3" s="42" t="s">
        <v>92</v>
      </c>
      <c r="AK3" s="42" t="s">
        <v>93</v>
      </c>
      <c r="AL3" s="42" t="s">
        <v>94</v>
      </c>
    </row>
    <row r="4" spans="1:38" x14ac:dyDescent="0.25">
      <c r="A4" s="41">
        <v>44678.496805555558</v>
      </c>
      <c r="B4" s="41">
        <v>44678.499942129631</v>
      </c>
      <c r="C4" s="42" t="s">
        <v>41</v>
      </c>
      <c r="D4" s="42" t="s">
        <v>95</v>
      </c>
      <c r="E4" s="40">
        <v>100</v>
      </c>
      <c r="F4" s="40">
        <v>271</v>
      </c>
      <c r="G4" s="42" t="s">
        <v>74</v>
      </c>
      <c r="H4" s="41">
        <v>44678.49995315972</v>
      </c>
      <c r="I4" s="42" t="s">
        <v>96</v>
      </c>
      <c r="J4" s="42" t="s">
        <v>76</v>
      </c>
      <c r="K4" s="42" t="s">
        <v>76</v>
      </c>
      <c r="L4" s="42" t="s">
        <v>76</v>
      </c>
      <c r="M4" s="42" t="s">
        <v>76</v>
      </c>
      <c r="N4" s="40">
        <v>41.7468</v>
      </c>
      <c r="O4" s="40">
        <v>-111.82680000000001</v>
      </c>
      <c r="P4" s="42" t="s">
        <v>77</v>
      </c>
      <c r="Q4" s="42" t="s">
        <v>78</v>
      </c>
      <c r="R4" s="42" t="s">
        <v>79</v>
      </c>
      <c r="S4" s="42" t="s">
        <v>97</v>
      </c>
      <c r="T4" s="42" t="s">
        <v>98</v>
      </c>
      <c r="U4" s="42" t="s">
        <v>82</v>
      </c>
      <c r="V4" s="42" t="s">
        <v>76</v>
      </c>
      <c r="W4" s="42" t="s">
        <v>99</v>
      </c>
      <c r="X4" s="42" t="s">
        <v>100</v>
      </c>
      <c r="Y4" s="42" t="s">
        <v>88</v>
      </c>
      <c r="Z4" s="42" t="s">
        <v>87</v>
      </c>
      <c r="AA4" s="42" t="s">
        <v>89</v>
      </c>
      <c r="AB4" s="42" t="s">
        <v>90</v>
      </c>
      <c r="AC4" s="42" t="s">
        <v>101</v>
      </c>
      <c r="AD4" s="42" t="s">
        <v>89</v>
      </c>
      <c r="AE4" s="42" t="s">
        <v>91</v>
      </c>
      <c r="AF4" s="42" t="s">
        <v>90</v>
      </c>
      <c r="AG4" s="42" t="s">
        <v>85</v>
      </c>
      <c r="AH4" s="42" t="s">
        <v>87</v>
      </c>
      <c r="AI4" s="42" t="s">
        <v>102</v>
      </c>
      <c r="AJ4" s="42" t="s">
        <v>90</v>
      </c>
      <c r="AK4" s="42" t="s">
        <v>103</v>
      </c>
      <c r="AL4" s="42" t="s">
        <v>104</v>
      </c>
    </row>
    <row r="5" spans="1:38" x14ac:dyDescent="0.25">
      <c r="A5" s="41">
        <v>44678.526550925926</v>
      </c>
      <c r="B5" s="41">
        <v>44678.539756944447</v>
      </c>
      <c r="C5" s="42" t="s">
        <v>41</v>
      </c>
      <c r="D5" s="42" t="s">
        <v>105</v>
      </c>
      <c r="E5" s="40">
        <v>100</v>
      </c>
      <c r="F5" s="40">
        <v>1141</v>
      </c>
      <c r="G5" s="42" t="s">
        <v>74</v>
      </c>
      <c r="H5" s="41">
        <v>44678.539762152781</v>
      </c>
      <c r="I5" s="42" t="s">
        <v>106</v>
      </c>
      <c r="J5" s="42" t="s">
        <v>76</v>
      </c>
      <c r="K5" s="42" t="s">
        <v>76</v>
      </c>
      <c r="L5" s="42" t="s">
        <v>76</v>
      </c>
      <c r="M5" s="42" t="s">
        <v>76</v>
      </c>
      <c r="N5" s="40">
        <v>35.656500000000001</v>
      </c>
      <c r="O5" s="40">
        <v>-106.01049999999999</v>
      </c>
      <c r="P5" s="42" t="s">
        <v>77</v>
      </c>
      <c r="Q5" s="42" t="s">
        <v>78</v>
      </c>
      <c r="R5" s="42" t="s">
        <v>79</v>
      </c>
      <c r="S5" s="42" t="s">
        <v>107</v>
      </c>
      <c r="T5" s="42" t="s">
        <v>108</v>
      </c>
      <c r="U5" s="42" t="s">
        <v>109</v>
      </c>
      <c r="V5" s="42" t="s">
        <v>76</v>
      </c>
      <c r="W5" s="42" t="s">
        <v>76</v>
      </c>
      <c r="X5" s="42" t="s">
        <v>76</v>
      </c>
      <c r="Y5" s="42" t="s">
        <v>76</v>
      </c>
      <c r="Z5" s="42" t="s">
        <v>76</v>
      </c>
      <c r="AA5" s="42" t="s">
        <v>76</v>
      </c>
      <c r="AB5" s="42" t="s">
        <v>76</v>
      </c>
      <c r="AC5" s="42" t="s">
        <v>76</v>
      </c>
      <c r="AD5" s="42" t="s">
        <v>76</v>
      </c>
      <c r="AE5" s="42" t="s">
        <v>76</v>
      </c>
      <c r="AF5" s="42" t="s">
        <v>76</v>
      </c>
      <c r="AG5" s="42" t="s">
        <v>76</v>
      </c>
      <c r="AH5" s="42" t="s">
        <v>76</v>
      </c>
      <c r="AI5" s="42" t="s">
        <v>76</v>
      </c>
      <c r="AJ5" s="42" t="s">
        <v>76</v>
      </c>
      <c r="AK5" s="42" t="s">
        <v>76</v>
      </c>
      <c r="AL5" s="42" t="s">
        <v>76</v>
      </c>
    </row>
    <row r="6" spans="1:38" x14ac:dyDescent="0.25">
      <c r="A6" s="41">
        <v>44678.540555555555</v>
      </c>
      <c r="B6" s="41">
        <v>44678.542233796295</v>
      </c>
      <c r="C6" s="42" t="s">
        <v>41</v>
      </c>
      <c r="D6" s="42" t="s">
        <v>110</v>
      </c>
      <c r="E6" s="40">
        <v>100</v>
      </c>
      <c r="F6" s="40">
        <v>144</v>
      </c>
      <c r="G6" s="42" t="s">
        <v>74</v>
      </c>
      <c r="H6" s="41">
        <v>44678.542237650465</v>
      </c>
      <c r="I6" s="42" t="s">
        <v>111</v>
      </c>
      <c r="J6" s="42" t="s">
        <v>76</v>
      </c>
      <c r="K6" s="42" t="s">
        <v>76</v>
      </c>
      <c r="L6" s="42" t="s">
        <v>76</v>
      </c>
      <c r="M6" s="42" t="s">
        <v>76</v>
      </c>
      <c r="N6" s="40">
        <v>33.508000000000003</v>
      </c>
      <c r="O6" s="40">
        <v>-112.09950000000001</v>
      </c>
      <c r="P6" s="42" t="s">
        <v>77</v>
      </c>
      <c r="Q6" s="42" t="s">
        <v>78</v>
      </c>
      <c r="R6" s="42" t="s">
        <v>79</v>
      </c>
      <c r="S6" s="42" t="s">
        <v>112</v>
      </c>
      <c r="T6" s="42" t="s">
        <v>113</v>
      </c>
      <c r="U6" s="42" t="s">
        <v>82</v>
      </c>
      <c r="V6" s="42" t="s">
        <v>76</v>
      </c>
      <c r="W6" s="42" t="s">
        <v>114</v>
      </c>
      <c r="X6" s="42" t="s">
        <v>115</v>
      </c>
      <c r="Y6" s="42" t="s">
        <v>92</v>
      </c>
      <c r="Z6" s="42" t="s">
        <v>102</v>
      </c>
      <c r="AA6" s="42" t="s">
        <v>102</v>
      </c>
      <c r="AB6" s="42" t="s">
        <v>85</v>
      </c>
      <c r="AC6" s="42" t="s">
        <v>90</v>
      </c>
      <c r="AD6" s="42" t="s">
        <v>92</v>
      </c>
      <c r="AE6" s="42" t="s">
        <v>92</v>
      </c>
      <c r="AF6" s="42" t="s">
        <v>91</v>
      </c>
      <c r="AG6" s="42" t="s">
        <v>89</v>
      </c>
      <c r="AH6" s="42" t="s">
        <v>90</v>
      </c>
      <c r="AI6" s="42" t="s">
        <v>91</v>
      </c>
      <c r="AJ6" s="42" t="s">
        <v>91</v>
      </c>
      <c r="AK6" s="42" t="s">
        <v>116</v>
      </c>
      <c r="AL6" s="42" t="s">
        <v>76</v>
      </c>
    </row>
    <row r="7" spans="1:38" x14ac:dyDescent="0.25">
      <c r="A7" s="41">
        <v>44678.547337962962</v>
      </c>
      <c r="B7" s="41">
        <v>44678.549444444441</v>
      </c>
      <c r="C7" s="42" t="s">
        <v>41</v>
      </c>
      <c r="D7" s="42" t="s">
        <v>117</v>
      </c>
      <c r="E7" s="40">
        <v>100</v>
      </c>
      <c r="F7" s="40">
        <v>182</v>
      </c>
      <c r="G7" s="42" t="s">
        <v>74</v>
      </c>
      <c r="H7" s="41">
        <v>44678.549455324071</v>
      </c>
      <c r="I7" s="42" t="s">
        <v>118</v>
      </c>
      <c r="J7" s="42" t="s">
        <v>76</v>
      </c>
      <c r="K7" s="42" t="s">
        <v>76</v>
      </c>
      <c r="L7" s="42" t="s">
        <v>76</v>
      </c>
      <c r="M7" s="42" t="s">
        <v>76</v>
      </c>
      <c r="N7" s="40">
        <v>36.579599999999999</v>
      </c>
      <c r="O7" s="40">
        <v>-105.68729999999999</v>
      </c>
      <c r="P7" s="42" t="s">
        <v>77</v>
      </c>
      <c r="Q7" s="42" t="s">
        <v>78</v>
      </c>
      <c r="R7" s="42" t="s">
        <v>79</v>
      </c>
      <c r="S7" s="42" t="s">
        <v>119</v>
      </c>
      <c r="T7" s="42" t="s">
        <v>120</v>
      </c>
      <c r="U7" s="42" t="s">
        <v>82</v>
      </c>
      <c r="V7" s="42" t="s">
        <v>76</v>
      </c>
      <c r="W7" s="42" t="s">
        <v>121</v>
      </c>
      <c r="X7" s="42" t="s">
        <v>76</v>
      </c>
      <c r="Y7" s="42" t="s">
        <v>101</v>
      </c>
      <c r="Z7" s="42" t="s">
        <v>101</v>
      </c>
      <c r="AA7" s="42" t="s">
        <v>101</v>
      </c>
      <c r="AB7" s="42" t="s">
        <v>87</v>
      </c>
      <c r="AC7" s="42" t="s">
        <v>86</v>
      </c>
      <c r="AD7" s="42" t="s">
        <v>92</v>
      </c>
      <c r="AE7" s="42" t="s">
        <v>90</v>
      </c>
      <c r="AF7" s="42" t="s">
        <v>90</v>
      </c>
      <c r="AG7" s="42" t="s">
        <v>90</v>
      </c>
      <c r="AH7" s="42" t="s">
        <v>90</v>
      </c>
      <c r="AI7" s="42" t="s">
        <v>90</v>
      </c>
      <c r="AJ7" s="42" t="s">
        <v>90</v>
      </c>
      <c r="AK7" s="42" t="s">
        <v>122</v>
      </c>
      <c r="AL7" s="42" t="s">
        <v>76</v>
      </c>
    </row>
    <row r="8" spans="1:38" x14ac:dyDescent="0.25">
      <c r="A8" s="41">
        <v>44678.691284722219</v>
      </c>
      <c r="B8" s="41">
        <v>44678.694780092592</v>
      </c>
      <c r="C8" s="42" t="s">
        <v>41</v>
      </c>
      <c r="D8" s="42" t="s">
        <v>123</v>
      </c>
      <c r="E8" s="40">
        <v>100</v>
      </c>
      <c r="F8" s="40">
        <v>302</v>
      </c>
      <c r="G8" s="42" t="s">
        <v>74</v>
      </c>
      <c r="H8" s="41">
        <v>44678.694792569448</v>
      </c>
      <c r="I8" s="42" t="s">
        <v>124</v>
      </c>
      <c r="J8" s="42" t="s">
        <v>76</v>
      </c>
      <c r="K8" s="42" t="s">
        <v>76</v>
      </c>
      <c r="L8" s="42" t="s">
        <v>76</v>
      </c>
      <c r="M8" s="42" t="s">
        <v>76</v>
      </c>
      <c r="N8" s="40">
        <v>40.6982</v>
      </c>
      <c r="O8" s="40">
        <v>-111.84099999999999</v>
      </c>
      <c r="P8" s="42" t="s">
        <v>77</v>
      </c>
      <c r="Q8" s="42" t="s">
        <v>78</v>
      </c>
      <c r="R8" s="42" t="s">
        <v>79</v>
      </c>
      <c r="S8" s="42" t="s">
        <v>125</v>
      </c>
      <c r="T8" s="42" t="s">
        <v>98</v>
      </c>
      <c r="U8" s="42" t="s">
        <v>109</v>
      </c>
      <c r="V8" s="42" t="s">
        <v>76</v>
      </c>
      <c r="W8" s="42" t="s">
        <v>126</v>
      </c>
      <c r="X8" s="42" t="s">
        <v>76</v>
      </c>
      <c r="Y8" s="42" t="s">
        <v>86</v>
      </c>
      <c r="Z8" s="42" t="s">
        <v>101</v>
      </c>
      <c r="AA8" s="42" t="s">
        <v>87</v>
      </c>
      <c r="AB8" s="42" t="s">
        <v>85</v>
      </c>
      <c r="AC8" s="42" t="s">
        <v>101</v>
      </c>
      <c r="AD8" s="42" t="s">
        <v>86</v>
      </c>
      <c r="AE8" s="42" t="s">
        <v>91</v>
      </c>
      <c r="AF8" s="42" t="s">
        <v>91</v>
      </c>
      <c r="AG8" s="42" t="s">
        <v>89</v>
      </c>
      <c r="AH8" s="42" t="s">
        <v>87</v>
      </c>
      <c r="AI8" s="42" t="s">
        <v>87</v>
      </c>
      <c r="AJ8" s="42" t="s">
        <v>87</v>
      </c>
      <c r="AK8" s="42" t="s">
        <v>127</v>
      </c>
      <c r="AL8" s="42" t="s">
        <v>128</v>
      </c>
    </row>
    <row r="9" spans="1:38" x14ac:dyDescent="0.25">
      <c r="A9" s="41">
        <v>44678.740937499999</v>
      </c>
      <c r="B9" s="41">
        <v>44678.744479166664</v>
      </c>
      <c r="C9" s="42" t="s">
        <v>41</v>
      </c>
      <c r="D9" s="42" t="s">
        <v>129</v>
      </c>
      <c r="E9" s="40">
        <v>100</v>
      </c>
      <c r="F9" s="40">
        <v>305</v>
      </c>
      <c r="G9" s="42" t="s">
        <v>74</v>
      </c>
      <c r="H9" s="41">
        <v>44678.744485648145</v>
      </c>
      <c r="I9" s="42" t="s">
        <v>130</v>
      </c>
      <c r="J9" s="42" t="s">
        <v>76</v>
      </c>
      <c r="K9" s="42" t="s">
        <v>76</v>
      </c>
      <c r="L9" s="42" t="s">
        <v>76</v>
      </c>
      <c r="M9" s="42" t="s">
        <v>76</v>
      </c>
      <c r="N9" s="40">
        <v>48.058900000000001</v>
      </c>
      <c r="O9" s="40">
        <v>-122.1579</v>
      </c>
      <c r="P9" s="42" t="s">
        <v>77</v>
      </c>
      <c r="Q9" s="42" t="s">
        <v>78</v>
      </c>
      <c r="R9" s="42" t="s">
        <v>79</v>
      </c>
      <c r="S9" s="42" t="s">
        <v>131</v>
      </c>
      <c r="T9" s="42" t="s">
        <v>132</v>
      </c>
      <c r="U9" s="42" t="s">
        <v>82</v>
      </c>
      <c r="V9" s="42" t="s">
        <v>76</v>
      </c>
      <c r="W9" s="42" t="s">
        <v>133</v>
      </c>
      <c r="X9" s="42" t="s">
        <v>76</v>
      </c>
      <c r="Y9" s="42" t="s">
        <v>89</v>
      </c>
      <c r="Z9" s="42" t="s">
        <v>101</v>
      </c>
      <c r="AA9" s="42" t="s">
        <v>92</v>
      </c>
      <c r="AB9" s="42" t="s">
        <v>86</v>
      </c>
      <c r="AC9" s="42" t="s">
        <v>134</v>
      </c>
      <c r="AD9" s="42" t="s">
        <v>134</v>
      </c>
      <c r="AE9" s="42" t="s">
        <v>92</v>
      </c>
      <c r="AF9" s="42" t="s">
        <v>92</v>
      </c>
      <c r="AG9" s="42" t="s">
        <v>89</v>
      </c>
      <c r="AH9" s="42" t="s">
        <v>92</v>
      </c>
      <c r="AI9" s="42" t="s">
        <v>91</v>
      </c>
      <c r="AJ9" s="42" t="s">
        <v>92</v>
      </c>
      <c r="AK9" s="42" t="s">
        <v>135</v>
      </c>
      <c r="AL9" s="42" t="s">
        <v>76</v>
      </c>
    </row>
    <row r="10" spans="1:38" x14ac:dyDescent="0.25">
      <c r="A10" s="41">
        <v>44679.489236111112</v>
      </c>
      <c r="B10" s="41">
        <v>44679.491261574076</v>
      </c>
      <c r="C10" s="42" t="s">
        <v>41</v>
      </c>
      <c r="D10" s="42" t="s">
        <v>136</v>
      </c>
      <c r="E10" s="40">
        <v>100</v>
      </c>
      <c r="F10" s="40">
        <v>174</v>
      </c>
      <c r="G10" s="42" t="s">
        <v>74</v>
      </c>
      <c r="H10" s="41">
        <v>44679.491274108797</v>
      </c>
      <c r="I10" s="42" t="s">
        <v>137</v>
      </c>
      <c r="J10" s="42" t="s">
        <v>76</v>
      </c>
      <c r="K10" s="42" t="s">
        <v>76</v>
      </c>
      <c r="L10" s="42" t="s">
        <v>76</v>
      </c>
      <c r="M10" s="42" t="s">
        <v>76</v>
      </c>
      <c r="N10" s="40">
        <v>41.7468</v>
      </c>
      <c r="O10" s="40">
        <v>-111.82680000000001</v>
      </c>
      <c r="P10" s="42" t="s">
        <v>77</v>
      </c>
      <c r="Q10" s="42" t="s">
        <v>78</v>
      </c>
      <c r="R10" s="42" t="s">
        <v>79</v>
      </c>
      <c r="S10" s="42" t="s">
        <v>138</v>
      </c>
      <c r="T10" s="42" t="s">
        <v>139</v>
      </c>
      <c r="U10" s="42" t="s">
        <v>82</v>
      </c>
      <c r="V10" s="42" t="s">
        <v>76</v>
      </c>
      <c r="W10" s="42" t="s">
        <v>126</v>
      </c>
      <c r="X10" s="42" t="s">
        <v>76</v>
      </c>
      <c r="Y10" s="42" t="s">
        <v>87</v>
      </c>
      <c r="Z10" s="42" t="s">
        <v>134</v>
      </c>
      <c r="AA10" s="42" t="s">
        <v>87</v>
      </c>
      <c r="AB10" s="42" t="s">
        <v>87</v>
      </c>
      <c r="AC10" s="42" t="s">
        <v>87</v>
      </c>
      <c r="AD10" s="42" t="s">
        <v>86</v>
      </c>
      <c r="AE10" s="42" t="s">
        <v>91</v>
      </c>
      <c r="AF10" s="42" t="s">
        <v>91</v>
      </c>
      <c r="AG10" s="42" t="s">
        <v>91</v>
      </c>
      <c r="AH10" s="42" t="s">
        <v>91</v>
      </c>
      <c r="AI10" s="42" t="s">
        <v>92</v>
      </c>
      <c r="AJ10" s="42" t="s">
        <v>89</v>
      </c>
      <c r="AK10" s="42" t="s">
        <v>140</v>
      </c>
      <c r="AL10" s="42" t="s">
        <v>76</v>
      </c>
    </row>
    <row r="11" spans="1:38" x14ac:dyDescent="0.25">
      <c r="A11" s="41">
        <v>44679.690960648149</v>
      </c>
      <c r="B11" s="41">
        <v>44679.69672453704</v>
      </c>
      <c r="C11" s="42" t="s">
        <v>41</v>
      </c>
      <c r="D11" s="42" t="s">
        <v>141</v>
      </c>
      <c r="E11" s="40">
        <v>100</v>
      </c>
      <c r="F11" s="40">
        <v>498</v>
      </c>
      <c r="G11" s="42" t="s">
        <v>74</v>
      </c>
      <c r="H11" s="41">
        <v>44679.696739363426</v>
      </c>
      <c r="I11" s="42" t="s">
        <v>142</v>
      </c>
      <c r="J11" s="42" t="s">
        <v>76</v>
      </c>
      <c r="K11" s="42" t="s">
        <v>76</v>
      </c>
      <c r="L11" s="42" t="s">
        <v>76</v>
      </c>
      <c r="M11" s="42" t="s">
        <v>76</v>
      </c>
      <c r="N11" s="40">
        <v>35.134900000000002</v>
      </c>
      <c r="O11" s="40">
        <v>-106.64019999999999</v>
      </c>
      <c r="P11" s="42" t="s">
        <v>77</v>
      </c>
      <c r="Q11" s="42" t="s">
        <v>78</v>
      </c>
      <c r="R11" s="42" t="s">
        <v>79</v>
      </c>
      <c r="S11" s="42" t="s">
        <v>143</v>
      </c>
      <c r="T11" s="42" t="s">
        <v>144</v>
      </c>
      <c r="U11" s="42" t="s">
        <v>109</v>
      </c>
      <c r="V11" s="42" t="s">
        <v>76</v>
      </c>
      <c r="W11" s="42" t="s">
        <v>145</v>
      </c>
      <c r="X11" s="42" t="s">
        <v>76</v>
      </c>
      <c r="Y11" s="42" t="s">
        <v>92</v>
      </c>
      <c r="Z11" s="42" t="s">
        <v>90</v>
      </c>
      <c r="AA11" s="42" t="s">
        <v>134</v>
      </c>
      <c r="AB11" s="42" t="s">
        <v>134</v>
      </c>
      <c r="AC11" s="42" t="s">
        <v>102</v>
      </c>
      <c r="AD11" s="42" t="s">
        <v>92</v>
      </c>
      <c r="AE11" s="42" t="s">
        <v>91</v>
      </c>
      <c r="AF11" s="42" t="s">
        <v>91</v>
      </c>
      <c r="AG11" s="42" t="s">
        <v>91</v>
      </c>
      <c r="AH11" s="42" t="s">
        <v>91</v>
      </c>
      <c r="AI11" s="42" t="s">
        <v>91</v>
      </c>
      <c r="AJ11" s="42" t="s">
        <v>91</v>
      </c>
      <c r="AK11" s="42" t="s">
        <v>146</v>
      </c>
      <c r="AL11" s="42" t="s">
        <v>76</v>
      </c>
    </row>
    <row r="12" spans="1:38" x14ac:dyDescent="0.25">
      <c r="A12" s="41">
        <v>44679.742465277777</v>
      </c>
      <c r="B12" s="41">
        <v>44679.745381944442</v>
      </c>
      <c r="C12" s="42" t="s">
        <v>41</v>
      </c>
      <c r="D12" s="42" t="s">
        <v>147</v>
      </c>
      <c r="E12" s="40">
        <v>100</v>
      </c>
      <c r="F12" s="40">
        <v>252</v>
      </c>
      <c r="G12" s="42" t="s">
        <v>74</v>
      </c>
      <c r="H12" s="41">
        <v>44679.745391921293</v>
      </c>
      <c r="I12" s="42" t="s">
        <v>148</v>
      </c>
      <c r="J12" s="42" t="s">
        <v>76</v>
      </c>
      <c r="K12" s="42" t="s">
        <v>76</v>
      </c>
      <c r="L12" s="42" t="s">
        <v>76</v>
      </c>
      <c r="M12" s="42" t="s">
        <v>76</v>
      </c>
      <c r="N12" s="40">
        <v>35.187100000000001</v>
      </c>
      <c r="O12" s="40">
        <v>-106.66589999999999</v>
      </c>
      <c r="P12" s="42" t="s">
        <v>77</v>
      </c>
      <c r="Q12" s="42" t="s">
        <v>78</v>
      </c>
      <c r="R12" s="42" t="s">
        <v>79</v>
      </c>
      <c r="S12" s="42" t="s">
        <v>149</v>
      </c>
      <c r="T12" s="42" t="s">
        <v>108</v>
      </c>
      <c r="U12" s="42" t="s">
        <v>82</v>
      </c>
      <c r="V12" s="42" t="s">
        <v>76</v>
      </c>
      <c r="W12" s="42" t="s">
        <v>150</v>
      </c>
      <c r="X12" s="42" t="s">
        <v>151</v>
      </c>
      <c r="Y12" s="42" t="s">
        <v>85</v>
      </c>
      <c r="Z12" s="42" t="s">
        <v>102</v>
      </c>
      <c r="AA12" s="42" t="s">
        <v>101</v>
      </c>
      <c r="AB12" s="42" t="s">
        <v>85</v>
      </c>
      <c r="AC12" s="42" t="s">
        <v>134</v>
      </c>
      <c r="AD12" s="42" t="s">
        <v>134</v>
      </c>
      <c r="AE12" s="42" t="s">
        <v>89</v>
      </c>
      <c r="AF12" s="42" t="s">
        <v>89</v>
      </c>
      <c r="AG12" s="42" t="s">
        <v>87</v>
      </c>
      <c r="AH12" s="42" t="s">
        <v>89</v>
      </c>
      <c r="AI12" s="42" t="s">
        <v>89</v>
      </c>
      <c r="AJ12" s="42" t="s">
        <v>89</v>
      </c>
      <c r="AK12" s="42" t="s">
        <v>152</v>
      </c>
      <c r="AL12" s="42" t="s">
        <v>76</v>
      </c>
    </row>
    <row r="13" spans="1:38" x14ac:dyDescent="0.25">
      <c r="A13" s="41">
        <v>44679.845324074071</v>
      </c>
      <c r="B13" s="41">
        <v>44679.849224537036</v>
      </c>
      <c r="C13" s="42" t="s">
        <v>41</v>
      </c>
      <c r="D13" s="42" t="s">
        <v>153</v>
      </c>
      <c r="E13" s="40">
        <v>100</v>
      </c>
      <c r="F13" s="40">
        <v>337</v>
      </c>
      <c r="G13" s="42" t="s">
        <v>74</v>
      </c>
      <c r="H13" s="41">
        <v>44679.849238784722</v>
      </c>
      <c r="I13" s="42" t="s">
        <v>154</v>
      </c>
      <c r="J13" s="42" t="s">
        <v>76</v>
      </c>
      <c r="K13" s="42" t="s">
        <v>76</v>
      </c>
      <c r="L13" s="42" t="s">
        <v>76</v>
      </c>
      <c r="M13" s="42" t="s">
        <v>76</v>
      </c>
      <c r="N13" s="40">
        <v>32.309800000000003</v>
      </c>
      <c r="O13" s="40">
        <v>-110.91500000000001</v>
      </c>
      <c r="P13" s="42" t="s">
        <v>77</v>
      </c>
      <c r="Q13" s="42" t="s">
        <v>78</v>
      </c>
      <c r="R13" s="42" t="s">
        <v>79</v>
      </c>
      <c r="S13" s="42" t="s">
        <v>155</v>
      </c>
      <c r="T13" s="42" t="s">
        <v>156</v>
      </c>
      <c r="U13" s="42" t="s">
        <v>82</v>
      </c>
      <c r="V13" s="42" t="s">
        <v>76</v>
      </c>
      <c r="W13" s="42" t="s">
        <v>76</v>
      </c>
      <c r="X13" s="42" t="s">
        <v>157</v>
      </c>
      <c r="Y13" s="42" t="s">
        <v>88</v>
      </c>
      <c r="Z13" s="42" t="s">
        <v>88</v>
      </c>
      <c r="AA13" s="42" t="s">
        <v>134</v>
      </c>
      <c r="AB13" s="42" t="s">
        <v>101</v>
      </c>
      <c r="AC13" s="42" t="s">
        <v>101</v>
      </c>
      <c r="AD13" s="42" t="s">
        <v>85</v>
      </c>
      <c r="AE13" s="42" t="s">
        <v>91</v>
      </c>
      <c r="AF13" s="42" t="s">
        <v>91</v>
      </c>
      <c r="AG13" s="42" t="s">
        <v>91</v>
      </c>
      <c r="AH13" s="42" t="s">
        <v>85</v>
      </c>
      <c r="AI13" s="42" t="s">
        <v>85</v>
      </c>
      <c r="AJ13" s="42" t="s">
        <v>85</v>
      </c>
      <c r="AK13" s="42" t="s">
        <v>158</v>
      </c>
      <c r="AL13" s="42" t="s">
        <v>76</v>
      </c>
    </row>
    <row r="14" spans="1:38" x14ac:dyDescent="0.25">
      <c r="A14" s="41">
        <v>44680.465173611112</v>
      </c>
      <c r="B14" s="41">
        <v>44680.470636574071</v>
      </c>
      <c r="C14" s="42" t="s">
        <v>41</v>
      </c>
      <c r="D14" s="42" t="s">
        <v>159</v>
      </c>
      <c r="E14" s="40">
        <v>100</v>
      </c>
      <c r="F14" s="40">
        <v>472</v>
      </c>
      <c r="G14" s="42" t="s">
        <v>74</v>
      </c>
      <c r="H14" s="41">
        <v>44680.470648969909</v>
      </c>
      <c r="I14" s="42" t="s">
        <v>160</v>
      </c>
      <c r="J14" s="42" t="s">
        <v>76</v>
      </c>
      <c r="K14" s="42" t="s">
        <v>76</v>
      </c>
      <c r="L14" s="42" t="s">
        <v>76</v>
      </c>
      <c r="M14" s="42" t="s">
        <v>76</v>
      </c>
      <c r="N14" s="40">
        <v>46.731400000000001</v>
      </c>
      <c r="O14" s="40">
        <v>-117.1733</v>
      </c>
      <c r="P14" s="42" t="s">
        <v>77</v>
      </c>
      <c r="Q14" s="42" t="s">
        <v>78</v>
      </c>
      <c r="R14" s="42" t="s">
        <v>79</v>
      </c>
      <c r="S14" s="42" t="s">
        <v>161</v>
      </c>
      <c r="T14" s="42" t="s">
        <v>162</v>
      </c>
      <c r="U14" s="42" t="s">
        <v>82</v>
      </c>
      <c r="V14" s="42" t="s">
        <v>76</v>
      </c>
      <c r="W14" s="42" t="s">
        <v>163</v>
      </c>
      <c r="X14" s="42" t="s">
        <v>76</v>
      </c>
      <c r="Y14" s="42" t="s">
        <v>101</v>
      </c>
      <c r="Z14" s="42" t="s">
        <v>102</v>
      </c>
      <c r="AA14" s="42" t="s">
        <v>88</v>
      </c>
      <c r="AB14" s="42" t="s">
        <v>88</v>
      </c>
      <c r="AC14" s="42" t="s">
        <v>89</v>
      </c>
      <c r="AD14" s="42" t="s">
        <v>101</v>
      </c>
      <c r="AE14" s="42" t="s">
        <v>87</v>
      </c>
      <c r="AF14" s="42" t="s">
        <v>90</v>
      </c>
      <c r="AG14" s="42" t="s">
        <v>92</v>
      </c>
      <c r="AH14" s="42" t="s">
        <v>91</v>
      </c>
      <c r="AI14" s="42" t="s">
        <v>90</v>
      </c>
      <c r="AJ14" s="42" t="s">
        <v>87</v>
      </c>
      <c r="AK14" s="42" t="s">
        <v>164</v>
      </c>
      <c r="AL14" s="42" t="s">
        <v>165</v>
      </c>
    </row>
    <row r="15" spans="1:38" x14ac:dyDescent="0.25">
      <c r="A15" s="41">
        <v>44680.48060185185</v>
      </c>
      <c r="B15" s="41">
        <v>44680.482268518521</v>
      </c>
      <c r="C15" s="42" t="s">
        <v>41</v>
      </c>
      <c r="D15" s="42" t="s">
        <v>166</v>
      </c>
      <c r="E15" s="40">
        <v>100</v>
      </c>
      <c r="F15" s="40">
        <v>143</v>
      </c>
      <c r="G15" s="42" t="s">
        <v>74</v>
      </c>
      <c r="H15" s="41">
        <v>44680.482278750002</v>
      </c>
      <c r="I15" s="42" t="s">
        <v>167</v>
      </c>
      <c r="J15" s="42" t="s">
        <v>76</v>
      </c>
      <c r="K15" s="42" t="s">
        <v>76</v>
      </c>
      <c r="L15" s="42" t="s">
        <v>76</v>
      </c>
      <c r="M15" s="42" t="s">
        <v>76</v>
      </c>
      <c r="N15" s="40">
        <v>40.581499999999998</v>
      </c>
      <c r="O15" s="40">
        <v>-105.10420000000001</v>
      </c>
      <c r="P15" s="42" t="s">
        <v>77</v>
      </c>
      <c r="Q15" s="42" t="s">
        <v>78</v>
      </c>
      <c r="R15" s="42" t="s">
        <v>79</v>
      </c>
      <c r="S15" s="42" t="s">
        <v>168</v>
      </c>
      <c r="T15" s="42" t="s">
        <v>169</v>
      </c>
      <c r="U15" s="42" t="s">
        <v>82</v>
      </c>
      <c r="V15" s="42" t="s">
        <v>76</v>
      </c>
      <c r="W15" s="42" t="s">
        <v>170</v>
      </c>
      <c r="X15" s="42" t="s">
        <v>76</v>
      </c>
      <c r="Y15" s="42" t="s">
        <v>90</v>
      </c>
      <c r="Z15" s="42" t="s">
        <v>102</v>
      </c>
      <c r="AA15" s="42" t="s">
        <v>134</v>
      </c>
      <c r="AB15" s="42" t="s">
        <v>134</v>
      </c>
      <c r="AC15" s="42" t="s">
        <v>86</v>
      </c>
      <c r="AD15" s="42" t="s">
        <v>86</v>
      </c>
      <c r="AE15" s="42" t="s">
        <v>92</v>
      </c>
      <c r="AF15" s="42" t="s">
        <v>89</v>
      </c>
      <c r="AG15" s="42" t="s">
        <v>89</v>
      </c>
      <c r="AH15" s="42" t="s">
        <v>89</v>
      </c>
      <c r="AI15" s="42" t="s">
        <v>87</v>
      </c>
      <c r="AJ15" s="42" t="s">
        <v>85</v>
      </c>
      <c r="AK15" s="42" t="s">
        <v>76</v>
      </c>
      <c r="AL15" s="42" t="s">
        <v>76</v>
      </c>
    </row>
    <row r="16" spans="1:38" x14ac:dyDescent="0.25">
      <c r="A16" s="41">
        <v>44680.560810185183</v>
      </c>
      <c r="B16" s="41">
        <v>44680.598483796297</v>
      </c>
      <c r="C16" s="42" t="s">
        <v>41</v>
      </c>
      <c r="D16" s="42" t="s">
        <v>171</v>
      </c>
      <c r="E16" s="40">
        <v>100</v>
      </c>
      <c r="F16" s="40">
        <v>3254</v>
      </c>
      <c r="G16" s="42" t="s">
        <v>74</v>
      </c>
      <c r="H16" s="41">
        <v>44680.598490821758</v>
      </c>
      <c r="I16" s="42" t="s">
        <v>172</v>
      </c>
      <c r="J16" s="42" t="s">
        <v>76</v>
      </c>
      <c r="K16" s="42" t="s">
        <v>76</v>
      </c>
      <c r="L16" s="42" t="s">
        <v>76</v>
      </c>
      <c r="M16" s="42" t="s">
        <v>76</v>
      </c>
      <c r="N16" s="40">
        <v>35.915100000000002</v>
      </c>
      <c r="O16" s="40">
        <v>-79.097200000000001</v>
      </c>
      <c r="P16" s="42" t="s">
        <v>77</v>
      </c>
      <c r="Q16" s="42" t="s">
        <v>78</v>
      </c>
      <c r="R16" s="42" t="s">
        <v>79</v>
      </c>
      <c r="S16" s="42" t="s">
        <v>173</v>
      </c>
      <c r="T16" s="42" t="s">
        <v>81</v>
      </c>
      <c r="U16" s="42" t="s">
        <v>174</v>
      </c>
      <c r="V16" s="42" t="s">
        <v>76</v>
      </c>
      <c r="W16" s="42" t="s">
        <v>83</v>
      </c>
      <c r="X16" s="42" t="s">
        <v>76</v>
      </c>
      <c r="Y16" s="42" t="s">
        <v>101</v>
      </c>
      <c r="Z16" s="42" t="s">
        <v>101</v>
      </c>
      <c r="AA16" s="42" t="s">
        <v>101</v>
      </c>
      <c r="AB16" s="42" t="s">
        <v>85</v>
      </c>
      <c r="AC16" s="42" t="s">
        <v>101</v>
      </c>
      <c r="AD16" s="42" t="s">
        <v>101</v>
      </c>
      <c r="AE16" s="42" t="s">
        <v>85</v>
      </c>
      <c r="AF16" s="42" t="s">
        <v>89</v>
      </c>
      <c r="AG16" s="42" t="s">
        <v>85</v>
      </c>
      <c r="AH16" s="42" t="s">
        <v>91</v>
      </c>
      <c r="AI16" s="42" t="s">
        <v>91</v>
      </c>
      <c r="AJ16" s="42" t="s">
        <v>91</v>
      </c>
      <c r="AK16" s="42" t="s">
        <v>175</v>
      </c>
      <c r="AL16" s="42" t="s">
        <v>76</v>
      </c>
    </row>
    <row r="17" spans="1:38" x14ac:dyDescent="0.25">
      <c r="A17" s="41">
        <v>44680.693912037037</v>
      </c>
      <c r="B17" s="41">
        <v>44680.696643518517</v>
      </c>
      <c r="C17" s="42" t="s">
        <v>41</v>
      </c>
      <c r="D17" s="42" t="s">
        <v>176</v>
      </c>
      <c r="E17" s="40">
        <v>100</v>
      </c>
      <c r="F17" s="40">
        <v>236</v>
      </c>
      <c r="G17" s="42" t="s">
        <v>74</v>
      </c>
      <c r="H17" s="41">
        <v>44680.696658148147</v>
      </c>
      <c r="I17" s="42" t="s">
        <v>177</v>
      </c>
      <c r="J17" s="42" t="s">
        <v>76</v>
      </c>
      <c r="K17" s="42" t="s">
        <v>76</v>
      </c>
      <c r="L17" s="42" t="s">
        <v>76</v>
      </c>
      <c r="M17" s="42" t="s">
        <v>76</v>
      </c>
      <c r="N17" s="40">
        <v>46.731400000000001</v>
      </c>
      <c r="O17" s="40">
        <v>-117.1733</v>
      </c>
      <c r="P17" s="42" t="s">
        <v>77</v>
      </c>
      <c r="Q17" s="42" t="s">
        <v>78</v>
      </c>
      <c r="R17" s="42" t="s">
        <v>79</v>
      </c>
      <c r="S17" s="42" t="s">
        <v>178</v>
      </c>
      <c r="T17" s="42" t="s">
        <v>81</v>
      </c>
      <c r="U17" s="42" t="s">
        <v>82</v>
      </c>
      <c r="V17" s="42" t="s">
        <v>76</v>
      </c>
      <c r="W17" s="42" t="s">
        <v>179</v>
      </c>
      <c r="X17" s="42" t="s">
        <v>180</v>
      </c>
      <c r="Y17" s="42" t="s">
        <v>101</v>
      </c>
      <c r="Z17" s="42" t="s">
        <v>134</v>
      </c>
      <c r="AA17" s="42" t="s">
        <v>85</v>
      </c>
      <c r="AB17" s="42" t="s">
        <v>85</v>
      </c>
      <c r="AC17" s="42" t="s">
        <v>101</v>
      </c>
      <c r="AD17" s="42" t="s">
        <v>101</v>
      </c>
      <c r="AE17" s="42" t="s">
        <v>87</v>
      </c>
      <c r="AF17" s="42" t="s">
        <v>91</v>
      </c>
      <c r="AG17" s="42" t="s">
        <v>90</v>
      </c>
      <c r="AH17" s="42" t="s">
        <v>91</v>
      </c>
      <c r="AI17" s="42" t="s">
        <v>102</v>
      </c>
      <c r="AJ17" s="42" t="s">
        <v>85</v>
      </c>
      <c r="AK17" s="42" t="s">
        <v>181</v>
      </c>
      <c r="AL17" s="42" t="s">
        <v>182</v>
      </c>
    </row>
    <row r="18" spans="1:38" x14ac:dyDescent="0.25">
      <c r="A18" s="41">
        <v>44679.823611111111</v>
      </c>
      <c r="B18" s="41">
        <v>44679.823900462965</v>
      </c>
      <c r="C18" s="42" t="s">
        <v>41</v>
      </c>
      <c r="D18" s="42" t="s">
        <v>183</v>
      </c>
      <c r="E18" s="40">
        <v>21</v>
      </c>
      <c r="F18" s="40">
        <v>24</v>
      </c>
      <c r="G18" s="42" t="s">
        <v>184</v>
      </c>
      <c r="H18" s="41">
        <v>44682.823915162036</v>
      </c>
      <c r="I18" s="42" t="s">
        <v>185</v>
      </c>
      <c r="J18" s="42" t="s">
        <v>76</v>
      </c>
      <c r="K18" s="42" t="s">
        <v>76</v>
      </c>
      <c r="L18" s="42" t="s">
        <v>76</v>
      </c>
      <c r="M18" s="42" t="s">
        <v>76</v>
      </c>
      <c r="N18" s="42" t="s">
        <v>76</v>
      </c>
      <c r="O18" s="42" t="s">
        <v>76</v>
      </c>
      <c r="P18" s="42" t="s">
        <v>77</v>
      </c>
      <c r="Q18" s="42" t="s">
        <v>78</v>
      </c>
      <c r="R18" s="42" t="s">
        <v>79</v>
      </c>
      <c r="S18" s="42" t="s">
        <v>76</v>
      </c>
      <c r="T18" s="42" t="s">
        <v>76</v>
      </c>
      <c r="U18" s="42" t="s">
        <v>76</v>
      </c>
      <c r="V18" s="42" t="s">
        <v>76</v>
      </c>
      <c r="W18" s="42" t="s">
        <v>76</v>
      </c>
      <c r="X18" s="42" t="s">
        <v>76</v>
      </c>
      <c r="Y18" s="42" t="s">
        <v>76</v>
      </c>
      <c r="Z18" s="42" t="s">
        <v>76</v>
      </c>
      <c r="AA18" s="42" t="s">
        <v>76</v>
      </c>
      <c r="AB18" s="42" t="s">
        <v>76</v>
      </c>
      <c r="AC18" s="42" t="s">
        <v>76</v>
      </c>
      <c r="AD18" s="42" t="s">
        <v>76</v>
      </c>
      <c r="AE18" s="42" t="s">
        <v>76</v>
      </c>
      <c r="AF18" s="42" t="s">
        <v>76</v>
      </c>
      <c r="AG18" s="42" t="s">
        <v>76</v>
      </c>
      <c r="AH18" s="42" t="s">
        <v>76</v>
      </c>
      <c r="AI18" s="42" t="s">
        <v>76</v>
      </c>
      <c r="AJ18" s="42" t="s">
        <v>76</v>
      </c>
      <c r="AK18" s="42" t="s">
        <v>76</v>
      </c>
      <c r="AL18" s="42" t="s">
        <v>76</v>
      </c>
    </row>
    <row r="19" spans="1:38" x14ac:dyDescent="0.25">
      <c r="A19" s="41">
        <v>44683.623668981483</v>
      </c>
      <c r="B19" s="41">
        <v>44683.627395833333</v>
      </c>
      <c r="C19" s="42" t="s">
        <v>41</v>
      </c>
      <c r="D19" s="42" t="s">
        <v>186</v>
      </c>
      <c r="E19" s="40">
        <v>100</v>
      </c>
      <c r="F19" s="40">
        <v>322</v>
      </c>
      <c r="G19" s="42" t="s">
        <v>74</v>
      </c>
      <c r="H19" s="41">
        <v>44683.627406273146</v>
      </c>
      <c r="I19" s="42" t="s">
        <v>187</v>
      </c>
      <c r="J19" s="42" t="s">
        <v>76</v>
      </c>
      <c r="K19" s="42" t="s">
        <v>76</v>
      </c>
      <c r="L19" s="42" t="s">
        <v>76</v>
      </c>
      <c r="M19" s="42" t="s">
        <v>76</v>
      </c>
      <c r="N19" s="40">
        <v>36.744300000000003</v>
      </c>
      <c r="O19" s="40">
        <v>-108.1801</v>
      </c>
      <c r="P19" s="42" t="s">
        <v>77</v>
      </c>
      <c r="Q19" s="42" t="s">
        <v>78</v>
      </c>
      <c r="R19" s="42" t="s">
        <v>79</v>
      </c>
      <c r="S19" s="42" t="s">
        <v>188</v>
      </c>
      <c r="T19" s="42" t="s">
        <v>189</v>
      </c>
      <c r="U19" s="42" t="s">
        <v>82</v>
      </c>
      <c r="V19" s="42" t="s">
        <v>76</v>
      </c>
      <c r="W19" s="42" t="s">
        <v>190</v>
      </c>
      <c r="X19" s="42" t="s">
        <v>191</v>
      </c>
      <c r="Y19" s="42" t="s">
        <v>90</v>
      </c>
      <c r="Z19" s="42" t="s">
        <v>90</v>
      </c>
      <c r="AA19" s="42" t="s">
        <v>90</v>
      </c>
      <c r="AB19" s="42" t="s">
        <v>86</v>
      </c>
      <c r="AC19" s="42" t="s">
        <v>89</v>
      </c>
      <c r="AD19" s="42" t="s">
        <v>89</v>
      </c>
      <c r="AE19" s="42" t="s">
        <v>91</v>
      </c>
      <c r="AF19" s="42" t="s">
        <v>91</v>
      </c>
      <c r="AG19" s="42" t="s">
        <v>91</v>
      </c>
      <c r="AH19" s="42" t="s">
        <v>89</v>
      </c>
      <c r="AI19" s="42" t="s">
        <v>91</v>
      </c>
      <c r="AJ19" s="42" t="s">
        <v>90</v>
      </c>
      <c r="AK19" s="42" t="s">
        <v>192</v>
      </c>
      <c r="AL19" s="42" t="s">
        <v>193</v>
      </c>
    </row>
    <row r="20" spans="1:38" x14ac:dyDescent="0.25">
      <c r="A20" s="41">
        <v>44683.619143518517</v>
      </c>
      <c r="B20" s="41">
        <v>44683.63009259259</v>
      </c>
      <c r="C20" s="42" t="s">
        <v>41</v>
      </c>
      <c r="D20" s="42" t="s">
        <v>194</v>
      </c>
      <c r="E20" s="40">
        <v>100</v>
      </c>
      <c r="F20" s="40">
        <v>945</v>
      </c>
      <c r="G20" s="42" t="s">
        <v>74</v>
      </c>
      <c r="H20" s="41">
        <v>44683.630103009258</v>
      </c>
      <c r="I20" s="42" t="s">
        <v>195</v>
      </c>
      <c r="J20" s="42" t="s">
        <v>76</v>
      </c>
      <c r="K20" s="42" t="s">
        <v>76</v>
      </c>
      <c r="L20" s="42" t="s">
        <v>76</v>
      </c>
      <c r="M20" s="42" t="s">
        <v>76</v>
      </c>
      <c r="N20" s="40">
        <v>35.134900000000002</v>
      </c>
      <c r="O20" s="40">
        <v>-106.64019999999999</v>
      </c>
      <c r="P20" s="42" t="s">
        <v>77</v>
      </c>
      <c r="Q20" s="42" t="s">
        <v>78</v>
      </c>
      <c r="R20" s="42" t="s">
        <v>79</v>
      </c>
      <c r="S20" s="42" t="s">
        <v>196</v>
      </c>
      <c r="T20" s="42" t="s">
        <v>197</v>
      </c>
      <c r="U20" s="42" t="s">
        <v>82</v>
      </c>
      <c r="V20" s="42" t="s">
        <v>76</v>
      </c>
      <c r="W20" s="42" t="s">
        <v>198</v>
      </c>
      <c r="X20" s="42" t="s">
        <v>76</v>
      </c>
      <c r="Y20" s="42" t="s">
        <v>85</v>
      </c>
      <c r="Z20" s="42" t="s">
        <v>101</v>
      </c>
      <c r="AA20" s="42" t="s">
        <v>101</v>
      </c>
      <c r="AB20" s="42" t="s">
        <v>85</v>
      </c>
      <c r="AC20" s="42" t="s">
        <v>101</v>
      </c>
      <c r="AD20" s="42" t="s">
        <v>85</v>
      </c>
      <c r="AE20" s="42" t="s">
        <v>90</v>
      </c>
      <c r="AF20" s="42" t="s">
        <v>90</v>
      </c>
      <c r="AG20" s="42" t="s">
        <v>199</v>
      </c>
      <c r="AH20" s="42" t="s">
        <v>90</v>
      </c>
      <c r="AI20" s="42" t="s">
        <v>90</v>
      </c>
      <c r="AJ20" s="42" t="s">
        <v>90</v>
      </c>
      <c r="AK20" s="42" t="s">
        <v>76</v>
      </c>
      <c r="AL20" s="42" t="s">
        <v>76</v>
      </c>
    </row>
    <row r="21" spans="1:38" x14ac:dyDescent="0.25">
      <c r="A21" s="41">
        <v>44686.492708333331</v>
      </c>
      <c r="B21" s="41">
        <v>44686.547175925924</v>
      </c>
      <c r="C21" s="42" t="s">
        <v>41</v>
      </c>
      <c r="D21" s="42" t="s">
        <v>200</v>
      </c>
      <c r="E21" s="40">
        <v>100</v>
      </c>
      <c r="F21" s="40">
        <v>4706</v>
      </c>
      <c r="G21" s="42" t="s">
        <v>74</v>
      </c>
      <c r="H21" s="41">
        <v>44686.547188298609</v>
      </c>
      <c r="I21" s="42" t="s">
        <v>201</v>
      </c>
      <c r="J21" s="42" t="s">
        <v>76</v>
      </c>
      <c r="K21" s="42" t="s">
        <v>76</v>
      </c>
      <c r="L21" s="42" t="s">
        <v>76</v>
      </c>
      <c r="M21" s="42" t="s">
        <v>76</v>
      </c>
      <c r="N21" s="40">
        <v>35.113100000000003</v>
      </c>
      <c r="O21" s="40">
        <v>-106.57810000000001</v>
      </c>
      <c r="P21" s="42" t="s">
        <v>77</v>
      </c>
      <c r="Q21" s="42" t="s">
        <v>78</v>
      </c>
      <c r="R21" s="42" t="s">
        <v>79</v>
      </c>
      <c r="S21" s="42" t="s">
        <v>202</v>
      </c>
      <c r="T21" s="42" t="s">
        <v>108</v>
      </c>
      <c r="U21" s="42" t="s">
        <v>203</v>
      </c>
      <c r="V21" s="42" t="s">
        <v>76</v>
      </c>
      <c r="W21" s="42" t="s">
        <v>204</v>
      </c>
      <c r="X21" s="42" t="s">
        <v>205</v>
      </c>
      <c r="Y21" s="42" t="s">
        <v>85</v>
      </c>
      <c r="Z21" s="42" t="s">
        <v>101</v>
      </c>
      <c r="AA21" s="42" t="s">
        <v>101</v>
      </c>
      <c r="AB21" s="42" t="s">
        <v>101</v>
      </c>
      <c r="AC21" s="42" t="s">
        <v>101</v>
      </c>
      <c r="AD21" s="42" t="s">
        <v>134</v>
      </c>
      <c r="AE21" s="42" t="s">
        <v>91</v>
      </c>
      <c r="AF21" s="42" t="s">
        <v>91</v>
      </c>
      <c r="AG21" s="42" t="s">
        <v>91</v>
      </c>
      <c r="AH21" s="42" t="s">
        <v>91</v>
      </c>
      <c r="AI21" s="42" t="s">
        <v>91</v>
      </c>
      <c r="AJ21" s="42" t="s">
        <v>91</v>
      </c>
      <c r="AK21" s="42" t="s">
        <v>206</v>
      </c>
      <c r="AL21" s="42" t="s">
        <v>207</v>
      </c>
    </row>
    <row r="22" spans="1:38" x14ac:dyDescent="0.25">
      <c r="A22" s="41">
        <v>44686.782731481479</v>
      </c>
      <c r="B22" s="41">
        <v>44686.785069444442</v>
      </c>
      <c r="C22" s="42" t="s">
        <v>41</v>
      </c>
      <c r="D22" s="42" t="s">
        <v>208</v>
      </c>
      <c r="E22" s="40">
        <v>100</v>
      </c>
      <c r="F22" s="40">
        <v>202</v>
      </c>
      <c r="G22" s="42" t="s">
        <v>74</v>
      </c>
      <c r="H22" s="41">
        <v>44686.78508321759</v>
      </c>
      <c r="I22" s="42" t="s">
        <v>209</v>
      </c>
      <c r="J22" s="42" t="s">
        <v>76</v>
      </c>
      <c r="K22" s="42" t="s">
        <v>76</v>
      </c>
      <c r="L22" s="42" t="s">
        <v>76</v>
      </c>
      <c r="M22" s="42" t="s">
        <v>76</v>
      </c>
      <c r="N22" s="40">
        <v>33.559399999999997</v>
      </c>
      <c r="O22" s="40">
        <v>-112.0902</v>
      </c>
      <c r="P22" s="42" t="s">
        <v>77</v>
      </c>
      <c r="Q22" s="42" t="s">
        <v>78</v>
      </c>
      <c r="R22" s="42" t="s">
        <v>79</v>
      </c>
      <c r="S22" s="42" t="s">
        <v>112</v>
      </c>
      <c r="T22" s="42" t="s">
        <v>113</v>
      </c>
      <c r="U22" s="42" t="s">
        <v>82</v>
      </c>
      <c r="V22" s="42" t="s">
        <v>76</v>
      </c>
      <c r="W22" s="42" t="s">
        <v>210</v>
      </c>
      <c r="X22" s="42" t="s">
        <v>211</v>
      </c>
      <c r="Y22" s="42" t="s">
        <v>92</v>
      </c>
      <c r="Z22" s="42" t="s">
        <v>102</v>
      </c>
      <c r="AA22" s="42" t="s">
        <v>87</v>
      </c>
      <c r="AB22" s="42" t="s">
        <v>90</v>
      </c>
      <c r="AC22" s="42" t="s">
        <v>90</v>
      </c>
      <c r="AD22" s="42" t="s">
        <v>90</v>
      </c>
      <c r="AE22" s="42" t="s">
        <v>89</v>
      </c>
      <c r="AF22" s="42" t="s">
        <v>92</v>
      </c>
      <c r="AG22" s="42" t="s">
        <v>89</v>
      </c>
      <c r="AH22" s="42" t="s">
        <v>87</v>
      </c>
      <c r="AI22" s="42" t="s">
        <v>92</v>
      </c>
      <c r="AJ22" s="42" t="s">
        <v>92</v>
      </c>
      <c r="AK22" s="42" t="s">
        <v>212</v>
      </c>
      <c r="AL22" s="42" t="s">
        <v>76</v>
      </c>
    </row>
    <row r="23" spans="1:38" x14ac:dyDescent="0.25">
      <c r="A23" s="41">
        <v>44686.780763888892</v>
      </c>
      <c r="B23" s="41">
        <v>44686.786493055559</v>
      </c>
      <c r="C23" s="42" t="s">
        <v>41</v>
      </c>
      <c r="D23" s="42" t="s">
        <v>213</v>
      </c>
      <c r="E23" s="40">
        <v>100</v>
      </c>
      <c r="F23" s="40">
        <v>495</v>
      </c>
      <c r="G23" s="42" t="s">
        <v>74</v>
      </c>
      <c r="H23" s="41">
        <v>44686.786504768519</v>
      </c>
      <c r="I23" s="42" t="s">
        <v>214</v>
      </c>
      <c r="J23" s="42" t="s">
        <v>76</v>
      </c>
      <c r="K23" s="42" t="s">
        <v>76</v>
      </c>
      <c r="L23" s="42" t="s">
        <v>76</v>
      </c>
      <c r="M23" s="42" t="s">
        <v>76</v>
      </c>
      <c r="N23" s="40">
        <v>39.738799999999998</v>
      </c>
      <c r="O23" s="40">
        <v>-104.9868</v>
      </c>
      <c r="P23" s="42" t="s">
        <v>77</v>
      </c>
      <c r="Q23" s="42" t="s">
        <v>78</v>
      </c>
      <c r="R23" s="42" t="s">
        <v>79</v>
      </c>
      <c r="S23" s="42" t="s">
        <v>215</v>
      </c>
      <c r="T23" s="42" t="s">
        <v>108</v>
      </c>
      <c r="U23" s="42" t="s">
        <v>174</v>
      </c>
      <c r="V23" s="42" t="s">
        <v>76</v>
      </c>
      <c r="W23" s="42" t="s">
        <v>204</v>
      </c>
      <c r="X23" s="42" t="s">
        <v>76</v>
      </c>
      <c r="Y23" s="42" t="s">
        <v>88</v>
      </c>
      <c r="Z23" s="42" t="s">
        <v>88</v>
      </c>
      <c r="AA23" s="42" t="s">
        <v>90</v>
      </c>
      <c r="AB23" s="42" t="s">
        <v>101</v>
      </c>
      <c r="AC23" s="42" t="s">
        <v>101</v>
      </c>
      <c r="AD23" s="42" t="s">
        <v>85</v>
      </c>
      <c r="AE23" s="42" t="s">
        <v>91</v>
      </c>
      <c r="AF23" s="42" t="s">
        <v>91</v>
      </c>
      <c r="AG23" s="42" t="s">
        <v>91</v>
      </c>
      <c r="AH23" s="42" t="s">
        <v>91</v>
      </c>
      <c r="AI23" s="42" t="s">
        <v>91</v>
      </c>
      <c r="AJ23" s="42" t="s">
        <v>91</v>
      </c>
      <c r="AK23" s="42" t="s">
        <v>216</v>
      </c>
      <c r="AL23" s="42" t="s">
        <v>217</v>
      </c>
    </row>
    <row r="24" spans="1:38" x14ac:dyDescent="0.25">
      <c r="A24" s="41">
        <v>44687.504224537035</v>
      </c>
      <c r="B24" s="41">
        <v>44687.509618055556</v>
      </c>
      <c r="C24" s="42" t="s">
        <v>41</v>
      </c>
      <c r="D24" s="42" t="s">
        <v>218</v>
      </c>
      <c r="E24" s="40">
        <v>100</v>
      </c>
      <c r="F24" s="40">
        <v>466</v>
      </c>
      <c r="G24" s="42" t="s">
        <v>74</v>
      </c>
      <c r="H24" s="41">
        <v>44687.509624398146</v>
      </c>
      <c r="I24" s="42" t="s">
        <v>219</v>
      </c>
      <c r="J24" s="42" t="s">
        <v>76</v>
      </c>
      <c r="K24" s="42" t="s">
        <v>76</v>
      </c>
      <c r="L24" s="42" t="s">
        <v>76</v>
      </c>
      <c r="M24" s="42" t="s">
        <v>76</v>
      </c>
      <c r="N24" s="40">
        <v>35.155900000000003</v>
      </c>
      <c r="O24" s="40">
        <v>-111.6825</v>
      </c>
      <c r="P24" s="42" t="s">
        <v>77</v>
      </c>
      <c r="Q24" s="42" t="s">
        <v>78</v>
      </c>
      <c r="R24" s="42" t="s">
        <v>79</v>
      </c>
      <c r="S24" s="42" t="s">
        <v>220</v>
      </c>
      <c r="T24" s="42" t="s">
        <v>113</v>
      </c>
      <c r="U24" s="42" t="s">
        <v>109</v>
      </c>
      <c r="V24" s="42" t="s">
        <v>76</v>
      </c>
      <c r="W24" s="42" t="s">
        <v>221</v>
      </c>
      <c r="X24" s="42" t="s">
        <v>222</v>
      </c>
      <c r="Y24" s="42" t="s">
        <v>90</v>
      </c>
      <c r="Z24" s="42" t="s">
        <v>102</v>
      </c>
      <c r="AA24" s="42" t="s">
        <v>86</v>
      </c>
      <c r="AB24" s="42" t="s">
        <v>87</v>
      </c>
      <c r="AC24" s="42" t="s">
        <v>102</v>
      </c>
      <c r="AD24" s="42" t="s">
        <v>87</v>
      </c>
      <c r="AE24" s="42" t="s">
        <v>91</v>
      </c>
      <c r="AF24" s="42" t="s">
        <v>91</v>
      </c>
      <c r="AG24" s="42" t="s">
        <v>91</v>
      </c>
      <c r="AH24" s="42" t="s">
        <v>91</v>
      </c>
      <c r="AI24" s="42" t="s">
        <v>91</v>
      </c>
      <c r="AJ24" s="42" t="s">
        <v>91</v>
      </c>
      <c r="AK24" s="42" t="s">
        <v>223</v>
      </c>
      <c r="AL24" s="42" t="s">
        <v>224</v>
      </c>
    </row>
    <row r="25" spans="1:38" customFormat="1" x14ac:dyDescent="0.25">
      <c r="A25" s="1">
        <v>44692.480069444442</v>
      </c>
      <c r="B25" s="1">
        <v>44692.4843287037</v>
      </c>
      <c r="C25" t="s">
        <v>41</v>
      </c>
      <c r="D25" t="s">
        <v>321</v>
      </c>
      <c r="E25">
        <v>100</v>
      </c>
      <c r="F25">
        <v>368</v>
      </c>
      <c r="G25" t="b">
        <v>1</v>
      </c>
      <c r="H25" s="1">
        <v>44692.484340277777</v>
      </c>
      <c r="I25" t="s">
        <v>322</v>
      </c>
      <c r="N25">
        <v>35.041600000000003</v>
      </c>
      <c r="O25">
        <v>-106.66930000000001</v>
      </c>
      <c r="P25" t="s">
        <v>77</v>
      </c>
      <c r="Q25" t="s">
        <v>78</v>
      </c>
      <c r="R25" t="s">
        <v>79</v>
      </c>
      <c r="S25" t="s">
        <v>294</v>
      </c>
      <c r="T25" t="s">
        <v>197</v>
      </c>
      <c r="U25" t="s">
        <v>295</v>
      </c>
      <c r="V25" t="s">
        <v>296</v>
      </c>
      <c r="W25" t="s">
        <v>297</v>
      </c>
      <c r="X25" t="s">
        <v>298</v>
      </c>
      <c r="Y25" t="s">
        <v>101</v>
      </c>
      <c r="Z25" t="s">
        <v>101</v>
      </c>
      <c r="AA25" t="s">
        <v>101</v>
      </c>
      <c r="AB25" t="s">
        <v>101</v>
      </c>
      <c r="AC25" t="s">
        <v>101</v>
      </c>
      <c r="AD25" t="s">
        <v>101</v>
      </c>
      <c r="AE25">
        <v>8</v>
      </c>
      <c r="AF25">
        <v>8</v>
      </c>
      <c r="AG25">
        <v>8</v>
      </c>
      <c r="AH25">
        <v>5</v>
      </c>
      <c r="AI25">
        <v>5</v>
      </c>
      <c r="AJ25">
        <v>8</v>
      </c>
      <c r="AK25" t="s">
        <v>299</v>
      </c>
    </row>
    <row r="26" spans="1:38" customFormat="1" x14ac:dyDescent="0.25">
      <c r="A26" s="1">
        <v>44692.483634259261</v>
      </c>
      <c r="B26" s="1">
        <v>44692.486331018517</v>
      </c>
      <c r="C26" t="s">
        <v>41</v>
      </c>
      <c r="D26" t="s">
        <v>323</v>
      </c>
      <c r="E26">
        <v>100</v>
      </c>
      <c r="F26">
        <v>233</v>
      </c>
      <c r="G26" t="b">
        <v>1</v>
      </c>
      <c r="H26" s="1">
        <v>44692.486331018517</v>
      </c>
      <c r="I26" t="s">
        <v>324</v>
      </c>
      <c r="N26">
        <v>41.7468</v>
      </c>
      <c r="O26">
        <v>-111.82680000000001</v>
      </c>
      <c r="P26" t="s">
        <v>77</v>
      </c>
      <c r="Q26" t="s">
        <v>78</v>
      </c>
      <c r="R26" t="s">
        <v>79</v>
      </c>
      <c r="S26" t="s">
        <v>300</v>
      </c>
      <c r="T26" t="s">
        <v>98</v>
      </c>
      <c r="U26" t="s">
        <v>109</v>
      </c>
      <c r="W26" t="s">
        <v>126</v>
      </c>
      <c r="Y26">
        <v>7</v>
      </c>
      <c r="Z26" t="s">
        <v>101</v>
      </c>
      <c r="AA26">
        <v>6</v>
      </c>
      <c r="AB26">
        <v>2</v>
      </c>
      <c r="AC26" t="s">
        <v>101</v>
      </c>
      <c r="AD26" t="s">
        <v>101</v>
      </c>
      <c r="AE26">
        <v>8</v>
      </c>
      <c r="AF26">
        <v>9</v>
      </c>
      <c r="AG26">
        <v>8</v>
      </c>
      <c r="AH26">
        <v>4</v>
      </c>
      <c r="AI26">
        <v>6</v>
      </c>
      <c r="AJ26">
        <v>2</v>
      </c>
    </row>
    <row r="27" spans="1:38" customFormat="1" x14ac:dyDescent="0.25">
      <c r="A27" s="1">
        <v>44692.505543981482</v>
      </c>
      <c r="B27" s="1">
        <v>44692.507349537038</v>
      </c>
      <c r="C27" t="s">
        <v>41</v>
      </c>
      <c r="D27" t="s">
        <v>325</v>
      </c>
      <c r="E27">
        <v>100</v>
      </c>
      <c r="F27">
        <v>156</v>
      </c>
      <c r="G27" t="b">
        <v>1</v>
      </c>
      <c r="H27" s="1">
        <v>44692.507361111115</v>
      </c>
      <c r="I27" t="s">
        <v>326</v>
      </c>
      <c r="N27">
        <v>47.5364</v>
      </c>
      <c r="O27">
        <v>-122.27800000000001</v>
      </c>
      <c r="P27" t="s">
        <v>77</v>
      </c>
      <c r="Q27" t="s">
        <v>78</v>
      </c>
      <c r="R27" t="s">
        <v>79</v>
      </c>
      <c r="S27" t="s">
        <v>301</v>
      </c>
      <c r="T27" t="s">
        <v>162</v>
      </c>
      <c r="U27" t="s">
        <v>82</v>
      </c>
      <c r="W27" t="s">
        <v>83</v>
      </c>
      <c r="Y27" t="s">
        <v>88</v>
      </c>
      <c r="Z27">
        <v>7</v>
      </c>
      <c r="AA27">
        <v>7</v>
      </c>
      <c r="AB27" t="s">
        <v>88</v>
      </c>
      <c r="AC27">
        <v>9</v>
      </c>
      <c r="AD27">
        <v>3</v>
      </c>
      <c r="AE27" t="s">
        <v>91</v>
      </c>
      <c r="AF27" t="s">
        <v>91</v>
      </c>
      <c r="AG27">
        <v>8</v>
      </c>
      <c r="AH27" t="s">
        <v>91</v>
      </c>
      <c r="AI27" t="s">
        <v>91</v>
      </c>
      <c r="AJ27">
        <v>9</v>
      </c>
      <c r="AK27" t="s">
        <v>302</v>
      </c>
    </row>
    <row r="28" spans="1:38" customFormat="1" x14ac:dyDescent="0.25">
      <c r="A28" s="1">
        <v>44692.501192129632</v>
      </c>
      <c r="B28" s="1">
        <v>44692.516238425924</v>
      </c>
      <c r="C28" t="s">
        <v>41</v>
      </c>
      <c r="D28" t="s">
        <v>327</v>
      </c>
      <c r="E28">
        <v>100</v>
      </c>
      <c r="F28">
        <v>1300</v>
      </c>
      <c r="G28" t="b">
        <v>1</v>
      </c>
      <c r="H28" s="1">
        <v>44692.516250000001</v>
      </c>
      <c r="I28" t="s">
        <v>328</v>
      </c>
      <c r="N28">
        <v>40.576599999999999</v>
      </c>
      <c r="O28">
        <v>-105.0809</v>
      </c>
      <c r="P28" t="s">
        <v>77</v>
      </c>
      <c r="Q28" t="s">
        <v>78</v>
      </c>
      <c r="R28" t="s">
        <v>79</v>
      </c>
      <c r="S28" t="s">
        <v>303</v>
      </c>
      <c r="T28" t="s">
        <v>169</v>
      </c>
      <c r="U28" t="s">
        <v>82</v>
      </c>
      <c r="X28" t="s">
        <v>304</v>
      </c>
      <c r="Y28">
        <v>2</v>
      </c>
      <c r="Z28" t="s">
        <v>101</v>
      </c>
      <c r="AA28">
        <v>5</v>
      </c>
      <c r="AB28" t="s">
        <v>88</v>
      </c>
      <c r="AC28">
        <v>6</v>
      </c>
      <c r="AD28" t="s">
        <v>88</v>
      </c>
      <c r="AE28">
        <v>5</v>
      </c>
      <c r="AF28">
        <v>5</v>
      </c>
      <c r="AG28">
        <v>5</v>
      </c>
      <c r="AH28">
        <v>5</v>
      </c>
      <c r="AI28">
        <v>8</v>
      </c>
      <c r="AJ28">
        <v>5</v>
      </c>
    </row>
    <row r="29" spans="1:38" customFormat="1" x14ac:dyDescent="0.25">
      <c r="A29" s="1">
        <v>44692.526192129626</v>
      </c>
      <c r="B29" s="1">
        <v>44692.52789351852</v>
      </c>
      <c r="C29" t="s">
        <v>41</v>
      </c>
      <c r="D29" t="s">
        <v>329</v>
      </c>
      <c r="E29">
        <v>100</v>
      </c>
      <c r="F29">
        <v>147</v>
      </c>
      <c r="G29" t="b">
        <v>1</v>
      </c>
      <c r="H29" s="1">
        <v>44692.52789351852</v>
      </c>
      <c r="I29" t="s">
        <v>330</v>
      </c>
      <c r="N29">
        <v>35.187100000000001</v>
      </c>
      <c r="O29">
        <v>-106.66589999999999</v>
      </c>
      <c r="P29" t="s">
        <v>77</v>
      </c>
      <c r="Q29" t="s">
        <v>78</v>
      </c>
      <c r="R29" t="s">
        <v>79</v>
      </c>
      <c r="S29" t="s">
        <v>305</v>
      </c>
      <c r="T29" t="s">
        <v>108</v>
      </c>
      <c r="U29" t="s">
        <v>82</v>
      </c>
      <c r="W29" t="s">
        <v>306</v>
      </c>
      <c r="Y29">
        <v>5</v>
      </c>
      <c r="Z29" t="s">
        <v>101</v>
      </c>
      <c r="AA29" t="s">
        <v>101</v>
      </c>
      <c r="AB29" t="s">
        <v>101</v>
      </c>
      <c r="AC29" t="s">
        <v>101</v>
      </c>
      <c r="AD29" t="s">
        <v>101</v>
      </c>
      <c r="AE29" t="s">
        <v>91</v>
      </c>
      <c r="AF29">
        <v>4</v>
      </c>
      <c r="AG29">
        <v>5</v>
      </c>
      <c r="AH29" t="s">
        <v>199</v>
      </c>
      <c r="AI29">
        <v>3</v>
      </c>
      <c r="AJ29">
        <v>3</v>
      </c>
    </row>
    <row r="30" spans="1:38" customFormat="1" x14ac:dyDescent="0.25">
      <c r="A30" s="1">
        <v>44692.568391203706</v>
      </c>
      <c r="B30" s="1">
        <v>44692.570775462962</v>
      </c>
      <c r="C30" t="s">
        <v>41</v>
      </c>
      <c r="D30" t="s">
        <v>331</v>
      </c>
      <c r="E30">
        <v>100</v>
      </c>
      <c r="F30">
        <v>205</v>
      </c>
      <c r="G30" t="b">
        <v>1</v>
      </c>
      <c r="H30" s="1">
        <v>44692.570775462962</v>
      </c>
      <c r="I30" t="s">
        <v>332</v>
      </c>
      <c r="N30">
        <v>40.7425</v>
      </c>
      <c r="O30">
        <v>-73.987700000000004</v>
      </c>
      <c r="P30" t="s">
        <v>77</v>
      </c>
      <c r="Q30" t="s">
        <v>78</v>
      </c>
      <c r="R30" t="s">
        <v>79</v>
      </c>
      <c r="S30" t="s">
        <v>307</v>
      </c>
      <c r="T30" t="s">
        <v>197</v>
      </c>
      <c r="U30" t="s">
        <v>82</v>
      </c>
      <c r="W30" t="s">
        <v>308</v>
      </c>
      <c r="Y30" t="s">
        <v>88</v>
      </c>
      <c r="Z30" t="s">
        <v>88</v>
      </c>
      <c r="AA30">
        <v>5</v>
      </c>
      <c r="AB30">
        <v>9</v>
      </c>
      <c r="AC30">
        <v>8</v>
      </c>
      <c r="AD30">
        <v>9</v>
      </c>
      <c r="AE30" t="s">
        <v>91</v>
      </c>
      <c r="AF30" t="s">
        <v>91</v>
      </c>
      <c r="AG30" t="s">
        <v>91</v>
      </c>
      <c r="AH30" t="s">
        <v>91</v>
      </c>
      <c r="AI30">
        <v>9</v>
      </c>
      <c r="AJ30">
        <v>9</v>
      </c>
      <c r="AK30" t="s">
        <v>309</v>
      </c>
      <c r="AL30" t="s">
        <v>310</v>
      </c>
    </row>
    <row r="31" spans="1:38" customFormat="1" x14ac:dyDescent="0.25">
      <c r="A31" s="1">
        <v>44692.634594907409</v>
      </c>
      <c r="B31" s="1">
        <v>44692.789687500001</v>
      </c>
      <c r="C31" t="s">
        <v>41</v>
      </c>
      <c r="D31" t="s">
        <v>333</v>
      </c>
      <c r="E31">
        <v>100</v>
      </c>
      <c r="F31">
        <v>13399</v>
      </c>
      <c r="G31" t="b">
        <v>1</v>
      </c>
      <c r="H31" s="1">
        <v>44692.789687500001</v>
      </c>
      <c r="I31" t="s">
        <v>334</v>
      </c>
      <c r="N31">
        <v>40.581499999999998</v>
      </c>
      <c r="O31">
        <v>-105.10420000000001</v>
      </c>
      <c r="P31" t="s">
        <v>77</v>
      </c>
      <c r="Q31" t="s">
        <v>78</v>
      </c>
      <c r="R31" t="s">
        <v>79</v>
      </c>
      <c r="S31" t="s">
        <v>311</v>
      </c>
      <c r="T31" t="s">
        <v>169</v>
      </c>
      <c r="U31" t="s">
        <v>82</v>
      </c>
      <c r="X31" t="s">
        <v>312</v>
      </c>
      <c r="Y31">
        <v>8</v>
      </c>
      <c r="Z31">
        <v>5</v>
      </c>
      <c r="AA31">
        <v>4</v>
      </c>
      <c r="AB31">
        <v>9</v>
      </c>
      <c r="AC31">
        <v>8</v>
      </c>
      <c r="AD31">
        <v>7</v>
      </c>
      <c r="AE31">
        <v>8</v>
      </c>
      <c r="AF31">
        <v>8</v>
      </c>
      <c r="AG31">
        <v>8</v>
      </c>
      <c r="AH31">
        <v>9</v>
      </c>
      <c r="AI31">
        <v>9</v>
      </c>
      <c r="AJ31">
        <v>8</v>
      </c>
      <c r="AK31" t="s">
        <v>313</v>
      </c>
    </row>
    <row r="32" spans="1:38" customFormat="1" x14ac:dyDescent="0.25">
      <c r="A32" s="1">
        <v>44693.343946759262</v>
      </c>
      <c r="B32" s="1">
        <v>44693.347719907404</v>
      </c>
      <c r="C32" t="s">
        <v>41</v>
      </c>
      <c r="D32" t="s">
        <v>335</v>
      </c>
      <c r="E32">
        <v>100</v>
      </c>
      <c r="F32">
        <v>326</v>
      </c>
      <c r="G32" t="b">
        <v>1</v>
      </c>
      <c r="H32" s="1">
        <v>44693.347731481481</v>
      </c>
      <c r="I32" t="s">
        <v>336</v>
      </c>
      <c r="N32">
        <v>39.7301</v>
      </c>
      <c r="O32">
        <v>-104.90779999999999</v>
      </c>
      <c r="P32" t="s">
        <v>77</v>
      </c>
      <c r="Q32" t="s">
        <v>78</v>
      </c>
      <c r="R32" t="s">
        <v>79</v>
      </c>
      <c r="S32" t="s">
        <v>314</v>
      </c>
      <c r="T32" t="s">
        <v>315</v>
      </c>
      <c r="U32" t="s">
        <v>82</v>
      </c>
      <c r="W32" t="s">
        <v>245</v>
      </c>
      <c r="Y32" t="s">
        <v>88</v>
      </c>
      <c r="Z32">
        <v>5</v>
      </c>
      <c r="AA32" t="s">
        <v>88</v>
      </c>
      <c r="AB32" t="s">
        <v>88</v>
      </c>
      <c r="AC32" t="s">
        <v>88</v>
      </c>
      <c r="AD32" t="s">
        <v>88</v>
      </c>
      <c r="AE32" t="s">
        <v>91</v>
      </c>
      <c r="AF32" t="s">
        <v>91</v>
      </c>
      <c r="AG32">
        <v>5</v>
      </c>
      <c r="AH32" t="s">
        <v>91</v>
      </c>
      <c r="AI32">
        <v>5</v>
      </c>
      <c r="AJ32" t="s">
        <v>91</v>
      </c>
      <c r="AK32" t="s">
        <v>316</v>
      </c>
      <c r="AL32" t="s">
        <v>317</v>
      </c>
    </row>
    <row r="33" spans="1:37" customFormat="1" x14ac:dyDescent="0.25">
      <c r="A33" s="1">
        <v>44693.584768518522</v>
      </c>
      <c r="B33" s="1">
        <v>44693.599583333336</v>
      </c>
      <c r="C33" t="s">
        <v>41</v>
      </c>
      <c r="D33" t="s">
        <v>337</v>
      </c>
      <c r="E33">
        <v>100</v>
      </c>
      <c r="F33">
        <v>1280</v>
      </c>
      <c r="G33" t="b">
        <v>1</v>
      </c>
      <c r="H33" s="1">
        <v>44693.599583333336</v>
      </c>
      <c r="I33" t="s">
        <v>338</v>
      </c>
      <c r="N33">
        <v>46.7331</v>
      </c>
      <c r="O33">
        <v>-117.1833</v>
      </c>
      <c r="P33" t="s">
        <v>77</v>
      </c>
      <c r="Q33" t="s">
        <v>78</v>
      </c>
      <c r="R33" t="s">
        <v>79</v>
      </c>
      <c r="S33" t="s">
        <v>318</v>
      </c>
      <c r="T33" t="s">
        <v>81</v>
      </c>
      <c r="U33" t="s">
        <v>174</v>
      </c>
      <c r="X33" t="s">
        <v>319</v>
      </c>
      <c r="Y33">
        <v>5</v>
      </c>
      <c r="Z33" t="s">
        <v>101</v>
      </c>
      <c r="AA33">
        <v>5</v>
      </c>
      <c r="AB33" t="s">
        <v>101</v>
      </c>
      <c r="AC33" t="s">
        <v>101</v>
      </c>
      <c r="AD33">
        <v>5</v>
      </c>
      <c r="AE33">
        <v>5</v>
      </c>
      <c r="AF33">
        <v>8</v>
      </c>
      <c r="AG33">
        <v>8</v>
      </c>
      <c r="AH33">
        <v>5</v>
      </c>
      <c r="AI33">
        <v>3</v>
      </c>
      <c r="AJ33">
        <v>3</v>
      </c>
      <c r="AK33" t="s">
        <v>320</v>
      </c>
    </row>
  </sheetData>
  <autoFilter ref="A2:AL25" xr:uid="{00000000-0009-0000-0000-000000000000}"/>
  <pageMargins left="0.7" right="0.7" top="0.75" bottom="0.75" header="0.3" footer="0.3"/>
  <ignoredErrors>
    <ignoredError sqref="C1:C24 D1:D24 G1:G24 I1:I24 J1:J24 K1:K24 L1:L24 M1:M24 P1:P24 Q1:Q24 R1:R24 S1:S24 T1:T24 U1:U24 V1:V24 W1:W24 X1:X24 Y1:Y24 Z1:Z24 AA1:AA24 AB1:AB24 AC1:AC24 AD1:AD24 AE1:AE24 AF1:AF24 AG1:AG24 AH1:AH24 AI1:AI24 AJ1:AJ24 AK1:AK24 AL1:AL24" numberStoredAsText="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56"/>
  <sheetViews>
    <sheetView topLeftCell="A46" workbookViewId="0">
      <selection activeCell="B5" sqref="B5"/>
    </sheetView>
  </sheetViews>
  <sheetFormatPr defaultColWidth="8.85546875" defaultRowHeight="15" x14ac:dyDescent="0.25"/>
  <cols>
    <col min="2" max="2" width="19.7109375" style="5" customWidth="1"/>
    <col min="3" max="3" width="34.42578125" style="5" customWidth="1"/>
    <col min="4" max="4" width="27.85546875" style="5" customWidth="1"/>
    <col min="5" max="5" width="26.42578125" style="5" customWidth="1"/>
    <col min="6" max="6" width="28.28515625" style="5" customWidth="1"/>
    <col min="7" max="7" width="25.42578125" style="5" customWidth="1"/>
  </cols>
  <sheetData>
    <row r="1" spans="2:7" x14ac:dyDescent="0.25">
      <c r="B1" s="4" t="s">
        <v>24</v>
      </c>
      <c r="C1" s="4" t="s">
        <v>25</v>
      </c>
      <c r="D1" s="4" t="s">
        <v>26</v>
      </c>
      <c r="E1" s="4" t="s">
        <v>27</v>
      </c>
      <c r="F1" s="4" t="s">
        <v>28</v>
      </c>
      <c r="G1" s="4" t="s">
        <v>29</v>
      </c>
    </row>
    <row r="2" spans="2:7" s="8" customFormat="1" ht="15.75" x14ac:dyDescent="0.25">
      <c r="B2" s="90" t="s">
        <v>240</v>
      </c>
      <c r="C2" s="90"/>
      <c r="D2" s="90"/>
      <c r="E2" s="90"/>
      <c r="F2" s="90"/>
      <c r="G2" s="90"/>
    </row>
    <row r="3" spans="2:7" s="8" customFormat="1" ht="15.75" x14ac:dyDescent="0.25">
      <c r="B3" s="14" t="s">
        <v>253</v>
      </c>
      <c r="C3" s="14" t="s">
        <v>254</v>
      </c>
      <c r="D3" s="14" t="s">
        <v>255</v>
      </c>
      <c r="E3" s="14" t="s">
        <v>256</v>
      </c>
      <c r="F3" s="14" t="s">
        <v>257</v>
      </c>
      <c r="G3" s="14" t="s">
        <v>258</v>
      </c>
    </row>
    <row r="4" spans="2:7" ht="60" x14ac:dyDescent="0.25">
      <c r="B4" s="9" t="s">
        <v>233</v>
      </c>
      <c r="C4" s="9" t="s">
        <v>226</v>
      </c>
      <c r="D4" s="9" t="s">
        <v>227</v>
      </c>
      <c r="E4" s="9" t="s">
        <v>228</v>
      </c>
      <c r="F4" s="9" t="s">
        <v>232</v>
      </c>
      <c r="G4" s="9" t="s">
        <v>229</v>
      </c>
    </row>
    <row r="5" spans="2:7" x14ac:dyDescent="0.25">
      <c r="B5" s="7">
        <v>5</v>
      </c>
      <c r="C5" s="7">
        <v>2</v>
      </c>
      <c r="D5" s="7">
        <v>6</v>
      </c>
      <c r="E5" s="7">
        <v>10</v>
      </c>
      <c r="F5" s="7">
        <v>7</v>
      </c>
      <c r="G5" s="7">
        <v>7</v>
      </c>
    </row>
    <row r="6" spans="2:7" x14ac:dyDescent="0.25">
      <c r="B6" s="7">
        <v>10</v>
      </c>
      <c r="C6" s="7">
        <v>6</v>
      </c>
      <c r="D6" s="7">
        <v>7</v>
      </c>
      <c r="E6" s="7">
        <v>8</v>
      </c>
      <c r="F6" s="7">
        <v>1</v>
      </c>
      <c r="G6" s="7">
        <v>7</v>
      </c>
    </row>
    <row r="7" spans="2:7" x14ac:dyDescent="0.25">
      <c r="B7" s="7">
        <v>9</v>
      </c>
      <c r="C7" s="7">
        <v>3</v>
      </c>
      <c r="D7" s="7">
        <v>3</v>
      </c>
      <c r="E7" s="7">
        <v>5</v>
      </c>
      <c r="F7" s="7">
        <v>8</v>
      </c>
      <c r="G7" s="7">
        <v>9</v>
      </c>
    </row>
    <row r="8" spans="2:7" x14ac:dyDescent="0.25">
      <c r="B8" s="7">
        <v>1</v>
      </c>
      <c r="C8" s="7">
        <v>1</v>
      </c>
      <c r="D8" s="7">
        <v>1</v>
      </c>
      <c r="E8" s="7">
        <v>6</v>
      </c>
      <c r="F8" s="7">
        <v>2</v>
      </c>
      <c r="G8" s="7">
        <v>9</v>
      </c>
    </row>
    <row r="9" spans="2:7" x14ac:dyDescent="0.25">
      <c r="B9" s="7">
        <v>2</v>
      </c>
      <c r="C9" s="7">
        <v>1</v>
      </c>
      <c r="D9" s="7">
        <v>6</v>
      </c>
      <c r="E9" s="7">
        <v>5</v>
      </c>
      <c r="F9" s="7">
        <v>1</v>
      </c>
      <c r="G9" s="7">
        <v>2</v>
      </c>
    </row>
    <row r="10" spans="2:7" x14ac:dyDescent="0.25">
      <c r="B10" s="7">
        <v>7</v>
      </c>
      <c r="C10" s="7">
        <v>1</v>
      </c>
      <c r="D10" s="7">
        <v>9</v>
      </c>
      <c r="E10" s="7">
        <v>2</v>
      </c>
      <c r="F10" s="7">
        <v>4</v>
      </c>
      <c r="G10" s="7">
        <v>4</v>
      </c>
    </row>
    <row r="11" spans="2:7" x14ac:dyDescent="0.25">
      <c r="B11" s="7">
        <v>6</v>
      </c>
      <c r="C11" s="7">
        <v>4</v>
      </c>
      <c r="D11" s="7">
        <v>6</v>
      </c>
      <c r="E11" s="7">
        <v>6</v>
      </c>
      <c r="F11" s="7">
        <v>6</v>
      </c>
      <c r="G11" s="7">
        <v>2</v>
      </c>
    </row>
    <row r="12" spans="2:7" x14ac:dyDescent="0.25">
      <c r="B12" s="7">
        <v>9</v>
      </c>
      <c r="C12" s="7">
        <v>8</v>
      </c>
      <c r="D12" s="7">
        <v>4</v>
      </c>
      <c r="E12" s="7">
        <v>4</v>
      </c>
      <c r="F12" s="7">
        <v>3</v>
      </c>
      <c r="G12" s="7">
        <v>9</v>
      </c>
    </row>
    <row r="13" spans="2:7" x14ac:dyDescent="0.25">
      <c r="B13" s="7">
        <v>5</v>
      </c>
      <c r="C13" s="7">
        <v>3</v>
      </c>
      <c r="D13" s="7">
        <v>1</v>
      </c>
      <c r="E13" s="7">
        <v>5</v>
      </c>
      <c r="F13" s="7">
        <v>4</v>
      </c>
      <c r="G13" s="7">
        <v>4</v>
      </c>
    </row>
    <row r="14" spans="2:7" x14ac:dyDescent="0.25">
      <c r="B14" s="7">
        <v>10</v>
      </c>
      <c r="C14" s="7">
        <v>10</v>
      </c>
      <c r="D14" s="7">
        <v>4</v>
      </c>
      <c r="E14" s="7">
        <v>1</v>
      </c>
      <c r="F14" s="7">
        <v>1</v>
      </c>
      <c r="G14" s="7">
        <v>5</v>
      </c>
    </row>
    <row r="15" spans="2:7" x14ac:dyDescent="0.25">
      <c r="B15" s="7">
        <v>1</v>
      </c>
      <c r="C15" s="7">
        <v>3</v>
      </c>
      <c r="D15" s="7">
        <v>10</v>
      </c>
      <c r="E15" s="7">
        <v>10</v>
      </c>
      <c r="F15" s="7">
        <v>7</v>
      </c>
      <c r="G15" s="7">
        <v>1</v>
      </c>
    </row>
    <row r="16" spans="2:7" x14ac:dyDescent="0.25">
      <c r="B16" s="7">
        <v>8</v>
      </c>
      <c r="C16" s="7">
        <v>3</v>
      </c>
      <c r="D16" s="7">
        <v>4</v>
      </c>
      <c r="E16" s="7">
        <v>4</v>
      </c>
      <c r="F16" s="7">
        <v>2</v>
      </c>
      <c r="G16" s="7">
        <v>2</v>
      </c>
    </row>
    <row r="17" spans="2:7" x14ac:dyDescent="0.25">
      <c r="B17" s="7">
        <v>1</v>
      </c>
      <c r="C17" s="7">
        <v>1</v>
      </c>
      <c r="D17" s="7">
        <v>1</v>
      </c>
      <c r="E17" s="7">
        <v>5</v>
      </c>
      <c r="F17" s="7">
        <v>1</v>
      </c>
      <c r="G17" s="7">
        <v>1</v>
      </c>
    </row>
    <row r="18" spans="2:7" x14ac:dyDescent="0.25">
      <c r="B18" s="7">
        <v>1</v>
      </c>
      <c r="C18" s="7">
        <v>4</v>
      </c>
      <c r="D18" s="7">
        <v>5</v>
      </c>
      <c r="E18" s="7">
        <v>5</v>
      </c>
      <c r="F18" s="7">
        <v>1</v>
      </c>
      <c r="G18" s="7">
        <v>1</v>
      </c>
    </row>
    <row r="19" spans="2:7" x14ac:dyDescent="0.25">
      <c r="B19" s="7">
        <v>8</v>
      </c>
      <c r="C19" s="7">
        <v>8</v>
      </c>
      <c r="D19" s="7">
        <v>8</v>
      </c>
      <c r="E19" s="7">
        <v>2</v>
      </c>
      <c r="F19" s="7">
        <v>7</v>
      </c>
      <c r="G19" s="7">
        <v>7</v>
      </c>
    </row>
    <row r="20" spans="2:7" x14ac:dyDescent="0.25">
      <c r="B20" s="7">
        <v>5</v>
      </c>
      <c r="C20" s="7" t="s">
        <v>239</v>
      </c>
      <c r="D20" s="7">
        <v>1</v>
      </c>
      <c r="E20" s="7">
        <v>5</v>
      </c>
      <c r="F20" s="7">
        <v>1</v>
      </c>
      <c r="G20" s="7">
        <v>5</v>
      </c>
    </row>
    <row r="21" spans="2:7" x14ac:dyDescent="0.25">
      <c r="B21" s="7">
        <v>5</v>
      </c>
      <c r="C21" s="7">
        <v>1</v>
      </c>
      <c r="D21" s="7">
        <v>1</v>
      </c>
      <c r="E21" s="7">
        <v>1</v>
      </c>
      <c r="F21" s="7">
        <v>1</v>
      </c>
      <c r="G21" s="7">
        <v>4</v>
      </c>
    </row>
    <row r="22" spans="2:7" x14ac:dyDescent="0.25">
      <c r="B22" s="7">
        <v>9</v>
      </c>
      <c r="C22" s="7">
        <v>3</v>
      </c>
      <c r="D22" s="7">
        <v>6</v>
      </c>
      <c r="E22" s="7">
        <v>8</v>
      </c>
      <c r="F22" s="7">
        <v>8</v>
      </c>
      <c r="G22" s="7">
        <v>8</v>
      </c>
    </row>
    <row r="23" spans="2:7" x14ac:dyDescent="0.25">
      <c r="B23" s="7">
        <v>10</v>
      </c>
      <c r="C23" s="7">
        <v>10</v>
      </c>
      <c r="D23" s="7">
        <v>8</v>
      </c>
      <c r="E23" s="7">
        <v>1</v>
      </c>
      <c r="F23" s="7">
        <v>1</v>
      </c>
      <c r="G23" s="7">
        <v>5</v>
      </c>
    </row>
    <row r="24" spans="2:7" x14ac:dyDescent="0.25">
      <c r="B24" s="7">
        <v>8</v>
      </c>
      <c r="C24" s="7">
        <v>3</v>
      </c>
      <c r="D24" s="7">
        <v>2</v>
      </c>
      <c r="E24" s="7">
        <v>6</v>
      </c>
      <c r="F24" s="7">
        <v>3</v>
      </c>
      <c r="G24" s="7">
        <v>6</v>
      </c>
    </row>
    <row r="25" spans="2:7" x14ac:dyDescent="0.25">
      <c r="B25" s="5">
        <v>1</v>
      </c>
      <c r="C25" s="5">
        <v>1</v>
      </c>
      <c r="D25" s="5">
        <v>1</v>
      </c>
      <c r="E25" s="5">
        <v>1</v>
      </c>
      <c r="F25" s="5">
        <v>1</v>
      </c>
      <c r="G25" s="5">
        <v>1</v>
      </c>
    </row>
    <row r="26" spans="2:7" x14ac:dyDescent="0.25">
      <c r="B26" s="5">
        <v>7</v>
      </c>
      <c r="C26" s="5">
        <v>1</v>
      </c>
      <c r="D26" s="5">
        <v>6</v>
      </c>
      <c r="E26" s="5">
        <v>2</v>
      </c>
      <c r="F26" s="5">
        <v>1</v>
      </c>
      <c r="G26" s="5">
        <v>1</v>
      </c>
    </row>
    <row r="27" spans="2:7" x14ac:dyDescent="0.25">
      <c r="B27" s="5">
        <v>10</v>
      </c>
      <c r="C27" s="5">
        <v>7</v>
      </c>
      <c r="D27" s="5">
        <v>7</v>
      </c>
      <c r="E27" s="5">
        <v>10</v>
      </c>
      <c r="F27" s="5">
        <v>9</v>
      </c>
      <c r="G27" s="5">
        <v>3</v>
      </c>
    </row>
    <row r="28" spans="2:7" x14ac:dyDescent="0.25">
      <c r="B28" s="5">
        <v>2</v>
      </c>
      <c r="C28" s="5">
        <v>1</v>
      </c>
      <c r="D28" s="5">
        <v>5</v>
      </c>
      <c r="E28" s="5">
        <v>10</v>
      </c>
      <c r="F28" s="5">
        <v>6</v>
      </c>
      <c r="G28" s="5">
        <v>10</v>
      </c>
    </row>
    <row r="29" spans="2:7" x14ac:dyDescent="0.25">
      <c r="B29" s="5">
        <v>5</v>
      </c>
      <c r="C29" s="5">
        <v>1</v>
      </c>
      <c r="D29" s="5">
        <v>1</v>
      </c>
      <c r="E29" s="5">
        <v>1</v>
      </c>
      <c r="F29" s="5">
        <v>1</v>
      </c>
      <c r="G29" s="5">
        <v>1</v>
      </c>
    </row>
    <row r="30" spans="2:7" x14ac:dyDescent="0.25">
      <c r="B30" s="5">
        <v>10</v>
      </c>
      <c r="C30" s="5">
        <v>10</v>
      </c>
      <c r="D30" s="5">
        <v>5</v>
      </c>
      <c r="E30" s="5">
        <v>9</v>
      </c>
      <c r="F30" s="5">
        <v>8</v>
      </c>
      <c r="G30" s="5">
        <v>9</v>
      </c>
    </row>
    <row r="31" spans="2:7" x14ac:dyDescent="0.25">
      <c r="B31" s="5">
        <v>8</v>
      </c>
      <c r="C31" s="5">
        <v>5</v>
      </c>
      <c r="D31" s="5">
        <v>4</v>
      </c>
      <c r="E31" s="5">
        <v>9</v>
      </c>
      <c r="F31" s="5">
        <v>8</v>
      </c>
      <c r="G31" s="5">
        <v>7</v>
      </c>
    </row>
    <row r="32" spans="2:7" x14ac:dyDescent="0.25">
      <c r="B32" s="5">
        <v>10</v>
      </c>
      <c r="C32" s="5">
        <v>5</v>
      </c>
      <c r="D32" s="5">
        <v>10</v>
      </c>
      <c r="E32" s="5">
        <v>10</v>
      </c>
      <c r="F32" s="5">
        <v>10</v>
      </c>
      <c r="G32" s="5">
        <v>10</v>
      </c>
    </row>
    <row r="33" spans="1:7" ht="15" customHeight="1" x14ac:dyDescent="0.25">
      <c r="B33" s="5">
        <v>5</v>
      </c>
      <c r="C33" s="5">
        <v>1</v>
      </c>
      <c r="D33" s="5">
        <v>5</v>
      </c>
      <c r="E33" s="5">
        <v>1</v>
      </c>
      <c r="F33" s="5">
        <v>1</v>
      </c>
      <c r="G33" s="5">
        <v>5</v>
      </c>
    </row>
    <row r="34" spans="1:7" x14ac:dyDescent="0.25">
      <c r="A34" s="11" t="s">
        <v>238</v>
      </c>
      <c r="B34" s="12">
        <f>AVERAGE(B5:B33)</f>
        <v>6.1379310344827589</v>
      </c>
      <c r="C34" s="12">
        <f t="shared" ref="C34:G34" si="0">AVERAGE(C5:C33)</f>
        <v>3.8214285714285716</v>
      </c>
      <c r="D34" s="12">
        <f t="shared" si="0"/>
        <v>4.7241379310344831</v>
      </c>
      <c r="E34" s="12">
        <f t="shared" si="0"/>
        <v>5.2413793103448274</v>
      </c>
      <c r="F34" s="12">
        <f t="shared" si="0"/>
        <v>3.9310344827586206</v>
      </c>
      <c r="G34" s="12">
        <f t="shared" si="0"/>
        <v>5</v>
      </c>
    </row>
    <row r="36" spans="1:7" x14ac:dyDescent="0.25">
      <c r="A36">
        <v>1</v>
      </c>
      <c r="B36" s="5">
        <f>COUNTIF(B$5:B$33,"=1")</f>
        <v>5</v>
      </c>
      <c r="C36" s="5">
        <f t="shared" ref="C36:G36" si="1">COUNTIF(C$5:C$33,"=1")</f>
        <v>10</v>
      </c>
      <c r="D36" s="5">
        <f t="shared" si="1"/>
        <v>7</v>
      </c>
      <c r="E36" s="5">
        <f t="shared" si="1"/>
        <v>6</v>
      </c>
      <c r="F36" s="5">
        <f t="shared" si="1"/>
        <v>12</v>
      </c>
      <c r="G36" s="5">
        <f t="shared" si="1"/>
        <v>6</v>
      </c>
    </row>
    <row r="37" spans="1:7" x14ac:dyDescent="0.25">
      <c r="A37">
        <v>2</v>
      </c>
      <c r="B37" s="5">
        <f>COUNTIF(B$5:B$33,"=2")</f>
        <v>2</v>
      </c>
      <c r="C37" s="5">
        <f t="shared" ref="C37:G37" si="2">COUNTIF(C$5:C$33,"=2")</f>
        <v>1</v>
      </c>
      <c r="D37" s="5">
        <f t="shared" si="2"/>
        <v>1</v>
      </c>
      <c r="E37" s="5">
        <f t="shared" si="2"/>
        <v>3</v>
      </c>
      <c r="F37" s="5">
        <f t="shared" si="2"/>
        <v>2</v>
      </c>
      <c r="G37" s="5">
        <f t="shared" si="2"/>
        <v>3</v>
      </c>
    </row>
    <row r="38" spans="1:7" x14ac:dyDescent="0.25">
      <c r="A38">
        <v>3</v>
      </c>
      <c r="B38" s="5">
        <f>COUNTIF(B$5:B$33,"=3")</f>
        <v>0</v>
      </c>
      <c r="C38" s="5">
        <f t="shared" ref="C38:G38" si="3">COUNTIF(C$5:C$33,"=3")</f>
        <v>6</v>
      </c>
      <c r="D38" s="5">
        <f t="shared" si="3"/>
        <v>1</v>
      </c>
      <c r="E38" s="5">
        <f t="shared" si="3"/>
        <v>0</v>
      </c>
      <c r="F38" s="5">
        <f t="shared" si="3"/>
        <v>2</v>
      </c>
      <c r="G38" s="5">
        <f t="shared" si="3"/>
        <v>1</v>
      </c>
    </row>
    <row r="39" spans="1:7" x14ac:dyDescent="0.25">
      <c r="A39">
        <v>4</v>
      </c>
      <c r="B39" s="5">
        <f>COUNTIF(B$5:B$33,"=4")</f>
        <v>0</v>
      </c>
      <c r="C39" s="5">
        <f t="shared" ref="C39:G39" si="4">COUNTIF(C$5:C$33,"=4")</f>
        <v>2</v>
      </c>
      <c r="D39" s="5">
        <f t="shared" si="4"/>
        <v>4</v>
      </c>
      <c r="E39" s="5">
        <f t="shared" si="4"/>
        <v>2</v>
      </c>
      <c r="F39" s="5">
        <f t="shared" si="4"/>
        <v>2</v>
      </c>
      <c r="G39" s="5">
        <f t="shared" si="4"/>
        <v>3</v>
      </c>
    </row>
    <row r="40" spans="1:7" x14ac:dyDescent="0.25">
      <c r="A40">
        <v>5</v>
      </c>
      <c r="B40" s="5">
        <f>COUNTIF(B$5:B$33,"=5")</f>
        <v>6</v>
      </c>
      <c r="C40" s="5">
        <f t="shared" ref="C40:G40" si="5">COUNTIF(C$5:C$33,"=5")</f>
        <v>2</v>
      </c>
      <c r="D40" s="5">
        <f t="shared" si="5"/>
        <v>4</v>
      </c>
      <c r="E40" s="5">
        <f t="shared" si="5"/>
        <v>6</v>
      </c>
      <c r="F40" s="5">
        <f t="shared" si="5"/>
        <v>0</v>
      </c>
      <c r="G40" s="5">
        <f t="shared" si="5"/>
        <v>4</v>
      </c>
    </row>
    <row r="41" spans="1:7" x14ac:dyDescent="0.25">
      <c r="A41">
        <v>6</v>
      </c>
      <c r="B41" s="5">
        <f>COUNTIF(B$5:B$33,"=6")</f>
        <v>1</v>
      </c>
      <c r="C41" s="5">
        <f t="shared" ref="C41:G41" si="6">COUNTIF(C$5:C$33,"=6")</f>
        <v>1</v>
      </c>
      <c r="D41" s="5">
        <f t="shared" si="6"/>
        <v>5</v>
      </c>
      <c r="E41" s="5">
        <f t="shared" si="6"/>
        <v>3</v>
      </c>
      <c r="F41" s="5">
        <f t="shared" si="6"/>
        <v>2</v>
      </c>
      <c r="G41" s="5">
        <f t="shared" si="6"/>
        <v>1</v>
      </c>
    </row>
    <row r="42" spans="1:7" x14ac:dyDescent="0.25">
      <c r="A42">
        <v>7</v>
      </c>
      <c r="B42" s="5">
        <f>COUNTIF(B$5:B$33,"=7")</f>
        <v>2</v>
      </c>
      <c r="C42" s="5">
        <f t="shared" ref="C42:G42" si="7">COUNTIF(C$5:C$33,"=7")</f>
        <v>1</v>
      </c>
      <c r="D42" s="5">
        <f t="shared" si="7"/>
        <v>2</v>
      </c>
      <c r="E42" s="5">
        <f t="shared" si="7"/>
        <v>0</v>
      </c>
      <c r="F42" s="5">
        <f t="shared" si="7"/>
        <v>3</v>
      </c>
      <c r="G42" s="5">
        <f t="shared" si="7"/>
        <v>4</v>
      </c>
    </row>
    <row r="43" spans="1:7" x14ac:dyDescent="0.25">
      <c r="A43">
        <v>8</v>
      </c>
      <c r="B43" s="5">
        <f>COUNTIF(B$5:B$33,"=8")</f>
        <v>4</v>
      </c>
      <c r="C43" s="5">
        <f t="shared" ref="C43:G44" si="8">COUNTIF(C$5:C$33,"=8")</f>
        <v>2</v>
      </c>
      <c r="D43" s="5">
        <f t="shared" si="8"/>
        <v>2</v>
      </c>
      <c r="E43" s="5">
        <f t="shared" si="8"/>
        <v>2</v>
      </c>
      <c r="F43" s="5">
        <f t="shared" si="8"/>
        <v>4</v>
      </c>
      <c r="G43" s="5">
        <f t="shared" si="8"/>
        <v>1</v>
      </c>
    </row>
    <row r="44" spans="1:7" x14ac:dyDescent="0.25">
      <c r="A44">
        <v>9</v>
      </c>
      <c r="B44" s="5">
        <f>COUNTIF(B$5:B$33,"=8")</f>
        <v>4</v>
      </c>
      <c r="C44" s="5">
        <f t="shared" si="8"/>
        <v>2</v>
      </c>
      <c r="D44" s="5">
        <f t="shared" si="8"/>
        <v>2</v>
      </c>
      <c r="E44" s="5">
        <f t="shared" si="8"/>
        <v>2</v>
      </c>
      <c r="F44" s="5">
        <f t="shared" si="8"/>
        <v>4</v>
      </c>
      <c r="G44" s="5">
        <f t="shared" si="8"/>
        <v>1</v>
      </c>
    </row>
    <row r="45" spans="1:7" x14ac:dyDescent="0.25">
      <c r="A45">
        <v>10</v>
      </c>
      <c r="B45" s="5">
        <f>COUNTIF(B$5:B$33,"=10")</f>
        <v>6</v>
      </c>
      <c r="C45" s="5">
        <f t="shared" ref="C45:G45" si="9">COUNTIF(C$5:C$33,"=10")</f>
        <v>3</v>
      </c>
      <c r="D45" s="5">
        <f t="shared" si="9"/>
        <v>2</v>
      </c>
      <c r="E45" s="5">
        <f t="shared" si="9"/>
        <v>5</v>
      </c>
      <c r="F45" s="5">
        <f t="shared" si="9"/>
        <v>1</v>
      </c>
      <c r="G45" s="5">
        <f t="shared" si="9"/>
        <v>2</v>
      </c>
    </row>
    <row r="46" spans="1:7" x14ac:dyDescent="0.25">
      <c r="B46"/>
      <c r="C46"/>
      <c r="D46"/>
    </row>
    <row r="47" spans="1:7" x14ac:dyDescent="0.25">
      <c r="B47"/>
      <c r="C47"/>
      <c r="D47"/>
    </row>
    <row r="48" spans="1:7" x14ac:dyDescent="0.25">
      <c r="B48"/>
      <c r="C48"/>
      <c r="D48"/>
    </row>
    <row r="49" spans="2:4" x14ac:dyDescent="0.25">
      <c r="B49"/>
      <c r="C49"/>
      <c r="D49"/>
    </row>
    <row r="50" spans="2:4" x14ac:dyDescent="0.25">
      <c r="B50"/>
      <c r="C50"/>
      <c r="D50"/>
    </row>
    <row r="51" spans="2:4" x14ac:dyDescent="0.25">
      <c r="B51"/>
      <c r="C51"/>
      <c r="D51"/>
    </row>
    <row r="52" spans="2:4" x14ac:dyDescent="0.25">
      <c r="B52"/>
      <c r="C52"/>
      <c r="D52"/>
    </row>
    <row r="53" spans="2:4" x14ac:dyDescent="0.25">
      <c r="B53"/>
      <c r="C53"/>
      <c r="D53"/>
    </row>
    <row r="54" spans="2:4" x14ac:dyDescent="0.25">
      <c r="B54"/>
      <c r="C54"/>
      <c r="D54"/>
    </row>
    <row r="55" spans="2:4" x14ac:dyDescent="0.25">
      <c r="B55"/>
      <c r="C55"/>
      <c r="D55"/>
    </row>
    <row r="56" spans="2:4" x14ac:dyDescent="0.25">
      <c r="B56"/>
      <c r="C56"/>
      <c r="D56"/>
    </row>
  </sheetData>
  <autoFilter ref="B5:B24" xr:uid="{00000000-0009-0000-0000-00000D000000}"/>
  <mergeCells count="1">
    <mergeCell ref="B2:G2"/>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BD92-74B8-4E6A-90AE-769F2A6BCBEE}">
  <dimension ref="A1:F13"/>
  <sheetViews>
    <sheetView topLeftCell="A19" workbookViewId="0">
      <selection activeCell="F8" sqref="F8"/>
    </sheetView>
  </sheetViews>
  <sheetFormatPr defaultColWidth="47.28515625" defaultRowHeight="15" x14ac:dyDescent="0.25"/>
  <cols>
    <col min="1" max="1" width="33.7109375" style="82" customWidth="1"/>
    <col min="2" max="2" width="17" style="82" customWidth="1"/>
    <col min="3" max="3" width="14.140625" style="82" customWidth="1"/>
    <col min="4" max="4" width="15.140625" style="82" customWidth="1"/>
    <col min="5" max="16384" width="47.28515625" style="82"/>
  </cols>
  <sheetData>
    <row r="1" spans="1:6" x14ac:dyDescent="0.25">
      <c r="A1" s="91" t="s">
        <v>356</v>
      </c>
      <c r="B1" s="91"/>
      <c r="C1" s="91"/>
      <c r="D1" s="91"/>
      <c r="E1" s="91"/>
      <c r="F1" s="91"/>
    </row>
    <row r="2" spans="1:6" x14ac:dyDescent="0.25">
      <c r="A2" s="83"/>
      <c r="B2" s="84" t="s">
        <v>357</v>
      </c>
      <c r="C2" s="84" t="s">
        <v>358</v>
      </c>
      <c r="D2" s="84" t="s">
        <v>359</v>
      </c>
      <c r="E2" s="83"/>
      <c r="F2" s="83"/>
    </row>
    <row r="3" spans="1:6" ht="30" x14ac:dyDescent="0.25">
      <c r="A3" s="85" t="s">
        <v>237</v>
      </c>
      <c r="B3" s="86">
        <v>1</v>
      </c>
      <c r="C3" s="87">
        <v>6.1</v>
      </c>
      <c r="D3" s="86">
        <v>10</v>
      </c>
      <c r="E3" s="83"/>
      <c r="F3" s="83"/>
    </row>
    <row r="4" spans="1:6" ht="30" x14ac:dyDescent="0.25">
      <c r="A4" s="85" t="s">
        <v>226</v>
      </c>
      <c r="B4" s="86">
        <v>1</v>
      </c>
      <c r="C4" s="87">
        <v>3.8</v>
      </c>
      <c r="D4" s="86">
        <v>10</v>
      </c>
    </row>
    <row r="5" spans="1:6" x14ac:dyDescent="0.25">
      <c r="A5" s="85" t="s">
        <v>227</v>
      </c>
      <c r="B5" s="86">
        <v>1</v>
      </c>
      <c r="C5" s="87">
        <v>4.7</v>
      </c>
      <c r="D5" s="86">
        <v>10</v>
      </c>
    </row>
    <row r="6" spans="1:6" ht="30" x14ac:dyDescent="0.25">
      <c r="A6" s="85" t="s">
        <v>228</v>
      </c>
      <c r="B6" s="86">
        <v>1</v>
      </c>
      <c r="C6" s="87">
        <v>5.2</v>
      </c>
      <c r="D6" s="86">
        <v>10</v>
      </c>
    </row>
    <row r="7" spans="1:6" ht="30" x14ac:dyDescent="0.25">
      <c r="A7" s="85" t="s">
        <v>232</v>
      </c>
      <c r="B7" s="86">
        <v>1</v>
      </c>
      <c r="C7" s="87">
        <v>3.9</v>
      </c>
      <c r="D7" s="86">
        <v>10</v>
      </c>
    </row>
    <row r="8" spans="1:6" ht="45" x14ac:dyDescent="0.25">
      <c r="A8" s="85" t="s">
        <v>229</v>
      </c>
      <c r="B8" s="86">
        <v>1</v>
      </c>
      <c r="C8" s="87">
        <v>5</v>
      </c>
      <c r="D8" s="86">
        <v>10</v>
      </c>
    </row>
    <row r="11" spans="1:6" x14ac:dyDescent="0.25">
      <c r="A11" s="85" t="s">
        <v>360</v>
      </c>
    </row>
    <row r="12" spans="1:6" x14ac:dyDescent="0.25">
      <c r="A12" s="85" t="s">
        <v>361</v>
      </c>
    </row>
    <row r="13" spans="1:6" x14ac:dyDescent="0.25">
      <c r="A13" s="82" t="s">
        <v>362</v>
      </c>
    </row>
  </sheetData>
  <mergeCells count="1">
    <mergeCell ref="A1:F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45"/>
  <sheetViews>
    <sheetView topLeftCell="A52" workbookViewId="0">
      <selection activeCell="B1" sqref="B1:G1048576"/>
    </sheetView>
  </sheetViews>
  <sheetFormatPr defaultColWidth="8.85546875" defaultRowHeight="15" x14ac:dyDescent="0.25"/>
  <cols>
    <col min="1" max="1" width="8.85546875" style="2"/>
    <col min="2" max="2" width="25.7109375" style="5" customWidth="1"/>
    <col min="3" max="3" width="29.28515625" style="5" customWidth="1"/>
    <col min="4" max="4" width="30.85546875" style="5" customWidth="1"/>
    <col min="5" max="5" width="26.28515625" style="5" customWidth="1"/>
    <col min="6" max="6" width="26.42578125" style="5" customWidth="1"/>
    <col min="7" max="7" width="44.28515625" style="5" customWidth="1"/>
    <col min="8" max="16384" width="8.85546875" style="2"/>
  </cols>
  <sheetData>
    <row r="1" spans="2:7" x14ac:dyDescent="0.25">
      <c r="B1" s="4" t="s">
        <v>30</v>
      </c>
      <c r="C1" s="4" t="s">
        <v>31</v>
      </c>
      <c r="D1" s="4" t="s">
        <v>32</v>
      </c>
      <c r="E1" s="4" t="s">
        <v>33</v>
      </c>
      <c r="F1" s="4" t="s">
        <v>34</v>
      </c>
      <c r="G1" s="4" t="s">
        <v>35</v>
      </c>
    </row>
    <row r="2" spans="2:7" ht="15.6" customHeight="1" x14ac:dyDescent="0.25">
      <c r="B2" s="92" t="s">
        <v>225</v>
      </c>
      <c r="C2" s="92"/>
      <c r="D2" s="92"/>
      <c r="E2" s="92"/>
      <c r="F2" s="92"/>
      <c r="G2" s="92"/>
    </row>
    <row r="3" spans="2:7" s="8" customFormat="1" ht="15.75" x14ac:dyDescent="0.25">
      <c r="B3" s="15" t="s">
        <v>259</v>
      </c>
      <c r="C3" s="15" t="s">
        <v>260</v>
      </c>
      <c r="D3" s="15" t="s">
        <v>261</v>
      </c>
      <c r="E3" s="15" t="s">
        <v>262</v>
      </c>
      <c r="F3" s="15" t="s">
        <v>263</v>
      </c>
      <c r="G3" s="15" t="s">
        <v>264</v>
      </c>
    </row>
    <row r="4" spans="2:7" ht="45" x14ac:dyDescent="0.25">
      <c r="B4" s="6" t="s">
        <v>237</v>
      </c>
      <c r="C4" s="6" t="s">
        <v>226</v>
      </c>
      <c r="D4" s="6" t="s">
        <v>227</v>
      </c>
      <c r="E4" s="6" t="s">
        <v>228</v>
      </c>
      <c r="F4" s="6" t="s">
        <v>232</v>
      </c>
      <c r="G4" s="6" t="s">
        <v>229</v>
      </c>
    </row>
    <row r="5" spans="2:7" ht="30" x14ac:dyDescent="0.25">
      <c r="B5" s="7">
        <v>6</v>
      </c>
      <c r="C5" s="7">
        <v>8</v>
      </c>
      <c r="D5" s="7">
        <v>8</v>
      </c>
      <c r="E5" s="7" t="s">
        <v>230</v>
      </c>
      <c r="F5" s="7">
        <v>8</v>
      </c>
      <c r="G5" s="7">
        <v>9</v>
      </c>
    </row>
    <row r="6" spans="2:7" ht="30" x14ac:dyDescent="0.25">
      <c r="B6" s="7" t="s">
        <v>230</v>
      </c>
      <c r="C6" s="7">
        <v>8</v>
      </c>
      <c r="D6" s="7">
        <v>5</v>
      </c>
      <c r="E6" s="7">
        <v>6</v>
      </c>
      <c r="F6" s="7">
        <v>3</v>
      </c>
      <c r="G6" s="7">
        <v>8</v>
      </c>
    </row>
    <row r="7" spans="2:7" ht="30" x14ac:dyDescent="0.25">
      <c r="B7" s="7">
        <v>9</v>
      </c>
      <c r="C7" s="7" t="s">
        <v>230</v>
      </c>
      <c r="D7" s="7">
        <v>7</v>
      </c>
      <c r="E7" s="7">
        <v>8</v>
      </c>
      <c r="F7" s="7" t="s">
        <v>230</v>
      </c>
      <c r="G7" s="7" t="s">
        <v>230</v>
      </c>
    </row>
    <row r="8" spans="2:7" x14ac:dyDescent="0.25">
      <c r="B8" s="7">
        <v>8</v>
      </c>
      <c r="C8" s="7">
        <v>8</v>
      </c>
      <c r="D8" s="7">
        <v>8</v>
      </c>
      <c r="E8" s="7">
        <v>8</v>
      </c>
      <c r="F8" s="7">
        <v>8</v>
      </c>
      <c r="G8" s="7">
        <v>8</v>
      </c>
    </row>
    <row r="9" spans="2:7" ht="30" x14ac:dyDescent="0.25">
      <c r="B9" s="7" t="s">
        <v>230</v>
      </c>
      <c r="C9" s="7" t="s">
        <v>230</v>
      </c>
      <c r="D9" s="7">
        <v>7</v>
      </c>
      <c r="E9" s="7">
        <v>6</v>
      </c>
      <c r="F9" s="7">
        <v>6</v>
      </c>
      <c r="G9" s="7">
        <v>6</v>
      </c>
    </row>
    <row r="10" spans="2:7" ht="30" x14ac:dyDescent="0.25">
      <c r="B10" s="7">
        <v>9</v>
      </c>
      <c r="C10" s="7">
        <v>9</v>
      </c>
      <c r="D10" s="7">
        <v>7</v>
      </c>
      <c r="E10" s="7">
        <v>9</v>
      </c>
      <c r="F10" s="7" t="s">
        <v>230</v>
      </c>
      <c r="G10" s="7">
        <v>9</v>
      </c>
    </row>
    <row r="11" spans="2:7" ht="30" x14ac:dyDescent="0.25">
      <c r="B11" s="7" t="s">
        <v>230</v>
      </c>
      <c r="C11" s="7" t="s">
        <v>230</v>
      </c>
      <c r="D11" s="7" t="s">
        <v>230</v>
      </c>
      <c r="E11" s="7" t="s">
        <v>230</v>
      </c>
      <c r="F11" s="7">
        <v>9</v>
      </c>
      <c r="G11" s="7">
        <v>7</v>
      </c>
    </row>
    <row r="12" spans="2:7" ht="30" x14ac:dyDescent="0.25">
      <c r="B12" s="7" t="s">
        <v>230</v>
      </c>
      <c r="C12" s="7" t="s">
        <v>230</v>
      </c>
      <c r="D12" s="7" t="s">
        <v>230</v>
      </c>
      <c r="E12" s="7" t="s">
        <v>230</v>
      </c>
      <c r="F12" s="7" t="s">
        <v>230</v>
      </c>
      <c r="G12" s="7" t="s">
        <v>230</v>
      </c>
    </row>
    <row r="13" spans="2:7" x14ac:dyDescent="0.25">
      <c r="B13" s="7">
        <v>7</v>
      </c>
      <c r="C13" s="7">
        <v>7</v>
      </c>
      <c r="D13" s="7">
        <v>6</v>
      </c>
      <c r="E13" s="7">
        <v>7</v>
      </c>
      <c r="F13" s="7">
        <v>7</v>
      </c>
      <c r="G13" s="7">
        <v>7</v>
      </c>
    </row>
    <row r="14" spans="2:7" ht="30" x14ac:dyDescent="0.25">
      <c r="B14" s="7" t="s">
        <v>230</v>
      </c>
      <c r="C14" s="7" t="s">
        <v>230</v>
      </c>
      <c r="D14" s="7" t="s">
        <v>230</v>
      </c>
      <c r="E14" s="7">
        <v>5</v>
      </c>
      <c r="F14" s="7">
        <v>5</v>
      </c>
      <c r="G14" s="7">
        <v>5</v>
      </c>
    </row>
    <row r="15" spans="2:7" ht="30" x14ac:dyDescent="0.25">
      <c r="B15" s="7">
        <v>6</v>
      </c>
      <c r="C15" s="7">
        <v>8</v>
      </c>
      <c r="D15" s="7">
        <v>9</v>
      </c>
      <c r="E15" s="7" t="s">
        <v>230</v>
      </c>
      <c r="F15" s="7">
        <v>8</v>
      </c>
      <c r="G15" s="7">
        <v>6</v>
      </c>
    </row>
    <row r="16" spans="2:7" x14ac:dyDescent="0.25">
      <c r="B16" s="7">
        <v>9</v>
      </c>
      <c r="C16" s="7">
        <v>7</v>
      </c>
      <c r="D16" s="7">
        <v>7</v>
      </c>
      <c r="E16" s="7">
        <v>7</v>
      </c>
      <c r="F16" s="7">
        <v>6</v>
      </c>
      <c r="G16" s="7">
        <v>5</v>
      </c>
    </row>
    <row r="17" spans="2:7" ht="30" x14ac:dyDescent="0.25">
      <c r="B17" s="7">
        <v>5</v>
      </c>
      <c r="C17" s="7">
        <v>7</v>
      </c>
      <c r="D17" s="7">
        <v>5</v>
      </c>
      <c r="E17" s="7" t="s">
        <v>230</v>
      </c>
      <c r="F17" s="7" t="s">
        <v>230</v>
      </c>
      <c r="G17" s="7" t="s">
        <v>230</v>
      </c>
    </row>
    <row r="18" spans="2:7" ht="30" x14ac:dyDescent="0.25">
      <c r="B18" s="7">
        <v>6</v>
      </c>
      <c r="C18" s="7" t="s">
        <v>230</v>
      </c>
      <c r="D18" s="7">
        <v>8</v>
      </c>
      <c r="E18" s="7" t="s">
        <v>230</v>
      </c>
      <c r="F18" s="7">
        <v>3</v>
      </c>
      <c r="G18" s="7">
        <v>5</v>
      </c>
    </row>
    <row r="19" spans="2:7" ht="30" x14ac:dyDescent="0.25">
      <c r="B19" s="7" t="s">
        <v>230</v>
      </c>
      <c r="C19" s="7" t="s">
        <v>230</v>
      </c>
      <c r="D19" s="7" t="s">
        <v>230</v>
      </c>
      <c r="E19" s="7">
        <v>7</v>
      </c>
      <c r="F19" s="7" t="s">
        <v>230</v>
      </c>
      <c r="G19" s="7">
        <v>8</v>
      </c>
    </row>
    <row r="20" spans="2:7" ht="30" x14ac:dyDescent="0.25">
      <c r="B20" s="7">
        <v>8</v>
      </c>
      <c r="C20" s="7">
        <v>8</v>
      </c>
      <c r="D20" s="7" t="s">
        <v>231</v>
      </c>
      <c r="E20" s="7">
        <v>8</v>
      </c>
      <c r="F20" s="7">
        <v>8</v>
      </c>
      <c r="G20" s="7">
        <v>8</v>
      </c>
    </row>
    <row r="21" spans="2:7" ht="30" x14ac:dyDescent="0.25">
      <c r="B21" s="7" t="s">
        <v>230</v>
      </c>
      <c r="C21" s="7" t="s">
        <v>230</v>
      </c>
      <c r="D21" s="7" t="s">
        <v>230</v>
      </c>
      <c r="E21" s="7" t="s">
        <v>230</v>
      </c>
      <c r="F21" s="7" t="s">
        <v>230</v>
      </c>
      <c r="G21" s="7" t="s">
        <v>230</v>
      </c>
    </row>
    <row r="22" spans="2:7" x14ac:dyDescent="0.25">
      <c r="B22" s="7">
        <v>7</v>
      </c>
      <c r="C22" s="7">
        <v>9</v>
      </c>
      <c r="D22" s="7">
        <v>7</v>
      </c>
      <c r="E22" s="7">
        <v>6</v>
      </c>
      <c r="F22" s="7">
        <v>9</v>
      </c>
      <c r="G22" s="7">
        <v>9</v>
      </c>
    </row>
    <row r="23" spans="2:7" ht="30" x14ac:dyDescent="0.25">
      <c r="B23" s="7" t="s">
        <v>230</v>
      </c>
      <c r="C23" s="7" t="s">
        <v>230</v>
      </c>
      <c r="D23" s="7" t="s">
        <v>230</v>
      </c>
      <c r="E23" s="7" t="s">
        <v>230</v>
      </c>
      <c r="F23" s="7" t="s">
        <v>230</v>
      </c>
      <c r="G23" s="7" t="s">
        <v>230</v>
      </c>
    </row>
    <row r="24" spans="2:7" ht="30" x14ac:dyDescent="0.25">
      <c r="B24" s="7" t="s">
        <v>230</v>
      </c>
      <c r="C24" s="7" t="s">
        <v>230</v>
      </c>
      <c r="D24" s="7" t="s">
        <v>230</v>
      </c>
      <c r="E24" s="7" t="s">
        <v>230</v>
      </c>
      <c r="F24" s="7" t="s">
        <v>230</v>
      </c>
      <c r="G24" s="7" t="s">
        <v>230</v>
      </c>
    </row>
    <row r="25" spans="2:7" x14ac:dyDescent="0.25">
      <c r="B25" s="5">
        <v>8</v>
      </c>
      <c r="C25" s="5">
        <v>8</v>
      </c>
      <c r="D25" s="5">
        <v>8</v>
      </c>
      <c r="E25" s="5">
        <v>5</v>
      </c>
      <c r="F25" s="5">
        <v>5</v>
      </c>
      <c r="G25" s="5">
        <v>8</v>
      </c>
    </row>
    <row r="26" spans="2:7" x14ac:dyDescent="0.25">
      <c r="B26" s="5">
        <v>8</v>
      </c>
      <c r="C26" s="5">
        <v>9</v>
      </c>
      <c r="D26" s="5">
        <v>8</v>
      </c>
      <c r="E26" s="5">
        <v>4</v>
      </c>
      <c r="F26" s="5">
        <v>6</v>
      </c>
      <c r="G26" s="5">
        <v>2</v>
      </c>
    </row>
    <row r="27" spans="2:7" x14ac:dyDescent="0.25">
      <c r="B27" s="5">
        <v>10</v>
      </c>
      <c r="C27" s="5">
        <v>10</v>
      </c>
      <c r="D27" s="5">
        <v>8</v>
      </c>
      <c r="E27" s="5">
        <v>10</v>
      </c>
      <c r="F27" s="5">
        <v>10</v>
      </c>
      <c r="G27" s="5">
        <v>9</v>
      </c>
    </row>
    <row r="28" spans="2:7" x14ac:dyDescent="0.25">
      <c r="B28" s="5">
        <v>5</v>
      </c>
      <c r="C28" s="5">
        <v>5</v>
      </c>
      <c r="D28" s="5">
        <v>5</v>
      </c>
      <c r="E28" s="5">
        <v>5</v>
      </c>
      <c r="F28" s="5">
        <v>8</v>
      </c>
      <c r="G28" s="5">
        <v>5</v>
      </c>
    </row>
    <row r="29" spans="2:7" x14ac:dyDescent="0.25">
      <c r="B29" s="5">
        <v>10</v>
      </c>
      <c r="C29" s="5">
        <v>4</v>
      </c>
      <c r="D29" s="5">
        <v>5</v>
      </c>
      <c r="E29" s="5">
        <v>1</v>
      </c>
      <c r="F29" s="5">
        <v>3</v>
      </c>
      <c r="G29" s="5">
        <v>3</v>
      </c>
    </row>
    <row r="30" spans="2:7" x14ac:dyDescent="0.25">
      <c r="B30" s="5">
        <v>10</v>
      </c>
      <c r="C30" s="5">
        <v>10</v>
      </c>
      <c r="D30" s="5">
        <v>10</v>
      </c>
      <c r="E30" s="5">
        <v>10</v>
      </c>
      <c r="F30" s="5">
        <v>9</v>
      </c>
      <c r="G30" s="5">
        <v>9</v>
      </c>
    </row>
    <row r="31" spans="2:7" x14ac:dyDescent="0.25">
      <c r="B31" s="5">
        <v>8</v>
      </c>
      <c r="C31" s="5">
        <v>8</v>
      </c>
      <c r="D31" s="5">
        <v>8</v>
      </c>
      <c r="E31" s="5">
        <v>9</v>
      </c>
      <c r="F31" s="5">
        <v>9</v>
      </c>
      <c r="G31" s="5">
        <v>8</v>
      </c>
    </row>
    <row r="32" spans="2:7" x14ac:dyDescent="0.25">
      <c r="B32" s="5">
        <v>10</v>
      </c>
      <c r="C32" s="5">
        <v>10</v>
      </c>
      <c r="D32" s="5">
        <v>5</v>
      </c>
      <c r="E32" s="5">
        <v>10</v>
      </c>
      <c r="F32" s="5">
        <v>5</v>
      </c>
      <c r="G32" s="5">
        <v>10</v>
      </c>
    </row>
    <row r="33" spans="1:7" x14ac:dyDescent="0.25">
      <c r="B33" s="5">
        <v>5</v>
      </c>
      <c r="C33" s="5">
        <v>8</v>
      </c>
      <c r="D33" s="5">
        <v>8</v>
      </c>
      <c r="E33" s="5">
        <v>5</v>
      </c>
      <c r="F33" s="5">
        <v>3</v>
      </c>
      <c r="G33" s="5">
        <v>3</v>
      </c>
    </row>
    <row r="34" spans="1:7" x14ac:dyDescent="0.25">
      <c r="A34" s="13" t="s">
        <v>238</v>
      </c>
      <c r="B34" s="12">
        <f>AVERAGE(B5:B33)</f>
        <v>7.7</v>
      </c>
      <c r="C34" s="12">
        <f t="shared" ref="C34:G34" si="0">AVERAGE(C5:C33)</f>
        <v>7.9473684210526319</v>
      </c>
      <c r="D34" s="12">
        <f t="shared" si="0"/>
        <v>7.0952380952380949</v>
      </c>
      <c r="E34" s="12">
        <f t="shared" si="0"/>
        <v>6.8</v>
      </c>
      <c r="F34" s="12">
        <f t="shared" si="0"/>
        <v>6.5714285714285712</v>
      </c>
      <c r="G34" s="12">
        <f t="shared" si="0"/>
        <v>6.8260869565217392</v>
      </c>
    </row>
    <row r="36" spans="1:7" customFormat="1" x14ac:dyDescent="0.25">
      <c r="A36">
        <v>1</v>
      </c>
      <c r="B36" s="5">
        <f>COUNTIF(B$5:B$33,"=1")</f>
        <v>0</v>
      </c>
      <c r="C36" s="5">
        <f t="shared" ref="C36:G36" si="1">COUNTIF(C$5:C$33,"=1")</f>
        <v>0</v>
      </c>
      <c r="D36" s="5">
        <f t="shared" si="1"/>
        <v>0</v>
      </c>
      <c r="E36" s="5">
        <f t="shared" si="1"/>
        <v>1</v>
      </c>
      <c r="F36" s="5">
        <f t="shared" si="1"/>
        <v>0</v>
      </c>
      <c r="G36" s="5">
        <f t="shared" si="1"/>
        <v>0</v>
      </c>
    </row>
    <row r="37" spans="1:7" customFormat="1" x14ac:dyDescent="0.25">
      <c r="A37">
        <v>2</v>
      </c>
      <c r="B37" s="5">
        <f>COUNTIF(B$5:B$33,"=2")</f>
        <v>0</v>
      </c>
      <c r="C37" s="5">
        <f t="shared" ref="C37:G37" si="2">COUNTIF(C$5:C$33,"=2")</f>
        <v>0</v>
      </c>
      <c r="D37" s="5">
        <f t="shared" si="2"/>
        <v>0</v>
      </c>
      <c r="E37" s="5">
        <f t="shared" si="2"/>
        <v>0</v>
      </c>
      <c r="F37" s="5">
        <f t="shared" si="2"/>
        <v>0</v>
      </c>
      <c r="G37" s="5">
        <f t="shared" si="2"/>
        <v>1</v>
      </c>
    </row>
    <row r="38" spans="1:7" customFormat="1" x14ac:dyDescent="0.25">
      <c r="A38">
        <v>3</v>
      </c>
      <c r="B38" s="5">
        <f>COUNTIF(B$5:B$33,"=3")</f>
        <v>0</v>
      </c>
      <c r="C38" s="5">
        <f t="shared" ref="C38:G38" si="3">COUNTIF(C$5:C$33,"=3")</f>
        <v>0</v>
      </c>
      <c r="D38" s="5">
        <f t="shared" si="3"/>
        <v>0</v>
      </c>
      <c r="E38" s="5">
        <f t="shared" si="3"/>
        <v>0</v>
      </c>
      <c r="F38" s="5">
        <f t="shared" si="3"/>
        <v>4</v>
      </c>
      <c r="G38" s="5">
        <f t="shared" si="3"/>
        <v>2</v>
      </c>
    </row>
    <row r="39" spans="1:7" customFormat="1" x14ac:dyDescent="0.25">
      <c r="A39">
        <v>4</v>
      </c>
      <c r="B39" s="5">
        <f>COUNTIF(B$5:B$33,"=4")</f>
        <v>0</v>
      </c>
      <c r="C39" s="5">
        <f t="shared" ref="C39:G39" si="4">COUNTIF(C$5:C$33,"=4")</f>
        <v>1</v>
      </c>
      <c r="D39" s="5">
        <f t="shared" si="4"/>
        <v>0</v>
      </c>
      <c r="E39" s="5">
        <f t="shared" si="4"/>
        <v>1</v>
      </c>
      <c r="F39" s="5">
        <f t="shared" si="4"/>
        <v>0</v>
      </c>
      <c r="G39" s="5">
        <f t="shared" si="4"/>
        <v>0</v>
      </c>
    </row>
    <row r="40" spans="1:7" customFormat="1" x14ac:dyDescent="0.25">
      <c r="A40">
        <v>5</v>
      </c>
      <c r="B40" s="5">
        <f>COUNTIF(B$5:B$33,"=5")</f>
        <v>3</v>
      </c>
      <c r="C40" s="5">
        <f t="shared" ref="C40:G40" si="5">COUNTIF(C$5:C$33,"=5")</f>
        <v>1</v>
      </c>
      <c r="D40" s="5">
        <f t="shared" si="5"/>
        <v>5</v>
      </c>
      <c r="E40" s="5">
        <f t="shared" si="5"/>
        <v>4</v>
      </c>
      <c r="F40" s="5">
        <f t="shared" si="5"/>
        <v>3</v>
      </c>
      <c r="G40" s="5">
        <f t="shared" si="5"/>
        <v>4</v>
      </c>
    </row>
    <row r="41" spans="1:7" customFormat="1" x14ac:dyDescent="0.25">
      <c r="A41">
        <v>6</v>
      </c>
      <c r="B41" s="5">
        <f>COUNTIF(B$5:B$33,"=6")</f>
        <v>3</v>
      </c>
      <c r="C41" s="5">
        <f t="shared" ref="C41:G41" si="6">COUNTIF(C$5:C$33,"=6")</f>
        <v>0</v>
      </c>
      <c r="D41" s="5">
        <f t="shared" si="6"/>
        <v>1</v>
      </c>
      <c r="E41" s="5">
        <f t="shared" si="6"/>
        <v>3</v>
      </c>
      <c r="F41" s="5">
        <f t="shared" si="6"/>
        <v>3</v>
      </c>
      <c r="G41" s="5">
        <f t="shared" si="6"/>
        <v>2</v>
      </c>
    </row>
    <row r="42" spans="1:7" customFormat="1" x14ac:dyDescent="0.25">
      <c r="A42">
        <v>7</v>
      </c>
      <c r="B42" s="5">
        <f>COUNTIF(B$5:B$33,"=7")</f>
        <v>2</v>
      </c>
      <c r="C42" s="5">
        <f t="shared" ref="C42:G42" si="7">COUNTIF(C$5:C$33,"=7")</f>
        <v>3</v>
      </c>
      <c r="D42" s="5">
        <f t="shared" si="7"/>
        <v>5</v>
      </c>
      <c r="E42" s="5">
        <f t="shared" si="7"/>
        <v>3</v>
      </c>
      <c r="F42" s="5">
        <f t="shared" si="7"/>
        <v>1</v>
      </c>
      <c r="G42" s="5">
        <f t="shared" si="7"/>
        <v>2</v>
      </c>
    </row>
    <row r="43" spans="1:7" customFormat="1" x14ac:dyDescent="0.25">
      <c r="A43">
        <v>8</v>
      </c>
      <c r="B43" s="5">
        <f>COUNTIF(B$5:B$33,"=8")</f>
        <v>5</v>
      </c>
      <c r="C43" s="5">
        <f t="shared" ref="C43:G44" si="8">COUNTIF(C$5:C$33,"=8")</f>
        <v>8</v>
      </c>
      <c r="D43" s="5">
        <f t="shared" si="8"/>
        <v>8</v>
      </c>
      <c r="E43" s="5">
        <f t="shared" si="8"/>
        <v>3</v>
      </c>
      <c r="F43" s="5">
        <f t="shared" si="8"/>
        <v>5</v>
      </c>
      <c r="G43" s="5">
        <f t="shared" si="8"/>
        <v>6</v>
      </c>
    </row>
    <row r="44" spans="1:7" customFormat="1" x14ac:dyDescent="0.25">
      <c r="A44">
        <v>9</v>
      </c>
      <c r="B44" s="5">
        <f>COUNTIF(B$5:B$33,"=8")</f>
        <v>5</v>
      </c>
      <c r="C44" s="5">
        <f t="shared" si="8"/>
        <v>8</v>
      </c>
      <c r="D44" s="5">
        <f t="shared" si="8"/>
        <v>8</v>
      </c>
      <c r="E44" s="5">
        <f t="shared" si="8"/>
        <v>3</v>
      </c>
      <c r="F44" s="5">
        <f t="shared" si="8"/>
        <v>5</v>
      </c>
      <c r="G44" s="5">
        <f t="shared" si="8"/>
        <v>6</v>
      </c>
    </row>
    <row r="45" spans="1:7" customFormat="1" x14ac:dyDescent="0.25">
      <c r="A45">
        <v>10</v>
      </c>
      <c r="B45" s="5">
        <f>COUNTIF(B$5:B$33,"=10")</f>
        <v>4</v>
      </c>
      <c r="C45" s="5">
        <f t="shared" ref="C45:G45" si="9">COUNTIF(C$5:C$33,"=10")</f>
        <v>3</v>
      </c>
      <c r="D45" s="5">
        <f t="shared" si="9"/>
        <v>1</v>
      </c>
      <c r="E45" s="5">
        <f t="shared" si="9"/>
        <v>3</v>
      </c>
      <c r="F45" s="5">
        <f t="shared" si="9"/>
        <v>1</v>
      </c>
      <c r="G45" s="5">
        <f t="shared" si="9"/>
        <v>1</v>
      </c>
    </row>
  </sheetData>
  <autoFilter ref="B1:B35" xr:uid="{00000000-0009-0000-0000-00000F000000}"/>
  <mergeCells count="1">
    <mergeCell ref="B2:G2"/>
  </mergeCells>
  <pageMargins left="0.7" right="0.7" top="0.75" bottom="0.75" header="0.3" footer="0.3"/>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33A74-1067-4272-BFFA-BCC79877A993}">
  <dimension ref="A1:D8"/>
  <sheetViews>
    <sheetView topLeftCell="A10" workbookViewId="0">
      <selection activeCell="O17" sqref="O17"/>
    </sheetView>
  </sheetViews>
  <sheetFormatPr defaultRowHeight="15" x14ac:dyDescent="0.25"/>
  <cols>
    <col min="1" max="1" width="45.42578125" style="72" customWidth="1"/>
    <col min="2" max="2" width="10.28515625" style="72" customWidth="1"/>
    <col min="3" max="3" width="15" style="72" customWidth="1"/>
    <col min="4" max="4" width="11.7109375" style="72" customWidth="1"/>
    <col min="5" max="16384" width="9.140625" style="72"/>
  </cols>
  <sheetData>
    <row r="1" spans="1:4" x14ac:dyDescent="0.25">
      <c r="A1" s="73" t="s">
        <v>225</v>
      </c>
    </row>
    <row r="2" spans="1:4" x14ac:dyDescent="0.25">
      <c r="A2" s="73"/>
      <c r="B2" s="72" t="s">
        <v>357</v>
      </c>
      <c r="C2" s="72" t="s">
        <v>358</v>
      </c>
      <c r="D2" s="72" t="s">
        <v>359</v>
      </c>
    </row>
    <row r="3" spans="1:4" ht="30" x14ac:dyDescent="0.25">
      <c r="A3" s="88" t="s">
        <v>237</v>
      </c>
      <c r="B3" s="77">
        <v>5</v>
      </c>
      <c r="C3" s="89">
        <v>7.7</v>
      </c>
      <c r="D3" s="77">
        <v>10</v>
      </c>
    </row>
    <row r="4" spans="1:4" x14ac:dyDescent="0.25">
      <c r="A4" s="88" t="s">
        <v>364</v>
      </c>
      <c r="B4" s="77">
        <v>1</v>
      </c>
      <c r="C4" s="89">
        <v>7.9</v>
      </c>
      <c r="D4" s="77">
        <v>10</v>
      </c>
    </row>
    <row r="5" spans="1:4" x14ac:dyDescent="0.25">
      <c r="A5" s="88" t="s">
        <v>363</v>
      </c>
      <c r="B5" s="77">
        <v>1</v>
      </c>
      <c r="C5" s="89">
        <v>7.1</v>
      </c>
      <c r="D5" s="77">
        <v>10</v>
      </c>
    </row>
    <row r="6" spans="1:4" ht="30" x14ac:dyDescent="0.25">
      <c r="A6" s="88" t="s">
        <v>228</v>
      </c>
      <c r="B6" s="77">
        <v>1</v>
      </c>
      <c r="C6" s="89">
        <v>6.8</v>
      </c>
      <c r="D6" s="77">
        <v>10</v>
      </c>
    </row>
    <row r="7" spans="1:4" x14ac:dyDescent="0.25">
      <c r="A7" s="88" t="s">
        <v>232</v>
      </c>
      <c r="B7" s="77">
        <v>3</v>
      </c>
      <c r="C7" s="89">
        <v>6.6</v>
      </c>
      <c r="D7" s="77">
        <v>10</v>
      </c>
    </row>
    <row r="8" spans="1:4" ht="30" x14ac:dyDescent="0.25">
      <c r="A8" s="88" t="s">
        <v>229</v>
      </c>
      <c r="B8" s="77">
        <v>2</v>
      </c>
      <c r="C8" s="89">
        <v>6.8</v>
      </c>
      <c r="D8" s="77">
        <v>10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A446A-F90B-4E30-9947-1B707BBABEF8}">
  <dimension ref="A1:A32"/>
  <sheetViews>
    <sheetView workbookViewId="0">
      <selection activeCell="A2" sqref="A2"/>
    </sheetView>
  </sheetViews>
  <sheetFormatPr defaultRowHeight="15" x14ac:dyDescent="0.25"/>
  <cols>
    <col min="1" max="1" width="99.85546875" style="75" customWidth="1"/>
    <col min="2" max="16384" width="9.140625" style="72"/>
  </cols>
  <sheetData>
    <row r="1" spans="1:1" x14ac:dyDescent="0.25">
      <c r="A1" s="76" t="s">
        <v>36</v>
      </c>
    </row>
    <row r="2" spans="1:1" ht="30" x14ac:dyDescent="0.25">
      <c r="A2" s="78" t="s">
        <v>71</v>
      </c>
    </row>
    <row r="3" spans="1:1" x14ac:dyDescent="0.25">
      <c r="A3" s="79" t="s">
        <v>93</v>
      </c>
    </row>
    <row r="4" spans="1:1" ht="30" x14ac:dyDescent="0.25">
      <c r="A4" s="79" t="s">
        <v>103</v>
      </c>
    </row>
    <row r="5" spans="1:1" x14ac:dyDescent="0.25">
      <c r="A5" s="79" t="s">
        <v>76</v>
      </c>
    </row>
    <row r="6" spans="1:1" x14ac:dyDescent="0.25">
      <c r="A6" s="79" t="s">
        <v>116</v>
      </c>
    </row>
    <row r="7" spans="1:1" x14ac:dyDescent="0.25">
      <c r="A7" s="79" t="s">
        <v>122</v>
      </c>
    </row>
    <row r="8" spans="1:1" ht="30" x14ac:dyDescent="0.25">
      <c r="A8" s="79" t="s">
        <v>127</v>
      </c>
    </row>
    <row r="9" spans="1:1" x14ac:dyDescent="0.25">
      <c r="A9" s="79" t="s">
        <v>135</v>
      </c>
    </row>
    <row r="10" spans="1:1" ht="30" x14ac:dyDescent="0.25">
      <c r="A10" s="79" t="s">
        <v>140</v>
      </c>
    </row>
    <row r="11" spans="1:1" x14ac:dyDescent="0.25">
      <c r="A11" s="79" t="s">
        <v>146</v>
      </c>
    </row>
    <row r="12" spans="1:1" x14ac:dyDescent="0.25">
      <c r="A12" s="79" t="s">
        <v>152</v>
      </c>
    </row>
    <row r="13" spans="1:1" x14ac:dyDescent="0.25">
      <c r="A13" s="79" t="s">
        <v>158</v>
      </c>
    </row>
    <row r="14" spans="1:1" ht="60" x14ac:dyDescent="0.25">
      <c r="A14" s="79" t="s">
        <v>164</v>
      </c>
    </row>
    <row r="15" spans="1:1" x14ac:dyDescent="0.25">
      <c r="A15" s="79" t="s">
        <v>76</v>
      </c>
    </row>
    <row r="16" spans="1:1" ht="30" x14ac:dyDescent="0.25">
      <c r="A16" s="79" t="s">
        <v>175</v>
      </c>
    </row>
    <row r="17" spans="1:1" x14ac:dyDescent="0.25">
      <c r="A17" s="79" t="s">
        <v>181</v>
      </c>
    </row>
    <row r="18" spans="1:1" x14ac:dyDescent="0.25">
      <c r="A18" s="79" t="s">
        <v>192</v>
      </c>
    </row>
    <row r="19" spans="1:1" x14ac:dyDescent="0.25">
      <c r="A19" s="79" t="s">
        <v>76</v>
      </c>
    </row>
    <row r="20" spans="1:1" ht="45" x14ac:dyDescent="0.25">
      <c r="A20" s="79" t="s">
        <v>206</v>
      </c>
    </row>
    <row r="21" spans="1:1" ht="60" x14ac:dyDescent="0.25">
      <c r="A21" s="79" t="s">
        <v>212</v>
      </c>
    </row>
    <row r="22" spans="1:1" ht="90" x14ac:dyDescent="0.25">
      <c r="A22" s="79" t="s">
        <v>216</v>
      </c>
    </row>
    <row r="23" spans="1:1" ht="30" x14ac:dyDescent="0.25">
      <c r="A23" s="79" t="s">
        <v>223</v>
      </c>
    </row>
    <row r="24" spans="1:1" ht="45" x14ac:dyDescent="0.25">
      <c r="A24" s="75" t="s">
        <v>299</v>
      </c>
    </row>
    <row r="26" spans="1:1" x14ac:dyDescent="0.25">
      <c r="A26" s="75" t="s">
        <v>302</v>
      </c>
    </row>
    <row r="29" spans="1:1" x14ac:dyDescent="0.25">
      <c r="A29" s="75" t="s">
        <v>309</v>
      </c>
    </row>
    <row r="30" spans="1:1" ht="30" x14ac:dyDescent="0.25">
      <c r="A30" s="75" t="s">
        <v>313</v>
      </c>
    </row>
    <row r="31" spans="1:1" x14ac:dyDescent="0.25">
      <c r="A31" s="75" t="s">
        <v>316</v>
      </c>
    </row>
    <row r="32" spans="1:1" ht="30" x14ac:dyDescent="0.25">
      <c r="A32" s="75" t="s">
        <v>320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0482A-B0F2-4365-BEC6-D586346D1313}">
  <dimension ref="A1:A26"/>
  <sheetViews>
    <sheetView workbookViewId="0">
      <selection activeCell="J27" sqref="J27"/>
    </sheetView>
  </sheetViews>
  <sheetFormatPr defaultRowHeight="15" x14ac:dyDescent="0.25"/>
  <cols>
    <col min="1" max="1" width="82.140625" style="75" customWidth="1"/>
    <col min="2" max="16384" width="9.140625" style="72"/>
  </cols>
  <sheetData>
    <row r="1" spans="1:1" x14ac:dyDescent="0.25">
      <c r="A1" s="76" t="s">
        <v>37</v>
      </c>
    </row>
    <row r="2" spans="1:1" ht="30" x14ac:dyDescent="0.25">
      <c r="A2" s="78" t="s">
        <v>72</v>
      </c>
    </row>
    <row r="3" spans="1:1" x14ac:dyDescent="0.25">
      <c r="A3" s="79" t="s">
        <v>94</v>
      </c>
    </row>
    <row r="4" spans="1:1" x14ac:dyDescent="0.25">
      <c r="A4" s="79" t="s">
        <v>104</v>
      </c>
    </row>
    <row r="5" spans="1:1" x14ac:dyDescent="0.25">
      <c r="A5" s="79" t="s">
        <v>76</v>
      </c>
    </row>
    <row r="6" spans="1:1" x14ac:dyDescent="0.25">
      <c r="A6" s="79" t="s">
        <v>76</v>
      </c>
    </row>
    <row r="7" spans="1:1" x14ac:dyDescent="0.25">
      <c r="A7" s="79" t="s">
        <v>76</v>
      </c>
    </row>
    <row r="8" spans="1:1" ht="30" x14ac:dyDescent="0.25">
      <c r="A8" s="79" t="s">
        <v>128</v>
      </c>
    </row>
    <row r="9" spans="1:1" x14ac:dyDescent="0.25">
      <c r="A9" s="79" t="s">
        <v>76</v>
      </c>
    </row>
    <row r="10" spans="1:1" x14ac:dyDescent="0.25">
      <c r="A10" s="79" t="s">
        <v>76</v>
      </c>
    </row>
    <row r="11" spans="1:1" x14ac:dyDescent="0.25">
      <c r="A11" s="79" t="s">
        <v>76</v>
      </c>
    </row>
    <row r="12" spans="1:1" x14ac:dyDescent="0.25">
      <c r="A12" s="79" t="s">
        <v>76</v>
      </c>
    </row>
    <row r="13" spans="1:1" x14ac:dyDescent="0.25">
      <c r="A13" s="79" t="s">
        <v>76</v>
      </c>
    </row>
    <row r="14" spans="1:1" x14ac:dyDescent="0.25">
      <c r="A14" s="79" t="s">
        <v>165</v>
      </c>
    </row>
    <row r="15" spans="1:1" x14ac:dyDescent="0.25">
      <c r="A15" s="79" t="s">
        <v>76</v>
      </c>
    </row>
    <row r="16" spans="1:1" x14ac:dyDescent="0.25">
      <c r="A16" s="79" t="s">
        <v>76</v>
      </c>
    </row>
    <row r="17" spans="1:1" x14ac:dyDescent="0.25">
      <c r="A17" s="79" t="s">
        <v>182</v>
      </c>
    </row>
    <row r="18" spans="1:1" ht="45" x14ac:dyDescent="0.25">
      <c r="A18" s="79" t="s">
        <v>193</v>
      </c>
    </row>
    <row r="19" spans="1:1" x14ac:dyDescent="0.25">
      <c r="A19" s="79" t="s">
        <v>76</v>
      </c>
    </row>
    <row r="20" spans="1:1" ht="30" x14ac:dyDescent="0.25">
      <c r="A20" s="79" t="s">
        <v>207</v>
      </c>
    </row>
    <row r="21" spans="1:1" x14ac:dyDescent="0.25">
      <c r="A21" s="79" t="s">
        <v>76</v>
      </c>
    </row>
    <row r="22" spans="1:1" x14ac:dyDescent="0.25">
      <c r="A22" s="79" t="s">
        <v>217</v>
      </c>
    </row>
    <row r="23" spans="1:1" x14ac:dyDescent="0.25">
      <c r="A23" s="79" t="s">
        <v>224</v>
      </c>
    </row>
    <row r="24" spans="1:1" x14ac:dyDescent="0.25">
      <c r="A24" s="75" t="s">
        <v>310</v>
      </c>
    </row>
    <row r="26" spans="1:1" ht="45" x14ac:dyDescent="0.25">
      <c r="A26" s="75" t="s">
        <v>317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D16E1-6DDA-4CD1-86DD-459F08BB7094}">
  <dimension ref="A1:S55"/>
  <sheetViews>
    <sheetView topLeftCell="A43" workbookViewId="0">
      <selection activeCell="J28" sqref="J28"/>
    </sheetView>
  </sheetViews>
  <sheetFormatPr defaultColWidth="8.85546875" defaultRowHeight="15" x14ac:dyDescent="0.25"/>
  <cols>
    <col min="2" max="2" width="25.7109375" style="43" customWidth="1"/>
    <col min="3" max="3" width="19.7109375" style="45" customWidth="1"/>
    <col min="4" max="4" width="29.28515625" style="43" customWidth="1"/>
    <col min="5" max="5" width="34.42578125" style="45" customWidth="1"/>
    <col min="6" max="6" width="30.85546875" style="43" customWidth="1"/>
    <col min="7" max="7" width="27.85546875" style="45" customWidth="1"/>
    <col min="8" max="8" width="26.28515625" style="43" customWidth="1"/>
    <col min="9" max="9" width="26.42578125" style="45" customWidth="1"/>
    <col min="10" max="10" width="26.42578125" style="43" customWidth="1"/>
    <col min="11" max="11" width="28.28515625" style="45" customWidth="1"/>
    <col min="12" max="12" width="44.28515625" style="43" customWidth="1"/>
    <col min="13" max="13" width="25.42578125" style="45" customWidth="1"/>
  </cols>
  <sheetData>
    <row r="1" spans="2:13" x14ac:dyDescent="0.25">
      <c r="B1" s="43" t="s">
        <v>30</v>
      </c>
      <c r="C1" s="45" t="s">
        <v>24</v>
      </c>
      <c r="D1" s="43" t="s">
        <v>31</v>
      </c>
      <c r="E1" s="45" t="s">
        <v>25</v>
      </c>
      <c r="F1" s="43" t="s">
        <v>32</v>
      </c>
      <c r="G1" s="45" t="s">
        <v>26</v>
      </c>
      <c r="H1" s="43" t="s">
        <v>33</v>
      </c>
      <c r="I1" s="45" t="s">
        <v>27</v>
      </c>
      <c r="J1" s="43" t="s">
        <v>34</v>
      </c>
      <c r="K1" s="45" t="s">
        <v>28</v>
      </c>
      <c r="L1" s="43" t="s">
        <v>35</v>
      </c>
      <c r="M1" s="45" t="s">
        <v>29</v>
      </c>
    </row>
    <row r="2" spans="2:13" s="8" customFormat="1" ht="15.75" customHeight="1" x14ac:dyDescent="0.25">
      <c r="B2" s="48" t="s">
        <v>225</v>
      </c>
      <c r="C2" s="46" t="s">
        <v>240</v>
      </c>
      <c r="D2" s="48"/>
      <c r="E2" s="46"/>
      <c r="F2" s="48"/>
      <c r="G2" s="46"/>
      <c r="H2" s="48"/>
      <c r="I2" s="46"/>
      <c r="J2" s="48"/>
      <c r="K2" s="46"/>
      <c r="L2" s="48"/>
      <c r="M2" s="46"/>
    </row>
    <row r="3" spans="2:13" s="8" customFormat="1" ht="15.75" x14ac:dyDescent="0.25">
      <c r="B3" s="44" t="s">
        <v>259</v>
      </c>
      <c r="C3" s="46" t="s">
        <v>253</v>
      </c>
      <c r="D3" s="44" t="s">
        <v>260</v>
      </c>
      <c r="E3" s="46" t="s">
        <v>254</v>
      </c>
      <c r="F3" s="44" t="s">
        <v>261</v>
      </c>
      <c r="G3" s="46" t="s">
        <v>255</v>
      </c>
      <c r="H3" s="44" t="s">
        <v>262</v>
      </c>
      <c r="I3" s="46" t="s">
        <v>256</v>
      </c>
      <c r="J3" s="44" t="s">
        <v>263</v>
      </c>
      <c r="K3" s="46" t="s">
        <v>257</v>
      </c>
      <c r="L3" s="44" t="s">
        <v>264</v>
      </c>
      <c r="M3" s="46" t="s">
        <v>258</v>
      </c>
    </row>
    <row r="4" spans="2:13" x14ac:dyDescent="0.25">
      <c r="B4" s="49">
        <v>6</v>
      </c>
      <c r="C4" s="50">
        <v>5</v>
      </c>
      <c r="D4" s="49">
        <v>8</v>
      </c>
      <c r="E4" s="50">
        <v>2</v>
      </c>
      <c r="F4" s="49">
        <v>8</v>
      </c>
      <c r="G4" s="50">
        <v>6</v>
      </c>
      <c r="H4" s="49">
        <v>10</v>
      </c>
      <c r="I4" s="50">
        <v>10</v>
      </c>
      <c r="J4" s="49">
        <v>8</v>
      </c>
      <c r="K4" s="50">
        <v>7</v>
      </c>
      <c r="L4" s="49">
        <v>9</v>
      </c>
      <c r="M4" s="50">
        <v>7</v>
      </c>
    </row>
    <row r="5" spans="2:13" x14ac:dyDescent="0.25">
      <c r="B5" s="49">
        <v>10</v>
      </c>
      <c r="C5" s="50">
        <v>10</v>
      </c>
      <c r="D5" s="49">
        <v>8</v>
      </c>
      <c r="E5" s="50">
        <v>6</v>
      </c>
      <c r="F5" s="49">
        <v>5</v>
      </c>
      <c r="G5" s="50">
        <v>7</v>
      </c>
      <c r="H5" s="49">
        <v>6</v>
      </c>
      <c r="I5" s="50">
        <v>8</v>
      </c>
      <c r="J5" s="49">
        <v>3</v>
      </c>
      <c r="K5" s="50">
        <v>1</v>
      </c>
      <c r="L5" s="49">
        <v>8</v>
      </c>
      <c r="M5" s="50">
        <v>7</v>
      </c>
    </row>
    <row r="6" spans="2:13" x14ac:dyDescent="0.25">
      <c r="B6" s="49">
        <v>9</v>
      </c>
      <c r="C6" s="50">
        <v>9</v>
      </c>
      <c r="D6" s="49">
        <v>10</v>
      </c>
      <c r="E6" s="50">
        <v>3</v>
      </c>
      <c r="F6" s="49">
        <v>7</v>
      </c>
      <c r="G6" s="50">
        <v>3</v>
      </c>
      <c r="H6" s="49">
        <v>8</v>
      </c>
      <c r="I6" s="50">
        <v>5</v>
      </c>
      <c r="J6" s="49">
        <v>10</v>
      </c>
      <c r="K6" s="50">
        <v>8</v>
      </c>
      <c r="L6" s="49">
        <v>10</v>
      </c>
      <c r="M6" s="50">
        <v>9</v>
      </c>
    </row>
    <row r="7" spans="2:13" x14ac:dyDescent="0.25">
      <c r="B7" s="49">
        <v>8</v>
      </c>
      <c r="C7" s="50">
        <v>1</v>
      </c>
      <c r="D7" s="49">
        <v>8</v>
      </c>
      <c r="E7" s="50">
        <v>1</v>
      </c>
      <c r="F7" s="49">
        <v>8</v>
      </c>
      <c r="G7" s="50">
        <v>1</v>
      </c>
      <c r="H7" s="49">
        <v>8</v>
      </c>
      <c r="I7" s="50">
        <v>6</v>
      </c>
      <c r="J7" s="49">
        <v>8</v>
      </c>
      <c r="K7" s="50">
        <v>2</v>
      </c>
      <c r="L7" s="49">
        <v>8</v>
      </c>
      <c r="M7" s="50">
        <v>9</v>
      </c>
    </row>
    <row r="8" spans="2:13" x14ac:dyDescent="0.25">
      <c r="B8" s="49">
        <v>10</v>
      </c>
      <c r="C8" s="50">
        <v>2</v>
      </c>
      <c r="D8" s="49">
        <v>10</v>
      </c>
      <c r="E8" s="50">
        <v>1</v>
      </c>
      <c r="F8" s="49">
        <v>7</v>
      </c>
      <c r="G8" s="50">
        <v>6</v>
      </c>
      <c r="H8" s="49">
        <v>6</v>
      </c>
      <c r="I8" s="50">
        <v>5</v>
      </c>
      <c r="J8" s="49">
        <v>6</v>
      </c>
      <c r="K8" s="50">
        <v>1</v>
      </c>
      <c r="L8" s="49">
        <v>6</v>
      </c>
      <c r="M8" s="50">
        <v>2</v>
      </c>
    </row>
    <row r="9" spans="2:13" x14ac:dyDescent="0.25">
      <c r="B9" s="49">
        <v>9</v>
      </c>
      <c r="C9" s="50">
        <v>7</v>
      </c>
      <c r="D9" s="49">
        <v>9</v>
      </c>
      <c r="E9" s="50">
        <v>1</v>
      </c>
      <c r="F9" s="49">
        <v>7</v>
      </c>
      <c r="G9" s="50">
        <v>9</v>
      </c>
      <c r="H9" s="49">
        <v>9</v>
      </c>
      <c r="I9" s="50">
        <v>2</v>
      </c>
      <c r="J9" s="49">
        <v>10</v>
      </c>
      <c r="K9" s="50">
        <v>4</v>
      </c>
      <c r="L9" s="49">
        <v>9</v>
      </c>
      <c r="M9" s="50">
        <v>4</v>
      </c>
    </row>
    <row r="10" spans="2:13" x14ac:dyDescent="0.25">
      <c r="B10" s="49">
        <v>10</v>
      </c>
      <c r="C10" s="50">
        <v>6</v>
      </c>
      <c r="D10" s="49">
        <v>10</v>
      </c>
      <c r="E10" s="50">
        <v>4</v>
      </c>
      <c r="F10" s="49">
        <v>10</v>
      </c>
      <c r="G10" s="50">
        <v>6</v>
      </c>
      <c r="H10" s="49">
        <v>10</v>
      </c>
      <c r="I10" s="50">
        <v>6</v>
      </c>
      <c r="J10" s="49">
        <v>9</v>
      </c>
      <c r="K10" s="50">
        <v>6</v>
      </c>
      <c r="L10" s="49">
        <v>7</v>
      </c>
      <c r="M10" s="50">
        <v>2</v>
      </c>
    </row>
    <row r="11" spans="2:13" x14ac:dyDescent="0.25">
      <c r="B11" s="49">
        <v>10</v>
      </c>
      <c r="C11" s="50">
        <v>9</v>
      </c>
      <c r="D11" s="49">
        <v>10</v>
      </c>
      <c r="E11" s="50">
        <v>8</v>
      </c>
      <c r="F11" s="49">
        <v>10</v>
      </c>
      <c r="G11" s="50">
        <v>4</v>
      </c>
      <c r="H11" s="49">
        <v>10</v>
      </c>
      <c r="I11" s="50">
        <v>4</v>
      </c>
      <c r="J11" s="49">
        <v>10</v>
      </c>
      <c r="K11" s="50">
        <v>3</v>
      </c>
      <c r="L11" s="49">
        <v>10</v>
      </c>
      <c r="M11" s="50">
        <v>9</v>
      </c>
    </row>
    <row r="12" spans="2:13" x14ac:dyDescent="0.25">
      <c r="B12" s="49">
        <v>7</v>
      </c>
      <c r="C12" s="50">
        <v>5</v>
      </c>
      <c r="D12" s="49">
        <v>7</v>
      </c>
      <c r="E12" s="50">
        <v>3</v>
      </c>
      <c r="F12" s="49">
        <v>6</v>
      </c>
      <c r="G12" s="50">
        <v>1</v>
      </c>
      <c r="H12" s="49">
        <v>7</v>
      </c>
      <c r="I12" s="50">
        <v>5</v>
      </c>
      <c r="J12" s="49">
        <v>7</v>
      </c>
      <c r="K12" s="50">
        <v>4</v>
      </c>
      <c r="L12" s="49">
        <v>7</v>
      </c>
      <c r="M12" s="50">
        <v>4</v>
      </c>
    </row>
    <row r="13" spans="2:13" x14ac:dyDescent="0.25">
      <c r="B13" s="49">
        <v>10</v>
      </c>
      <c r="C13" s="50">
        <v>10</v>
      </c>
      <c r="D13" s="49">
        <v>10</v>
      </c>
      <c r="E13" s="50">
        <v>10</v>
      </c>
      <c r="F13" s="49">
        <v>10</v>
      </c>
      <c r="G13" s="50">
        <v>4</v>
      </c>
      <c r="H13" s="49">
        <v>5</v>
      </c>
      <c r="I13" s="50">
        <v>1</v>
      </c>
      <c r="J13" s="49">
        <v>5</v>
      </c>
      <c r="K13" s="50">
        <v>1</v>
      </c>
      <c r="L13" s="49">
        <v>5</v>
      </c>
      <c r="M13" s="50">
        <v>5</v>
      </c>
    </row>
    <row r="14" spans="2:13" x14ac:dyDescent="0.25">
      <c r="B14" s="49">
        <v>6</v>
      </c>
      <c r="C14" s="50">
        <v>1</v>
      </c>
      <c r="D14" s="49">
        <v>8</v>
      </c>
      <c r="E14" s="50">
        <v>3</v>
      </c>
      <c r="F14" s="49">
        <v>9</v>
      </c>
      <c r="G14" s="50">
        <v>10</v>
      </c>
      <c r="H14" s="49">
        <v>10</v>
      </c>
      <c r="I14" s="50">
        <v>10</v>
      </c>
      <c r="J14" s="49">
        <v>8</v>
      </c>
      <c r="K14" s="50">
        <v>7</v>
      </c>
      <c r="L14" s="49">
        <v>6</v>
      </c>
      <c r="M14" s="50">
        <v>1</v>
      </c>
    </row>
    <row r="15" spans="2:13" x14ac:dyDescent="0.25">
      <c r="B15" s="49">
        <v>9</v>
      </c>
      <c r="C15" s="50">
        <v>8</v>
      </c>
      <c r="D15" s="49">
        <v>7</v>
      </c>
      <c r="E15" s="50">
        <v>3</v>
      </c>
      <c r="F15" s="49">
        <v>7</v>
      </c>
      <c r="G15" s="50">
        <v>4</v>
      </c>
      <c r="H15" s="49">
        <v>7</v>
      </c>
      <c r="I15" s="50">
        <v>4</v>
      </c>
      <c r="J15" s="49">
        <v>6</v>
      </c>
      <c r="K15" s="50">
        <v>2</v>
      </c>
      <c r="L15" s="49">
        <v>5</v>
      </c>
      <c r="M15" s="50">
        <v>2</v>
      </c>
    </row>
    <row r="16" spans="2:13" x14ac:dyDescent="0.25">
      <c r="B16" s="49">
        <v>5</v>
      </c>
      <c r="C16" s="50">
        <v>1</v>
      </c>
      <c r="D16" s="49">
        <v>7</v>
      </c>
      <c r="E16" s="50">
        <v>1</v>
      </c>
      <c r="F16" s="49">
        <v>5</v>
      </c>
      <c r="G16" s="50">
        <v>1</v>
      </c>
      <c r="H16" s="49">
        <v>10</v>
      </c>
      <c r="I16" s="50">
        <v>5</v>
      </c>
      <c r="J16" s="49">
        <v>10</v>
      </c>
      <c r="K16" s="50">
        <v>1</v>
      </c>
      <c r="L16" s="49">
        <v>10</v>
      </c>
      <c r="M16" s="50">
        <v>1</v>
      </c>
    </row>
    <row r="17" spans="2:13" x14ac:dyDescent="0.25">
      <c r="B17" s="49">
        <v>6</v>
      </c>
      <c r="C17" s="50">
        <v>1</v>
      </c>
      <c r="D17" s="49">
        <v>10</v>
      </c>
      <c r="E17" s="50">
        <v>4</v>
      </c>
      <c r="F17" s="49">
        <v>8</v>
      </c>
      <c r="G17" s="50">
        <v>5</v>
      </c>
      <c r="H17" s="49">
        <v>10</v>
      </c>
      <c r="I17" s="50">
        <v>5</v>
      </c>
      <c r="J17" s="49">
        <v>3</v>
      </c>
      <c r="K17" s="50">
        <v>1</v>
      </c>
      <c r="L17" s="49">
        <v>5</v>
      </c>
      <c r="M17" s="50">
        <v>1</v>
      </c>
    </row>
    <row r="18" spans="2:13" x14ac:dyDescent="0.25">
      <c r="B18" s="49">
        <v>10</v>
      </c>
      <c r="C18" s="50">
        <v>8</v>
      </c>
      <c r="D18" s="49">
        <v>10</v>
      </c>
      <c r="E18" s="50">
        <v>8</v>
      </c>
      <c r="F18" s="49">
        <v>10</v>
      </c>
      <c r="G18" s="50">
        <v>8</v>
      </c>
      <c r="H18" s="49">
        <v>7</v>
      </c>
      <c r="I18" s="50">
        <v>2</v>
      </c>
      <c r="J18" s="49">
        <v>10</v>
      </c>
      <c r="K18" s="50">
        <v>7</v>
      </c>
      <c r="L18" s="49">
        <v>8</v>
      </c>
      <c r="M18" s="50">
        <v>7</v>
      </c>
    </row>
    <row r="19" spans="2:13" x14ac:dyDescent="0.25">
      <c r="B19" s="49">
        <v>8</v>
      </c>
      <c r="C19" s="50">
        <v>5</v>
      </c>
      <c r="D19" s="49">
        <v>8</v>
      </c>
      <c r="E19" s="50"/>
      <c r="F19" s="49">
        <v>1</v>
      </c>
      <c r="G19" s="50">
        <v>1</v>
      </c>
      <c r="H19" s="49">
        <v>8</v>
      </c>
      <c r="I19" s="50">
        <v>5</v>
      </c>
      <c r="J19" s="49">
        <v>8</v>
      </c>
      <c r="K19" s="50">
        <v>1</v>
      </c>
      <c r="L19" s="49">
        <v>8</v>
      </c>
      <c r="M19" s="50">
        <v>5</v>
      </c>
    </row>
    <row r="20" spans="2:13" x14ac:dyDescent="0.25">
      <c r="B20" s="49">
        <v>10</v>
      </c>
      <c r="C20" s="50">
        <v>5</v>
      </c>
      <c r="D20" s="49">
        <v>10</v>
      </c>
      <c r="E20" s="50">
        <v>1</v>
      </c>
      <c r="F20" s="49">
        <v>10</v>
      </c>
      <c r="G20" s="50">
        <v>1</v>
      </c>
      <c r="H20" s="49">
        <v>10</v>
      </c>
      <c r="I20" s="50">
        <v>1</v>
      </c>
      <c r="J20" s="49">
        <v>10</v>
      </c>
      <c r="K20" s="50">
        <v>1</v>
      </c>
      <c r="L20" s="49">
        <v>10</v>
      </c>
      <c r="M20" s="50">
        <v>4</v>
      </c>
    </row>
    <row r="21" spans="2:13" x14ac:dyDescent="0.25">
      <c r="B21" s="49">
        <v>7</v>
      </c>
      <c r="C21" s="50">
        <v>9</v>
      </c>
      <c r="D21" s="49">
        <v>9</v>
      </c>
      <c r="E21" s="50">
        <v>3</v>
      </c>
      <c r="F21" s="49">
        <v>7</v>
      </c>
      <c r="G21" s="50">
        <v>6</v>
      </c>
      <c r="H21" s="49">
        <v>6</v>
      </c>
      <c r="I21" s="50">
        <v>8</v>
      </c>
      <c r="J21" s="49">
        <v>9</v>
      </c>
      <c r="K21" s="50">
        <v>8</v>
      </c>
      <c r="L21" s="49">
        <v>9</v>
      </c>
      <c r="M21" s="50">
        <v>8</v>
      </c>
    </row>
    <row r="22" spans="2:13" x14ac:dyDescent="0.25">
      <c r="B22" s="49">
        <v>10</v>
      </c>
      <c r="C22" s="50">
        <v>10</v>
      </c>
      <c r="D22" s="49">
        <v>10</v>
      </c>
      <c r="E22" s="50">
        <v>10</v>
      </c>
      <c r="F22" s="49">
        <v>10</v>
      </c>
      <c r="G22" s="50">
        <v>8</v>
      </c>
      <c r="H22" s="49">
        <v>10</v>
      </c>
      <c r="I22" s="50">
        <v>1</v>
      </c>
      <c r="J22" s="49">
        <v>10</v>
      </c>
      <c r="K22" s="50">
        <v>1</v>
      </c>
      <c r="L22" s="49">
        <v>10</v>
      </c>
      <c r="M22" s="50">
        <v>5</v>
      </c>
    </row>
    <row r="23" spans="2:13" x14ac:dyDescent="0.25">
      <c r="B23" s="49">
        <v>10</v>
      </c>
      <c r="C23" s="50">
        <v>8</v>
      </c>
      <c r="D23" s="49">
        <v>10</v>
      </c>
      <c r="E23" s="50">
        <v>3</v>
      </c>
      <c r="F23" s="49">
        <v>10</v>
      </c>
      <c r="G23" s="50">
        <v>2</v>
      </c>
      <c r="H23" s="49">
        <v>10</v>
      </c>
      <c r="I23" s="50">
        <v>6</v>
      </c>
      <c r="J23" s="49">
        <v>10</v>
      </c>
      <c r="K23" s="50">
        <v>3</v>
      </c>
      <c r="L23" s="49">
        <v>10</v>
      </c>
      <c r="M23" s="50">
        <v>6</v>
      </c>
    </row>
    <row r="24" spans="2:13" x14ac:dyDescent="0.25">
      <c r="B24" s="49">
        <v>8</v>
      </c>
      <c r="C24" s="50">
        <v>1</v>
      </c>
      <c r="D24" s="49">
        <v>8</v>
      </c>
      <c r="E24" s="50">
        <v>1</v>
      </c>
      <c r="F24" s="49">
        <v>8</v>
      </c>
      <c r="G24" s="50">
        <v>1</v>
      </c>
      <c r="H24" s="49">
        <v>5</v>
      </c>
      <c r="I24" s="50">
        <v>1</v>
      </c>
      <c r="J24" s="49">
        <v>5</v>
      </c>
      <c r="K24" s="50">
        <v>1</v>
      </c>
      <c r="L24" s="49">
        <v>8</v>
      </c>
      <c r="M24" s="50">
        <v>1</v>
      </c>
    </row>
    <row r="25" spans="2:13" x14ac:dyDescent="0.25">
      <c r="B25" s="49">
        <v>8</v>
      </c>
      <c r="C25" s="50">
        <v>7</v>
      </c>
      <c r="D25" s="49">
        <v>9</v>
      </c>
      <c r="E25" s="50">
        <v>1</v>
      </c>
      <c r="F25" s="49">
        <v>8</v>
      </c>
      <c r="G25" s="50">
        <v>6</v>
      </c>
      <c r="H25" s="49">
        <v>4</v>
      </c>
      <c r="I25" s="50">
        <v>2</v>
      </c>
      <c r="J25" s="49">
        <v>6</v>
      </c>
      <c r="K25" s="50">
        <v>1</v>
      </c>
      <c r="L25" s="49">
        <v>2</v>
      </c>
      <c r="M25" s="50">
        <v>1</v>
      </c>
    </row>
    <row r="26" spans="2:13" x14ac:dyDescent="0.25">
      <c r="B26" s="49">
        <v>10</v>
      </c>
      <c r="C26" s="50">
        <v>10</v>
      </c>
      <c r="D26" s="49">
        <v>10</v>
      </c>
      <c r="E26" s="50">
        <v>7</v>
      </c>
      <c r="F26" s="49">
        <v>8</v>
      </c>
      <c r="G26" s="50">
        <v>7</v>
      </c>
      <c r="H26" s="49">
        <v>10</v>
      </c>
      <c r="I26" s="50">
        <v>10</v>
      </c>
      <c r="J26" s="49">
        <v>10</v>
      </c>
      <c r="K26" s="50">
        <v>9</v>
      </c>
      <c r="L26" s="49">
        <v>9</v>
      </c>
      <c r="M26" s="50">
        <v>3</v>
      </c>
    </row>
    <row r="27" spans="2:13" x14ac:dyDescent="0.25">
      <c r="B27" s="49">
        <v>5</v>
      </c>
      <c r="C27" s="50">
        <v>2</v>
      </c>
      <c r="D27" s="49">
        <v>5</v>
      </c>
      <c r="E27" s="50">
        <v>1</v>
      </c>
      <c r="F27" s="49">
        <v>5</v>
      </c>
      <c r="G27" s="50">
        <v>5</v>
      </c>
      <c r="H27" s="49">
        <v>5</v>
      </c>
      <c r="I27" s="50">
        <v>10</v>
      </c>
      <c r="J27" s="49">
        <v>8</v>
      </c>
      <c r="K27" s="50">
        <v>6</v>
      </c>
      <c r="L27" s="49">
        <v>5</v>
      </c>
      <c r="M27" s="50">
        <v>10</v>
      </c>
    </row>
    <row r="28" spans="2:13" x14ac:dyDescent="0.25">
      <c r="B28" s="49">
        <v>10</v>
      </c>
      <c r="C28" s="50">
        <v>5</v>
      </c>
      <c r="D28" s="49">
        <v>4</v>
      </c>
      <c r="E28" s="50">
        <v>1</v>
      </c>
      <c r="F28" s="49">
        <v>5</v>
      </c>
      <c r="G28" s="50">
        <v>1</v>
      </c>
      <c r="H28" s="49">
        <v>1</v>
      </c>
      <c r="I28" s="50">
        <v>1</v>
      </c>
      <c r="J28" s="49">
        <v>3</v>
      </c>
      <c r="K28" s="50">
        <v>1</v>
      </c>
      <c r="L28" s="49">
        <v>3</v>
      </c>
      <c r="M28" s="50">
        <v>1</v>
      </c>
    </row>
    <row r="29" spans="2:13" x14ac:dyDescent="0.25">
      <c r="B29" s="49">
        <v>10</v>
      </c>
      <c r="C29" s="50">
        <v>10</v>
      </c>
      <c r="D29" s="49">
        <v>10</v>
      </c>
      <c r="E29" s="50">
        <v>10</v>
      </c>
      <c r="F29" s="49">
        <v>10</v>
      </c>
      <c r="G29" s="50">
        <v>5</v>
      </c>
      <c r="H29" s="49">
        <v>10</v>
      </c>
      <c r="I29" s="50">
        <v>9</v>
      </c>
      <c r="J29" s="49">
        <v>9</v>
      </c>
      <c r="K29" s="50">
        <v>8</v>
      </c>
      <c r="L29" s="49">
        <v>9</v>
      </c>
      <c r="M29" s="50">
        <v>9</v>
      </c>
    </row>
    <row r="30" spans="2:13" x14ac:dyDescent="0.25">
      <c r="B30" s="49">
        <v>8</v>
      </c>
      <c r="C30" s="50">
        <v>8</v>
      </c>
      <c r="D30" s="49">
        <v>8</v>
      </c>
      <c r="E30" s="50">
        <v>5</v>
      </c>
      <c r="F30" s="49">
        <v>8</v>
      </c>
      <c r="G30" s="50">
        <v>4</v>
      </c>
      <c r="H30" s="49">
        <v>9</v>
      </c>
      <c r="I30" s="50">
        <v>9</v>
      </c>
      <c r="J30" s="49">
        <v>9</v>
      </c>
      <c r="K30" s="50">
        <v>8</v>
      </c>
      <c r="L30" s="49">
        <v>8</v>
      </c>
      <c r="M30" s="50">
        <v>7</v>
      </c>
    </row>
    <row r="31" spans="2:13" x14ac:dyDescent="0.25">
      <c r="B31" s="49">
        <v>10</v>
      </c>
      <c r="C31" s="50">
        <v>10</v>
      </c>
      <c r="D31" s="49">
        <v>10</v>
      </c>
      <c r="E31" s="50">
        <v>5</v>
      </c>
      <c r="F31" s="49">
        <v>5</v>
      </c>
      <c r="G31" s="50">
        <v>10</v>
      </c>
      <c r="H31" s="49">
        <v>10</v>
      </c>
      <c r="I31" s="50">
        <v>10</v>
      </c>
      <c r="J31" s="49">
        <v>5</v>
      </c>
      <c r="K31" s="50">
        <v>10</v>
      </c>
      <c r="L31" s="49">
        <v>10</v>
      </c>
      <c r="M31" s="50">
        <v>10</v>
      </c>
    </row>
    <row r="32" spans="2:13" ht="15" customHeight="1" x14ac:dyDescent="0.25">
      <c r="B32" s="49">
        <v>5</v>
      </c>
      <c r="C32" s="50">
        <v>5</v>
      </c>
      <c r="D32" s="49">
        <v>8</v>
      </c>
      <c r="E32" s="50">
        <v>1</v>
      </c>
      <c r="F32" s="49">
        <v>8</v>
      </c>
      <c r="G32" s="50">
        <v>5</v>
      </c>
      <c r="H32" s="49">
        <v>5</v>
      </c>
      <c r="I32" s="50">
        <v>1</v>
      </c>
      <c r="J32" s="49">
        <v>3</v>
      </c>
      <c r="K32" s="50">
        <v>1</v>
      </c>
      <c r="L32" s="49">
        <v>3</v>
      </c>
      <c r="M32" s="50">
        <v>5</v>
      </c>
    </row>
    <row r="33" spans="1:19" x14ac:dyDescent="0.25">
      <c r="A33" s="11" t="s">
        <v>238</v>
      </c>
      <c r="B33" s="52">
        <f>AVERAGE(B4:B32)</f>
        <v>8.4137931034482758</v>
      </c>
      <c r="C33" s="53">
        <f>AVERAGE(C4:C32)</f>
        <v>6.1379310344827589</v>
      </c>
      <c r="D33" s="52">
        <f>AVERAGE(D4:D32)</f>
        <v>8.6551724137931032</v>
      </c>
      <c r="E33" s="53">
        <f t="shared" ref="E33:M33" si="0">AVERAGE(E4:E32)</f>
        <v>3.8214285714285716</v>
      </c>
      <c r="F33" s="52">
        <f>AVERAGE(F4:F32)</f>
        <v>7.5862068965517242</v>
      </c>
      <c r="G33" s="53">
        <f t="shared" si="0"/>
        <v>4.7241379310344831</v>
      </c>
      <c r="H33" s="52">
        <f>AVERAGE(H4:H32)</f>
        <v>7.7931034482758621</v>
      </c>
      <c r="I33" s="53">
        <f t="shared" si="0"/>
        <v>5.2413793103448274</v>
      </c>
      <c r="J33" s="52">
        <f>AVERAGE(J4:J32)</f>
        <v>7.5172413793103452</v>
      </c>
      <c r="K33" s="53">
        <f t="shared" si="0"/>
        <v>3.9310344827586206</v>
      </c>
      <c r="L33" s="52">
        <f t="shared" ref="L33" si="1">AVERAGE(L4:L32)</f>
        <v>7.4827586206896548</v>
      </c>
      <c r="M33" s="53">
        <f t="shared" si="0"/>
        <v>5</v>
      </c>
    </row>
    <row r="35" spans="1:19" x14ac:dyDescent="0.25">
      <c r="A35">
        <v>1</v>
      </c>
      <c r="B35" s="43">
        <f>COUNTIF(B$4:B$32,"=1")</f>
        <v>0</v>
      </c>
      <c r="C35" s="45">
        <f>COUNTIF(C$4:C$32,"=1")</f>
        <v>5</v>
      </c>
      <c r="D35" s="43">
        <f>COUNTIF(D$4:D$32,"=1")</f>
        <v>0</v>
      </c>
      <c r="E35" s="45">
        <f t="shared" ref="E35:M35" si="2">COUNTIF(E$4:E$32,"=1")</f>
        <v>10</v>
      </c>
      <c r="F35" s="43">
        <f>COUNTIF(F$4:F$32,"=1")</f>
        <v>1</v>
      </c>
      <c r="G35" s="45">
        <f t="shared" si="2"/>
        <v>7</v>
      </c>
      <c r="H35" s="43">
        <f>COUNTIF(H$4:H$32,"=1")</f>
        <v>1</v>
      </c>
      <c r="I35" s="45">
        <f t="shared" si="2"/>
        <v>6</v>
      </c>
      <c r="J35" s="43">
        <f>COUNTIF(J$4:J$32,"=1")</f>
        <v>0</v>
      </c>
      <c r="K35" s="45">
        <f t="shared" si="2"/>
        <v>12</v>
      </c>
      <c r="L35" s="43">
        <f>COUNTIF(L$4:L$32,"=1")</f>
        <v>0</v>
      </c>
      <c r="M35" s="45">
        <f t="shared" si="2"/>
        <v>6</v>
      </c>
    </row>
    <row r="36" spans="1:19" x14ac:dyDescent="0.25">
      <c r="A36">
        <v>2</v>
      </c>
      <c r="B36" s="43">
        <f>COUNTIF(B$4:B$32,"=2")</f>
        <v>0</v>
      </c>
      <c r="C36" s="45">
        <f>COUNTIF(C$4:C$32,"=2")</f>
        <v>2</v>
      </c>
      <c r="D36" s="43">
        <f>COUNTIF(D$4:D$32,"=2")</f>
        <v>0</v>
      </c>
      <c r="E36" s="45">
        <f t="shared" ref="E36:M36" si="3">COUNTIF(E$4:E$32,"=2")</f>
        <v>1</v>
      </c>
      <c r="F36" s="43">
        <f>COUNTIF(F$4:F$32,"=2")</f>
        <v>0</v>
      </c>
      <c r="G36" s="45">
        <f t="shared" si="3"/>
        <v>1</v>
      </c>
      <c r="H36" s="43">
        <f>COUNTIF(H$4:H$32,"=2")</f>
        <v>0</v>
      </c>
      <c r="I36" s="45">
        <f t="shared" si="3"/>
        <v>3</v>
      </c>
      <c r="J36" s="43">
        <f>COUNTIF(J$4:J$32,"=2")</f>
        <v>0</v>
      </c>
      <c r="K36" s="45">
        <f t="shared" si="3"/>
        <v>2</v>
      </c>
      <c r="L36" s="43">
        <f>COUNTIF(L$4:L$32,"=2")</f>
        <v>1</v>
      </c>
      <c r="M36" s="45">
        <f t="shared" si="3"/>
        <v>3</v>
      </c>
    </row>
    <row r="37" spans="1:19" x14ac:dyDescent="0.25">
      <c r="A37">
        <v>3</v>
      </c>
      <c r="B37" s="43">
        <f>COUNTIF(B$4:B$32,"=3")</f>
        <v>0</v>
      </c>
      <c r="C37" s="45">
        <f>COUNTIF(C$4:C$32,"=3")</f>
        <v>0</v>
      </c>
      <c r="D37" s="43">
        <f>COUNTIF(D$4:D$32,"=3")</f>
        <v>0</v>
      </c>
      <c r="E37" s="45">
        <f t="shared" ref="E37:M37" si="4">COUNTIF(E$4:E$32,"=3")</f>
        <v>6</v>
      </c>
      <c r="F37" s="43">
        <f>COUNTIF(F$4:F$32,"=3")</f>
        <v>0</v>
      </c>
      <c r="G37" s="45">
        <f t="shared" si="4"/>
        <v>1</v>
      </c>
      <c r="H37" s="43">
        <f>COUNTIF(H$4:H$32,"=3")</f>
        <v>0</v>
      </c>
      <c r="I37" s="45">
        <f t="shared" si="4"/>
        <v>0</v>
      </c>
      <c r="J37" s="43">
        <f>COUNTIF(J$4:J$32,"=3")</f>
        <v>4</v>
      </c>
      <c r="K37" s="45">
        <f t="shared" si="4"/>
        <v>2</v>
      </c>
      <c r="L37" s="43">
        <f>COUNTIF(L$4:L$32,"=3")</f>
        <v>2</v>
      </c>
      <c r="M37" s="45">
        <f t="shared" si="4"/>
        <v>1</v>
      </c>
    </row>
    <row r="38" spans="1:19" x14ac:dyDescent="0.25">
      <c r="A38">
        <v>4</v>
      </c>
      <c r="B38" s="43">
        <f>COUNTIF(B$4:B$32,"=4")</f>
        <v>0</v>
      </c>
      <c r="C38" s="45">
        <f>COUNTIF(C$4:C$32,"=4")</f>
        <v>0</v>
      </c>
      <c r="D38" s="43">
        <f>COUNTIF(D$4:D$32,"=4")</f>
        <v>1</v>
      </c>
      <c r="E38" s="45">
        <f t="shared" ref="E38:M38" si="5">COUNTIF(E$4:E$32,"=4")</f>
        <v>2</v>
      </c>
      <c r="F38" s="43">
        <f>COUNTIF(F$4:F$32,"=4")</f>
        <v>0</v>
      </c>
      <c r="G38" s="45">
        <f t="shared" si="5"/>
        <v>4</v>
      </c>
      <c r="H38" s="43">
        <f>COUNTIF(H$4:H$32,"=4")</f>
        <v>1</v>
      </c>
      <c r="I38" s="45">
        <f t="shared" si="5"/>
        <v>2</v>
      </c>
      <c r="J38" s="43">
        <f>COUNTIF(J$4:J$32,"=4")</f>
        <v>0</v>
      </c>
      <c r="K38" s="45">
        <f t="shared" si="5"/>
        <v>2</v>
      </c>
      <c r="L38" s="43">
        <f>COUNTIF(L$4:L$32,"=4")</f>
        <v>0</v>
      </c>
      <c r="M38" s="45">
        <f t="shared" si="5"/>
        <v>3</v>
      </c>
    </row>
    <row r="39" spans="1:19" x14ac:dyDescent="0.25">
      <c r="A39">
        <v>5</v>
      </c>
      <c r="B39" s="43">
        <f>COUNTIF(B$4:B$32,"=5")</f>
        <v>3</v>
      </c>
      <c r="C39" s="45">
        <f>COUNTIF(C$4:C$32,"=5")</f>
        <v>6</v>
      </c>
      <c r="D39" s="43">
        <f>COUNTIF(D$4:D$32,"=5")</f>
        <v>1</v>
      </c>
      <c r="E39" s="45">
        <f t="shared" ref="E39:M39" si="6">COUNTIF(E$4:E$32,"=5")</f>
        <v>2</v>
      </c>
      <c r="F39" s="43">
        <f>COUNTIF(F$4:F$32,"=5")</f>
        <v>5</v>
      </c>
      <c r="G39" s="45">
        <f t="shared" si="6"/>
        <v>4</v>
      </c>
      <c r="H39" s="43">
        <f>COUNTIF(H$4:H$32,"=5")</f>
        <v>4</v>
      </c>
      <c r="I39" s="45">
        <f t="shared" si="6"/>
        <v>6</v>
      </c>
      <c r="J39" s="43">
        <f>COUNTIF(J$4:J$32,"=5")</f>
        <v>3</v>
      </c>
      <c r="K39" s="45">
        <f t="shared" si="6"/>
        <v>0</v>
      </c>
      <c r="L39" s="43">
        <f>COUNTIF(L$4:L$32,"=5")</f>
        <v>4</v>
      </c>
      <c r="M39" s="45">
        <f t="shared" si="6"/>
        <v>4</v>
      </c>
    </row>
    <row r="40" spans="1:19" x14ac:dyDescent="0.25">
      <c r="A40">
        <v>6</v>
      </c>
      <c r="B40" s="43">
        <f>COUNTIF(B$4:B$32,"=6")</f>
        <v>3</v>
      </c>
      <c r="C40" s="45">
        <f>COUNTIF(C$4:C$32,"=6")</f>
        <v>1</v>
      </c>
      <c r="D40" s="43">
        <f>COUNTIF(D$4:D$32,"=6")</f>
        <v>0</v>
      </c>
      <c r="E40" s="45">
        <f t="shared" ref="E40:M40" si="7">COUNTIF(E$4:E$32,"=6")</f>
        <v>1</v>
      </c>
      <c r="F40" s="43">
        <f>COUNTIF(F$4:F$32,"=6")</f>
        <v>1</v>
      </c>
      <c r="G40" s="45">
        <f t="shared" si="7"/>
        <v>5</v>
      </c>
      <c r="H40" s="43">
        <f>COUNTIF(H$4:H$32,"=6")</f>
        <v>3</v>
      </c>
      <c r="I40" s="45">
        <f t="shared" si="7"/>
        <v>3</v>
      </c>
      <c r="J40" s="43">
        <f>COUNTIF(J$4:J$32,"=6")</f>
        <v>3</v>
      </c>
      <c r="K40" s="45">
        <f t="shared" si="7"/>
        <v>2</v>
      </c>
      <c r="L40" s="43">
        <f>COUNTIF(L$4:L$32,"=6")</f>
        <v>2</v>
      </c>
      <c r="M40" s="45">
        <f t="shared" si="7"/>
        <v>1</v>
      </c>
    </row>
    <row r="41" spans="1:19" x14ac:dyDescent="0.25">
      <c r="A41">
        <v>7</v>
      </c>
      <c r="B41" s="43">
        <f>COUNTIF(B$4:B$32,"=7")</f>
        <v>2</v>
      </c>
      <c r="C41" s="45">
        <f>COUNTIF(C$4:C$32,"=7")</f>
        <v>2</v>
      </c>
      <c r="D41" s="43">
        <f>COUNTIF(D$4:D$32,"=7")</f>
        <v>3</v>
      </c>
      <c r="E41" s="45">
        <f t="shared" ref="E41:M41" si="8">COUNTIF(E$4:E$32,"=7")</f>
        <v>1</v>
      </c>
      <c r="F41" s="43">
        <f>COUNTIF(F$4:F$32,"=7")</f>
        <v>5</v>
      </c>
      <c r="G41" s="45">
        <f t="shared" si="8"/>
        <v>2</v>
      </c>
      <c r="H41" s="43">
        <f>COUNTIF(H$4:H$32,"=7")</f>
        <v>3</v>
      </c>
      <c r="I41" s="45">
        <f t="shared" si="8"/>
        <v>0</v>
      </c>
      <c r="J41" s="43">
        <f>COUNTIF(J$4:J$32,"=7")</f>
        <v>1</v>
      </c>
      <c r="K41" s="45">
        <f t="shared" si="8"/>
        <v>3</v>
      </c>
      <c r="L41" s="43">
        <f>COUNTIF(L$4:L$32,"=7")</f>
        <v>2</v>
      </c>
      <c r="M41" s="45">
        <f t="shared" si="8"/>
        <v>4</v>
      </c>
    </row>
    <row r="42" spans="1:19" x14ac:dyDescent="0.25">
      <c r="A42">
        <v>8</v>
      </c>
      <c r="B42" s="43">
        <f t="shared" ref="B42:D43" si="9">COUNTIF(B$4:B$32,"=8")</f>
        <v>5</v>
      </c>
      <c r="C42" s="45">
        <f t="shared" si="9"/>
        <v>4</v>
      </c>
      <c r="D42" s="43">
        <f t="shared" si="9"/>
        <v>8</v>
      </c>
      <c r="E42" s="45">
        <f t="shared" ref="E42:M43" si="10">COUNTIF(E$4:E$32,"=8")</f>
        <v>2</v>
      </c>
      <c r="F42" s="43">
        <f>COUNTIF(F$4:F$32,"=8")</f>
        <v>8</v>
      </c>
      <c r="G42" s="45">
        <f t="shared" si="10"/>
        <v>2</v>
      </c>
      <c r="H42" s="43">
        <f>COUNTIF(H$4:H$32,"=8")</f>
        <v>3</v>
      </c>
      <c r="I42" s="45">
        <f t="shared" si="10"/>
        <v>2</v>
      </c>
      <c r="J42" s="43">
        <f>COUNTIF(J$4:J$32,"=8")</f>
        <v>5</v>
      </c>
      <c r="K42" s="45">
        <f t="shared" si="10"/>
        <v>4</v>
      </c>
      <c r="L42" s="43">
        <f>COUNTIF(L$4:L$32,"=8")</f>
        <v>6</v>
      </c>
      <c r="M42" s="45">
        <f t="shared" si="10"/>
        <v>1</v>
      </c>
    </row>
    <row r="43" spans="1:19" x14ac:dyDescent="0.25">
      <c r="A43">
        <v>9</v>
      </c>
      <c r="B43" s="43">
        <f t="shared" si="9"/>
        <v>5</v>
      </c>
      <c r="C43" s="45">
        <f t="shared" si="9"/>
        <v>4</v>
      </c>
      <c r="D43" s="43">
        <f t="shared" si="9"/>
        <v>8</v>
      </c>
      <c r="E43" s="45">
        <f t="shared" si="10"/>
        <v>2</v>
      </c>
      <c r="F43" s="43">
        <f>COUNTIF(F$4:F$32,"=8")</f>
        <v>8</v>
      </c>
      <c r="G43" s="45">
        <f t="shared" si="10"/>
        <v>2</v>
      </c>
      <c r="H43" s="43">
        <f>COUNTIF(H$4:H$32,"=8")</f>
        <v>3</v>
      </c>
      <c r="I43" s="45">
        <f t="shared" si="10"/>
        <v>2</v>
      </c>
      <c r="J43" s="43">
        <f>COUNTIF(J$4:J$32,"=8")</f>
        <v>5</v>
      </c>
      <c r="K43" s="45">
        <f t="shared" si="10"/>
        <v>4</v>
      </c>
      <c r="L43" s="43">
        <f>COUNTIF(L$4:L$32,"=8")</f>
        <v>6</v>
      </c>
      <c r="M43" s="45">
        <f t="shared" si="10"/>
        <v>1</v>
      </c>
    </row>
    <row r="44" spans="1:19" x14ac:dyDescent="0.25">
      <c r="A44">
        <v>10</v>
      </c>
      <c r="B44" s="43">
        <f>COUNTIF(B$4:B$32,"=10")</f>
        <v>13</v>
      </c>
      <c r="C44" s="45">
        <f>COUNTIF(C$4:C$32,"=10")</f>
        <v>6</v>
      </c>
      <c r="D44" s="43">
        <f>COUNTIF(D$4:D$32,"=10")</f>
        <v>13</v>
      </c>
      <c r="E44" s="45">
        <f t="shared" ref="E44:M44" si="11">COUNTIF(E$4:E$32,"=10")</f>
        <v>3</v>
      </c>
      <c r="F44" s="43">
        <f>COUNTIF(F$4:F$32,"=10")</f>
        <v>8</v>
      </c>
      <c r="G44" s="45">
        <f t="shared" si="11"/>
        <v>2</v>
      </c>
      <c r="H44" s="43">
        <f>COUNTIF(H$4:H$32,"=10")</f>
        <v>12</v>
      </c>
      <c r="I44" s="45">
        <f t="shared" si="11"/>
        <v>5</v>
      </c>
      <c r="J44" s="43">
        <f>COUNTIF(J$4:J$32,"=10")</f>
        <v>9</v>
      </c>
      <c r="K44" s="45">
        <f t="shared" si="11"/>
        <v>1</v>
      </c>
      <c r="L44" s="43">
        <f>COUNTIF(L$4:L$32,"=10")</f>
        <v>7</v>
      </c>
      <c r="M44" s="45">
        <f t="shared" si="11"/>
        <v>2</v>
      </c>
    </row>
    <row r="45" spans="1:19" x14ac:dyDescent="0.25">
      <c r="C45" s="47"/>
      <c r="E45" s="47"/>
      <c r="G45" s="47"/>
    </row>
    <row r="46" spans="1:19" x14ac:dyDescent="0.25">
      <c r="C46" s="47"/>
      <c r="E46" s="47"/>
      <c r="G46" s="47"/>
    </row>
    <row r="47" spans="1:19" x14ac:dyDescent="0.25">
      <c r="C47" s="47"/>
      <c r="E47" s="47"/>
      <c r="G47" s="47"/>
    </row>
    <row r="48" spans="1:19" s="5" customFormat="1" x14ac:dyDescent="0.25">
      <c r="A48"/>
      <c r="B48" s="43"/>
      <c r="C48" s="47"/>
      <c r="D48" s="43"/>
      <c r="E48" s="47"/>
      <c r="F48" s="43"/>
      <c r="G48" s="47"/>
      <c r="H48" s="43"/>
      <c r="I48" s="45"/>
      <c r="J48" s="43"/>
      <c r="K48" s="45"/>
      <c r="L48" s="43"/>
      <c r="M48" s="45"/>
      <c r="N48"/>
      <c r="O48"/>
      <c r="P48"/>
      <c r="Q48"/>
      <c r="R48"/>
      <c r="S48"/>
    </row>
    <row r="49" spans="1:19" s="5" customFormat="1" x14ac:dyDescent="0.25">
      <c r="A49"/>
      <c r="B49" s="43"/>
      <c r="C49" s="47"/>
      <c r="D49" s="43"/>
      <c r="E49" s="47"/>
      <c r="F49" s="43"/>
      <c r="G49" s="47"/>
      <c r="H49" s="43"/>
      <c r="I49" s="45"/>
      <c r="J49" s="43"/>
      <c r="K49" s="45"/>
      <c r="L49" s="43"/>
      <c r="M49" s="45"/>
      <c r="N49"/>
      <c r="O49"/>
      <c r="P49"/>
      <c r="Q49"/>
      <c r="R49"/>
      <c r="S49"/>
    </row>
    <row r="50" spans="1:19" s="5" customFormat="1" x14ac:dyDescent="0.25">
      <c r="A50"/>
      <c r="B50" s="43"/>
      <c r="C50" s="47"/>
      <c r="D50" s="43"/>
      <c r="E50" s="47"/>
      <c r="F50" s="43"/>
      <c r="G50" s="47"/>
      <c r="H50" s="43"/>
      <c r="I50" s="45"/>
      <c r="J50" s="43"/>
      <c r="K50" s="45"/>
      <c r="L50" s="43"/>
      <c r="M50" s="45"/>
      <c r="N50"/>
      <c r="O50"/>
      <c r="P50"/>
      <c r="Q50"/>
      <c r="R50"/>
      <c r="S50"/>
    </row>
    <row r="51" spans="1:19" s="5" customFormat="1" x14ac:dyDescent="0.25">
      <c r="A51"/>
      <c r="B51" s="43"/>
      <c r="C51" s="47"/>
      <c r="D51" s="43"/>
      <c r="E51" s="47"/>
      <c r="F51" s="43"/>
      <c r="G51" s="47"/>
      <c r="H51" s="43"/>
      <c r="I51" s="45"/>
      <c r="J51" s="43"/>
      <c r="K51" s="45"/>
      <c r="L51" s="43"/>
      <c r="M51" s="45"/>
      <c r="N51"/>
      <c r="O51"/>
      <c r="P51"/>
      <c r="Q51"/>
      <c r="R51"/>
      <c r="S51"/>
    </row>
    <row r="52" spans="1:19" s="5" customFormat="1" x14ac:dyDescent="0.25">
      <c r="A52"/>
      <c r="B52" s="43"/>
      <c r="C52" s="47"/>
      <c r="D52" s="43"/>
      <c r="E52" s="47"/>
      <c r="F52" s="43"/>
      <c r="G52" s="47"/>
      <c r="H52" s="43"/>
      <c r="I52" s="45"/>
      <c r="J52" s="43"/>
      <c r="K52" s="45"/>
      <c r="L52" s="43"/>
      <c r="M52" s="45"/>
      <c r="N52"/>
      <c r="O52"/>
      <c r="P52"/>
      <c r="Q52"/>
      <c r="R52"/>
      <c r="S52"/>
    </row>
    <row r="53" spans="1:19" s="5" customFormat="1" x14ac:dyDescent="0.25">
      <c r="A53"/>
      <c r="B53" s="43"/>
      <c r="C53" s="47"/>
      <c r="D53" s="43"/>
      <c r="E53" s="47"/>
      <c r="F53" s="43"/>
      <c r="G53" s="47"/>
      <c r="H53" s="43"/>
      <c r="I53" s="45"/>
      <c r="J53" s="43"/>
      <c r="K53" s="45"/>
      <c r="L53" s="43"/>
      <c r="M53" s="45"/>
      <c r="N53"/>
      <c r="O53"/>
      <c r="P53"/>
      <c r="Q53"/>
      <c r="R53"/>
      <c r="S53"/>
    </row>
    <row r="54" spans="1:19" s="5" customFormat="1" x14ac:dyDescent="0.25">
      <c r="A54"/>
      <c r="B54" s="43"/>
      <c r="C54" s="47"/>
      <c r="D54" s="43"/>
      <c r="E54" s="47"/>
      <c r="F54" s="43"/>
      <c r="G54" s="47"/>
      <c r="H54" s="43"/>
      <c r="I54" s="45"/>
      <c r="J54" s="43"/>
      <c r="K54" s="45"/>
      <c r="L54" s="43"/>
      <c r="M54" s="45"/>
      <c r="N54"/>
      <c r="O54"/>
      <c r="P54"/>
      <c r="Q54"/>
      <c r="R54"/>
      <c r="S54"/>
    </row>
    <row r="55" spans="1:19" s="5" customFormat="1" x14ac:dyDescent="0.25">
      <c r="A55"/>
      <c r="B55" s="43"/>
      <c r="C55" s="47"/>
      <c r="D55" s="43"/>
      <c r="E55" s="47"/>
      <c r="F55" s="43"/>
      <c r="G55" s="47"/>
      <c r="H55" s="43"/>
      <c r="I55" s="45"/>
      <c r="J55" s="43"/>
      <c r="K55" s="45"/>
      <c r="L55" s="43"/>
      <c r="M55" s="45"/>
      <c r="N55"/>
      <c r="O55"/>
      <c r="P55"/>
      <c r="Q55"/>
      <c r="R55"/>
      <c r="S55"/>
    </row>
  </sheetData>
  <autoFilter ref="C4:C23" xr:uid="{00000000-0009-0000-0000-00000D000000}"/>
  <pageMargins left="0.7" right="0.7" top="0.75" bottom="0.75" header="0.3" footer="0.3"/>
  <pageSetup orientation="portrait" horizontalDpi="4294967292" verticalDpi="429496729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8E17A-5D18-47F1-9332-9E595762EB3F}">
  <dimension ref="A1:P67"/>
  <sheetViews>
    <sheetView topLeftCell="A31" workbookViewId="0">
      <selection activeCell="T45" sqref="T45"/>
    </sheetView>
  </sheetViews>
  <sheetFormatPr defaultRowHeight="15" x14ac:dyDescent="0.25"/>
  <cols>
    <col min="1" max="1" width="32.28515625" bestFit="1" customWidth="1"/>
    <col min="2" max="2" width="16.28515625" bestFit="1" customWidth="1"/>
    <col min="3" max="10" width="2" bestFit="1" customWidth="1"/>
    <col min="11" max="11" width="3" bestFit="1" customWidth="1"/>
    <col min="12" max="12" width="11.28515625" bestFit="1" customWidth="1"/>
    <col min="13" max="13" width="11.5703125" bestFit="1" customWidth="1"/>
    <col min="14" max="14" width="5" bestFit="1" customWidth="1"/>
  </cols>
  <sheetData>
    <row r="1" spans="1:16" ht="15.75" thickBot="1" x14ac:dyDescent="0.3"/>
    <row r="2" spans="1:16" x14ac:dyDescent="0.25">
      <c r="M2" s="93" t="s">
        <v>349</v>
      </c>
      <c r="N2" s="94"/>
      <c r="O2" s="94"/>
      <c r="P2" s="95"/>
    </row>
    <row r="3" spans="1:16" x14ac:dyDescent="0.25">
      <c r="A3" s="27" t="s">
        <v>339</v>
      </c>
      <c r="B3" s="27" t="s">
        <v>283</v>
      </c>
      <c r="M3" s="57"/>
      <c r="N3" s="58"/>
      <c r="O3" s="96" t="s">
        <v>346</v>
      </c>
      <c r="P3" s="97"/>
    </row>
    <row r="4" spans="1:16" x14ac:dyDescent="0.25">
      <c r="A4" s="27" t="s">
        <v>284</v>
      </c>
      <c r="B4">
        <v>1</v>
      </c>
      <c r="C4">
        <v>2</v>
      </c>
      <c r="D4">
        <v>5</v>
      </c>
      <c r="E4">
        <v>6</v>
      </c>
      <c r="F4">
        <v>7</v>
      </c>
      <c r="G4">
        <v>8</v>
      </c>
      <c r="H4">
        <v>9</v>
      </c>
      <c r="I4">
        <v>10</v>
      </c>
      <c r="J4" t="s">
        <v>285</v>
      </c>
      <c r="M4" s="57"/>
      <c r="N4" s="58"/>
      <c r="O4" s="56" t="s">
        <v>347</v>
      </c>
      <c r="P4" s="59" t="s">
        <v>348</v>
      </c>
    </row>
    <row r="5" spans="1:16" x14ac:dyDescent="0.25">
      <c r="A5" s="28">
        <v>10</v>
      </c>
      <c r="B5" s="29"/>
      <c r="C5" s="29">
        <v>1</v>
      </c>
      <c r="D5" s="51">
        <v>2</v>
      </c>
      <c r="E5" s="51">
        <v>1</v>
      </c>
      <c r="F5" s="51"/>
      <c r="G5" s="51">
        <v>2</v>
      </c>
      <c r="H5" s="51">
        <v>1</v>
      </c>
      <c r="I5" s="51">
        <v>6</v>
      </c>
      <c r="J5" s="29">
        <v>13</v>
      </c>
      <c r="M5" s="98" t="s">
        <v>345</v>
      </c>
      <c r="N5" s="58" t="s">
        <v>348</v>
      </c>
      <c r="O5" s="54">
        <v>7</v>
      </c>
      <c r="P5" s="60">
        <v>22</v>
      </c>
    </row>
    <row r="6" spans="1:16" ht="15.75" thickBot="1" x14ac:dyDescent="0.3">
      <c r="A6" s="28">
        <v>9</v>
      </c>
      <c r="B6" s="29"/>
      <c r="C6" s="29"/>
      <c r="D6" s="51"/>
      <c r="E6" s="51"/>
      <c r="F6" s="51">
        <v>1</v>
      </c>
      <c r="G6" s="51">
        <v>1</v>
      </c>
      <c r="H6" s="51">
        <v>1</v>
      </c>
      <c r="I6" s="51"/>
      <c r="J6" s="29">
        <v>3</v>
      </c>
      <c r="M6" s="99"/>
      <c r="N6" s="61" t="s">
        <v>347</v>
      </c>
      <c r="O6" s="62">
        <v>0</v>
      </c>
      <c r="P6" s="63">
        <v>0</v>
      </c>
    </row>
    <row r="7" spans="1:16" x14ac:dyDescent="0.25">
      <c r="A7" s="28">
        <v>8</v>
      </c>
      <c r="B7" s="29">
        <v>2</v>
      </c>
      <c r="C7" s="29"/>
      <c r="D7" s="51">
        <v>1</v>
      </c>
      <c r="E7" s="51"/>
      <c r="F7" s="51">
        <v>1</v>
      </c>
      <c r="G7" s="51">
        <v>1</v>
      </c>
      <c r="H7" s="51"/>
      <c r="I7" s="51"/>
      <c r="J7" s="29">
        <v>5</v>
      </c>
    </row>
    <row r="8" spans="1:16" x14ac:dyDescent="0.25">
      <c r="A8" s="28">
        <v>7</v>
      </c>
      <c r="B8" s="29"/>
      <c r="C8" s="29"/>
      <c r="D8" s="51">
        <v>1</v>
      </c>
      <c r="E8" s="51"/>
      <c r="F8" s="51"/>
      <c r="G8" s="51"/>
      <c r="H8" s="51">
        <v>1</v>
      </c>
      <c r="I8" s="51"/>
      <c r="J8" s="29">
        <v>2</v>
      </c>
    </row>
    <row r="9" spans="1:16" x14ac:dyDescent="0.25">
      <c r="A9" s="28">
        <v>6</v>
      </c>
      <c r="B9" s="29">
        <v>2</v>
      </c>
      <c r="C9" s="29"/>
      <c r="D9" s="51">
        <v>1</v>
      </c>
      <c r="E9" s="51"/>
      <c r="F9" s="51"/>
      <c r="G9" s="51"/>
      <c r="H9" s="51"/>
      <c r="I9" s="51"/>
      <c r="J9" s="29">
        <v>3</v>
      </c>
    </row>
    <row r="10" spans="1:16" x14ac:dyDescent="0.25">
      <c r="A10" s="28">
        <v>5</v>
      </c>
      <c r="B10" s="29">
        <v>1</v>
      </c>
      <c r="C10" s="29">
        <v>1</v>
      </c>
      <c r="D10" s="51">
        <v>1</v>
      </c>
      <c r="E10" s="51"/>
      <c r="F10" s="51"/>
      <c r="G10" s="51"/>
      <c r="H10" s="51"/>
      <c r="I10" s="51"/>
      <c r="J10" s="29">
        <v>3</v>
      </c>
    </row>
    <row r="11" spans="1:16" ht="15.75" thickBot="1" x14ac:dyDescent="0.3">
      <c r="A11" s="28" t="s">
        <v>285</v>
      </c>
      <c r="B11" s="29">
        <v>5</v>
      </c>
      <c r="C11" s="29">
        <v>2</v>
      </c>
      <c r="D11" s="29">
        <v>6</v>
      </c>
      <c r="E11" s="29">
        <v>1</v>
      </c>
      <c r="F11" s="29">
        <v>2</v>
      </c>
      <c r="G11" s="29">
        <v>4</v>
      </c>
      <c r="H11" s="29">
        <v>3</v>
      </c>
      <c r="I11" s="29">
        <v>6</v>
      </c>
      <c r="J11" s="29">
        <v>29</v>
      </c>
    </row>
    <row r="12" spans="1:16" x14ac:dyDescent="0.25">
      <c r="M12" s="93" t="s">
        <v>350</v>
      </c>
      <c r="N12" s="94"/>
      <c r="O12" s="94"/>
      <c r="P12" s="95"/>
    </row>
    <row r="13" spans="1:16" x14ac:dyDescent="0.25">
      <c r="A13" s="27" t="s">
        <v>340</v>
      </c>
      <c r="B13" s="27" t="s">
        <v>283</v>
      </c>
      <c r="M13" s="57"/>
      <c r="N13" s="58"/>
      <c r="O13" s="96" t="s">
        <v>346</v>
      </c>
      <c r="P13" s="97"/>
    </row>
    <row r="14" spans="1:16" x14ac:dyDescent="0.25">
      <c r="A14" s="27" t="s">
        <v>284</v>
      </c>
      <c r="B14">
        <v>1</v>
      </c>
      <c r="C14">
        <v>2</v>
      </c>
      <c r="D14">
        <v>3</v>
      </c>
      <c r="E14">
        <v>4</v>
      </c>
      <c r="F14">
        <v>5</v>
      </c>
      <c r="G14">
        <v>6</v>
      </c>
      <c r="H14">
        <v>7</v>
      </c>
      <c r="I14">
        <v>8</v>
      </c>
      <c r="J14">
        <v>10</v>
      </c>
      <c r="K14" t="s">
        <v>285</v>
      </c>
      <c r="M14" s="57"/>
      <c r="N14" s="58"/>
      <c r="O14" s="56" t="s">
        <v>347</v>
      </c>
      <c r="P14" s="59" t="s">
        <v>348</v>
      </c>
    </row>
    <row r="15" spans="1:16" x14ac:dyDescent="0.25">
      <c r="A15" s="28">
        <v>10</v>
      </c>
      <c r="B15" s="29">
        <v>2</v>
      </c>
      <c r="C15" s="29"/>
      <c r="D15" s="29">
        <v>2</v>
      </c>
      <c r="E15" s="29">
        <v>2</v>
      </c>
      <c r="F15" s="51">
        <v>1</v>
      </c>
      <c r="G15" s="51"/>
      <c r="H15" s="51">
        <v>1</v>
      </c>
      <c r="I15" s="51">
        <v>2</v>
      </c>
      <c r="J15" s="51">
        <v>3</v>
      </c>
      <c r="K15" s="29">
        <v>13</v>
      </c>
      <c r="M15" s="98" t="s">
        <v>345</v>
      </c>
      <c r="N15" s="58" t="s">
        <v>348</v>
      </c>
      <c r="O15" s="55">
        <v>18</v>
      </c>
      <c r="P15" s="64">
        <v>9</v>
      </c>
    </row>
    <row r="16" spans="1:16" ht="15.75" thickBot="1" x14ac:dyDescent="0.3">
      <c r="A16" s="28">
        <v>9</v>
      </c>
      <c r="B16" s="29">
        <v>2</v>
      </c>
      <c r="C16" s="29"/>
      <c r="D16" s="29">
        <v>1</v>
      </c>
      <c r="E16" s="29"/>
      <c r="F16" s="51"/>
      <c r="G16" s="51"/>
      <c r="H16" s="51"/>
      <c r="I16" s="51"/>
      <c r="J16" s="51"/>
      <c r="K16" s="29">
        <v>3</v>
      </c>
      <c r="M16" s="99"/>
      <c r="N16" s="61" t="s">
        <v>347</v>
      </c>
      <c r="O16" s="62">
        <v>1</v>
      </c>
      <c r="P16" s="63">
        <v>0</v>
      </c>
    </row>
    <row r="17" spans="1:16" x14ac:dyDescent="0.25">
      <c r="A17" s="28">
        <v>8</v>
      </c>
      <c r="B17" s="29">
        <v>3</v>
      </c>
      <c r="C17" s="29">
        <v>1</v>
      </c>
      <c r="D17" s="29">
        <v>1</v>
      </c>
      <c r="E17" s="29"/>
      <c r="F17" s="51">
        <v>1</v>
      </c>
      <c r="G17" s="51">
        <v>1</v>
      </c>
      <c r="H17" s="51"/>
      <c r="I17" s="51"/>
      <c r="J17" s="51"/>
      <c r="K17" s="29">
        <v>7</v>
      </c>
    </row>
    <row r="18" spans="1:16" x14ac:dyDescent="0.25">
      <c r="A18" s="28">
        <v>7</v>
      </c>
      <c r="B18" s="29">
        <v>1</v>
      </c>
      <c r="C18" s="29"/>
      <c r="D18" s="29">
        <v>2</v>
      </c>
      <c r="E18" s="29"/>
      <c r="F18" s="51"/>
      <c r="G18" s="51"/>
      <c r="H18" s="51"/>
      <c r="I18" s="51"/>
      <c r="J18" s="51"/>
      <c r="K18" s="29">
        <v>3</v>
      </c>
    </row>
    <row r="19" spans="1:16" x14ac:dyDescent="0.25">
      <c r="A19" s="28">
        <v>5</v>
      </c>
      <c r="B19" s="29">
        <v>1</v>
      </c>
      <c r="C19" s="29"/>
      <c r="D19" s="29"/>
      <c r="E19" s="29"/>
      <c r="F19" s="51"/>
      <c r="G19" s="51"/>
      <c r="H19" s="51"/>
      <c r="I19" s="51"/>
      <c r="J19" s="51"/>
      <c r="K19" s="29">
        <v>1</v>
      </c>
    </row>
    <row r="20" spans="1:16" x14ac:dyDescent="0.25">
      <c r="A20" s="28">
        <v>4</v>
      </c>
      <c r="B20" s="29">
        <v>1</v>
      </c>
      <c r="C20" s="29"/>
      <c r="D20" s="29"/>
      <c r="E20" s="29"/>
      <c r="F20" s="29"/>
      <c r="G20" s="29"/>
      <c r="H20" s="29"/>
      <c r="I20" s="29"/>
      <c r="J20" s="29"/>
      <c r="K20" s="29">
        <v>1</v>
      </c>
    </row>
    <row r="21" spans="1:16" ht="15.75" thickBot="1" x14ac:dyDescent="0.3">
      <c r="A21" s="28" t="s">
        <v>285</v>
      </c>
      <c r="B21" s="29">
        <v>10</v>
      </c>
      <c r="C21" s="29">
        <v>1</v>
      </c>
      <c r="D21" s="29">
        <v>6</v>
      </c>
      <c r="E21" s="29">
        <v>2</v>
      </c>
      <c r="F21" s="29">
        <v>2</v>
      </c>
      <c r="G21" s="29">
        <v>1</v>
      </c>
      <c r="H21" s="29">
        <v>1</v>
      </c>
      <c r="I21" s="29">
        <v>2</v>
      </c>
      <c r="J21" s="29">
        <v>3</v>
      </c>
      <c r="K21" s="29">
        <v>28</v>
      </c>
    </row>
    <row r="22" spans="1:16" x14ac:dyDescent="0.25">
      <c r="M22" s="93" t="s">
        <v>351</v>
      </c>
      <c r="N22" s="94"/>
      <c r="O22" s="94"/>
      <c r="P22" s="95"/>
    </row>
    <row r="23" spans="1:16" x14ac:dyDescent="0.25">
      <c r="A23" s="27" t="s">
        <v>341</v>
      </c>
      <c r="B23" s="27" t="s">
        <v>283</v>
      </c>
      <c r="M23" s="57"/>
      <c r="N23" s="58"/>
      <c r="O23" s="96" t="s">
        <v>346</v>
      </c>
      <c r="P23" s="97"/>
    </row>
    <row r="24" spans="1:16" x14ac:dyDescent="0.25">
      <c r="A24" s="27" t="s">
        <v>284</v>
      </c>
      <c r="B24">
        <v>1</v>
      </c>
      <c r="C24">
        <v>2</v>
      </c>
      <c r="D24">
        <v>3</v>
      </c>
      <c r="E24">
        <v>4</v>
      </c>
      <c r="F24">
        <v>5</v>
      </c>
      <c r="G24">
        <v>6</v>
      </c>
      <c r="H24">
        <v>7</v>
      </c>
      <c r="I24">
        <v>8</v>
      </c>
      <c r="J24">
        <v>9</v>
      </c>
      <c r="K24">
        <v>10</v>
      </c>
      <c r="L24" t="s">
        <v>285</v>
      </c>
      <c r="M24" s="57"/>
      <c r="N24" s="58"/>
      <c r="O24" s="56" t="s">
        <v>347</v>
      </c>
      <c r="P24" s="59" t="s">
        <v>348</v>
      </c>
    </row>
    <row r="25" spans="1:16" x14ac:dyDescent="0.25">
      <c r="A25" s="28">
        <v>10</v>
      </c>
      <c r="B25" s="29">
        <v>1</v>
      </c>
      <c r="C25" s="29">
        <v>1</v>
      </c>
      <c r="D25" s="29"/>
      <c r="E25" s="29">
        <v>2</v>
      </c>
      <c r="F25" s="51">
        <v>1</v>
      </c>
      <c r="G25" s="51">
        <v>1</v>
      </c>
      <c r="H25" s="51"/>
      <c r="I25" s="51">
        <v>2</v>
      </c>
      <c r="J25" s="51"/>
      <c r="K25" s="51"/>
      <c r="L25" s="29">
        <v>8</v>
      </c>
      <c r="M25" s="98" t="s">
        <v>345</v>
      </c>
      <c r="N25" s="58" t="s">
        <v>348</v>
      </c>
      <c r="O25" s="65">
        <v>12</v>
      </c>
      <c r="P25" s="66">
        <v>16</v>
      </c>
    </row>
    <row r="26" spans="1:16" ht="15.75" thickBot="1" x14ac:dyDescent="0.3">
      <c r="A26" s="28">
        <v>9</v>
      </c>
      <c r="B26" s="29"/>
      <c r="C26" s="29"/>
      <c r="D26" s="29"/>
      <c r="E26" s="29"/>
      <c r="F26" s="51"/>
      <c r="G26" s="51"/>
      <c r="H26" s="51"/>
      <c r="I26" s="51"/>
      <c r="J26" s="51"/>
      <c r="K26" s="51">
        <v>1</v>
      </c>
      <c r="L26" s="29">
        <v>1</v>
      </c>
      <c r="M26" s="99"/>
      <c r="N26" s="61" t="s">
        <v>347</v>
      </c>
      <c r="O26" s="62">
        <v>1</v>
      </c>
      <c r="P26" s="63">
        <v>0</v>
      </c>
    </row>
    <row r="27" spans="1:16" x14ac:dyDescent="0.25">
      <c r="A27" s="28">
        <v>8</v>
      </c>
      <c r="B27" s="29">
        <v>2</v>
      </c>
      <c r="C27" s="29"/>
      <c r="D27" s="29"/>
      <c r="E27" s="29">
        <v>1</v>
      </c>
      <c r="F27" s="51">
        <v>2</v>
      </c>
      <c r="G27" s="51">
        <v>2</v>
      </c>
      <c r="H27" s="51">
        <v>1</v>
      </c>
      <c r="I27" s="51"/>
      <c r="J27" s="51"/>
      <c r="K27" s="51"/>
      <c r="L27" s="29">
        <v>8</v>
      </c>
    </row>
    <row r="28" spans="1:16" x14ac:dyDescent="0.25">
      <c r="A28" s="28">
        <v>7</v>
      </c>
      <c r="B28" s="29"/>
      <c r="C28" s="29"/>
      <c r="D28" s="29">
        <v>1</v>
      </c>
      <c r="E28" s="29">
        <v>1</v>
      </c>
      <c r="F28" s="51"/>
      <c r="G28" s="51">
        <v>2</v>
      </c>
      <c r="H28" s="51"/>
      <c r="I28" s="51"/>
      <c r="J28" s="51">
        <v>1</v>
      </c>
      <c r="K28" s="51"/>
      <c r="L28" s="29">
        <v>5</v>
      </c>
    </row>
    <row r="29" spans="1:16" x14ac:dyDescent="0.25">
      <c r="A29" s="28">
        <v>6</v>
      </c>
      <c r="B29" s="29">
        <v>1</v>
      </c>
      <c r="C29" s="29"/>
      <c r="D29" s="29"/>
      <c r="E29" s="29"/>
      <c r="F29" s="51"/>
      <c r="G29" s="51"/>
      <c r="H29" s="51"/>
      <c r="I29" s="51"/>
      <c r="J29" s="51"/>
      <c r="K29" s="51"/>
      <c r="L29" s="29">
        <v>1</v>
      </c>
    </row>
    <row r="30" spans="1:16" x14ac:dyDescent="0.25">
      <c r="A30" s="28">
        <v>5</v>
      </c>
      <c r="B30" s="29">
        <v>2</v>
      </c>
      <c r="C30" s="29"/>
      <c r="D30" s="29"/>
      <c r="E30" s="29"/>
      <c r="F30" s="51">
        <v>1</v>
      </c>
      <c r="G30" s="51"/>
      <c r="H30" s="51">
        <v>1</v>
      </c>
      <c r="I30" s="51"/>
      <c r="J30" s="51"/>
      <c r="K30" s="51">
        <v>1</v>
      </c>
      <c r="L30" s="29">
        <v>5</v>
      </c>
    </row>
    <row r="31" spans="1:16" x14ac:dyDescent="0.25">
      <c r="A31" s="28">
        <v>1</v>
      </c>
      <c r="B31" s="29">
        <v>1</v>
      </c>
      <c r="C31" s="29"/>
      <c r="D31" s="29"/>
      <c r="E31" s="29"/>
      <c r="F31" s="29"/>
      <c r="G31" s="29"/>
      <c r="H31" s="29"/>
      <c r="I31" s="29"/>
      <c r="J31" s="29"/>
      <c r="K31" s="29"/>
      <c r="L31" s="29">
        <v>1</v>
      </c>
    </row>
    <row r="32" spans="1:16" ht="15.75" thickBot="1" x14ac:dyDescent="0.3">
      <c r="A32" s="28" t="s">
        <v>285</v>
      </c>
      <c r="B32" s="29">
        <v>7</v>
      </c>
      <c r="C32" s="29">
        <v>1</v>
      </c>
      <c r="D32" s="29">
        <v>1</v>
      </c>
      <c r="E32" s="29">
        <v>4</v>
      </c>
      <c r="F32" s="29">
        <v>4</v>
      </c>
      <c r="G32" s="29">
        <v>5</v>
      </c>
      <c r="H32" s="29">
        <v>2</v>
      </c>
      <c r="I32" s="29">
        <v>2</v>
      </c>
      <c r="J32" s="29">
        <v>1</v>
      </c>
      <c r="K32" s="29">
        <v>2</v>
      </c>
      <c r="L32" s="29">
        <v>29</v>
      </c>
    </row>
    <row r="33" spans="1:16" x14ac:dyDescent="0.25">
      <c r="M33" s="93" t="s">
        <v>352</v>
      </c>
      <c r="N33" s="94"/>
      <c r="O33" s="94"/>
      <c r="P33" s="95"/>
    </row>
    <row r="34" spans="1:16" x14ac:dyDescent="0.25">
      <c r="A34" s="27" t="s">
        <v>342</v>
      </c>
      <c r="B34" s="27" t="s">
        <v>283</v>
      </c>
      <c r="M34" s="57"/>
      <c r="N34" s="58"/>
      <c r="O34" s="96" t="s">
        <v>346</v>
      </c>
      <c r="P34" s="97"/>
    </row>
    <row r="35" spans="1:16" x14ac:dyDescent="0.25">
      <c r="A35" s="27" t="s">
        <v>284</v>
      </c>
      <c r="B35">
        <v>1</v>
      </c>
      <c r="C35">
        <v>2</v>
      </c>
      <c r="D35">
        <v>4</v>
      </c>
      <c r="E35">
        <v>5</v>
      </c>
      <c r="F35">
        <v>6</v>
      </c>
      <c r="G35">
        <v>8</v>
      </c>
      <c r="H35">
        <v>9</v>
      </c>
      <c r="I35">
        <v>10</v>
      </c>
      <c r="J35" t="s">
        <v>285</v>
      </c>
      <c r="M35" s="57"/>
      <c r="N35" s="58"/>
      <c r="O35" s="56" t="s">
        <v>347</v>
      </c>
      <c r="P35" s="59" t="s">
        <v>348</v>
      </c>
    </row>
    <row r="36" spans="1:16" x14ac:dyDescent="0.25">
      <c r="A36" s="28">
        <v>10</v>
      </c>
      <c r="B36" s="29">
        <v>2</v>
      </c>
      <c r="C36" s="29"/>
      <c r="D36" s="29">
        <v>1</v>
      </c>
      <c r="E36" s="51">
        <v>2</v>
      </c>
      <c r="F36" s="51">
        <v>2</v>
      </c>
      <c r="G36" s="51"/>
      <c r="H36" s="51">
        <v>1</v>
      </c>
      <c r="I36" s="51">
        <v>4</v>
      </c>
      <c r="J36" s="29">
        <v>12</v>
      </c>
      <c r="M36" s="98" t="s">
        <v>345</v>
      </c>
      <c r="N36" s="58" t="s">
        <v>348</v>
      </c>
      <c r="O36" s="54">
        <v>9</v>
      </c>
      <c r="P36" s="60">
        <v>18</v>
      </c>
    </row>
    <row r="37" spans="1:16" ht="15.75" thickBot="1" x14ac:dyDescent="0.3">
      <c r="A37" s="28">
        <v>9</v>
      </c>
      <c r="B37" s="29"/>
      <c r="C37" s="29">
        <v>1</v>
      </c>
      <c r="D37" s="29"/>
      <c r="E37" s="51"/>
      <c r="F37" s="51"/>
      <c r="G37" s="51"/>
      <c r="H37" s="51">
        <v>1</v>
      </c>
      <c r="I37" s="51"/>
      <c r="J37" s="29">
        <v>2</v>
      </c>
      <c r="M37" s="99"/>
      <c r="N37" s="61" t="s">
        <v>347</v>
      </c>
      <c r="O37" s="62">
        <v>2</v>
      </c>
      <c r="P37" s="63">
        <v>0</v>
      </c>
    </row>
    <row r="38" spans="1:16" x14ac:dyDescent="0.25">
      <c r="A38" s="28">
        <v>8</v>
      </c>
      <c r="B38" s="29"/>
      <c r="C38" s="29"/>
      <c r="D38" s="29"/>
      <c r="E38" s="51">
        <v>2</v>
      </c>
      <c r="F38" s="51">
        <v>1</v>
      </c>
      <c r="G38" s="51"/>
      <c r="H38" s="51"/>
      <c r="I38" s="51"/>
      <c r="J38" s="29">
        <v>3</v>
      </c>
    </row>
    <row r="39" spans="1:16" x14ac:dyDescent="0.25">
      <c r="A39" s="28">
        <v>7</v>
      </c>
      <c r="B39" s="29"/>
      <c r="C39" s="29">
        <v>1</v>
      </c>
      <c r="D39" s="29">
        <v>1</v>
      </c>
      <c r="E39" s="51">
        <v>1</v>
      </c>
      <c r="F39" s="51"/>
      <c r="G39" s="51"/>
      <c r="H39" s="51"/>
      <c r="I39" s="51"/>
      <c r="J39" s="29">
        <v>3</v>
      </c>
    </row>
    <row r="40" spans="1:16" x14ac:dyDescent="0.25">
      <c r="A40" s="28">
        <v>6</v>
      </c>
      <c r="B40" s="29"/>
      <c r="C40" s="29"/>
      <c r="D40" s="29"/>
      <c r="E40" s="51">
        <v>1</v>
      </c>
      <c r="F40" s="51"/>
      <c r="G40" s="51">
        <v>2</v>
      </c>
      <c r="H40" s="51"/>
      <c r="I40" s="51"/>
      <c r="J40" s="29">
        <v>3</v>
      </c>
    </row>
    <row r="41" spans="1:16" x14ac:dyDescent="0.25">
      <c r="A41" s="28">
        <v>5</v>
      </c>
      <c r="B41" s="29">
        <v>3</v>
      </c>
      <c r="C41" s="29"/>
      <c r="D41" s="29"/>
      <c r="E41" s="51"/>
      <c r="F41" s="51"/>
      <c r="G41" s="51"/>
      <c r="H41" s="51"/>
      <c r="I41" s="51">
        <v>1</v>
      </c>
      <c r="J41" s="29">
        <v>4</v>
      </c>
    </row>
    <row r="42" spans="1:16" x14ac:dyDescent="0.25">
      <c r="A42" s="28">
        <v>4</v>
      </c>
      <c r="B42" s="29"/>
      <c r="C42" s="29">
        <v>1</v>
      </c>
      <c r="D42" s="29"/>
      <c r="E42" s="29"/>
      <c r="F42" s="29"/>
      <c r="G42" s="29"/>
      <c r="H42" s="29"/>
      <c r="I42" s="29"/>
      <c r="J42" s="29">
        <v>1</v>
      </c>
    </row>
    <row r="43" spans="1:16" x14ac:dyDescent="0.25">
      <c r="A43" s="28">
        <v>1</v>
      </c>
      <c r="B43" s="29">
        <v>1</v>
      </c>
      <c r="C43" s="29"/>
      <c r="D43" s="29"/>
      <c r="E43" s="29"/>
      <c r="F43" s="29"/>
      <c r="G43" s="29"/>
      <c r="H43" s="29"/>
      <c r="I43" s="29"/>
      <c r="J43" s="29">
        <v>1</v>
      </c>
    </row>
    <row r="44" spans="1:16" ht="15.75" thickBot="1" x14ac:dyDescent="0.3">
      <c r="A44" s="28" t="s">
        <v>285</v>
      </c>
      <c r="B44" s="29">
        <v>6</v>
      </c>
      <c r="C44" s="29">
        <v>3</v>
      </c>
      <c r="D44" s="29">
        <v>2</v>
      </c>
      <c r="E44" s="29">
        <v>6</v>
      </c>
      <c r="F44" s="29">
        <v>3</v>
      </c>
      <c r="G44" s="29">
        <v>2</v>
      </c>
      <c r="H44" s="29">
        <v>2</v>
      </c>
      <c r="I44" s="29">
        <v>5</v>
      </c>
      <c r="J44" s="29">
        <v>29</v>
      </c>
    </row>
    <row r="45" spans="1:16" x14ac:dyDescent="0.25">
      <c r="M45" s="93" t="s">
        <v>353</v>
      </c>
      <c r="N45" s="94"/>
      <c r="O45" s="94"/>
      <c r="P45" s="95"/>
    </row>
    <row r="46" spans="1:16" x14ac:dyDescent="0.25">
      <c r="A46" s="27" t="s">
        <v>343</v>
      </c>
      <c r="B46" s="27" t="s">
        <v>283</v>
      </c>
      <c r="M46" s="57"/>
      <c r="N46" s="58"/>
      <c r="O46" s="96" t="s">
        <v>346</v>
      </c>
      <c r="P46" s="97"/>
    </row>
    <row r="47" spans="1:16" x14ac:dyDescent="0.25">
      <c r="A47" s="27" t="s">
        <v>284</v>
      </c>
      <c r="B47">
        <v>1</v>
      </c>
      <c r="C47">
        <v>2</v>
      </c>
      <c r="D47">
        <v>3</v>
      </c>
      <c r="E47">
        <v>4</v>
      </c>
      <c r="F47">
        <v>6</v>
      </c>
      <c r="G47">
        <v>7</v>
      </c>
      <c r="H47">
        <v>8</v>
      </c>
      <c r="I47">
        <v>9</v>
      </c>
      <c r="J47">
        <v>10</v>
      </c>
      <c r="K47" t="s">
        <v>285</v>
      </c>
      <c r="M47" s="57"/>
      <c r="N47" s="58"/>
      <c r="O47" s="56" t="s">
        <v>347</v>
      </c>
      <c r="P47" s="59" t="s">
        <v>348</v>
      </c>
    </row>
    <row r="48" spans="1:16" x14ac:dyDescent="0.25">
      <c r="A48" s="28">
        <v>10</v>
      </c>
      <c r="B48" s="29">
        <v>3</v>
      </c>
      <c r="C48" s="29"/>
      <c r="D48" s="29">
        <v>2</v>
      </c>
      <c r="E48" s="29">
        <v>1</v>
      </c>
      <c r="F48" s="51"/>
      <c r="G48" s="51">
        <v>1</v>
      </c>
      <c r="H48" s="51">
        <v>1</v>
      </c>
      <c r="I48" s="51">
        <v>1</v>
      </c>
      <c r="J48" s="51"/>
      <c r="K48" s="29">
        <v>9</v>
      </c>
      <c r="M48" s="98" t="s">
        <v>345</v>
      </c>
      <c r="N48" s="58" t="s">
        <v>348</v>
      </c>
      <c r="O48" s="65">
        <v>14</v>
      </c>
      <c r="P48" s="66">
        <v>11</v>
      </c>
    </row>
    <row r="49" spans="1:16" ht="15.75" thickBot="1" x14ac:dyDescent="0.3">
      <c r="A49" s="28">
        <v>9</v>
      </c>
      <c r="B49" s="29"/>
      <c r="C49" s="29"/>
      <c r="D49" s="29"/>
      <c r="E49" s="29"/>
      <c r="F49" s="51">
        <v>1</v>
      </c>
      <c r="G49" s="51"/>
      <c r="H49" s="51">
        <v>3</v>
      </c>
      <c r="I49" s="51"/>
      <c r="J49" s="51"/>
      <c r="K49" s="29">
        <v>4</v>
      </c>
      <c r="M49" s="99"/>
      <c r="N49" s="61" t="s">
        <v>347</v>
      </c>
      <c r="O49" s="62">
        <v>4</v>
      </c>
      <c r="P49" s="63">
        <v>0</v>
      </c>
    </row>
    <row r="50" spans="1:16" x14ac:dyDescent="0.25">
      <c r="A50" s="28">
        <v>8</v>
      </c>
      <c r="B50" s="29">
        <v>1</v>
      </c>
      <c r="C50" s="29">
        <v>1</v>
      </c>
      <c r="D50" s="29"/>
      <c r="E50" s="29"/>
      <c r="F50" s="51">
        <v>1</v>
      </c>
      <c r="G50" s="51">
        <v>2</v>
      </c>
      <c r="H50" s="51"/>
      <c r="I50" s="51"/>
      <c r="J50" s="51"/>
      <c r="K50" s="29">
        <v>5</v>
      </c>
    </row>
    <row r="51" spans="1:16" x14ac:dyDescent="0.25">
      <c r="A51" s="28">
        <v>7</v>
      </c>
      <c r="B51" s="29"/>
      <c r="C51" s="29"/>
      <c r="D51" s="29"/>
      <c r="E51" s="29">
        <v>1</v>
      </c>
      <c r="F51" s="51"/>
      <c r="G51" s="51"/>
      <c r="H51" s="51"/>
      <c r="I51" s="51"/>
      <c r="J51" s="51"/>
      <c r="K51" s="29">
        <v>1</v>
      </c>
    </row>
    <row r="52" spans="1:16" x14ac:dyDescent="0.25">
      <c r="A52" s="28">
        <v>6</v>
      </c>
      <c r="B52" s="29">
        <v>2</v>
      </c>
      <c r="C52" s="29">
        <v>1</v>
      </c>
      <c r="D52" s="29"/>
      <c r="E52" s="29"/>
      <c r="F52" s="51"/>
      <c r="G52" s="51"/>
      <c r="H52" s="51"/>
      <c r="I52" s="51"/>
      <c r="J52" s="51"/>
      <c r="K52" s="29">
        <v>3</v>
      </c>
    </row>
    <row r="53" spans="1:16" x14ac:dyDescent="0.25">
      <c r="A53" s="28">
        <v>5</v>
      </c>
      <c r="B53" s="29">
        <v>2</v>
      </c>
      <c r="C53" s="29"/>
      <c r="D53" s="29"/>
      <c r="E53" s="29"/>
      <c r="F53" s="51"/>
      <c r="G53" s="51"/>
      <c r="H53" s="51"/>
      <c r="I53" s="51"/>
      <c r="J53" s="51">
        <v>1</v>
      </c>
      <c r="K53" s="29">
        <v>3</v>
      </c>
    </row>
    <row r="54" spans="1:16" x14ac:dyDescent="0.25">
      <c r="A54" s="28">
        <v>3</v>
      </c>
      <c r="B54" s="29">
        <v>4</v>
      </c>
      <c r="C54" s="29"/>
      <c r="D54" s="29"/>
      <c r="E54" s="29"/>
      <c r="F54" s="29"/>
      <c r="G54" s="29"/>
      <c r="H54" s="29"/>
      <c r="I54" s="29"/>
      <c r="J54" s="29"/>
      <c r="K54" s="29">
        <v>4</v>
      </c>
    </row>
    <row r="55" spans="1:16" ht="15.75" thickBot="1" x14ac:dyDescent="0.3">
      <c r="A55" s="28" t="s">
        <v>285</v>
      </c>
      <c r="B55" s="29">
        <v>12</v>
      </c>
      <c r="C55" s="29">
        <v>2</v>
      </c>
      <c r="D55" s="29">
        <v>2</v>
      </c>
      <c r="E55" s="29">
        <v>2</v>
      </c>
      <c r="F55" s="29">
        <v>2</v>
      </c>
      <c r="G55" s="29">
        <v>3</v>
      </c>
      <c r="H55" s="29">
        <v>4</v>
      </c>
      <c r="I55" s="29">
        <v>1</v>
      </c>
      <c r="J55" s="29">
        <v>1</v>
      </c>
      <c r="K55" s="29">
        <v>29</v>
      </c>
    </row>
    <row r="56" spans="1:16" x14ac:dyDescent="0.25">
      <c r="M56" s="93" t="s">
        <v>354</v>
      </c>
      <c r="N56" s="94"/>
      <c r="O56" s="94"/>
      <c r="P56" s="95"/>
    </row>
    <row r="57" spans="1:16" x14ac:dyDescent="0.25">
      <c r="A57" s="27" t="s">
        <v>344</v>
      </c>
      <c r="B57" s="27" t="s">
        <v>283</v>
      </c>
      <c r="M57" s="57"/>
      <c r="N57" s="58"/>
      <c r="O57" s="96" t="s">
        <v>346</v>
      </c>
      <c r="P57" s="97"/>
    </row>
    <row r="58" spans="1:16" x14ac:dyDescent="0.25">
      <c r="A58" s="27" t="s">
        <v>284</v>
      </c>
      <c r="B58">
        <v>1</v>
      </c>
      <c r="C58">
        <v>2</v>
      </c>
      <c r="D58">
        <v>3</v>
      </c>
      <c r="E58">
        <v>4</v>
      </c>
      <c r="F58">
        <v>5</v>
      </c>
      <c r="G58">
        <v>6</v>
      </c>
      <c r="H58">
        <v>7</v>
      </c>
      <c r="I58">
        <v>8</v>
      </c>
      <c r="J58">
        <v>9</v>
      </c>
      <c r="K58">
        <v>10</v>
      </c>
      <c r="L58" t="s">
        <v>285</v>
      </c>
      <c r="M58" s="57"/>
      <c r="N58" s="58"/>
      <c r="O58" s="56" t="s">
        <v>347</v>
      </c>
      <c r="P58" s="59" t="s">
        <v>348</v>
      </c>
    </row>
    <row r="59" spans="1:16" x14ac:dyDescent="0.25">
      <c r="A59" s="28">
        <v>10</v>
      </c>
      <c r="B59" s="29">
        <v>1</v>
      </c>
      <c r="C59" s="29"/>
      <c r="D59" s="29"/>
      <c r="E59" s="29">
        <v>1</v>
      </c>
      <c r="F59" s="51">
        <v>1</v>
      </c>
      <c r="G59" s="51">
        <v>1</v>
      </c>
      <c r="H59" s="51"/>
      <c r="I59" s="51"/>
      <c r="J59" s="51">
        <v>2</v>
      </c>
      <c r="K59" s="51">
        <v>1</v>
      </c>
      <c r="L59" s="29">
        <v>7</v>
      </c>
      <c r="M59" s="98" t="s">
        <v>345</v>
      </c>
      <c r="N59" s="58" t="s">
        <v>348</v>
      </c>
      <c r="O59" s="65">
        <v>11</v>
      </c>
      <c r="P59" s="66">
        <v>15</v>
      </c>
    </row>
    <row r="60" spans="1:16" ht="15.75" thickBot="1" x14ac:dyDescent="0.3">
      <c r="A60" s="28">
        <v>9</v>
      </c>
      <c r="B60" s="29"/>
      <c r="C60" s="29"/>
      <c r="D60" s="29">
        <v>1</v>
      </c>
      <c r="E60" s="29">
        <v>1</v>
      </c>
      <c r="F60" s="51"/>
      <c r="G60" s="51"/>
      <c r="H60" s="51">
        <v>1</v>
      </c>
      <c r="I60" s="51">
        <v>1</v>
      </c>
      <c r="J60" s="51">
        <v>1</v>
      </c>
      <c r="K60" s="51"/>
      <c r="L60" s="29">
        <v>5</v>
      </c>
      <c r="M60" s="99"/>
      <c r="N60" s="61" t="s">
        <v>347</v>
      </c>
      <c r="O60" s="62">
        <v>2</v>
      </c>
      <c r="P60" s="63">
        <v>1</v>
      </c>
    </row>
    <row r="61" spans="1:16" x14ac:dyDescent="0.25">
      <c r="A61" s="28">
        <v>8</v>
      </c>
      <c r="B61" s="29">
        <v>1</v>
      </c>
      <c r="C61" s="29"/>
      <c r="D61" s="29"/>
      <c r="E61" s="29"/>
      <c r="F61" s="51">
        <v>1</v>
      </c>
      <c r="G61" s="51"/>
      <c r="H61" s="51">
        <v>3</v>
      </c>
      <c r="I61" s="51"/>
      <c r="J61" s="51">
        <v>1</v>
      </c>
      <c r="K61" s="51"/>
      <c r="L61" s="29">
        <v>6</v>
      </c>
    </row>
    <row r="62" spans="1:16" x14ac:dyDescent="0.25">
      <c r="A62" s="28">
        <v>7</v>
      </c>
      <c r="B62" s="29"/>
      <c r="C62" s="29">
        <v>1</v>
      </c>
      <c r="D62" s="29"/>
      <c r="E62" s="29">
        <v>1</v>
      </c>
      <c r="F62" s="51"/>
      <c r="G62" s="51"/>
      <c r="H62" s="51"/>
      <c r="I62" s="51"/>
      <c r="J62" s="51"/>
      <c r="K62" s="51"/>
      <c r="L62" s="29">
        <v>2</v>
      </c>
    </row>
    <row r="63" spans="1:16" x14ac:dyDescent="0.25">
      <c r="A63" s="28">
        <v>6</v>
      </c>
      <c r="B63" s="29">
        <v>1</v>
      </c>
      <c r="C63" s="29">
        <v>1</v>
      </c>
      <c r="D63" s="29"/>
      <c r="E63" s="29"/>
      <c r="F63" s="51"/>
      <c r="G63" s="51"/>
      <c r="H63" s="51"/>
      <c r="I63" s="51"/>
      <c r="J63" s="51"/>
      <c r="K63" s="51"/>
      <c r="L63" s="29">
        <v>2</v>
      </c>
    </row>
    <row r="64" spans="1:16" x14ac:dyDescent="0.25">
      <c r="A64" s="28">
        <v>5</v>
      </c>
      <c r="B64" s="29">
        <v>1</v>
      </c>
      <c r="C64" s="29">
        <v>1</v>
      </c>
      <c r="D64" s="29"/>
      <c r="E64" s="29"/>
      <c r="F64" s="51">
        <v>1</v>
      </c>
      <c r="G64" s="51"/>
      <c r="H64" s="51"/>
      <c r="I64" s="51"/>
      <c r="J64" s="51"/>
      <c r="K64" s="51">
        <v>1</v>
      </c>
      <c r="L64" s="29">
        <v>4</v>
      </c>
    </row>
    <row r="65" spans="1:12" x14ac:dyDescent="0.25">
      <c r="A65" s="28">
        <v>3</v>
      </c>
      <c r="B65" s="29">
        <v>1</v>
      </c>
      <c r="C65" s="29"/>
      <c r="D65" s="29"/>
      <c r="E65" s="29"/>
      <c r="F65" s="29">
        <v>1</v>
      </c>
      <c r="G65" s="29"/>
      <c r="H65" s="29"/>
      <c r="I65" s="29"/>
      <c r="J65" s="29"/>
      <c r="K65" s="29"/>
      <c r="L65" s="29">
        <v>2</v>
      </c>
    </row>
    <row r="66" spans="1:12" x14ac:dyDescent="0.25">
      <c r="A66" s="28">
        <v>2</v>
      </c>
      <c r="B66" s="29">
        <v>1</v>
      </c>
      <c r="C66" s="29"/>
      <c r="D66" s="29"/>
      <c r="E66" s="29"/>
      <c r="F66" s="29"/>
      <c r="G66" s="29"/>
      <c r="H66" s="29"/>
      <c r="I66" s="29"/>
      <c r="J66" s="29"/>
      <c r="K66" s="29"/>
      <c r="L66" s="29">
        <v>1</v>
      </c>
    </row>
    <row r="67" spans="1:12" x14ac:dyDescent="0.25">
      <c r="A67" s="28" t="s">
        <v>285</v>
      </c>
      <c r="B67" s="29">
        <v>6</v>
      </c>
      <c r="C67" s="29">
        <v>3</v>
      </c>
      <c r="D67" s="29">
        <v>1</v>
      </c>
      <c r="E67" s="29">
        <v>3</v>
      </c>
      <c r="F67" s="29">
        <v>4</v>
      </c>
      <c r="G67" s="29">
        <v>1</v>
      </c>
      <c r="H67" s="29">
        <v>4</v>
      </c>
      <c r="I67" s="29">
        <v>1</v>
      </c>
      <c r="J67" s="29">
        <v>4</v>
      </c>
      <c r="K67" s="29">
        <v>2</v>
      </c>
      <c r="L67" s="29">
        <v>29</v>
      </c>
    </row>
  </sheetData>
  <mergeCells count="18">
    <mergeCell ref="O57:P57"/>
    <mergeCell ref="M59:M60"/>
    <mergeCell ref="O3:P3"/>
    <mergeCell ref="M5:M6"/>
    <mergeCell ref="O13:P13"/>
    <mergeCell ref="M15:M16"/>
    <mergeCell ref="O23:P23"/>
    <mergeCell ref="M25:M26"/>
    <mergeCell ref="M56:P56"/>
    <mergeCell ref="O34:P34"/>
    <mergeCell ref="M36:M37"/>
    <mergeCell ref="O46:P46"/>
    <mergeCell ref="M48:M49"/>
    <mergeCell ref="M2:P2"/>
    <mergeCell ref="M12:P12"/>
    <mergeCell ref="M22:P22"/>
    <mergeCell ref="M33:P33"/>
    <mergeCell ref="M45:P45"/>
  </mergeCells>
  <pageMargins left="0.7" right="0.7" top="0.75" bottom="0.75" header="0.3" footer="0.3"/>
  <pageSetup orientation="portrait"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topLeftCell="A13" workbookViewId="0">
      <selection activeCell="N45" sqref="N45"/>
    </sheetView>
  </sheetViews>
  <sheetFormatPr defaultColWidth="11.42578125" defaultRowHeight="15" x14ac:dyDescent="0.25"/>
  <sheetData/>
  <pageMargins left="0.25" right="0.25" top="0.75" bottom="0.75" header="0.3" footer="0.3"/>
  <pageSetup scale="45" orientation="landscape" r:id="rId1"/>
  <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6"/>
  <sheetViews>
    <sheetView workbookViewId="0">
      <selection activeCell="N45" sqref="N45"/>
    </sheetView>
  </sheetViews>
  <sheetFormatPr defaultColWidth="11.42578125" defaultRowHeight="15" x14ac:dyDescent="0.25"/>
  <cols>
    <col min="1" max="1" width="24.42578125" customWidth="1"/>
    <col min="2" max="2" width="15" customWidth="1"/>
    <col min="3" max="8" width="2.85546875" customWidth="1"/>
    <col min="9" max="10" width="2.140625" customWidth="1"/>
    <col min="11" max="12" width="10.140625" customWidth="1"/>
    <col min="13" max="13" width="2.140625" customWidth="1"/>
    <col min="14" max="15" width="10.140625" customWidth="1"/>
    <col min="16" max="16" width="24" bestFit="1" customWidth="1"/>
    <col min="17" max="17" width="36.42578125" bestFit="1" customWidth="1"/>
    <col min="18" max="18" width="24" bestFit="1" customWidth="1"/>
    <col min="19" max="19" width="36.42578125" bestFit="1" customWidth="1"/>
    <col min="20" max="20" width="28.28515625" bestFit="1" customWidth="1"/>
    <col min="21" max="21" width="40.85546875" bestFit="1" customWidth="1"/>
  </cols>
  <sheetData>
    <row r="3" spans="1:11" x14ac:dyDescent="0.25">
      <c r="A3" s="27" t="s">
        <v>288</v>
      </c>
      <c r="B3" s="27" t="s">
        <v>283</v>
      </c>
    </row>
    <row r="4" spans="1:11" x14ac:dyDescent="0.25">
      <c r="A4" s="27" t="s">
        <v>284</v>
      </c>
      <c r="B4">
        <v>-8</v>
      </c>
      <c r="C4">
        <v>-7</v>
      </c>
      <c r="D4">
        <v>-5</v>
      </c>
      <c r="E4">
        <v>-4</v>
      </c>
      <c r="F4">
        <v>-3</v>
      </c>
      <c r="G4">
        <v>-2</v>
      </c>
      <c r="H4">
        <v>-1</v>
      </c>
      <c r="I4">
        <v>0</v>
      </c>
      <c r="J4">
        <v>2</v>
      </c>
      <c r="K4" t="s">
        <v>285</v>
      </c>
    </row>
    <row r="5" spans="1:11" x14ac:dyDescent="0.25">
      <c r="A5" s="28">
        <v>5</v>
      </c>
      <c r="B5" s="29"/>
      <c r="C5" s="29"/>
      <c r="D5" s="29"/>
      <c r="E5" s="29">
        <v>1</v>
      </c>
      <c r="F5" s="29"/>
      <c r="G5" s="29"/>
      <c r="H5" s="29"/>
      <c r="I5" s="29"/>
      <c r="J5" s="29"/>
      <c r="K5" s="29">
        <v>1</v>
      </c>
    </row>
    <row r="6" spans="1:11" x14ac:dyDescent="0.25">
      <c r="A6" s="28">
        <v>6</v>
      </c>
      <c r="B6" s="29"/>
      <c r="C6" s="29"/>
      <c r="D6" s="29">
        <v>2</v>
      </c>
      <c r="E6" s="29"/>
      <c r="F6" s="29"/>
      <c r="G6" s="29"/>
      <c r="H6" s="29">
        <v>1</v>
      </c>
      <c r="I6" s="29"/>
      <c r="J6" s="29"/>
      <c r="K6" s="29">
        <v>3</v>
      </c>
    </row>
    <row r="7" spans="1:11" x14ac:dyDescent="0.25">
      <c r="A7" s="28">
        <v>7</v>
      </c>
      <c r="B7" s="29"/>
      <c r="C7" s="29"/>
      <c r="D7" s="29"/>
      <c r="E7" s="29"/>
      <c r="F7" s="29"/>
      <c r="G7" s="29">
        <v>1</v>
      </c>
      <c r="H7" s="29"/>
      <c r="I7" s="29"/>
      <c r="J7" s="29">
        <v>1</v>
      </c>
      <c r="K7" s="29">
        <v>2</v>
      </c>
    </row>
    <row r="8" spans="1:11" x14ac:dyDescent="0.25">
      <c r="A8" s="28">
        <v>8</v>
      </c>
      <c r="B8" s="29"/>
      <c r="C8" s="29">
        <v>1</v>
      </c>
      <c r="D8" s="29"/>
      <c r="E8" s="29"/>
      <c r="F8" s="29">
        <v>1</v>
      </c>
      <c r="G8" s="29"/>
      <c r="H8" s="29"/>
      <c r="I8" s="29"/>
      <c r="J8" s="29"/>
      <c r="K8" s="29">
        <v>2</v>
      </c>
    </row>
    <row r="9" spans="1:11" x14ac:dyDescent="0.25">
      <c r="A9" s="28">
        <v>9</v>
      </c>
      <c r="B9" s="29"/>
      <c r="C9" s="29"/>
      <c r="D9" s="29"/>
      <c r="E9" s="29"/>
      <c r="F9" s="29"/>
      <c r="G9" s="29">
        <v>1</v>
      </c>
      <c r="H9" s="29">
        <v>1</v>
      </c>
      <c r="I9" s="29">
        <v>1</v>
      </c>
      <c r="J9" s="29"/>
      <c r="K9" s="29">
        <v>3</v>
      </c>
    </row>
    <row r="10" spans="1:11" x14ac:dyDescent="0.25">
      <c r="A10" s="28">
        <v>10</v>
      </c>
      <c r="B10" s="29">
        <v>1</v>
      </c>
      <c r="C10" s="29"/>
      <c r="D10" s="29">
        <v>1</v>
      </c>
      <c r="E10" s="29">
        <v>1</v>
      </c>
      <c r="F10" s="29"/>
      <c r="G10" s="29">
        <v>2</v>
      </c>
      <c r="H10" s="29">
        <v>1</v>
      </c>
      <c r="I10" s="29">
        <v>3</v>
      </c>
      <c r="J10" s="29"/>
      <c r="K10" s="29">
        <v>9</v>
      </c>
    </row>
    <row r="11" spans="1:11" x14ac:dyDescent="0.25">
      <c r="A11" s="28" t="s">
        <v>285</v>
      </c>
      <c r="B11" s="29">
        <v>1</v>
      </c>
      <c r="C11" s="29">
        <v>1</v>
      </c>
      <c r="D11" s="29">
        <v>3</v>
      </c>
      <c r="E11" s="29">
        <v>2</v>
      </c>
      <c r="F11" s="29">
        <v>1</v>
      </c>
      <c r="G11" s="29">
        <v>4</v>
      </c>
      <c r="H11" s="29">
        <v>3</v>
      </c>
      <c r="I11" s="29">
        <v>4</v>
      </c>
      <c r="J11" s="29">
        <v>1</v>
      </c>
      <c r="K11" s="29">
        <v>20</v>
      </c>
    </row>
    <row r="14" spans="1:11" x14ac:dyDescent="0.25">
      <c r="A14" s="27" t="s">
        <v>289</v>
      </c>
      <c r="B14" s="27" t="s">
        <v>283</v>
      </c>
    </row>
    <row r="15" spans="1:11" x14ac:dyDescent="0.25">
      <c r="A15" s="27" t="s">
        <v>284</v>
      </c>
      <c r="B15">
        <v>-9</v>
      </c>
      <c r="C15">
        <v>-8</v>
      </c>
      <c r="D15">
        <v>-7</v>
      </c>
      <c r="E15">
        <v>-6</v>
      </c>
      <c r="F15">
        <v>-5</v>
      </c>
      <c r="G15">
        <v>-4</v>
      </c>
      <c r="H15">
        <v>-2</v>
      </c>
      <c r="I15">
        <v>0</v>
      </c>
      <c r="J15" t="s">
        <v>285</v>
      </c>
    </row>
    <row r="16" spans="1:11" x14ac:dyDescent="0.25">
      <c r="A16" s="28">
        <v>7</v>
      </c>
      <c r="B16" s="29"/>
      <c r="C16" s="29"/>
      <c r="D16" s="29"/>
      <c r="E16" s="29">
        <v>1</v>
      </c>
      <c r="F16" s="29"/>
      <c r="G16" s="29">
        <v>2</v>
      </c>
      <c r="H16" s="29"/>
      <c r="I16" s="29"/>
      <c r="J16" s="29">
        <v>3</v>
      </c>
    </row>
    <row r="17" spans="1:14" x14ac:dyDescent="0.25">
      <c r="A17" s="28">
        <v>8</v>
      </c>
      <c r="B17" s="29"/>
      <c r="C17" s="29"/>
      <c r="D17" s="29">
        <v>2</v>
      </c>
      <c r="E17" s="29">
        <v>1</v>
      </c>
      <c r="F17" s="29">
        <v>1</v>
      </c>
      <c r="G17" s="29"/>
      <c r="H17" s="29">
        <v>1</v>
      </c>
      <c r="I17" s="29"/>
      <c r="J17" s="29">
        <v>5</v>
      </c>
    </row>
    <row r="18" spans="1:14" x14ac:dyDescent="0.25">
      <c r="A18" s="28">
        <v>9</v>
      </c>
      <c r="B18" s="29"/>
      <c r="C18" s="29">
        <v>1</v>
      </c>
      <c r="D18" s="29"/>
      <c r="E18" s="29">
        <v>1</v>
      </c>
      <c r="F18" s="29"/>
      <c r="G18" s="29"/>
      <c r="H18" s="29"/>
      <c r="I18" s="29"/>
      <c r="J18" s="29">
        <v>2</v>
      </c>
    </row>
    <row r="19" spans="1:14" x14ac:dyDescent="0.25">
      <c r="A19" s="28">
        <v>10</v>
      </c>
      <c r="B19" s="29">
        <v>2</v>
      </c>
      <c r="C19" s="29"/>
      <c r="D19" s="29">
        <v>2</v>
      </c>
      <c r="E19" s="29">
        <v>2</v>
      </c>
      <c r="F19" s="29"/>
      <c r="G19" s="29"/>
      <c r="H19" s="29">
        <v>2</v>
      </c>
      <c r="I19" s="29">
        <v>2</v>
      </c>
      <c r="J19" s="29">
        <v>10</v>
      </c>
    </row>
    <row r="20" spans="1:14" x14ac:dyDescent="0.25">
      <c r="A20" s="28" t="s">
        <v>285</v>
      </c>
      <c r="B20" s="29">
        <v>2</v>
      </c>
      <c r="C20" s="29">
        <v>1</v>
      </c>
      <c r="D20" s="29">
        <v>4</v>
      </c>
      <c r="E20" s="29">
        <v>5</v>
      </c>
      <c r="F20" s="29">
        <v>1</v>
      </c>
      <c r="G20" s="29">
        <v>2</v>
      </c>
      <c r="H20" s="29">
        <v>3</v>
      </c>
      <c r="I20" s="29">
        <v>2</v>
      </c>
      <c r="J20" s="29">
        <v>20</v>
      </c>
    </row>
    <row r="23" spans="1:14" x14ac:dyDescent="0.25">
      <c r="A23" s="27" t="s">
        <v>290</v>
      </c>
      <c r="B23" s="27" t="s">
        <v>283</v>
      </c>
    </row>
    <row r="24" spans="1:14" x14ac:dyDescent="0.25">
      <c r="A24" s="27" t="s">
        <v>284</v>
      </c>
      <c r="B24">
        <v>-9</v>
      </c>
      <c r="C24">
        <v>-8</v>
      </c>
      <c r="D24">
        <v>-7</v>
      </c>
      <c r="E24">
        <v>-6</v>
      </c>
      <c r="F24">
        <v>-5</v>
      </c>
      <c r="G24">
        <v>-4</v>
      </c>
      <c r="H24">
        <v>-3</v>
      </c>
      <c r="I24">
        <v>-2</v>
      </c>
      <c r="J24">
        <v>-1</v>
      </c>
      <c r="K24">
        <v>0</v>
      </c>
      <c r="L24">
        <v>1</v>
      </c>
      <c r="M24">
        <v>2</v>
      </c>
      <c r="N24" t="s">
        <v>285</v>
      </c>
    </row>
    <row r="25" spans="1:14" x14ac:dyDescent="0.25">
      <c r="A25" s="28">
        <v>1</v>
      </c>
      <c r="B25" s="29"/>
      <c r="C25" s="29"/>
      <c r="D25" s="29"/>
      <c r="E25" s="29"/>
      <c r="F25" s="29"/>
      <c r="G25" s="29"/>
      <c r="H25" s="29"/>
      <c r="I25" s="29"/>
      <c r="J25" s="29"/>
      <c r="K25" s="29">
        <v>1</v>
      </c>
      <c r="L25" s="29"/>
      <c r="M25" s="29"/>
      <c r="N25" s="29">
        <v>1</v>
      </c>
    </row>
    <row r="26" spans="1:14" x14ac:dyDescent="0.25">
      <c r="A26" s="28">
        <v>5</v>
      </c>
      <c r="B26" s="29"/>
      <c r="C26" s="29"/>
      <c r="D26" s="29"/>
      <c r="E26" s="29"/>
      <c r="F26" s="29"/>
      <c r="G26" s="29">
        <v>1</v>
      </c>
      <c r="H26" s="29"/>
      <c r="I26" s="29"/>
      <c r="J26" s="29"/>
      <c r="K26" s="29"/>
      <c r="L26" s="29"/>
      <c r="M26" s="29">
        <v>1</v>
      </c>
      <c r="N26" s="29">
        <v>2</v>
      </c>
    </row>
    <row r="27" spans="1:14" x14ac:dyDescent="0.25">
      <c r="A27" s="28">
        <v>6</v>
      </c>
      <c r="B27" s="29"/>
      <c r="C27" s="29"/>
      <c r="D27" s="29"/>
      <c r="E27" s="29"/>
      <c r="F27" s="29">
        <v>1</v>
      </c>
      <c r="G27" s="29"/>
      <c r="H27" s="29"/>
      <c r="I27" s="29"/>
      <c r="J27" s="29"/>
      <c r="K27" s="29"/>
      <c r="L27" s="29"/>
      <c r="M27" s="29"/>
      <c r="N27" s="29">
        <v>1</v>
      </c>
    </row>
    <row r="28" spans="1:14" x14ac:dyDescent="0.25">
      <c r="A28" s="28">
        <v>7</v>
      </c>
      <c r="B28" s="29"/>
      <c r="C28" s="29"/>
      <c r="D28" s="29"/>
      <c r="E28" s="29"/>
      <c r="F28" s="29"/>
      <c r="G28" s="29">
        <v>1</v>
      </c>
      <c r="H28" s="29">
        <v>1</v>
      </c>
      <c r="I28" s="29"/>
      <c r="J28" s="29">
        <v>2</v>
      </c>
      <c r="K28" s="29"/>
      <c r="L28" s="29"/>
      <c r="M28" s="29">
        <v>1</v>
      </c>
      <c r="N28" s="29">
        <v>5</v>
      </c>
    </row>
    <row r="29" spans="1:14" x14ac:dyDescent="0.25">
      <c r="A29" s="28">
        <v>8</v>
      </c>
      <c r="B29" s="29"/>
      <c r="C29" s="29"/>
      <c r="D29" s="29">
        <v>1</v>
      </c>
      <c r="E29" s="29"/>
      <c r="F29" s="29"/>
      <c r="G29" s="29"/>
      <c r="H29" s="29">
        <v>1</v>
      </c>
      <c r="I29" s="29">
        <v>1</v>
      </c>
      <c r="J29" s="29"/>
      <c r="K29" s="29"/>
      <c r="L29" s="29"/>
      <c r="M29" s="29"/>
      <c r="N29" s="29">
        <v>3</v>
      </c>
    </row>
    <row r="30" spans="1:14" x14ac:dyDescent="0.25">
      <c r="A30" s="28">
        <v>9</v>
      </c>
      <c r="B30" s="29"/>
      <c r="C30" s="29"/>
      <c r="D30" s="29"/>
      <c r="E30" s="29"/>
      <c r="F30" s="29"/>
      <c r="G30" s="29"/>
      <c r="H30" s="29"/>
      <c r="I30" s="29"/>
      <c r="J30" s="29"/>
      <c r="K30" s="29"/>
      <c r="L30" s="29">
        <v>1</v>
      </c>
      <c r="M30" s="29"/>
      <c r="N30" s="29">
        <v>1</v>
      </c>
    </row>
    <row r="31" spans="1:14" x14ac:dyDescent="0.25">
      <c r="A31" s="28">
        <v>10</v>
      </c>
      <c r="B31" s="29">
        <v>1</v>
      </c>
      <c r="C31" s="29">
        <v>1</v>
      </c>
      <c r="D31" s="29"/>
      <c r="E31" s="29">
        <v>2</v>
      </c>
      <c r="F31" s="29"/>
      <c r="G31" s="29">
        <v>1</v>
      </c>
      <c r="H31" s="29"/>
      <c r="I31" s="29">
        <v>2</v>
      </c>
      <c r="J31" s="29"/>
      <c r="K31" s="29"/>
      <c r="L31" s="29"/>
      <c r="M31" s="29"/>
      <c r="N31" s="29">
        <v>7</v>
      </c>
    </row>
    <row r="32" spans="1:14" x14ac:dyDescent="0.25">
      <c r="A32" s="28" t="s">
        <v>285</v>
      </c>
      <c r="B32" s="29">
        <v>1</v>
      </c>
      <c r="C32" s="29">
        <v>1</v>
      </c>
      <c r="D32" s="29">
        <v>1</v>
      </c>
      <c r="E32" s="29">
        <v>2</v>
      </c>
      <c r="F32" s="29">
        <v>1</v>
      </c>
      <c r="G32" s="29">
        <v>3</v>
      </c>
      <c r="H32" s="29">
        <v>2</v>
      </c>
      <c r="I32" s="29">
        <v>3</v>
      </c>
      <c r="J32" s="29">
        <v>2</v>
      </c>
      <c r="K32" s="29">
        <v>1</v>
      </c>
      <c r="L32" s="29">
        <v>1</v>
      </c>
      <c r="M32" s="29">
        <v>2</v>
      </c>
      <c r="N32" s="29">
        <v>20</v>
      </c>
    </row>
    <row r="35" spans="1:12" x14ac:dyDescent="0.25">
      <c r="A35" s="27" t="s">
        <v>291</v>
      </c>
      <c r="B35" s="27" t="s">
        <v>283</v>
      </c>
    </row>
    <row r="36" spans="1:12" x14ac:dyDescent="0.25">
      <c r="A36" s="27" t="s">
        <v>284</v>
      </c>
      <c r="B36">
        <v>-9</v>
      </c>
      <c r="C36">
        <v>-7</v>
      </c>
      <c r="D36">
        <v>-6</v>
      </c>
      <c r="E36">
        <v>-5</v>
      </c>
      <c r="F36">
        <v>-4</v>
      </c>
      <c r="G36">
        <v>-3</v>
      </c>
      <c r="H36">
        <v>-2</v>
      </c>
      <c r="I36">
        <v>-1</v>
      </c>
      <c r="J36">
        <v>0</v>
      </c>
      <c r="K36">
        <v>2</v>
      </c>
      <c r="L36" t="s">
        <v>285</v>
      </c>
    </row>
    <row r="37" spans="1:12" x14ac:dyDescent="0.25">
      <c r="A37" s="28">
        <v>5</v>
      </c>
      <c r="B37" s="29"/>
      <c r="C37" s="29"/>
      <c r="D37" s="29"/>
      <c r="E37" s="29"/>
      <c r="F37" s="29">
        <v>1</v>
      </c>
      <c r="G37" s="29"/>
      <c r="H37" s="29"/>
      <c r="I37" s="29"/>
      <c r="J37" s="29"/>
      <c r="K37" s="29"/>
      <c r="L37" s="29">
        <v>1</v>
      </c>
    </row>
    <row r="38" spans="1:12" x14ac:dyDescent="0.25">
      <c r="A38" s="28">
        <v>6</v>
      </c>
      <c r="B38" s="29"/>
      <c r="C38" s="29"/>
      <c r="D38" s="29"/>
      <c r="E38" s="29"/>
      <c r="F38" s="29"/>
      <c r="G38" s="29"/>
      <c r="H38" s="29"/>
      <c r="I38" s="29">
        <v>1</v>
      </c>
      <c r="J38" s="29"/>
      <c r="K38" s="29">
        <v>2</v>
      </c>
      <c r="L38" s="29">
        <v>3</v>
      </c>
    </row>
    <row r="39" spans="1:12" x14ac:dyDescent="0.25">
      <c r="A39" s="28">
        <v>7</v>
      </c>
      <c r="B39" s="29"/>
      <c r="C39" s="29"/>
      <c r="D39" s="29"/>
      <c r="E39" s="29">
        <v>1</v>
      </c>
      <c r="F39" s="29"/>
      <c r="G39" s="29">
        <v>1</v>
      </c>
      <c r="H39" s="29">
        <v>1</v>
      </c>
      <c r="I39" s="29"/>
      <c r="J39" s="29"/>
      <c r="K39" s="29"/>
      <c r="L39" s="29">
        <v>3</v>
      </c>
    </row>
    <row r="40" spans="1:12" x14ac:dyDescent="0.25">
      <c r="A40" s="28">
        <v>8</v>
      </c>
      <c r="B40" s="29"/>
      <c r="C40" s="29"/>
      <c r="D40" s="29"/>
      <c r="E40" s="29"/>
      <c r="F40" s="29"/>
      <c r="G40" s="29">
        <v>2</v>
      </c>
      <c r="H40" s="29">
        <v>1</v>
      </c>
      <c r="I40" s="29"/>
      <c r="J40" s="29"/>
      <c r="K40" s="29"/>
      <c r="L40" s="29">
        <v>3</v>
      </c>
    </row>
    <row r="41" spans="1:12" x14ac:dyDescent="0.25">
      <c r="A41" s="28">
        <v>9</v>
      </c>
      <c r="B41" s="29"/>
      <c r="C41" s="29">
        <v>1</v>
      </c>
      <c r="D41" s="29"/>
      <c r="E41" s="29"/>
      <c r="F41" s="29"/>
      <c r="G41" s="29"/>
      <c r="H41" s="29"/>
      <c r="I41" s="29"/>
      <c r="J41" s="29"/>
      <c r="K41" s="29"/>
      <c r="L41" s="29">
        <v>1</v>
      </c>
    </row>
    <row r="42" spans="1:12" x14ac:dyDescent="0.25">
      <c r="A42" s="28">
        <v>10</v>
      </c>
      <c r="B42" s="29">
        <v>2</v>
      </c>
      <c r="C42" s="29"/>
      <c r="D42" s="29">
        <v>1</v>
      </c>
      <c r="E42" s="29">
        <v>2</v>
      </c>
      <c r="F42" s="29">
        <v>2</v>
      </c>
      <c r="G42" s="29"/>
      <c r="H42" s="29"/>
      <c r="I42" s="29"/>
      <c r="J42" s="29">
        <v>2</v>
      </c>
      <c r="K42" s="29"/>
      <c r="L42" s="29">
        <v>9</v>
      </c>
    </row>
    <row r="43" spans="1:12" x14ac:dyDescent="0.25">
      <c r="A43" s="28" t="s">
        <v>285</v>
      </c>
      <c r="B43" s="29">
        <v>2</v>
      </c>
      <c r="C43" s="29">
        <v>1</v>
      </c>
      <c r="D43" s="29">
        <v>1</v>
      </c>
      <c r="E43" s="29">
        <v>3</v>
      </c>
      <c r="F43" s="29">
        <v>3</v>
      </c>
      <c r="G43" s="29">
        <v>3</v>
      </c>
      <c r="H43" s="29">
        <v>2</v>
      </c>
      <c r="I43" s="29">
        <v>1</v>
      </c>
      <c r="J43" s="29">
        <v>2</v>
      </c>
      <c r="K43" s="29">
        <v>2</v>
      </c>
      <c r="L43" s="29">
        <v>20</v>
      </c>
    </row>
    <row r="46" spans="1:12" x14ac:dyDescent="0.25">
      <c r="A46" s="27" t="s">
        <v>292</v>
      </c>
      <c r="B46" s="27" t="s">
        <v>283</v>
      </c>
    </row>
    <row r="47" spans="1:12" x14ac:dyDescent="0.25">
      <c r="A47" s="27" t="s">
        <v>284</v>
      </c>
      <c r="B47">
        <v>-9</v>
      </c>
      <c r="C47">
        <v>-7</v>
      </c>
      <c r="D47">
        <v>-6</v>
      </c>
      <c r="E47">
        <v>-5</v>
      </c>
      <c r="F47">
        <v>-4</v>
      </c>
      <c r="G47">
        <v>-3</v>
      </c>
      <c r="H47">
        <v>-2</v>
      </c>
      <c r="I47">
        <v>-1</v>
      </c>
      <c r="J47" t="s">
        <v>285</v>
      </c>
    </row>
    <row r="48" spans="1:12" x14ac:dyDescent="0.25">
      <c r="A48" s="28">
        <v>3</v>
      </c>
      <c r="B48" s="29"/>
      <c r="C48" s="29"/>
      <c r="D48" s="29"/>
      <c r="E48" s="29"/>
      <c r="F48" s="29"/>
      <c r="G48" s="29"/>
      <c r="H48" s="29">
        <v>2</v>
      </c>
      <c r="I48" s="29"/>
      <c r="J48" s="29">
        <v>2</v>
      </c>
    </row>
    <row r="49" spans="1:11" x14ac:dyDescent="0.25">
      <c r="A49" s="28">
        <v>5</v>
      </c>
      <c r="B49" s="29"/>
      <c r="C49" s="29"/>
      <c r="D49" s="29"/>
      <c r="E49" s="29"/>
      <c r="F49" s="29">
        <v>1</v>
      </c>
      <c r="G49" s="29"/>
      <c r="H49" s="29"/>
      <c r="I49" s="29"/>
      <c r="J49" s="29">
        <v>1</v>
      </c>
    </row>
    <row r="50" spans="1:11" x14ac:dyDescent="0.25">
      <c r="A50" s="28">
        <v>6</v>
      </c>
      <c r="B50" s="29"/>
      <c r="C50" s="29"/>
      <c r="D50" s="29"/>
      <c r="E50" s="29">
        <v>1</v>
      </c>
      <c r="F50" s="29">
        <v>1</v>
      </c>
      <c r="G50" s="29"/>
      <c r="H50" s="29"/>
      <c r="I50" s="29"/>
      <c r="J50" s="29">
        <v>2</v>
      </c>
    </row>
    <row r="51" spans="1:11" x14ac:dyDescent="0.25">
      <c r="A51" s="28">
        <v>7</v>
      </c>
      <c r="B51" s="29"/>
      <c r="C51" s="29"/>
      <c r="D51" s="29"/>
      <c r="E51" s="29"/>
      <c r="F51" s="29"/>
      <c r="G51" s="29">
        <v>1</v>
      </c>
      <c r="H51" s="29"/>
      <c r="I51" s="29"/>
      <c r="J51" s="29">
        <v>1</v>
      </c>
    </row>
    <row r="52" spans="1:11" x14ac:dyDescent="0.25">
      <c r="A52" s="28">
        <v>8</v>
      </c>
      <c r="B52" s="29"/>
      <c r="C52" s="29">
        <v>1</v>
      </c>
      <c r="D52" s="29">
        <v>1</v>
      </c>
      <c r="E52" s="29"/>
      <c r="F52" s="29"/>
      <c r="G52" s="29"/>
      <c r="H52" s="29"/>
      <c r="I52" s="29">
        <v>2</v>
      </c>
      <c r="J52" s="29">
        <v>4</v>
      </c>
    </row>
    <row r="53" spans="1:11" x14ac:dyDescent="0.25">
      <c r="A53" s="28">
        <v>9</v>
      </c>
      <c r="B53" s="29"/>
      <c r="C53" s="29"/>
      <c r="D53" s="29"/>
      <c r="E53" s="29"/>
      <c r="F53" s="29"/>
      <c r="G53" s="29">
        <v>1</v>
      </c>
      <c r="H53" s="29"/>
      <c r="I53" s="29">
        <v>1</v>
      </c>
      <c r="J53" s="29">
        <v>2</v>
      </c>
    </row>
    <row r="54" spans="1:11" x14ac:dyDescent="0.25">
      <c r="A54" s="28">
        <v>10</v>
      </c>
      <c r="B54" s="29">
        <v>3</v>
      </c>
      <c r="C54" s="29">
        <v>2</v>
      </c>
      <c r="D54" s="29">
        <v>1</v>
      </c>
      <c r="E54" s="29"/>
      <c r="F54" s="29"/>
      <c r="G54" s="29">
        <v>1</v>
      </c>
      <c r="H54" s="29">
        <v>1</v>
      </c>
      <c r="I54" s="29"/>
      <c r="J54" s="29">
        <v>8</v>
      </c>
    </row>
    <row r="55" spans="1:11" x14ac:dyDescent="0.25">
      <c r="A55" s="28" t="s">
        <v>285</v>
      </c>
      <c r="B55" s="29">
        <v>3</v>
      </c>
      <c r="C55" s="29">
        <v>3</v>
      </c>
      <c r="D55" s="29">
        <v>2</v>
      </c>
      <c r="E55" s="29">
        <v>1</v>
      </c>
      <c r="F55" s="29">
        <v>2</v>
      </c>
      <c r="G55" s="29">
        <v>3</v>
      </c>
      <c r="H55" s="29">
        <v>3</v>
      </c>
      <c r="I55" s="29">
        <v>3</v>
      </c>
      <c r="J55" s="29">
        <v>20</v>
      </c>
    </row>
    <row r="58" spans="1:11" x14ac:dyDescent="0.25">
      <c r="A58" s="27" t="s">
        <v>293</v>
      </c>
      <c r="B58" s="27" t="s">
        <v>283</v>
      </c>
    </row>
    <row r="59" spans="1:11" x14ac:dyDescent="0.25">
      <c r="A59" s="27" t="s">
        <v>284</v>
      </c>
      <c r="B59">
        <v>-9</v>
      </c>
      <c r="C59">
        <v>-6</v>
      </c>
      <c r="D59">
        <v>-5</v>
      </c>
      <c r="E59">
        <v>-4</v>
      </c>
      <c r="F59">
        <v>-3</v>
      </c>
      <c r="G59">
        <v>-2</v>
      </c>
      <c r="H59">
        <v>-1</v>
      </c>
      <c r="I59">
        <v>0</v>
      </c>
      <c r="J59">
        <v>1</v>
      </c>
      <c r="K59" t="s">
        <v>285</v>
      </c>
    </row>
    <row r="60" spans="1:11" x14ac:dyDescent="0.25">
      <c r="A60" s="28">
        <v>5</v>
      </c>
      <c r="B60" s="29"/>
      <c r="C60" s="29"/>
      <c r="D60" s="29"/>
      <c r="E60" s="29">
        <v>1</v>
      </c>
      <c r="F60" s="29">
        <v>1</v>
      </c>
      <c r="G60" s="29"/>
      <c r="H60" s="29"/>
      <c r="I60" s="29">
        <v>1</v>
      </c>
      <c r="J60" s="29"/>
      <c r="K60" s="29">
        <v>3</v>
      </c>
    </row>
    <row r="61" spans="1:11" x14ac:dyDescent="0.25">
      <c r="A61" s="28">
        <v>6</v>
      </c>
      <c r="B61" s="29"/>
      <c r="C61" s="29"/>
      <c r="D61" s="29">
        <v>1</v>
      </c>
      <c r="E61" s="29">
        <v>1</v>
      </c>
      <c r="F61" s="29"/>
      <c r="G61" s="29"/>
      <c r="H61" s="29"/>
      <c r="I61" s="29"/>
      <c r="J61" s="29"/>
      <c r="K61" s="29">
        <v>2</v>
      </c>
    </row>
    <row r="62" spans="1:11" x14ac:dyDescent="0.25">
      <c r="A62" s="28">
        <v>7</v>
      </c>
      <c r="B62" s="29"/>
      <c r="C62" s="29"/>
      <c r="D62" s="29">
        <v>1</v>
      </c>
      <c r="E62" s="29"/>
      <c r="F62" s="29">
        <v>1</v>
      </c>
      <c r="G62" s="29"/>
      <c r="H62" s="29"/>
      <c r="I62" s="29"/>
      <c r="J62" s="29"/>
      <c r="K62" s="29">
        <v>2</v>
      </c>
    </row>
    <row r="63" spans="1:11" x14ac:dyDescent="0.25">
      <c r="A63" s="28">
        <v>8</v>
      </c>
      <c r="B63" s="29"/>
      <c r="C63" s="29"/>
      <c r="D63" s="29"/>
      <c r="E63" s="29"/>
      <c r="F63" s="29">
        <v>1</v>
      </c>
      <c r="G63" s="29"/>
      <c r="H63" s="29">
        <v>2</v>
      </c>
      <c r="I63" s="29"/>
      <c r="J63" s="29">
        <v>1</v>
      </c>
      <c r="K63" s="29">
        <v>4</v>
      </c>
    </row>
    <row r="64" spans="1:11" x14ac:dyDescent="0.25">
      <c r="A64" s="28">
        <v>9</v>
      </c>
      <c r="B64" s="29"/>
      <c r="C64" s="29"/>
      <c r="D64" s="29">
        <v>1</v>
      </c>
      <c r="E64" s="29"/>
      <c r="F64" s="29"/>
      <c r="G64" s="29">
        <v>1</v>
      </c>
      <c r="H64" s="29">
        <v>1</v>
      </c>
      <c r="I64" s="29"/>
      <c r="J64" s="29"/>
      <c r="K64" s="29">
        <v>3</v>
      </c>
    </row>
    <row r="65" spans="1:11" x14ac:dyDescent="0.25">
      <c r="A65" s="28">
        <v>10</v>
      </c>
      <c r="B65" s="29">
        <v>1</v>
      </c>
      <c r="C65" s="29">
        <v>1</v>
      </c>
      <c r="D65" s="29">
        <v>1</v>
      </c>
      <c r="E65" s="29">
        <v>1</v>
      </c>
      <c r="F65" s="29"/>
      <c r="G65" s="29"/>
      <c r="H65" s="29">
        <v>2</v>
      </c>
      <c r="I65" s="29"/>
      <c r="J65" s="29"/>
      <c r="K65" s="29">
        <v>6</v>
      </c>
    </row>
    <row r="66" spans="1:11" x14ac:dyDescent="0.25">
      <c r="A66" s="28" t="s">
        <v>285</v>
      </c>
      <c r="B66" s="29">
        <v>1</v>
      </c>
      <c r="C66" s="29">
        <v>1</v>
      </c>
      <c r="D66" s="29">
        <v>4</v>
      </c>
      <c r="E66" s="29">
        <v>3</v>
      </c>
      <c r="F66" s="29">
        <v>3</v>
      </c>
      <c r="G66" s="29">
        <v>1</v>
      </c>
      <c r="H66" s="29">
        <v>5</v>
      </c>
      <c r="I66" s="29">
        <v>1</v>
      </c>
      <c r="J66" s="29">
        <v>1</v>
      </c>
      <c r="K66" s="29">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workbookViewId="0">
      <pane ySplit="1" topLeftCell="A29" activePane="bottomLeft" state="frozen"/>
      <selection pane="bottomLeft" activeCell="H24" sqref="H24:S32"/>
    </sheetView>
  </sheetViews>
  <sheetFormatPr defaultColWidth="8.85546875" defaultRowHeight="15" x14ac:dyDescent="0.25"/>
  <cols>
    <col min="1" max="1" width="41.28515625" style="5" customWidth="1"/>
    <col min="2" max="2" width="25.42578125" style="5" customWidth="1"/>
    <col min="3" max="3" width="27.7109375" style="5" customWidth="1"/>
    <col min="4" max="4" width="27.85546875" style="5" customWidth="1"/>
    <col min="5" max="5" width="50" style="5" customWidth="1"/>
    <col min="6" max="6" width="34.42578125" style="5" customWidth="1"/>
    <col min="7" max="7" width="40.42578125" style="5" customWidth="1"/>
    <col min="8" max="8" width="41" style="5" customWidth="1"/>
    <col min="9" max="9" width="34.42578125" style="5" customWidth="1"/>
    <col min="10" max="10" width="27.85546875" style="5" customWidth="1"/>
    <col min="11" max="11" width="26.42578125" style="5" customWidth="1"/>
    <col min="12" max="12" width="28.28515625" style="5" customWidth="1"/>
    <col min="13" max="13" width="36.140625" style="5" customWidth="1"/>
    <col min="14" max="14" width="32" style="5" customWidth="1"/>
    <col min="15" max="15" width="33" style="5" customWidth="1"/>
    <col min="16" max="16" width="25.42578125" style="5" customWidth="1"/>
    <col min="17" max="17" width="31.7109375" style="5" customWidth="1"/>
    <col min="18" max="18" width="41.42578125" style="5" customWidth="1"/>
    <col min="19" max="19" width="41.7109375" style="5" customWidth="1"/>
    <col min="20" max="20" width="32.7109375" style="5" customWidth="1"/>
    <col min="21" max="21" width="43.7109375" style="5" customWidth="1"/>
    <col min="22" max="16384" width="8.85546875" style="5"/>
  </cols>
  <sheetData>
    <row r="1" spans="1:21" x14ac:dyDescent="0.25">
      <c r="A1" s="4" t="s">
        <v>17</v>
      </c>
      <c r="B1" s="4" t="s">
        <v>18</v>
      </c>
      <c r="C1" s="4" t="s">
        <v>19</v>
      </c>
      <c r="D1" s="4" t="s">
        <v>20</v>
      </c>
      <c r="E1" s="4" t="s">
        <v>21</v>
      </c>
      <c r="F1" s="4" t="s">
        <v>22</v>
      </c>
      <c r="G1" s="4" t="s">
        <v>23</v>
      </c>
      <c r="H1" s="4" t="s">
        <v>24</v>
      </c>
      <c r="I1" s="4" t="s">
        <v>25</v>
      </c>
      <c r="J1" s="4" t="s">
        <v>26</v>
      </c>
      <c r="K1" s="4" t="s">
        <v>27</v>
      </c>
      <c r="L1" s="4" t="s">
        <v>28</v>
      </c>
      <c r="M1" s="4" t="s">
        <v>29</v>
      </c>
      <c r="N1" s="4" t="s">
        <v>30</v>
      </c>
      <c r="O1" s="4" t="s">
        <v>31</v>
      </c>
      <c r="P1" s="4" t="s">
        <v>32</v>
      </c>
      <c r="Q1" s="4" t="s">
        <v>33</v>
      </c>
      <c r="R1" s="4" t="s">
        <v>34</v>
      </c>
      <c r="S1" s="4" t="s">
        <v>35</v>
      </c>
      <c r="T1" s="4" t="s">
        <v>36</v>
      </c>
      <c r="U1" s="4" t="s">
        <v>37</v>
      </c>
    </row>
    <row r="2" spans="1:21" s="10" customFormat="1" ht="165" x14ac:dyDescent="0.25">
      <c r="A2" s="10" t="s">
        <v>52</v>
      </c>
      <c r="B2" s="10" t="s">
        <v>53</v>
      </c>
      <c r="C2" s="10" t="s">
        <v>54</v>
      </c>
      <c r="D2" s="10" t="s">
        <v>55</v>
      </c>
      <c r="E2" s="10" t="s">
        <v>56</v>
      </c>
      <c r="F2" s="10" t="s">
        <v>57</v>
      </c>
      <c r="G2" s="10" t="s">
        <v>58</v>
      </c>
      <c r="H2" s="10" t="s">
        <v>59</v>
      </c>
      <c r="I2" s="10" t="s">
        <v>60</v>
      </c>
      <c r="J2" s="10" t="s">
        <v>61</v>
      </c>
      <c r="K2" s="10" t="s">
        <v>62</v>
      </c>
      <c r="L2" s="10" t="s">
        <v>63</v>
      </c>
      <c r="M2" s="10" t="s">
        <v>64</v>
      </c>
      <c r="N2" s="10" t="s">
        <v>65</v>
      </c>
      <c r="O2" s="10" t="s">
        <v>66</v>
      </c>
      <c r="P2" s="10" t="s">
        <v>67</v>
      </c>
      <c r="Q2" s="10" t="s">
        <v>68</v>
      </c>
      <c r="R2" s="10" t="s">
        <v>69</v>
      </c>
      <c r="S2" s="10" t="s">
        <v>70</v>
      </c>
      <c r="T2" s="10" t="s">
        <v>71</v>
      </c>
      <c r="U2" s="10" t="s">
        <v>72</v>
      </c>
    </row>
    <row r="3" spans="1:21" ht="45" x14ac:dyDescent="0.25">
      <c r="A3" s="3" t="s">
        <v>79</v>
      </c>
      <c r="B3" s="3" t="s">
        <v>80</v>
      </c>
      <c r="C3" s="3" t="s">
        <v>81</v>
      </c>
      <c r="D3" s="3" t="s">
        <v>82</v>
      </c>
      <c r="E3" s="3" t="s">
        <v>76</v>
      </c>
      <c r="F3" s="3" t="s">
        <v>83</v>
      </c>
      <c r="G3" s="3" t="s">
        <v>84</v>
      </c>
      <c r="H3" s="3" t="s">
        <v>85</v>
      </c>
      <c r="I3" s="3" t="s">
        <v>86</v>
      </c>
      <c r="J3" s="3" t="s">
        <v>87</v>
      </c>
      <c r="K3" s="3" t="s">
        <v>88</v>
      </c>
      <c r="L3" s="3" t="s">
        <v>89</v>
      </c>
      <c r="M3" s="3" t="s">
        <v>89</v>
      </c>
      <c r="N3" s="3" t="s">
        <v>87</v>
      </c>
      <c r="O3" s="3" t="s">
        <v>90</v>
      </c>
      <c r="P3" s="3" t="s">
        <v>90</v>
      </c>
      <c r="Q3" s="3" t="s">
        <v>91</v>
      </c>
      <c r="R3" s="3" t="s">
        <v>90</v>
      </c>
      <c r="S3" s="3" t="s">
        <v>92</v>
      </c>
      <c r="T3" s="3" t="s">
        <v>93</v>
      </c>
      <c r="U3" s="3" t="s">
        <v>94</v>
      </c>
    </row>
    <row r="4" spans="1:21" ht="135" x14ac:dyDescent="0.25">
      <c r="A4" s="3" t="s">
        <v>79</v>
      </c>
      <c r="B4" s="3" t="s">
        <v>97</v>
      </c>
      <c r="C4" s="3" t="s">
        <v>98</v>
      </c>
      <c r="D4" s="3" t="s">
        <v>82</v>
      </c>
      <c r="E4" s="3" t="s">
        <v>76</v>
      </c>
      <c r="F4" s="3" t="s">
        <v>99</v>
      </c>
      <c r="G4" s="3" t="s">
        <v>100</v>
      </c>
      <c r="H4" s="3" t="s">
        <v>88</v>
      </c>
      <c r="I4" s="3" t="s">
        <v>87</v>
      </c>
      <c r="J4" s="3" t="s">
        <v>89</v>
      </c>
      <c r="K4" s="3" t="s">
        <v>90</v>
      </c>
      <c r="L4" s="3" t="s">
        <v>101</v>
      </c>
      <c r="M4" s="3" t="s">
        <v>89</v>
      </c>
      <c r="N4" s="3" t="s">
        <v>91</v>
      </c>
      <c r="O4" s="3" t="s">
        <v>90</v>
      </c>
      <c r="P4" s="3" t="s">
        <v>85</v>
      </c>
      <c r="Q4" s="3" t="s">
        <v>87</v>
      </c>
      <c r="R4" s="3" t="s">
        <v>102</v>
      </c>
      <c r="S4" s="3" t="s">
        <v>90</v>
      </c>
      <c r="T4" s="3" t="s">
        <v>103</v>
      </c>
      <c r="U4" s="3" t="s">
        <v>104</v>
      </c>
    </row>
    <row r="5" spans="1:21" ht="30" x14ac:dyDescent="0.25">
      <c r="A5" s="3" t="s">
        <v>79</v>
      </c>
      <c r="B5" s="3" t="s">
        <v>107</v>
      </c>
      <c r="C5" s="3" t="s">
        <v>108</v>
      </c>
      <c r="D5" s="3" t="s">
        <v>109</v>
      </c>
      <c r="E5" s="3" t="s">
        <v>76</v>
      </c>
      <c r="F5" s="3" t="s">
        <v>76</v>
      </c>
      <c r="G5" s="3" t="s">
        <v>76</v>
      </c>
      <c r="H5" s="3" t="s">
        <v>76</v>
      </c>
      <c r="I5" s="3" t="s">
        <v>76</v>
      </c>
      <c r="J5" s="3" t="s">
        <v>76</v>
      </c>
      <c r="K5" s="3" t="s">
        <v>76</v>
      </c>
      <c r="L5" s="3" t="s">
        <v>76</v>
      </c>
      <c r="M5" s="3" t="s">
        <v>76</v>
      </c>
      <c r="N5" s="3" t="s">
        <v>76</v>
      </c>
      <c r="O5" s="3" t="s">
        <v>76</v>
      </c>
      <c r="P5" s="3" t="s">
        <v>76</v>
      </c>
      <c r="Q5" s="3" t="s">
        <v>76</v>
      </c>
      <c r="R5" s="3" t="s">
        <v>76</v>
      </c>
      <c r="S5" s="3" t="s">
        <v>76</v>
      </c>
      <c r="T5" s="3" t="s">
        <v>76</v>
      </c>
      <c r="U5" s="3" t="s">
        <v>76</v>
      </c>
    </row>
    <row r="6" spans="1:21" ht="150" x14ac:dyDescent="0.25">
      <c r="A6" s="3" t="s">
        <v>79</v>
      </c>
      <c r="B6" s="3" t="s">
        <v>112</v>
      </c>
      <c r="C6" s="3" t="s">
        <v>113</v>
      </c>
      <c r="D6" s="3" t="s">
        <v>82</v>
      </c>
      <c r="E6" s="3" t="s">
        <v>76</v>
      </c>
      <c r="F6" s="3" t="s">
        <v>114</v>
      </c>
      <c r="G6" s="3" t="s">
        <v>115</v>
      </c>
      <c r="H6" s="3" t="s">
        <v>92</v>
      </c>
      <c r="I6" s="3" t="s">
        <v>102</v>
      </c>
      <c r="J6" s="3" t="s">
        <v>102</v>
      </c>
      <c r="K6" s="3" t="s">
        <v>85</v>
      </c>
      <c r="L6" s="3" t="s">
        <v>90</v>
      </c>
      <c r="M6" s="3" t="s">
        <v>92</v>
      </c>
      <c r="N6" s="3" t="s">
        <v>92</v>
      </c>
      <c r="O6" s="3" t="s">
        <v>91</v>
      </c>
      <c r="P6" s="3" t="s">
        <v>89</v>
      </c>
      <c r="Q6" s="3" t="s">
        <v>90</v>
      </c>
      <c r="R6" s="3" t="s">
        <v>91</v>
      </c>
      <c r="S6" s="3" t="s">
        <v>91</v>
      </c>
      <c r="T6" s="3" t="s">
        <v>116</v>
      </c>
      <c r="U6" s="3" t="s">
        <v>76</v>
      </c>
    </row>
    <row r="7" spans="1:21" ht="165" x14ac:dyDescent="0.25">
      <c r="A7" s="3" t="s">
        <v>79</v>
      </c>
      <c r="B7" s="3" t="s">
        <v>119</v>
      </c>
      <c r="C7" s="3" t="s">
        <v>120</v>
      </c>
      <c r="D7" s="3" t="s">
        <v>82</v>
      </c>
      <c r="E7" s="3" t="s">
        <v>76</v>
      </c>
      <c r="F7" s="3" t="s">
        <v>121</v>
      </c>
      <c r="G7" s="3" t="s">
        <v>76</v>
      </c>
      <c r="H7" s="3" t="s">
        <v>101</v>
      </c>
      <c r="I7" s="3" t="s">
        <v>101</v>
      </c>
      <c r="J7" s="3" t="s">
        <v>101</v>
      </c>
      <c r="K7" s="3" t="s">
        <v>87</v>
      </c>
      <c r="L7" s="3" t="s">
        <v>86</v>
      </c>
      <c r="M7" s="3" t="s">
        <v>92</v>
      </c>
      <c r="N7" s="3" t="s">
        <v>90</v>
      </c>
      <c r="O7" s="3" t="s">
        <v>90</v>
      </c>
      <c r="P7" s="3" t="s">
        <v>90</v>
      </c>
      <c r="Q7" s="3" t="s">
        <v>90</v>
      </c>
      <c r="R7" s="3" t="s">
        <v>90</v>
      </c>
      <c r="S7" s="3" t="s">
        <v>90</v>
      </c>
      <c r="T7" s="3" t="s">
        <v>122</v>
      </c>
      <c r="U7" s="3" t="s">
        <v>76</v>
      </c>
    </row>
    <row r="8" spans="1:21" ht="75" x14ac:dyDescent="0.25">
      <c r="A8" s="3" t="s">
        <v>79</v>
      </c>
      <c r="B8" s="3" t="s">
        <v>125</v>
      </c>
      <c r="C8" s="3" t="s">
        <v>98</v>
      </c>
      <c r="D8" s="3" t="s">
        <v>109</v>
      </c>
      <c r="E8" s="3" t="s">
        <v>76</v>
      </c>
      <c r="F8" s="3" t="s">
        <v>126</v>
      </c>
      <c r="G8" s="3" t="s">
        <v>76</v>
      </c>
      <c r="H8" s="3" t="s">
        <v>86</v>
      </c>
      <c r="I8" s="3" t="s">
        <v>101</v>
      </c>
      <c r="J8" s="3" t="s">
        <v>87</v>
      </c>
      <c r="K8" s="3" t="s">
        <v>85</v>
      </c>
      <c r="L8" s="3" t="s">
        <v>101</v>
      </c>
      <c r="M8" s="3" t="s">
        <v>86</v>
      </c>
      <c r="N8" s="3" t="s">
        <v>91</v>
      </c>
      <c r="O8" s="3" t="s">
        <v>91</v>
      </c>
      <c r="P8" s="3" t="s">
        <v>89</v>
      </c>
      <c r="Q8" s="3" t="s">
        <v>87</v>
      </c>
      <c r="R8" s="3" t="s">
        <v>87</v>
      </c>
      <c r="S8" s="3" t="s">
        <v>87</v>
      </c>
      <c r="T8" s="3" t="s">
        <v>127</v>
      </c>
      <c r="U8" s="3" t="s">
        <v>128</v>
      </c>
    </row>
    <row r="9" spans="1:21" ht="60" x14ac:dyDescent="0.25">
      <c r="A9" s="3" t="s">
        <v>79</v>
      </c>
      <c r="B9" s="3" t="s">
        <v>131</v>
      </c>
      <c r="C9" s="3" t="s">
        <v>132</v>
      </c>
      <c r="D9" s="3" t="s">
        <v>82</v>
      </c>
      <c r="E9" s="3" t="s">
        <v>76</v>
      </c>
      <c r="F9" s="3" t="s">
        <v>133</v>
      </c>
      <c r="G9" s="3" t="s">
        <v>76</v>
      </c>
      <c r="H9" s="3" t="s">
        <v>89</v>
      </c>
      <c r="I9" s="3" t="s">
        <v>101</v>
      </c>
      <c r="J9" s="3" t="s">
        <v>92</v>
      </c>
      <c r="K9" s="3" t="s">
        <v>86</v>
      </c>
      <c r="L9" s="3" t="s">
        <v>134</v>
      </c>
      <c r="M9" s="3" t="s">
        <v>134</v>
      </c>
      <c r="N9" s="3" t="s">
        <v>92</v>
      </c>
      <c r="O9" s="3" t="s">
        <v>92</v>
      </c>
      <c r="P9" s="3" t="s">
        <v>89</v>
      </c>
      <c r="Q9" s="3" t="s">
        <v>92</v>
      </c>
      <c r="R9" s="3" t="s">
        <v>91</v>
      </c>
      <c r="S9" s="3" t="s">
        <v>92</v>
      </c>
      <c r="T9" s="3" t="s">
        <v>135</v>
      </c>
      <c r="U9" s="3" t="s">
        <v>76</v>
      </c>
    </row>
    <row r="10" spans="1:21" ht="60" x14ac:dyDescent="0.25">
      <c r="A10" s="3" t="s">
        <v>79</v>
      </c>
      <c r="B10" s="3" t="s">
        <v>138</v>
      </c>
      <c r="C10" s="3" t="s">
        <v>139</v>
      </c>
      <c r="D10" s="3" t="s">
        <v>82</v>
      </c>
      <c r="E10" s="3" t="s">
        <v>76</v>
      </c>
      <c r="F10" s="3" t="s">
        <v>126</v>
      </c>
      <c r="G10" s="3" t="s">
        <v>76</v>
      </c>
      <c r="H10" s="3" t="s">
        <v>87</v>
      </c>
      <c r="I10" s="3" t="s">
        <v>134</v>
      </c>
      <c r="J10" s="3" t="s">
        <v>87</v>
      </c>
      <c r="K10" s="3" t="s">
        <v>87</v>
      </c>
      <c r="L10" s="3" t="s">
        <v>87</v>
      </c>
      <c r="M10" s="3" t="s">
        <v>86</v>
      </c>
      <c r="N10" s="3" t="s">
        <v>91</v>
      </c>
      <c r="O10" s="3" t="s">
        <v>91</v>
      </c>
      <c r="P10" s="3" t="s">
        <v>91</v>
      </c>
      <c r="Q10" s="3" t="s">
        <v>91</v>
      </c>
      <c r="R10" s="3" t="s">
        <v>92</v>
      </c>
      <c r="S10" s="3" t="s">
        <v>89</v>
      </c>
      <c r="T10" s="3" t="s">
        <v>140</v>
      </c>
      <c r="U10" s="3" t="s">
        <v>76</v>
      </c>
    </row>
    <row r="11" spans="1:21" ht="75" x14ac:dyDescent="0.25">
      <c r="A11" s="3" t="s">
        <v>79</v>
      </c>
      <c r="B11" s="3" t="s">
        <v>143</v>
      </c>
      <c r="C11" s="3" t="s">
        <v>144</v>
      </c>
      <c r="D11" s="3" t="s">
        <v>109</v>
      </c>
      <c r="E11" s="3" t="s">
        <v>76</v>
      </c>
      <c r="F11" s="3" t="s">
        <v>145</v>
      </c>
      <c r="G11" s="3" t="s">
        <v>76</v>
      </c>
      <c r="H11" s="3" t="s">
        <v>92</v>
      </c>
      <c r="I11" s="3" t="s">
        <v>90</v>
      </c>
      <c r="J11" s="3" t="s">
        <v>134</v>
      </c>
      <c r="K11" s="3" t="s">
        <v>134</v>
      </c>
      <c r="L11" s="3" t="s">
        <v>102</v>
      </c>
      <c r="M11" s="3" t="s">
        <v>92</v>
      </c>
      <c r="N11" s="3" t="s">
        <v>91</v>
      </c>
      <c r="O11" s="3" t="s">
        <v>91</v>
      </c>
      <c r="P11" s="3" t="s">
        <v>91</v>
      </c>
      <c r="Q11" s="3" t="s">
        <v>91</v>
      </c>
      <c r="R11" s="3" t="s">
        <v>91</v>
      </c>
      <c r="S11" s="3" t="s">
        <v>91</v>
      </c>
      <c r="T11" s="3" t="s">
        <v>146</v>
      </c>
      <c r="U11" s="3" t="s">
        <v>76</v>
      </c>
    </row>
    <row r="12" spans="1:21" ht="75" x14ac:dyDescent="0.25">
      <c r="A12" s="3" t="s">
        <v>79</v>
      </c>
      <c r="B12" s="3" t="s">
        <v>149</v>
      </c>
      <c r="C12" s="3" t="s">
        <v>108</v>
      </c>
      <c r="D12" s="3" t="s">
        <v>82</v>
      </c>
      <c r="E12" s="3" t="s">
        <v>76</v>
      </c>
      <c r="F12" s="3" t="s">
        <v>150</v>
      </c>
      <c r="G12" s="3" t="s">
        <v>151</v>
      </c>
      <c r="H12" s="3" t="s">
        <v>85</v>
      </c>
      <c r="I12" s="3" t="s">
        <v>102</v>
      </c>
      <c r="J12" s="3" t="s">
        <v>101</v>
      </c>
      <c r="K12" s="3" t="s">
        <v>85</v>
      </c>
      <c r="L12" s="3" t="s">
        <v>134</v>
      </c>
      <c r="M12" s="3" t="s">
        <v>134</v>
      </c>
      <c r="N12" s="3" t="s">
        <v>89</v>
      </c>
      <c r="O12" s="3" t="s">
        <v>89</v>
      </c>
      <c r="P12" s="3" t="s">
        <v>87</v>
      </c>
      <c r="Q12" s="3" t="s">
        <v>89</v>
      </c>
      <c r="R12" s="3" t="s">
        <v>89</v>
      </c>
      <c r="S12" s="3" t="s">
        <v>89</v>
      </c>
      <c r="T12" s="3" t="s">
        <v>152</v>
      </c>
      <c r="U12" s="3" t="s">
        <v>76</v>
      </c>
    </row>
    <row r="13" spans="1:21" ht="75" x14ac:dyDescent="0.25">
      <c r="A13" s="3" t="s">
        <v>79</v>
      </c>
      <c r="B13" s="3" t="s">
        <v>155</v>
      </c>
      <c r="C13" s="3" t="s">
        <v>156</v>
      </c>
      <c r="D13" s="3" t="s">
        <v>82</v>
      </c>
      <c r="E13" s="3" t="s">
        <v>76</v>
      </c>
      <c r="F13" s="3" t="s">
        <v>76</v>
      </c>
      <c r="G13" s="3" t="s">
        <v>157</v>
      </c>
      <c r="H13" s="3" t="s">
        <v>88</v>
      </c>
      <c r="I13" s="3" t="s">
        <v>88</v>
      </c>
      <c r="J13" s="3" t="s">
        <v>134</v>
      </c>
      <c r="K13" s="3" t="s">
        <v>101</v>
      </c>
      <c r="L13" s="3" t="s">
        <v>101</v>
      </c>
      <c r="M13" s="3" t="s">
        <v>85</v>
      </c>
      <c r="N13" s="3" t="s">
        <v>91</v>
      </c>
      <c r="O13" s="3" t="s">
        <v>91</v>
      </c>
      <c r="P13" s="3" t="s">
        <v>91</v>
      </c>
      <c r="Q13" s="3" t="s">
        <v>85</v>
      </c>
      <c r="R13" s="3" t="s">
        <v>85</v>
      </c>
      <c r="S13" s="3" t="s">
        <v>85</v>
      </c>
      <c r="T13" s="3" t="s">
        <v>158</v>
      </c>
      <c r="U13" s="3" t="s">
        <v>76</v>
      </c>
    </row>
    <row r="14" spans="1:21" ht="165" x14ac:dyDescent="0.25">
      <c r="A14" s="3" t="s">
        <v>79</v>
      </c>
      <c r="B14" s="3" t="s">
        <v>161</v>
      </c>
      <c r="C14" s="3" t="s">
        <v>162</v>
      </c>
      <c r="D14" s="3" t="s">
        <v>82</v>
      </c>
      <c r="E14" s="3" t="s">
        <v>76</v>
      </c>
      <c r="F14" s="3" t="s">
        <v>163</v>
      </c>
      <c r="G14" s="3" t="s">
        <v>76</v>
      </c>
      <c r="H14" s="3" t="s">
        <v>101</v>
      </c>
      <c r="I14" s="3" t="s">
        <v>102</v>
      </c>
      <c r="J14" s="3" t="s">
        <v>88</v>
      </c>
      <c r="K14" s="3" t="s">
        <v>88</v>
      </c>
      <c r="L14" s="3" t="s">
        <v>89</v>
      </c>
      <c r="M14" s="3" t="s">
        <v>101</v>
      </c>
      <c r="N14" s="3" t="s">
        <v>87</v>
      </c>
      <c r="O14" s="3" t="s">
        <v>90</v>
      </c>
      <c r="P14" s="3" t="s">
        <v>92</v>
      </c>
      <c r="Q14" s="3" t="s">
        <v>91</v>
      </c>
      <c r="R14" s="3" t="s">
        <v>90</v>
      </c>
      <c r="S14" s="3" t="s">
        <v>87</v>
      </c>
      <c r="T14" s="3" t="s">
        <v>164</v>
      </c>
      <c r="U14" s="3" t="s">
        <v>165</v>
      </c>
    </row>
    <row r="15" spans="1:21" ht="240" x14ac:dyDescent="0.25">
      <c r="A15" s="3" t="s">
        <v>79</v>
      </c>
      <c r="B15" s="3" t="s">
        <v>168</v>
      </c>
      <c r="C15" s="3" t="s">
        <v>169</v>
      </c>
      <c r="D15" s="3" t="s">
        <v>82</v>
      </c>
      <c r="E15" s="3" t="s">
        <v>76</v>
      </c>
      <c r="F15" s="3" t="s">
        <v>170</v>
      </c>
      <c r="G15" s="3" t="s">
        <v>76</v>
      </c>
      <c r="H15" s="3" t="s">
        <v>90</v>
      </c>
      <c r="I15" s="3" t="s">
        <v>102</v>
      </c>
      <c r="J15" s="3" t="s">
        <v>134</v>
      </c>
      <c r="K15" s="3" t="s">
        <v>134</v>
      </c>
      <c r="L15" s="3" t="s">
        <v>86</v>
      </c>
      <c r="M15" s="3" t="s">
        <v>86</v>
      </c>
      <c r="N15" s="3" t="s">
        <v>92</v>
      </c>
      <c r="O15" s="3" t="s">
        <v>89</v>
      </c>
      <c r="P15" s="3" t="s">
        <v>89</v>
      </c>
      <c r="Q15" s="3" t="s">
        <v>89</v>
      </c>
      <c r="R15" s="3" t="s">
        <v>87</v>
      </c>
      <c r="S15" s="3" t="s">
        <v>85</v>
      </c>
      <c r="T15" s="3" t="s">
        <v>76</v>
      </c>
      <c r="U15" s="3" t="s">
        <v>76</v>
      </c>
    </row>
    <row r="16" spans="1:21" ht="60" x14ac:dyDescent="0.25">
      <c r="A16" s="3" t="s">
        <v>79</v>
      </c>
      <c r="B16" s="3" t="s">
        <v>173</v>
      </c>
      <c r="C16" s="3" t="s">
        <v>81</v>
      </c>
      <c r="D16" s="3" t="s">
        <v>174</v>
      </c>
      <c r="E16" s="3" t="s">
        <v>76</v>
      </c>
      <c r="F16" s="3" t="s">
        <v>83</v>
      </c>
      <c r="G16" s="3" t="s">
        <v>76</v>
      </c>
      <c r="H16" s="3" t="s">
        <v>101</v>
      </c>
      <c r="I16" s="3" t="s">
        <v>101</v>
      </c>
      <c r="J16" s="3" t="s">
        <v>101</v>
      </c>
      <c r="K16" s="3" t="s">
        <v>85</v>
      </c>
      <c r="L16" s="3" t="s">
        <v>101</v>
      </c>
      <c r="M16" s="3" t="s">
        <v>101</v>
      </c>
      <c r="N16" s="3" t="s">
        <v>85</v>
      </c>
      <c r="O16" s="3" t="s">
        <v>89</v>
      </c>
      <c r="P16" s="3" t="s">
        <v>85</v>
      </c>
      <c r="Q16" s="3" t="s">
        <v>91</v>
      </c>
      <c r="R16" s="3" t="s">
        <v>91</v>
      </c>
      <c r="S16" s="3" t="s">
        <v>91</v>
      </c>
      <c r="T16" s="3" t="s">
        <v>175</v>
      </c>
      <c r="U16" s="3" t="s">
        <v>76</v>
      </c>
    </row>
    <row r="17" spans="1:21" ht="90" x14ac:dyDescent="0.25">
      <c r="A17" s="3" t="s">
        <v>79</v>
      </c>
      <c r="B17" s="3" t="s">
        <v>178</v>
      </c>
      <c r="C17" s="3" t="s">
        <v>81</v>
      </c>
      <c r="D17" s="3" t="s">
        <v>82</v>
      </c>
      <c r="E17" s="3" t="s">
        <v>76</v>
      </c>
      <c r="F17" s="3" t="s">
        <v>179</v>
      </c>
      <c r="G17" s="3" t="s">
        <v>180</v>
      </c>
      <c r="H17" s="3" t="s">
        <v>101</v>
      </c>
      <c r="I17" s="3" t="s">
        <v>134</v>
      </c>
      <c r="J17" s="3" t="s">
        <v>85</v>
      </c>
      <c r="K17" s="3" t="s">
        <v>85</v>
      </c>
      <c r="L17" s="3" t="s">
        <v>101</v>
      </c>
      <c r="M17" s="3" t="s">
        <v>101</v>
      </c>
      <c r="N17" s="3" t="s">
        <v>87</v>
      </c>
      <c r="O17" s="3" t="s">
        <v>91</v>
      </c>
      <c r="P17" s="3" t="s">
        <v>90</v>
      </c>
      <c r="Q17" s="3" t="s">
        <v>91</v>
      </c>
      <c r="R17" s="3" t="s">
        <v>102</v>
      </c>
      <c r="S17" s="3" t="s">
        <v>85</v>
      </c>
      <c r="T17" s="3" t="s">
        <v>181</v>
      </c>
      <c r="U17" s="3" t="s">
        <v>182</v>
      </c>
    </row>
    <row r="18" spans="1:21" ht="90" x14ac:dyDescent="0.25">
      <c r="A18" s="3" t="s">
        <v>79</v>
      </c>
      <c r="B18" s="3" t="s">
        <v>188</v>
      </c>
      <c r="C18" s="3" t="s">
        <v>189</v>
      </c>
      <c r="D18" s="3" t="s">
        <v>82</v>
      </c>
      <c r="E18" s="3" t="s">
        <v>76</v>
      </c>
      <c r="F18" s="3" t="s">
        <v>190</v>
      </c>
      <c r="G18" s="3" t="s">
        <v>191</v>
      </c>
      <c r="H18" s="3" t="s">
        <v>90</v>
      </c>
      <c r="I18" s="3" t="s">
        <v>90</v>
      </c>
      <c r="J18" s="3" t="s">
        <v>90</v>
      </c>
      <c r="K18" s="3" t="s">
        <v>86</v>
      </c>
      <c r="L18" s="3" t="s">
        <v>89</v>
      </c>
      <c r="M18" s="3" t="s">
        <v>89</v>
      </c>
      <c r="N18" s="3" t="s">
        <v>91</v>
      </c>
      <c r="O18" s="3" t="s">
        <v>91</v>
      </c>
      <c r="P18" s="3" t="s">
        <v>91</v>
      </c>
      <c r="Q18" s="3" t="s">
        <v>89</v>
      </c>
      <c r="R18" s="3" t="s">
        <v>91</v>
      </c>
      <c r="S18" s="3" t="s">
        <v>90</v>
      </c>
      <c r="T18" s="3" t="s">
        <v>192</v>
      </c>
      <c r="U18" s="3" t="s">
        <v>193</v>
      </c>
    </row>
    <row r="19" spans="1:21" ht="135" x14ac:dyDescent="0.25">
      <c r="A19" s="3" t="s">
        <v>79</v>
      </c>
      <c r="B19" s="3" t="s">
        <v>196</v>
      </c>
      <c r="C19" s="3" t="s">
        <v>197</v>
      </c>
      <c r="D19" s="3" t="s">
        <v>82</v>
      </c>
      <c r="E19" s="3" t="s">
        <v>76</v>
      </c>
      <c r="F19" s="3" t="s">
        <v>198</v>
      </c>
      <c r="G19" s="3" t="s">
        <v>76</v>
      </c>
      <c r="H19" s="3" t="s">
        <v>85</v>
      </c>
      <c r="I19" s="3" t="s">
        <v>101</v>
      </c>
      <c r="J19" s="3" t="s">
        <v>101</v>
      </c>
      <c r="K19" s="3" t="s">
        <v>85</v>
      </c>
      <c r="L19" s="3" t="s">
        <v>101</v>
      </c>
      <c r="M19" s="3" t="s">
        <v>85</v>
      </c>
      <c r="N19" s="3" t="s">
        <v>90</v>
      </c>
      <c r="O19" s="3" t="s">
        <v>90</v>
      </c>
      <c r="P19" s="3" t="s">
        <v>199</v>
      </c>
      <c r="Q19" s="3" t="s">
        <v>90</v>
      </c>
      <c r="R19" s="3" t="s">
        <v>90</v>
      </c>
      <c r="S19" s="3" t="s">
        <v>90</v>
      </c>
      <c r="T19" s="3" t="s">
        <v>76</v>
      </c>
      <c r="U19" s="3" t="s">
        <v>76</v>
      </c>
    </row>
    <row r="20" spans="1:21" ht="150" x14ac:dyDescent="0.25">
      <c r="A20" s="3" t="s">
        <v>79</v>
      </c>
      <c r="B20" s="3" t="s">
        <v>202</v>
      </c>
      <c r="C20" s="3" t="s">
        <v>108</v>
      </c>
      <c r="D20" s="3" t="s">
        <v>203</v>
      </c>
      <c r="E20" s="3" t="s">
        <v>76</v>
      </c>
      <c r="F20" s="3" t="s">
        <v>204</v>
      </c>
      <c r="G20" s="3" t="s">
        <v>205</v>
      </c>
      <c r="H20" s="3" t="s">
        <v>85</v>
      </c>
      <c r="I20" s="3" t="s">
        <v>101</v>
      </c>
      <c r="J20" s="3" t="s">
        <v>101</v>
      </c>
      <c r="K20" s="3" t="s">
        <v>101</v>
      </c>
      <c r="L20" s="3" t="s">
        <v>101</v>
      </c>
      <c r="M20" s="3" t="s">
        <v>134</v>
      </c>
      <c r="N20" s="3" t="s">
        <v>91</v>
      </c>
      <c r="O20" s="3" t="s">
        <v>91</v>
      </c>
      <c r="P20" s="3" t="s">
        <v>91</v>
      </c>
      <c r="Q20" s="3" t="s">
        <v>91</v>
      </c>
      <c r="R20" s="3" t="s">
        <v>91</v>
      </c>
      <c r="S20" s="3" t="s">
        <v>91</v>
      </c>
      <c r="T20" s="3" t="s">
        <v>206</v>
      </c>
      <c r="U20" s="3" t="s">
        <v>207</v>
      </c>
    </row>
    <row r="21" spans="1:21" ht="150" x14ac:dyDescent="0.25">
      <c r="A21" s="3" t="s">
        <v>79</v>
      </c>
      <c r="B21" s="3" t="s">
        <v>112</v>
      </c>
      <c r="C21" s="3" t="s">
        <v>113</v>
      </c>
      <c r="D21" s="3" t="s">
        <v>82</v>
      </c>
      <c r="E21" s="3" t="s">
        <v>76</v>
      </c>
      <c r="F21" s="3" t="s">
        <v>210</v>
      </c>
      <c r="G21" s="3" t="s">
        <v>211</v>
      </c>
      <c r="H21" s="3" t="s">
        <v>92</v>
      </c>
      <c r="I21" s="3" t="s">
        <v>102</v>
      </c>
      <c r="J21" s="3" t="s">
        <v>87</v>
      </c>
      <c r="K21" s="3" t="s">
        <v>90</v>
      </c>
      <c r="L21" s="3" t="s">
        <v>90</v>
      </c>
      <c r="M21" s="3" t="s">
        <v>90</v>
      </c>
      <c r="N21" s="3" t="s">
        <v>89</v>
      </c>
      <c r="O21" s="3" t="s">
        <v>92</v>
      </c>
      <c r="P21" s="3" t="s">
        <v>89</v>
      </c>
      <c r="Q21" s="3" t="s">
        <v>87</v>
      </c>
      <c r="R21" s="3" t="s">
        <v>92</v>
      </c>
      <c r="S21" s="3" t="s">
        <v>92</v>
      </c>
      <c r="T21" s="3" t="s">
        <v>212</v>
      </c>
      <c r="U21" s="3" t="s">
        <v>76</v>
      </c>
    </row>
    <row r="22" spans="1:21" ht="270" x14ac:dyDescent="0.25">
      <c r="A22" s="3" t="s">
        <v>79</v>
      </c>
      <c r="B22" s="3" t="s">
        <v>215</v>
      </c>
      <c r="C22" s="3" t="s">
        <v>108</v>
      </c>
      <c r="D22" s="3" t="s">
        <v>174</v>
      </c>
      <c r="E22" s="3" t="s">
        <v>76</v>
      </c>
      <c r="F22" s="3" t="s">
        <v>204</v>
      </c>
      <c r="G22" s="3" t="s">
        <v>76</v>
      </c>
      <c r="H22" s="3" t="s">
        <v>88</v>
      </c>
      <c r="I22" s="3" t="s">
        <v>88</v>
      </c>
      <c r="J22" s="3" t="s">
        <v>90</v>
      </c>
      <c r="K22" s="3" t="s">
        <v>101</v>
      </c>
      <c r="L22" s="3" t="s">
        <v>101</v>
      </c>
      <c r="M22" s="3" t="s">
        <v>85</v>
      </c>
      <c r="N22" s="3" t="s">
        <v>91</v>
      </c>
      <c r="O22" s="3" t="s">
        <v>91</v>
      </c>
      <c r="P22" s="3" t="s">
        <v>91</v>
      </c>
      <c r="Q22" s="3" t="s">
        <v>91</v>
      </c>
      <c r="R22" s="3" t="s">
        <v>91</v>
      </c>
      <c r="S22" s="3" t="s">
        <v>91</v>
      </c>
      <c r="T22" s="3" t="s">
        <v>216</v>
      </c>
      <c r="U22" s="3" t="s">
        <v>217</v>
      </c>
    </row>
    <row r="23" spans="1:21" ht="135" x14ac:dyDescent="0.25">
      <c r="A23" s="3" t="s">
        <v>79</v>
      </c>
      <c r="B23" s="3" t="s">
        <v>220</v>
      </c>
      <c r="C23" s="3" t="s">
        <v>113</v>
      </c>
      <c r="D23" s="3" t="s">
        <v>109</v>
      </c>
      <c r="E23" s="3" t="s">
        <v>76</v>
      </c>
      <c r="F23" s="3" t="s">
        <v>221</v>
      </c>
      <c r="G23" s="3" t="s">
        <v>222</v>
      </c>
      <c r="H23" s="3" t="s">
        <v>90</v>
      </c>
      <c r="I23" s="3" t="s">
        <v>102</v>
      </c>
      <c r="J23" s="3" t="s">
        <v>86</v>
      </c>
      <c r="K23" s="3" t="s">
        <v>87</v>
      </c>
      <c r="L23" s="3" t="s">
        <v>102</v>
      </c>
      <c r="M23" s="3" t="s">
        <v>87</v>
      </c>
      <c r="N23" s="3" t="s">
        <v>91</v>
      </c>
      <c r="O23" s="3" t="s">
        <v>91</v>
      </c>
      <c r="P23" s="3" t="s">
        <v>91</v>
      </c>
      <c r="Q23" s="3" t="s">
        <v>91</v>
      </c>
      <c r="R23" s="3" t="s">
        <v>91</v>
      </c>
      <c r="S23" s="3" t="s">
        <v>91</v>
      </c>
      <c r="T23" s="3" t="s">
        <v>223</v>
      </c>
      <c r="U23" s="3" t="s">
        <v>224</v>
      </c>
    </row>
    <row r="24" spans="1:21" ht="150" x14ac:dyDescent="0.25">
      <c r="A24" s="5" t="s">
        <v>79</v>
      </c>
      <c r="B24" s="5" t="s">
        <v>294</v>
      </c>
      <c r="C24" s="5" t="s">
        <v>197</v>
      </c>
      <c r="D24" s="5" t="s">
        <v>295</v>
      </c>
      <c r="E24" s="5" t="s">
        <v>296</v>
      </c>
      <c r="F24" s="5" t="s">
        <v>297</v>
      </c>
      <c r="G24" s="5" t="s">
        <v>298</v>
      </c>
      <c r="H24" s="5" t="s">
        <v>101</v>
      </c>
      <c r="I24" s="5" t="s">
        <v>101</v>
      </c>
      <c r="J24" s="5" t="s">
        <v>101</v>
      </c>
      <c r="K24" s="5" t="s">
        <v>101</v>
      </c>
      <c r="L24" s="5" t="s">
        <v>101</v>
      </c>
      <c r="M24" s="5" t="s">
        <v>101</v>
      </c>
      <c r="N24" s="5">
        <v>8</v>
      </c>
      <c r="O24" s="5">
        <v>8</v>
      </c>
      <c r="P24" s="5">
        <v>8</v>
      </c>
      <c r="Q24" s="5">
        <v>5</v>
      </c>
      <c r="R24" s="5">
        <v>5</v>
      </c>
      <c r="S24" s="5">
        <v>8</v>
      </c>
      <c r="T24" s="5" t="s">
        <v>299</v>
      </c>
    </row>
    <row r="25" spans="1:21" ht="30" x14ac:dyDescent="0.25">
      <c r="A25" s="5" t="s">
        <v>79</v>
      </c>
      <c r="B25" s="5" t="s">
        <v>300</v>
      </c>
      <c r="C25" s="5" t="s">
        <v>98</v>
      </c>
      <c r="D25" s="5" t="s">
        <v>109</v>
      </c>
      <c r="F25" s="5" t="s">
        <v>126</v>
      </c>
      <c r="H25" s="5">
        <v>7</v>
      </c>
      <c r="I25" s="5" t="s">
        <v>101</v>
      </c>
      <c r="J25" s="5">
        <v>6</v>
      </c>
      <c r="K25" s="5">
        <v>2</v>
      </c>
      <c r="L25" s="5" t="s">
        <v>101</v>
      </c>
      <c r="M25" s="5" t="s">
        <v>101</v>
      </c>
      <c r="N25" s="5">
        <v>8</v>
      </c>
      <c r="O25" s="5">
        <v>9</v>
      </c>
      <c r="P25" s="5">
        <v>8</v>
      </c>
      <c r="Q25" s="5">
        <v>4</v>
      </c>
      <c r="R25" s="5">
        <v>6</v>
      </c>
      <c r="S25" s="5">
        <v>2</v>
      </c>
    </row>
    <row r="26" spans="1:21" ht="45" x14ac:dyDescent="0.25">
      <c r="A26" s="5" t="s">
        <v>79</v>
      </c>
      <c r="B26" s="5" t="s">
        <v>301</v>
      </c>
      <c r="C26" s="5" t="s">
        <v>162</v>
      </c>
      <c r="D26" s="5" t="s">
        <v>82</v>
      </c>
      <c r="F26" s="5" t="s">
        <v>83</v>
      </c>
      <c r="H26" s="5" t="s">
        <v>88</v>
      </c>
      <c r="I26" s="5">
        <v>7</v>
      </c>
      <c r="J26" s="5">
        <v>7</v>
      </c>
      <c r="K26" s="5" t="s">
        <v>88</v>
      </c>
      <c r="L26" s="5">
        <v>9</v>
      </c>
      <c r="M26" s="5">
        <v>3</v>
      </c>
      <c r="N26" s="5" t="s">
        <v>91</v>
      </c>
      <c r="O26" s="5" t="s">
        <v>91</v>
      </c>
      <c r="P26" s="5">
        <v>8</v>
      </c>
      <c r="Q26" s="5" t="s">
        <v>91</v>
      </c>
      <c r="R26" s="5" t="s">
        <v>91</v>
      </c>
      <c r="S26" s="5">
        <v>9</v>
      </c>
      <c r="T26" s="5" t="s">
        <v>302</v>
      </c>
    </row>
    <row r="27" spans="1:21" ht="120" x14ac:dyDescent="0.25">
      <c r="A27" s="5" t="s">
        <v>79</v>
      </c>
      <c r="B27" s="5" t="s">
        <v>303</v>
      </c>
      <c r="C27" s="5" t="s">
        <v>169</v>
      </c>
      <c r="D27" s="5" t="s">
        <v>82</v>
      </c>
      <c r="G27" s="5" t="s">
        <v>304</v>
      </c>
      <c r="H27" s="5">
        <v>2</v>
      </c>
      <c r="I27" s="5" t="s">
        <v>101</v>
      </c>
      <c r="J27" s="5">
        <v>5</v>
      </c>
      <c r="K27" s="5" t="s">
        <v>88</v>
      </c>
      <c r="L27" s="5">
        <v>6</v>
      </c>
      <c r="M27" s="5" t="s">
        <v>88</v>
      </c>
      <c r="N27" s="5">
        <v>5</v>
      </c>
      <c r="O27" s="5">
        <v>5</v>
      </c>
      <c r="P27" s="5">
        <v>5</v>
      </c>
      <c r="Q27" s="5">
        <v>5</v>
      </c>
      <c r="R27" s="5">
        <v>8</v>
      </c>
      <c r="S27" s="5">
        <v>5</v>
      </c>
    </row>
    <row r="28" spans="1:21" ht="60" x14ac:dyDescent="0.25">
      <c r="A28" s="5" t="s">
        <v>79</v>
      </c>
      <c r="B28" s="5" t="s">
        <v>305</v>
      </c>
      <c r="C28" s="5" t="s">
        <v>108</v>
      </c>
      <c r="D28" s="5" t="s">
        <v>82</v>
      </c>
      <c r="F28" s="5" t="s">
        <v>306</v>
      </c>
      <c r="H28" s="5">
        <v>5</v>
      </c>
      <c r="I28" s="5" t="s">
        <v>101</v>
      </c>
      <c r="J28" s="5" t="s">
        <v>101</v>
      </c>
      <c r="K28" s="5" t="s">
        <v>101</v>
      </c>
      <c r="L28" s="5" t="s">
        <v>101</v>
      </c>
      <c r="M28" s="5" t="s">
        <v>101</v>
      </c>
      <c r="N28" s="5" t="s">
        <v>91</v>
      </c>
      <c r="O28" s="5">
        <v>4</v>
      </c>
      <c r="P28" s="5">
        <v>5</v>
      </c>
      <c r="Q28" s="5" t="s">
        <v>199</v>
      </c>
      <c r="R28" s="5">
        <v>3</v>
      </c>
      <c r="S28" s="5">
        <v>3</v>
      </c>
    </row>
    <row r="29" spans="1:21" ht="90" x14ac:dyDescent="0.25">
      <c r="A29" s="5" t="s">
        <v>79</v>
      </c>
      <c r="B29" s="5" t="s">
        <v>307</v>
      </c>
      <c r="C29" s="5" t="s">
        <v>197</v>
      </c>
      <c r="D29" s="5" t="s">
        <v>82</v>
      </c>
      <c r="F29" s="5" t="s">
        <v>308</v>
      </c>
      <c r="H29" s="5" t="s">
        <v>88</v>
      </c>
      <c r="I29" s="5" t="s">
        <v>88</v>
      </c>
      <c r="J29" s="5">
        <v>5</v>
      </c>
      <c r="K29" s="5">
        <v>9</v>
      </c>
      <c r="L29" s="5">
        <v>8</v>
      </c>
      <c r="M29" s="5">
        <v>9</v>
      </c>
      <c r="N29" s="5" t="s">
        <v>91</v>
      </c>
      <c r="O29" s="5" t="s">
        <v>91</v>
      </c>
      <c r="P29" s="5" t="s">
        <v>91</v>
      </c>
      <c r="Q29" s="5" t="s">
        <v>91</v>
      </c>
      <c r="R29" s="5">
        <v>9</v>
      </c>
      <c r="S29" s="5">
        <v>9</v>
      </c>
      <c r="T29" s="5" t="s">
        <v>309</v>
      </c>
      <c r="U29" s="5" t="s">
        <v>310</v>
      </c>
    </row>
    <row r="30" spans="1:21" ht="105" x14ac:dyDescent="0.25">
      <c r="A30" s="5" t="s">
        <v>79</v>
      </c>
      <c r="B30" s="5" t="s">
        <v>311</v>
      </c>
      <c r="C30" s="5" t="s">
        <v>169</v>
      </c>
      <c r="D30" s="5" t="s">
        <v>82</v>
      </c>
      <c r="G30" s="5" t="s">
        <v>312</v>
      </c>
      <c r="H30" s="5">
        <v>8</v>
      </c>
      <c r="I30" s="5">
        <v>5</v>
      </c>
      <c r="J30" s="5">
        <v>4</v>
      </c>
      <c r="K30" s="5">
        <v>9</v>
      </c>
      <c r="L30" s="5">
        <v>8</v>
      </c>
      <c r="M30" s="5">
        <v>7</v>
      </c>
      <c r="N30" s="5">
        <v>8</v>
      </c>
      <c r="O30" s="5">
        <v>8</v>
      </c>
      <c r="P30" s="5">
        <v>8</v>
      </c>
      <c r="Q30" s="5">
        <v>9</v>
      </c>
      <c r="R30" s="5">
        <v>9</v>
      </c>
      <c r="S30" s="5">
        <v>8</v>
      </c>
      <c r="T30" s="5" t="s">
        <v>313</v>
      </c>
    </row>
    <row r="31" spans="1:21" ht="75" x14ac:dyDescent="0.25">
      <c r="A31" s="5" t="s">
        <v>79</v>
      </c>
      <c r="B31" s="5" t="s">
        <v>314</v>
      </c>
      <c r="C31" s="5" t="s">
        <v>315</v>
      </c>
      <c r="D31" s="5" t="s">
        <v>82</v>
      </c>
      <c r="F31" s="5" t="s">
        <v>245</v>
      </c>
      <c r="H31" s="5" t="s">
        <v>88</v>
      </c>
      <c r="I31" s="5">
        <v>5</v>
      </c>
      <c r="J31" s="5" t="s">
        <v>88</v>
      </c>
      <c r="K31" s="5" t="s">
        <v>88</v>
      </c>
      <c r="L31" s="5" t="s">
        <v>88</v>
      </c>
      <c r="M31" s="5" t="s">
        <v>88</v>
      </c>
      <c r="N31" s="5" t="s">
        <v>91</v>
      </c>
      <c r="O31" s="5" t="s">
        <v>91</v>
      </c>
      <c r="P31" s="5">
        <v>5</v>
      </c>
      <c r="Q31" s="5" t="s">
        <v>91</v>
      </c>
      <c r="R31" s="5">
        <v>5</v>
      </c>
      <c r="S31" s="5" t="s">
        <v>91</v>
      </c>
      <c r="T31" s="5" t="s">
        <v>316</v>
      </c>
      <c r="U31" s="5" t="s">
        <v>317</v>
      </c>
    </row>
    <row r="32" spans="1:21" ht="75" x14ac:dyDescent="0.25">
      <c r="A32" s="5" t="s">
        <v>79</v>
      </c>
      <c r="B32" s="5" t="s">
        <v>318</v>
      </c>
      <c r="C32" s="5" t="s">
        <v>81</v>
      </c>
      <c r="D32" s="5" t="s">
        <v>174</v>
      </c>
      <c r="G32" s="5" t="s">
        <v>319</v>
      </c>
      <c r="H32" s="5">
        <v>5</v>
      </c>
      <c r="I32" s="5" t="s">
        <v>101</v>
      </c>
      <c r="J32" s="5">
        <v>5</v>
      </c>
      <c r="K32" s="5" t="s">
        <v>101</v>
      </c>
      <c r="L32" s="5" t="s">
        <v>101</v>
      </c>
      <c r="M32" s="5">
        <v>5</v>
      </c>
      <c r="N32" s="5">
        <v>5</v>
      </c>
      <c r="O32" s="5">
        <v>8</v>
      </c>
      <c r="P32" s="5">
        <v>8</v>
      </c>
      <c r="Q32" s="5">
        <v>5</v>
      </c>
      <c r="R32" s="5">
        <v>3</v>
      </c>
      <c r="S32" s="5">
        <v>3</v>
      </c>
      <c r="T32" s="5" t="s">
        <v>320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44"/>
  <sheetViews>
    <sheetView topLeftCell="O1" workbookViewId="0">
      <selection activeCell="S40" sqref="S40"/>
    </sheetView>
  </sheetViews>
  <sheetFormatPr defaultColWidth="8.85546875" defaultRowHeight="15" x14ac:dyDescent="0.25"/>
  <cols>
    <col min="1" max="1" width="41.28515625" style="5" customWidth="1"/>
    <col min="2" max="2" width="25.42578125" style="5" customWidth="1"/>
    <col min="3" max="3" width="41" style="17" customWidth="1"/>
    <col min="4" max="4" width="34.42578125" style="17" customWidth="1"/>
    <col min="5" max="5" width="27.85546875" style="17" customWidth="1"/>
    <col min="6" max="6" width="26.42578125" style="17" customWidth="1"/>
    <col min="7" max="7" width="28.28515625" style="17" customWidth="1"/>
    <col min="8" max="8" width="36.140625" style="17" customWidth="1"/>
    <col min="9" max="9" width="32" style="19" customWidth="1"/>
    <col min="10" max="10" width="33" style="19" customWidth="1"/>
    <col min="11" max="11" width="25.42578125" style="19" customWidth="1"/>
    <col min="12" max="12" width="31.7109375" style="19" customWidth="1"/>
    <col min="13" max="13" width="41.42578125" style="19" customWidth="1"/>
    <col min="14" max="14" width="41.7109375" style="19" customWidth="1"/>
    <col min="15" max="15" width="16.7109375" style="5" bestFit="1" customWidth="1"/>
    <col min="16" max="19" width="17.28515625" style="5" customWidth="1"/>
    <col min="20" max="20" width="19.28515625" style="5" customWidth="1"/>
    <col min="21" max="21" width="8.85546875" style="5"/>
    <col min="22" max="23" width="8.85546875" style="31"/>
    <col min="24" max="16384" width="8.85546875" style="5"/>
  </cols>
  <sheetData>
    <row r="1" spans="1:35" ht="14.1" customHeight="1" x14ac:dyDescent="0.25">
      <c r="A1" s="4" t="s">
        <v>17</v>
      </c>
      <c r="B1" s="4" t="s">
        <v>18</v>
      </c>
      <c r="C1" s="17" t="s">
        <v>24</v>
      </c>
      <c r="D1" s="17" t="s">
        <v>25</v>
      </c>
      <c r="E1" s="17" t="s">
        <v>26</v>
      </c>
      <c r="F1" s="17" t="s">
        <v>27</v>
      </c>
      <c r="G1" s="17" t="s">
        <v>28</v>
      </c>
      <c r="H1" s="17" t="s">
        <v>29</v>
      </c>
      <c r="I1" s="19" t="s">
        <v>30</v>
      </c>
      <c r="J1" s="19" t="s">
        <v>31</v>
      </c>
      <c r="K1" s="19" t="s">
        <v>32</v>
      </c>
      <c r="L1" s="19" t="s">
        <v>33</v>
      </c>
      <c r="M1" s="19" t="s">
        <v>34</v>
      </c>
      <c r="N1" s="19" t="s">
        <v>35</v>
      </c>
      <c r="X1" s="30" t="s">
        <v>286</v>
      </c>
      <c r="Z1" s="30"/>
      <c r="AB1" s="30"/>
      <c r="AD1" s="30"/>
      <c r="AF1" s="30"/>
      <c r="AH1" s="30"/>
    </row>
    <row r="2" spans="1:35" s="16" customFormat="1" ht="75" x14ac:dyDescent="0.25">
      <c r="A2" s="16" t="s">
        <v>52</v>
      </c>
      <c r="B2" s="16" t="s">
        <v>53</v>
      </c>
      <c r="C2" s="18" t="s">
        <v>271</v>
      </c>
      <c r="D2" s="18" t="s">
        <v>272</v>
      </c>
      <c r="E2" s="18" t="s">
        <v>273</v>
      </c>
      <c r="F2" s="18" t="s">
        <v>274</v>
      </c>
      <c r="G2" s="18" t="s">
        <v>275</v>
      </c>
      <c r="H2" s="18" t="s">
        <v>276</v>
      </c>
      <c r="I2" s="20" t="s">
        <v>277</v>
      </c>
      <c r="J2" s="20" t="s">
        <v>278</v>
      </c>
      <c r="K2" s="20" t="s">
        <v>279</v>
      </c>
      <c r="L2" s="20" t="s">
        <v>280</v>
      </c>
      <c r="M2" s="20" t="s">
        <v>281</v>
      </c>
      <c r="N2" s="20" t="s">
        <v>282</v>
      </c>
      <c r="O2" s="16" t="s">
        <v>265</v>
      </c>
      <c r="P2" s="16" t="s">
        <v>266</v>
      </c>
      <c r="Q2" s="16" t="s">
        <v>267</v>
      </c>
      <c r="R2" s="16" t="s">
        <v>268</v>
      </c>
      <c r="S2" s="16" t="s">
        <v>269</v>
      </c>
      <c r="T2" s="16" t="s">
        <v>270</v>
      </c>
      <c r="V2" s="32"/>
      <c r="W2" s="32" t="s">
        <v>287</v>
      </c>
      <c r="X2" s="20" t="s">
        <v>277</v>
      </c>
      <c r="Y2" s="16" t="s">
        <v>265</v>
      </c>
      <c r="Z2" s="20" t="s">
        <v>278</v>
      </c>
      <c r="AA2" s="16" t="s">
        <v>266</v>
      </c>
      <c r="AB2" s="20" t="s">
        <v>279</v>
      </c>
      <c r="AC2" s="16" t="s">
        <v>267</v>
      </c>
      <c r="AD2" s="20" t="s">
        <v>280</v>
      </c>
      <c r="AE2" s="16" t="s">
        <v>268</v>
      </c>
      <c r="AF2" s="20" t="s">
        <v>281</v>
      </c>
      <c r="AG2" s="16" t="s">
        <v>269</v>
      </c>
      <c r="AH2" s="20" t="s">
        <v>282</v>
      </c>
      <c r="AI2" s="16" t="s">
        <v>270</v>
      </c>
    </row>
    <row r="3" spans="1:35" x14ac:dyDescent="0.25">
      <c r="A3" s="3" t="s">
        <v>79</v>
      </c>
      <c r="B3" s="3" t="s">
        <v>80</v>
      </c>
      <c r="C3" s="25">
        <v>5</v>
      </c>
      <c r="D3" s="25">
        <v>2</v>
      </c>
      <c r="E3" s="25">
        <v>6</v>
      </c>
      <c r="F3" s="25">
        <v>10</v>
      </c>
      <c r="G3" s="25">
        <v>7</v>
      </c>
      <c r="H3" s="25">
        <v>7</v>
      </c>
      <c r="I3" s="26">
        <v>6</v>
      </c>
      <c r="J3" s="26">
        <v>8</v>
      </c>
      <c r="K3" s="26">
        <v>8</v>
      </c>
      <c r="L3" s="26">
        <v>10</v>
      </c>
      <c r="M3" s="26">
        <v>8</v>
      </c>
      <c r="N3" s="26">
        <v>9</v>
      </c>
      <c r="O3" s="67">
        <f>C3-I3</f>
        <v>-1</v>
      </c>
      <c r="P3" s="67">
        <f t="shared" ref="P3:T3" si="0">D3-J3</f>
        <v>-6</v>
      </c>
      <c r="Q3" s="67">
        <f t="shared" si="0"/>
        <v>-2</v>
      </c>
      <c r="R3" s="67">
        <f t="shared" si="0"/>
        <v>0</v>
      </c>
      <c r="S3" s="67">
        <f t="shared" si="0"/>
        <v>-1</v>
      </c>
      <c r="T3" s="67">
        <f t="shared" si="0"/>
        <v>-2</v>
      </c>
      <c r="U3" s="21">
        <f>AVERAGE(O3:T3)</f>
        <v>-2</v>
      </c>
      <c r="V3" s="33"/>
      <c r="W3" s="33"/>
      <c r="X3" s="26">
        <v>5</v>
      </c>
      <c r="Y3" s="5">
        <v>-4</v>
      </c>
      <c r="Z3" s="26">
        <v>7</v>
      </c>
      <c r="AA3" s="5">
        <v>-4</v>
      </c>
      <c r="AB3" s="26">
        <v>1</v>
      </c>
      <c r="AC3" s="5">
        <v>0</v>
      </c>
      <c r="AD3" s="26">
        <v>5</v>
      </c>
      <c r="AE3" s="5">
        <v>-4</v>
      </c>
      <c r="AF3" s="26">
        <v>3</v>
      </c>
      <c r="AG3" s="5">
        <v>-2</v>
      </c>
      <c r="AH3" s="26">
        <v>5</v>
      </c>
      <c r="AI3" s="5">
        <v>0</v>
      </c>
    </row>
    <row r="4" spans="1:35" x14ac:dyDescent="0.25">
      <c r="A4" s="3" t="s">
        <v>79</v>
      </c>
      <c r="B4" s="3" t="s">
        <v>97</v>
      </c>
      <c r="C4" s="25">
        <v>10</v>
      </c>
      <c r="D4" s="25">
        <v>6</v>
      </c>
      <c r="E4" s="25">
        <v>7</v>
      </c>
      <c r="F4" s="25">
        <v>8</v>
      </c>
      <c r="G4" s="25">
        <v>1</v>
      </c>
      <c r="H4" s="25">
        <v>7</v>
      </c>
      <c r="I4" s="26">
        <v>10</v>
      </c>
      <c r="J4" s="26">
        <v>8</v>
      </c>
      <c r="K4" s="26">
        <v>5</v>
      </c>
      <c r="L4" s="26">
        <v>6</v>
      </c>
      <c r="M4" s="26">
        <v>3</v>
      </c>
      <c r="N4" s="26">
        <v>8</v>
      </c>
      <c r="O4" s="67">
        <f>C4-I4</f>
        <v>0</v>
      </c>
      <c r="P4" s="67">
        <f>D4-J4</f>
        <v>-2</v>
      </c>
      <c r="Q4" s="67">
        <f>E4-K4</f>
        <v>2</v>
      </c>
      <c r="R4" s="67">
        <f>F4-L4</f>
        <v>2</v>
      </c>
      <c r="S4" s="67">
        <f>G4-M4</f>
        <v>-2</v>
      </c>
      <c r="T4" s="67">
        <f>H4-N4</f>
        <v>-1</v>
      </c>
      <c r="U4" s="23">
        <f t="shared" ref="U4:U23" si="1">AVERAGE(O4:T4)</f>
        <v>-0.16666666666666666</v>
      </c>
      <c r="V4" s="34"/>
      <c r="W4" s="34"/>
      <c r="X4" s="26">
        <v>6</v>
      </c>
      <c r="Y4" s="5">
        <v>-1</v>
      </c>
      <c r="Z4" s="26">
        <v>7</v>
      </c>
      <c r="AA4" s="5">
        <v>-4</v>
      </c>
      <c r="AB4" s="26">
        <v>5</v>
      </c>
      <c r="AC4" s="5">
        <v>2</v>
      </c>
      <c r="AD4" s="26">
        <v>6</v>
      </c>
      <c r="AE4" s="5">
        <v>2</v>
      </c>
      <c r="AF4" s="26">
        <v>3</v>
      </c>
      <c r="AG4" s="5">
        <v>-2</v>
      </c>
      <c r="AH4" s="26">
        <v>5</v>
      </c>
      <c r="AI4" s="5">
        <v>-3</v>
      </c>
    </row>
    <row r="5" spans="1:35" x14ac:dyDescent="0.25">
      <c r="A5" s="3" t="s">
        <v>79</v>
      </c>
      <c r="B5" s="3" t="s">
        <v>107</v>
      </c>
      <c r="C5" s="25" t="s">
        <v>76</v>
      </c>
      <c r="D5" s="25" t="s">
        <v>76</v>
      </c>
      <c r="E5" s="25" t="s">
        <v>76</v>
      </c>
      <c r="F5" s="25" t="s">
        <v>76</v>
      </c>
      <c r="G5" s="25" t="s">
        <v>76</v>
      </c>
      <c r="H5" s="25" t="s">
        <v>76</v>
      </c>
      <c r="I5" s="26" t="s">
        <v>76</v>
      </c>
      <c r="J5" s="26" t="s">
        <v>76</v>
      </c>
      <c r="K5" s="26" t="s">
        <v>76</v>
      </c>
      <c r="L5" s="26" t="s">
        <v>76</v>
      </c>
      <c r="M5" s="26" t="s">
        <v>76</v>
      </c>
      <c r="N5" s="26" t="s">
        <v>76</v>
      </c>
      <c r="O5" s="67"/>
      <c r="P5" s="67"/>
      <c r="Q5" s="67"/>
      <c r="R5" s="67"/>
      <c r="S5" s="67"/>
      <c r="T5" s="67"/>
      <c r="U5" s="21"/>
      <c r="V5" s="33"/>
      <c r="W5" s="33"/>
      <c r="X5" s="26">
        <v>6</v>
      </c>
      <c r="Y5" s="5">
        <v>-5</v>
      </c>
      <c r="Z5" s="26">
        <v>7</v>
      </c>
      <c r="AA5" s="5">
        <v>-6</v>
      </c>
      <c r="AB5" s="26">
        <v>5</v>
      </c>
      <c r="AC5" s="5">
        <v>-4</v>
      </c>
      <c r="AD5" s="26">
        <v>6</v>
      </c>
      <c r="AE5" s="5">
        <v>-1</v>
      </c>
      <c r="AF5" s="26">
        <v>5</v>
      </c>
      <c r="AG5" s="5">
        <v>-4</v>
      </c>
      <c r="AH5" s="26">
        <v>5</v>
      </c>
      <c r="AI5" s="5">
        <v>-4</v>
      </c>
    </row>
    <row r="6" spans="1:35" x14ac:dyDescent="0.25">
      <c r="A6" s="3" t="s">
        <v>79</v>
      </c>
      <c r="B6" s="3" t="s">
        <v>112</v>
      </c>
      <c r="C6" s="25">
        <v>9</v>
      </c>
      <c r="D6" s="25">
        <v>3</v>
      </c>
      <c r="E6" s="25">
        <v>3</v>
      </c>
      <c r="F6" s="25">
        <v>5</v>
      </c>
      <c r="G6" s="25">
        <v>8</v>
      </c>
      <c r="H6" s="25">
        <v>9</v>
      </c>
      <c r="I6" s="26">
        <v>9</v>
      </c>
      <c r="J6" s="26">
        <v>10</v>
      </c>
      <c r="K6" s="26">
        <v>7</v>
      </c>
      <c r="L6" s="26">
        <v>8</v>
      </c>
      <c r="M6" s="26">
        <v>10</v>
      </c>
      <c r="N6" s="26">
        <v>10</v>
      </c>
      <c r="O6" s="67">
        <f t="shared" ref="O6:O32" si="2">C6-I6</f>
        <v>0</v>
      </c>
      <c r="P6" s="67">
        <f t="shared" ref="P6:P23" si="3">D6-J6</f>
        <v>-7</v>
      </c>
      <c r="Q6" s="67">
        <f t="shared" ref="Q6:Q23" si="4">E6-K6</f>
        <v>-4</v>
      </c>
      <c r="R6" s="67">
        <f t="shared" ref="R6:R23" si="5">F6-L6</f>
        <v>-3</v>
      </c>
      <c r="S6" s="67">
        <f t="shared" ref="S6:S23" si="6">G6-M6</f>
        <v>-2</v>
      </c>
      <c r="T6" s="67">
        <f t="shared" ref="T6:T23" si="7">H6-N6</f>
        <v>-1</v>
      </c>
      <c r="U6" s="21">
        <f t="shared" si="1"/>
        <v>-2.8333333333333335</v>
      </c>
      <c r="V6" s="33"/>
      <c r="W6" s="33"/>
      <c r="X6" s="26">
        <v>6</v>
      </c>
      <c r="Y6" s="5">
        <v>-5</v>
      </c>
      <c r="Z6" s="26">
        <v>8</v>
      </c>
      <c r="AA6" s="5">
        <v>-6</v>
      </c>
      <c r="AB6" s="26">
        <v>6</v>
      </c>
      <c r="AC6" s="5">
        <v>-5</v>
      </c>
      <c r="AD6" s="26">
        <v>6</v>
      </c>
      <c r="AE6" s="5">
        <v>2</v>
      </c>
      <c r="AF6" s="26">
        <v>6</v>
      </c>
      <c r="AG6" s="5">
        <v>-5</v>
      </c>
      <c r="AH6" s="26">
        <v>6</v>
      </c>
      <c r="AI6" s="5">
        <v>-4</v>
      </c>
    </row>
    <row r="7" spans="1:35" x14ac:dyDescent="0.25">
      <c r="A7" s="3" t="s">
        <v>79</v>
      </c>
      <c r="B7" s="3" t="s">
        <v>119</v>
      </c>
      <c r="C7" s="25">
        <v>1</v>
      </c>
      <c r="D7" s="25">
        <v>1</v>
      </c>
      <c r="E7" s="25">
        <v>1</v>
      </c>
      <c r="F7" s="25">
        <v>6</v>
      </c>
      <c r="G7" s="25">
        <v>2</v>
      </c>
      <c r="H7" s="25">
        <v>9</v>
      </c>
      <c r="I7" s="26">
        <v>8</v>
      </c>
      <c r="J7" s="26">
        <v>8</v>
      </c>
      <c r="K7" s="26">
        <v>8</v>
      </c>
      <c r="L7" s="26">
        <v>8</v>
      </c>
      <c r="M7" s="26">
        <v>8</v>
      </c>
      <c r="N7" s="26">
        <v>8</v>
      </c>
      <c r="O7" s="67">
        <f t="shared" si="2"/>
        <v>-7</v>
      </c>
      <c r="P7" s="67">
        <f t="shared" si="3"/>
        <v>-7</v>
      </c>
      <c r="Q7" s="67">
        <f t="shared" si="4"/>
        <v>-7</v>
      </c>
      <c r="R7" s="67">
        <f t="shared" si="5"/>
        <v>-2</v>
      </c>
      <c r="S7" s="67">
        <f t="shared" si="6"/>
        <v>-6</v>
      </c>
      <c r="T7" s="67">
        <f t="shared" si="7"/>
        <v>1</v>
      </c>
      <c r="U7" s="24">
        <f t="shared" si="1"/>
        <v>-4.666666666666667</v>
      </c>
      <c r="V7" s="35"/>
      <c r="W7" s="35"/>
      <c r="X7" s="26">
        <v>7</v>
      </c>
      <c r="Y7" s="5">
        <v>-2</v>
      </c>
      <c r="Z7" s="26">
        <v>8</v>
      </c>
      <c r="AA7" s="5">
        <v>-2</v>
      </c>
      <c r="AB7" s="26">
        <v>7</v>
      </c>
      <c r="AC7" s="5">
        <v>-4</v>
      </c>
      <c r="AD7" s="26">
        <v>7</v>
      </c>
      <c r="AE7" s="5">
        <v>-2</v>
      </c>
      <c r="AF7" s="26">
        <v>6</v>
      </c>
      <c r="AG7" s="5">
        <v>-4</v>
      </c>
      <c r="AH7" s="26">
        <v>6</v>
      </c>
      <c r="AI7" s="5">
        <v>-5</v>
      </c>
    </row>
    <row r="8" spans="1:35" x14ac:dyDescent="0.25">
      <c r="A8" s="3" t="s">
        <v>79</v>
      </c>
      <c r="B8" s="3" t="s">
        <v>125</v>
      </c>
      <c r="C8" s="25">
        <v>2</v>
      </c>
      <c r="D8" s="25">
        <v>1</v>
      </c>
      <c r="E8" s="25">
        <v>6</v>
      </c>
      <c r="F8" s="25">
        <v>5</v>
      </c>
      <c r="G8" s="25">
        <v>1</v>
      </c>
      <c r="H8" s="25">
        <v>2</v>
      </c>
      <c r="I8" s="26">
        <v>10</v>
      </c>
      <c r="J8" s="26">
        <v>10</v>
      </c>
      <c r="K8" s="26">
        <v>7</v>
      </c>
      <c r="L8" s="26">
        <v>6</v>
      </c>
      <c r="M8" s="26">
        <v>6</v>
      </c>
      <c r="N8" s="26">
        <v>6</v>
      </c>
      <c r="O8" s="67">
        <f t="shared" si="2"/>
        <v>-8</v>
      </c>
      <c r="P8" s="67">
        <f t="shared" si="3"/>
        <v>-9</v>
      </c>
      <c r="Q8" s="67">
        <f t="shared" si="4"/>
        <v>-1</v>
      </c>
      <c r="R8" s="67">
        <f t="shared" si="5"/>
        <v>-1</v>
      </c>
      <c r="S8" s="67">
        <f t="shared" si="6"/>
        <v>-5</v>
      </c>
      <c r="T8" s="67">
        <f t="shared" si="7"/>
        <v>-4</v>
      </c>
      <c r="U8" s="24">
        <f t="shared" si="1"/>
        <v>-4.666666666666667</v>
      </c>
      <c r="V8" s="35"/>
      <c r="W8" s="35"/>
      <c r="X8" s="26">
        <v>7</v>
      </c>
      <c r="Y8" s="5">
        <v>2</v>
      </c>
      <c r="Z8" s="26">
        <v>8</v>
      </c>
      <c r="AA8" s="5">
        <v>-7</v>
      </c>
      <c r="AB8" s="26">
        <v>7</v>
      </c>
      <c r="AC8" s="5">
        <v>-1</v>
      </c>
      <c r="AD8" s="26">
        <v>7</v>
      </c>
      <c r="AE8" s="5">
        <v>-3</v>
      </c>
      <c r="AF8" s="26">
        <v>7</v>
      </c>
      <c r="AG8" s="5">
        <v>-3</v>
      </c>
      <c r="AH8" s="26">
        <v>7</v>
      </c>
      <c r="AI8" s="5">
        <v>-5</v>
      </c>
    </row>
    <row r="9" spans="1:35" x14ac:dyDescent="0.25">
      <c r="A9" s="3" t="s">
        <v>79</v>
      </c>
      <c r="B9" s="3" t="s">
        <v>131</v>
      </c>
      <c r="C9" s="25">
        <v>7</v>
      </c>
      <c r="D9" s="25">
        <v>1</v>
      </c>
      <c r="E9" s="25">
        <v>9</v>
      </c>
      <c r="F9" s="25">
        <v>2</v>
      </c>
      <c r="G9" s="25">
        <v>4</v>
      </c>
      <c r="H9" s="25">
        <v>4</v>
      </c>
      <c r="I9" s="26">
        <v>9</v>
      </c>
      <c r="J9" s="26">
        <v>9</v>
      </c>
      <c r="K9" s="26">
        <v>7</v>
      </c>
      <c r="L9" s="26">
        <v>9</v>
      </c>
      <c r="M9" s="26">
        <v>10</v>
      </c>
      <c r="N9" s="26">
        <v>9</v>
      </c>
      <c r="O9" s="67">
        <f t="shared" si="2"/>
        <v>-2</v>
      </c>
      <c r="P9" s="67">
        <f t="shared" si="3"/>
        <v>-8</v>
      </c>
      <c r="Q9" s="67">
        <f t="shared" si="4"/>
        <v>2</v>
      </c>
      <c r="R9" s="67">
        <f t="shared" si="5"/>
        <v>-7</v>
      </c>
      <c r="S9" s="67">
        <f t="shared" si="6"/>
        <v>-6</v>
      </c>
      <c r="T9" s="67">
        <f t="shared" si="7"/>
        <v>-5</v>
      </c>
      <c r="U9" s="24">
        <f t="shared" si="1"/>
        <v>-4.333333333333333</v>
      </c>
      <c r="V9" s="35"/>
      <c r="W9" s="35"/>
      <c r="X9" s="26">
        <v>8</v>
      </c>
      <c r="Y9" s="5">
        <v>-7</v>
      </c>
      <c r="Z9" s="26">
        <v>8</v>
      </c>
      <c r="AA9" s="5">
        <v>-5</v>
      </c>
      <c r="AB9" s="26">
        <v>7</v>
      </c>
      <c r="AC9" s="5">
        <v>2</v>
      </c>
      <c r="AD9" s="26">
        <v>7</v>
      </c>
      <c r="AE9" s="5">
        <v>-5</v>
      </c>
      <c r="AF9" s="26">
        <v>8</v>
      </c>
      <c r="AG9" s="5">
        <v>-1</v>
      </c>
      <c r="AH9" s="26">
        <v>7</v>
      </c>
      <c r="AI9" s="5">
        <v>-3</v>
      </c>
    </row>
    <row r="10" spans="1:35" x14ac:dyDescent="0.25">
      <c r="A10" s="3" t="s">
        <v>79</v>
      </c>
      <c r="B10" s="3" t="s">
        <v>138</v>
      </c>
      <c r="C10" s="25">
        <v>6</v>
      </c>
      <c r="D10" s="25">
        <v>4</v>
      </c>
      <c r="E10" s="25">
        <v>6</v>
      </c>
      <c r="F10" s="25">
        <v>6</v>
      </c>
      <c r="G10" s="25">
        <v>6</v>
      </c>
      <c r="H10" s="25">
        <v>2</v>
      </c>
      <c r="I10" s="26">
        <v>10</v>
      </c>
      <c r="J10" s="26">
        <v>10</v>
      </c>
      <c r="K10" s="26">
        <v>10</v>
      </c>
      <c r="L10" s="26">
        <v>10</v>
      </c>
      <c r="M10" s="26">
        <v>9</v>
      </c>
      <c r="N10" s="26">
        <v>7</v>
      </c>
      <c r="O10" s="67">
        <f t="shared" si="2"/>
        <v>-4</v>
      </c>
      <c r="P10" s="67">
        <f t="shared" si="3"/>
        <v>-6</v>
      </c>
      <c r="Q10" s="67">
        <f t="shared" si="4"/>
        <v>-4</v>
      </c>
      <c r="R10" s="67">
        <f t="shared" si="5"/>
        <v>-4</v>
      </c>
      <c r="S10" s="67">
        <f t="shared" si="6"/>
        <v>-3</v>
      </c>
      <c r="T10" s="67">
        <f t="shared" si="7"/>
        <v>-5</v>
      </c>
      <c r="U10" s="24">
        <f t="shared" si="1"/>
        <v>-4.333333333333333</v>
      </c>
      <c r="V10" s="35"/>
      <c r="W10" s="35"/>
      <c r="X10" s="26">
        <v>8</v>
      </c>
      <c r="Y10" s="5">
        <v>-3</v>
      </c>
      <c r="Z10" s="26">
        <v>8</v>
      </c>
      <c r="AA10" s="5">
        <v>-7</v>
      </c>
      <c r="AB10" s="26">
        <v>7</v>
      </c>
      <c r="AC10" s="5">
        <v>-3</v>
      </c>
      <c r="AD10" s="26">
        <v>8</v>
      </c>
      <c r="AE10" s="5">
        <v>-3</v>
      </c>
      <c r="AF10" s="26">
        <v>8</v>
      </c>
      <c r="AG10" s="5">
        <v>-6</v>
      </c>
      <c r="AH10" s="26">
        <v>8</v>
      </c>
      <c r="AI10" s="5">
        <v>-1</v>
      </c>
    </row>
    <row r="11" spans="1:35" x14ac:dyDescent="0.25">
      <c r="A11" s="3" t="s">
        <v>79</v>
      </c>
      <c r="B11" s="3" t="s">
        <v>143</v>
      </c>
      <c r="C11" s="25">
        <v>9</v>
      </c>
      <c r="D11" s="25">
        <v>8</v>
      </c>
      <c r="E11" s="25">
        <v>4</v>
      </c>
      <c r="F11" s="25">
        <v>4</v>
      </c>
      <c r="G11" s="25">
        <v>3</v>
      </c>
      <c r="H11" s="25">
        <v>9</v>
      </c>
      <c r="I11" s="26">
        <v>10</v>
      </c>
      <c r="J11" s="26">
        <v>10</v>
      </c>
      <c r="K11" s="26">
        <v>10</v>
      </c>
      <c r="L11" s="26">
        <v>10</v>
      </c>
      <c r="M11" s="26">
        <v>10</v>
      </c>
      <c r="N11" s="26">
        <v>10</v>
      </c>
      <c r="O11" s="67">
        <f t="shared" si="2"/>
        <v>-1</v>
      </c>
      <c r="P11" s="67">
        <f t="shared" si="3"/>
        <v>-2</v>
      </c>
      <c r="Q11" s="67">
        <f t="shared" si="4"/>
        <v>-6</v>
      </c>
      <c r="R11" s="67">
        <f t="shared" si="5"/>
        <v>-6</v>
      </c>
      <c r="S11" s="67">
        <f t="shared" si="6"/>
        <v>-7</v>
      </c>
      <c r="T11" s="67">
        <f t="shared" si="7"/>
        <v>-1</v>
      </c>
      <c r="U11" s="24">
        <f t="shared" si="1"/>
        <v>-3.8333333333333335</v>
      </c>
      <c r="V11" s="33"/>
      <c r="W11" s="33"/>
      <c r="X11" s="26">
        <v>9</v>
      </c>
      <c r="Y11" s="5">
        <v>0</v>
      </c>
      <c r="Z11" s="26">
        <v>9</v>
      </c>
      <c r="AA11" s="5">
        <v>-8</v>
      </c>
      <c r="AB11" s="26">
        <v>7</v>
      </c>
      <c r="AC11" s="5">
        <v>-1</v>
      </c>
      <c r="AD11" s="26">
        <v>8</v>
      </c>
      <c r="AE11" s="5">
        <v>-2</v>
      </c>
      <c r="AF11" s="26">
        <v>8</v>
      </c>
      <c r="AG11" s="5">
        <v>-1</v>
      </c>
      <c r="AH11" s="26">
        <v>8</v>
      </c>
      <c r="AI11" s="5">
        <v>1</v>
      </c>
    </row>
    <row r="12" spans="1:35" x14ac:dyDescent="0.25">
      <c r="A12" s="3" t="s">
        <v>79</v>
      </c>
      <c r="B12" s="3" t="s">
        <v>149</v>
      </c>
      <c r="C12" s="25">
        <v>5</v>
      </c>
      <c r="D12" s="25">
        <v>3</v>
      </c>
      <c r="E12" s="25">
        <v>1</v>
      </c>
      <c r="F12" s="25">
        <v>5</v>
      </c>
      <c r="G12" s="25">
        <v>4</v>
      </c>
      <c r="H12" s="25">
        <v>4</v>
      </c>
      <c r="I12" s="26">
        <v>7</v>
      </c>
      <c r="J12" s="26">
        <v>7</v>
      </c>
      <c r="K12" s="26">
        <v>6</v>
      </c>
      <c r="L12" s="26">
        <v>7</v>
      </c>
      <c r="M12" s="26">
        <v>7</v>
      </c>
      <c r="N12" s="26">
        <v>7</v>
      </c>
      <c r="O12" s="67">
        <f t="shared" si="2"/>
        <v>-2</v>
      </c>
      <c r="P12" s="67">
        <f t="shared" si="3"/>
        <v>-4</v>
      </c>
      <c r="Q12" s="67">
        <f t="shared" si="4"/>
        <v>-5</v>
      </c>
      <c r="R12" s="67">
        <f t="shared" si="5"/>
        <v>-2</v>
      </c>
      <c r="S12" s="67">
        <f t="shared" si="6"/>
        <v>-3</v>
      </c>
      <c r="T12" s="67">
        <f t="shared" si="7"/>
        <v>-3</v>
      </c>
      <c r="U12" s="21">
        <f t="shared" si="1"/>
        <v>-3.1666666666666665</v>
      </c>
      <c r="V12" s="33"/>
      <c r="W12" s="33"/>
      <c r="X12" s="26">
        <v>9</v>
      </c>
      <c r="Y12" s="5">
        <v>-2</v>
      </c>
      <c r="Z12" s="26">
        <v>9</v>
      </c>
      <c r="AA12" s="5">
        <v>-6</v>
      </c>
      <c r="AB12" s="26">
        <v>8</v>
      </c>
      <c r="AC12" s="5">
        <v>-2</v>
      </c>
      <c r="AD12" s="26">
        <v>8</v>
      </c>
      <c r="AE12" s="5">
        <v>-3</v>
      </c>
      <c r="AF12" s="26">
        <v>8</v>
      </c>
      <c r="AG12" s="5">
        <v>-7</v>
      </c>
      <c r="AH12" s="26">
        <v>8</v>
      </c>
      <c r="AI12" s="5">
        <v>-1</v>
      </c>
    </row>
    <row r="13" spans="1:35" x14ac:dyDescent="0.25">
      <c r="A13" s="3" t="s">
        <v>79</v>
      </c>
      <c r="B13" s="3" t="s">
        <v>155</v>
      </c>
      <c r="C13" s="25">
        <v>10</v>
      </c>
      <c r="D13" s="25">
        <v>10</v>
      </c>
      <c r="E13" s="25">
        <v>4</v>
      </c>
      <c r="F13" s="25">
        <v>1</v>
      </c>
      <c r="G13" s="25">
        <v>1</v>
      </c>
      <c r="H13" s="25">
        <v>5</v>
      </c>
      <c r="I13" s="26">
        <v>10</v>
      </c>
      <c r="J13" s="26">
        <v>10</v>
      </c>
      <c r="K13" s="26">
        <v>10</v>
      </c>
      <c r="L13" s="26">
        <v>5</v>
      </c>
      <c r="M13" s="26">
        <v>5</v>
      </c>
      <c r="N13" s="26">
        <v>5</v>
      </c>
      <c r="O13" s="67">
        <f t="shared" si="2"/>
        <v>0</v>
      </c>
      <c r="P13" s="67">
        <f t="shared" si="3"/>
        <v>0</v>
      </c>
      <c r="Q13" s="67">
        <f t="shared" si="4"/>
        <v>-6</v>
      </c>
      <c r="R13" s="67">
        <f t="shared" si="5"/>
        <v>-4</v>
      </c>
      <c r="S13" s="67">
        <f t="shared" si="6"/>
        <v>-4</v>
      </c>
      <c r="T13" s="67">
        <f t="shared" si="7"/>
        <v>0</v>
      </c>
      <c r="U13" s="21">
        <f t="shared" si="1"/>
        <v>-2.3333333333333335</v>
      </c>
      <c r="V13" s="33"/>
      <c r="W13" s="33"/>
      <c r="X13" s="26">
        <v>9</v>
      </c>
      <c r="Y13" s="5">
        <v>-1</v>
      </c>
      <c r="Z13" s="26">
        <v>10</v>
      </c>
      <c r="AA13" s="5">
        <v>-7</v>
      </c>
      <c r="AB13" s="26">
        <v>8</v>
      </c>
      <c r="AC13" s="5">
        <v>-7</v>
      </c>
      <c r="AD13" s="26">
        <v>9</v>
      </c>
      <c r="AE13" s="5">
        <v>-7</v>
      </c>
      <c r="AF13" s="26">
        <v>9</v>
      </c>
      <c r="AG13" s="5">
        <v>-3</v>
      </c>
      <c r="AH13" s="26">
        <v>8</v>
      </c>
      <c r="AI13" s="5">
        <v>-3</v>
      </c>
    </row>
    <row r="14" spans="1:35" x14ac:dyDescent="0.25">
      <c r="A14" s="3" t="s">
        <v>79</v>
      </c>
      <c r="B14" s="3" t="s">
        <v>161</v>
      </c>
      <c r="C14" s="25">
        <v>1</v>
      </c>
      <c r="D14" s="25">
        <v>3</v>
      </c>
      <c r="E14" s="25">
        <v>10</v>
      </c>
      <c r="F14" s="25">
        <v>10</v>
      </c>
      <c r="G14" s="25">
        <v>7</v>
      </c>
      <c r="H14" s="25">
        <v>1</v>
      </c>
      <c r="I14" s="26">
        <v>6</v>
      </c>
      <c r="J14" s="26">
        <v>8</v>
      </c>
      <c r="K14" s="26">
        <v>9</v>
      </c>
      <c r="L14" s="26">
        <v>10</v>
      </c>
      <c r="M14" s="26">
        <v>8</v>
      </c>
      <c r="N14" s="26">
        <v>6</v>
      </c>
      <c r="O14" s="67">
        <f t="shared" si="2"/>
        <v>-5</v>
      </c>
      <c r="P14" s="67">
        <f t="shared" si="3"/>
        <v>-5</v>
      </c>
      <c r="Q14" s="67">
        <f t="shared" si="4"/>
        <v>1</v>
      </c>
      <c r="R14" s="67">
        <f t="shared" si="5"/>
        <v>0</v>
      </c>
      <c r="S14" s="67">
        <f t="shared" si="6"/>
        <v>-1</v>
      </c>
      <c r="T14" s="67">
        <f t="shared" si="7"/>
        <v>-5</v>
      </c>
      <c r="U14" s="21">
        <f t="shared" si="1"/>
        <v>-2.5</v>
      </c>
      <c r="V14" s="33"/>
      <c r="W14" s="33"/>
      <c r="X14" s="26">
        <v>10</v>
      </c>
      <c r="Y14" s="5">
        <v>0</v>
      </c>
      <c r="Z14" s="26">
        <v>10</v>
      </c>
      <c r="AA14" s="5">
        <v>-9</v>
      </c>
      <c r="AB14" s="26">
        <v>8</v>
      </c>
      <c r="AC14" s="5">
        <v>-3</v>
      </c>
      <c r="AD14" s="26">
        <v>10</v>
      </c>
      <c r="AE14" s="5">
        <v>0</v>
      </c>
      <c r="AF14" s="26">
        <v>9</v>
      </c>
      <c r="AG14" s="5">
        <v>-1</v>
      </c>
      <c r="AH14" s="26">
        <v>9</v>
      </c>
      <c r="AI14" s="5">
        <v>-2</v>
      </c>
    </row>
    <row r="15" spans="1:35" x14ac:dyDescent="0.25">
      <c r="A15" s="3" t="s">
        <v>79</v>
      </c>
      <c r="B15" s="3" t="s">
        <v>168</v>
      </c>
      <c r="C15" s="25">
        <v>8</v>
      </c>
      <c r="D15" s="25">
        <v>3</v>
      </c>
      <c r="E15" s="25">
        <v>4</v>
      </c>
      <c r="F15" s="25">
        <v>4</v>
      </c>
      <c r="G15" s="25">
        <v>2</v>
      </c>
      <c r="H15" s="25">
        <v>2</v>
      </c>
      <c r="I15" s="26">
        <v>9</v>
      </c>
      <c r="J15" s="26">
        <v>7</v>
      </c>
      <c r="K15" s="26">
        <v>7</v>
      </c>
      <c r="L15" s="26">
        <v>7</v>
      </c>
      <c r="M15" s="26">
        <v>6</v>
      </c>
      <c r="N15" s="26">
        <v>5</v>
      </c>
      <c r="O15" s="67">
        <f t="shared" si="2"/>
        <v>-1</v>
      </c>
      <c r="P15" s="67">
        <f t="shared" si="3"/>
        <v>-4</v>
      </c>
      <c r="Q15" s="67">
        <f t="shared" si="4"/>
        <v>-3</v>
      </c>
      <c r="R15" s="67">
        <f t="shared" si="5"/>
        <v>-3</v>
      </c>
      <c r="S15" s="67">
        <f t="shared" si="6"/>
        <v>-4</v>
      </c>
      <c r="T15" s="67">
        <f t="shared" si="7"/>
        <v>-3</v>
      </c>
      <c r="U15" s="21">
        <f t="shared" si="1"/>
        <v>-3</v>
      </c>
      <c r="V15" s="33"/>
      <c r="W15" s="33"/>
      <c r="X15" s="26">
        <v>10</v>
      </c>
      <c r="Y15" s="5">
        <v>-8</v>
      </c>
      <c r="Z15" s="26">
        <v>10</v>
      </c>
      <c r="AA15" s="5">
        <v>-6</v>
      </c>
      <c r="AB15" s="26">
        <v>9</v>
      </c>
      <c r="AC15" s="5">
        <v>1</v>
      </c>
      <c r="AD15" s="26">
        <v>10</v>
      </c>
      <c r="AE15" s="5">
        <v>-4</v>
      </c>
      <c r="AF15" s="26">
        <v>10</v>
      </c>
      <c r="AG15" s="5">
        <v>-2</v>
      </c>
      <c r="AH15" s="26">
        <v>9</v>
      </c>
      <c r="AI15" s="5">
        <v>-5</v>
      </c>
    </row>
    <row r="16" spans="1:35" x14ac:dyDescent="0.25">
      <c r="A16" s="3" t="s">
        <v>79</v>
      </c>
      <c r="B16" s="3" t="s">
        <v>173</v>
      </c>
      <c r="C16" s="25">
        <v>1</v>
      </c>
      <c r="D16" s="25">
        <v>1</v>
      </c>
      <c r="E16" s="25">
        <v>1</v>
      </c>
      <c r="F16" s="25">
        <v>5</v>
      </c>
      <c r="G16" s="25">
        <v>1</v>
      </c>
      <c r="H16" s="25">
        <v>1</v>
      </c>
      <c r="I16" s="26">
        <v>5</v>
      </c>
      <c r="J16" s="26">
        <v>7</v>
      </c>
      <c r="K16" s="26">
        <v>5</v>
      </c>
      <c r="L16" s="26">
        <v>10</v>
      </c>
      <c r="M16" s="26">
        <v>10</v>
      </c>
      <c r="N16" s="26">
        <v>10</v>
      </c>
      <c r="O16" s="67">
        <f t="shared" si="2"/>
        <v>-4</v>
      </c>
      <c r="P16" s="67">
        <f t="shared" si="3"/>
        <v>-6</v>
      </c>
      <c r="Q16" s="67">
        <f t="shared" si="4"/>
        <v>-4</v>
      </c>
      <c r="R16" s="67">
        <f t="shared" si="5"/>
        <v>-5</v>
      </c>
      <c r="S16" s="67">
        <f t="shared" si="6"/>
        <v>-9</v>
      </c>
      <c r="T16" s="67">
        <f t="shared" si="7"/>
        <v>-9</v>
      </c>
      <c r="U16" s="22">
        <f t="shared" si="1"/>
        <v>-6.166666666666667</v>
      </c>
      <c r="V16" s="36"/>
      <c r="W16" s="36"/>
      <c r="X16" s="26">
        <v>10</v>
      </c>
      <c r="Y16" s="5">
        <v>-4</v>
      </c>
      <c r="Z16" s="26">
        <v>10</v>
      </c>
      <c r="AA16" s="5">
        <v>-2</v>
      </c>
      <c r="AB16" s="26">
        <v>10</v>
      </c>
      <c r="AC16" s="5">
        <v>-4</v>
      </c>
      <c r="AD16" s="26">
        <v>10</v>
      </c>
      <c r="AE16" s="5">
        <v>-6</v>
      </c>
      <c r="AF16" s="26">
        <v>10</v>
      </c>
      <c r="AG16" s="5">
        <v>-6</v>
      </c>
      <c r="AH16" s="26">
        <v>9</v>
      </c>
      <c r="AI16" s="5">
        <v>-1</v>
      </c>
    </row>
    <row r="17" spans="1:35" x14ac:dyDescent="0.25">
      <c r="A17" s="3" t="s">
        <v>79</v>
      </c>
      <c r="B17" s="3" t="s">
        <v>178</v>
      </c>
      <c r="C17" s="25">
        <v>1</v>
      </c>
      <c r="D17" s="25">
        <v>4</v>
      </c>
      <c r="E17" s="25">
        <v>5</v>
      </c>
      <c r="F17" s="25">
        <v>5</v>
      </c>
      <c r="G17" s="25">
        <v>1</v>
      </c>
      <c r="H17" s="25">
        <v>1</v>
      </c>
      <c r="I17" s="26">
        <v>6</v>
      </c>
      <c r="J17" s="26">
        <v>10</v>
      </c>
      <c r="K17" s="26">
        <v>8</v>
      </c>
      <c r="L17" s="26">
        <v>10</v>
      </c>
      <c r="M17" s="26">
        <v>3</v>
      </c>
      <c r="N17" s="26">
        <v>5</v>
      </c>
      <c r="O17" s="67">
        <f t="shared" si="2"/>
        <v>-5</v>
      </c>
      <c r="P17" s="67">
        <f t="shared" si="3"/>
        <v>-6</v>
      </c>
      <c r="Q17" s="67">
        <f t="shared" si="4"/>
        <v>-3</v>
      </c>
      <c r="R17" s="67">
        <f t="shared" si="5"/>
        <v>-5</v>
      </c>
      <c r="S17" s="67">
        <f t="shared" si="6"/>
        <v>-2</v>
      </c>
      <c r="T17" s="67">
        <f t="shared" si="7"/>
        <v>-4</v>
      </c>
      <c r="U17" s="24">
        <f t="shared" si="1"/>
        <v>-4.166666666666667</v>
      </c>
      <c r="V17" s="35"/>
      <c r="W17" s="35"/>
      <c r="X17" s="26">
        <v>10</v>
      </c>
      <c r="Y17" s="5">
        <v>-1</v>
      </c>
      <c r="Z17" s="26">
        <v>10</v>
      </c>
      <c r="AA17" s="5">
        <v>0</v>
      </c>
      <c r="AB17" s="26">
        <v>10</v>
      </c>
      <c r="AC17" s="5">
        <v>-6</v>
      </c>
      <c r="AD17" s="26">
        <v>10</v>
      </c>
      <c r="AE17" s="5">
        <v>0</v>
      </c>
      <c r="AF17" s="26">
        <v>10</v>
      </c>
      <c r="AG17" s="5">
        <v>-7</v>
      </c>
      <c r="AH17" s="26">
        <v>10</v>
      </c>
      <c r="AI17" s="5">
        <v>-1</v>
      </c>
    </row>
    <row r="18" spans="1:35" x14ac:dyDescent="0.25">
      <c r="A18" s="3" t="s">
        <v>79</v>
      </c>
      <c r="B18" s="3" t="s">
        <v>188</v>
      </c>
      <c r="C18" s="25">
        <v>8</v>
      </c>
      <c r="D18" s="25">
        <v>8</v>
      </c>
      <c r="E18" s="25">
        <v>8</v>
      </c>
      <c r="F18" s="25">
        <v>2</v>
      </c>
      <c r="G18" s="25">
        <v>7</v>
      </c>
      <c r="H18" s="25">
        <v>7</v>
      </c>
      <c r="I18" s="26">
        <v>10</v>
      </c>
      <c r="J18" s="26">
        <v>10</v>
      </c>
      <c r="K18" s="26">
        <v>10</v>
      </c>
      <c r="L18" s="26">
        <v>7</v>
      </c>
      <c r="M18" s="26">
        <v>10</v>
      </c>
      <c r="N18" s="26">
        <v>8</v>
      </c>
      <c r="O18" s="67">
        <f t="shared" si="2"/>
        <v>-2</v>
      </c>
      <c r="P18" s="67">
        <f t="shared" si="3"/>
        <v>-2</v>
      </c>
      <c r="Q18" s="67">
        <f t="shared" si="4"/>
        <v>-2</v>
      </c>
      <c r="R18" s="67">
        <f t="shared" si="5"/>
        <v>-5</v>
      </c>
      <c r="S18" s="67">
        <f t="shared" si="6"/>
        <v>-3</v>
      </c>
      <c r="T18" s="67">
        <f t="shared" si="7"/>
        <v>-1</v>
      </c>
      <c r="U18" s="21">
        <f t="shared" si="1"/>
        <v>-2.5</v>
      </c>
      <c r="V18" s="33"/>
      <c r="W18" s="33"/>
      <c r="X18" s="26">
        <v>10</v>
      </c>
      <c r="Y18" s="5">
        <v>0</v>
      </c>
      <c r="Z18" s="26">
        <v>10</v>
      </c>
      <c r="AA18" s="5">
        <v>-6</v>
      </c>
      <c r="AB18" s="26">
        <v>10</v>
      </c>
      <c r="AC18" s="5">
        <v>-6</v>
      </c>
      <c r="AD18" s="26">
        <v>10</v>
      </c>
      <c r="AE18" s="5">
        <v>-5</v>
      </c>
      <c r="AF18" s="26">
        <v>10</v>
      </c>
      <c r="AG18" s="5">
        <v>-9</v>
      </c>
      <c r="AH18" s="26">
        <v>10</v>
      </c>
      <c r="AI18" s="5">
        <v>-1</v>
      </c>
    </row>
    <row r="19" spans="1:35" x14ac:dyDescent="0.25">
      <c r="A19" s="3" t="s">
        <v>79</v>
      </c>
      <c r="B19" s="3" t="s">
        <v>196</v>
      </c>
      <c r="C19" s="25">
        <v>5</v>
      </c>
      <c r="D19" s="25">
        <v>1</v>
      </c>
      <c r="E19" s="25">
        <v>1</v>
      </c>
      <c r="F19" s="25">
        <v>5</v>
      </c>
      <c r="G19" s="25">
        <v>1</v>
      </c>
      <c r="H19" s="25">
        <v>5</v>
      </c>
      <c r="I19" s="26">
        <v>8</v>
      </c>
      <c r="J19" s="26">
        <v>8</v>
      </c>
      <c r="K19" s="26">
        <v>1</v>
      </c>
      <c r="L19" s="26">
        <v>8</v>
      </c>
      <c r="M19" s="26">
        <v>8</v>
      </c>
      <c r="N19" s="26">
        <v>8</v>
      </c>
      <c r="O19" s="67">
        <f t="shared" si="2"/>
        <v>-3</v>
      </c>
      <c r="P19" s="67">
        <f t="shared" si="3"/>
        <v>-7</v>
      </c>
      <c r="Q19" s="67">
        <f t="shared" si="4"/>
        <v>0</v>
      </c>
      <c r="R19" s="67">
        <f t="shared" si="5"/>
        <v>-3</v>
      </c>
      <c r="S19" s="67">
        <f t="shared" si="6"/>
        <v>-7</v>
      </c>
      <c r="T19" s="67">
        <f t="shared" si="7"/>
        <v>-3</v>
      </c>
      <c r="U19" s="24">
        <f t="shared" si="1"/>
        <v>-3.8333333333333335</v>
      </c>
      <c r="V19" s="35"/>
      <c r="W19" s="35"/>
      <c r="X19" s="26">
        <v>10</v>
      </c>
      <c r="Y19" s="5">
        <v>-2</v>
      </c>
      <c r="Z19" s="26">
        <v>10</v>
      </c>
      <c r="AA19" s="5">
        <v>-2</v>
      </c>
      <c r="AB19" s="26">
        <v>10</v>
      </c>
      <c r="AC19" s="5">
        <v>-2</v>
      </c>
      <c r="AD19" s="26">
        <v>10</v>
      </c>
      <c r="AE19" s="5">
        <v>-5</v>
      </c>
      <c r="AF19" s="26">
        <v>10</v>
      </c>
      <c r="AG19" s="5">
        <v>-3</v>
      </c>
      <c r="AH19" s="26">
        <v>10</v>
      </c>
      <c r="AI19" s="5">
        <v>-9</v>
      </c>
    </row>
    <row r="20" spans="1:35" x14ac:dyDescent="0.25">
      <c r="A20" s="3" t="s">
        <v>79</v>
      </c>
      <c r="B20" s="3" t="s">
        <v>202</v>
      </c>
      <c r="C20" s="25">
        <v>5</v>
      </c>
      <c r="D20" s="25">
        <v>1</v>
      </c>
      <c r="E20" s="25">
        <v>1</v>
      </c>
      <c r="F20" s="25">
        <v>1</v>
      </c>
      <c r="G20" s="25">
        <v>1</v>
      </c>
      <c r="H20" s="25">
        <v>4</v>
      </c>
      <c r="I20" s="26">
        <v>10</v>
      </c>
      <c r="J20" s="26">
        <v>10</v>
      </c>
      <c r="K20" s="26">
        <v>10</v>
      </c>
      <c r="L20" s="26">
        <v>10</v>
      </c>
      <c r="M20" s="26">
        <v>10</v>
      </c>
      <c r="N20" s="26">
        <v>10</v>
      </c>
      <c r="O20" s="67">
        <f t="shared" si="2"/>
        <v>-5</v>
      </c>
      <c r="P20" s="67">
        <f t="shared" si="3"/>
        <v>-9</v>
      </c>
      <c r="Q20" s="67">
        <f t="shared" si="4"/>
        <v>-9</v>
      </c>
      <c r="R20" s="67">
        <f t="shared" si="5"/>
        <v>-9</v>
      </c>
      <c r="S20" s="67">
        <f t="shared" si="6"/>
        <v>-9</v>
      </c>
      <c r="T20" s="67">
        <f t="shared" si="7"/>
        <v>-6</v>
      </c>
      <c r="U20" s="22">
        <f t="shared" si="1"/>
        <v>-7.833333333333333</v>
      </c>
      <c r="V20" s="36"/>
      <c r="W20" s="36"/>
      <c r="X20" s="26">
        <v>10</v>
      </c>
      <c r="Y20" s="5">
        <v>-5</v>
      </c>
      <c r="Z20" s="26">
        <v>10</v>
      </c>
      <c r="AA20" s="5">
        <v>-9</v>
      </c>
      <c r="AB20" s="26">
        <v>10</v>
      </c>
      <c r="AC20" s="5">
        <v>-9</v>
      </c>
      <c r="AD20" s="26">
        <v>10</v>
      </c>
      <c r="AE20" s="5">
        <v>-9</v>
      </c>
      <c r="AF20" s="26">
        <v>10</v>
      </c>
      <c r="AG20" s="5">
        <v>-9</v>
      </c>
      <c r="AH20" s="26">
        <v>10</v>
      </c>
      <c r="AI20" s="5">
        <v>-6</v>
      </c>
    </row>
    <row r="21" spans="1:35" x14ac:dyDescent="0.25">
      <c r="A21" s="3" t="s">
        <v>79</v>
      </c>
      <c r="B21" s="3" t="s">
        <v>112</v>
      </c>
      <c r="C21" s="25">
        <v>9</v>
      </c>
      <c r="D21" s="25">
        <v>3</v>
      </c>
      <c r="E21" s="25">
        <v>6</v>
      </c>
      <c r="F21" s="25">
        <v>8</v>
      </c>
      <c r="G21" s="25">
        <v>8</v>
      </c>
      <c r="H21" s="25">
        <v>8</v>
      </c>
      <c r="I21" s="26">
        <v>7</v>
      </c>
      <c r="J21" s="26">
        <v>9</v>
      </c>
      <c r="K21" s="26">
        <v>7</v>
      </c>
      <c r="L21" s="26">
        <v>6</v>
      </c>
      <c r="M21" s="26">
        <v>9</v>
      </c>
      <c r="N21" s="26">
        <v>9</v>
      </c>
      <c r="O21" s="67">
        <f t="shared" si="2"/>
        <v>2</v>
      </c>
      <c r="P21" s="67">
        <f t="shared" si="3"/>
        <v>-6</v>
      </c>
      <c r="Q21" s="67">
        <f t="shared" si="4"/>
        <v>-1</v>
      </c>
      <c r="R21" s="67">
        <f t="shared" si="5"/>
        <v>2</v>
      </c>
      <c r="S21" s="67">
        <f t="shared" si="6"/>
        <v>-1</v>
      </c>
      <c r="T21" s="67">
        <f t="shared" si="7"/>
        <v>-1</v>
      </c>
      <c r="U21" s="23">
        <f t="shared" si="1"/>
        <v>-0.83333333333333337</v>
      </c>
      <c r="V21" s="34"/>
      <c r="W21" s="34"/>
      <c r="X21" s="26">
        <v>10</v>
      </c>
      <c r="Y21" s="5">
        <v>0</v>
      </c>
      <c r="Z21" s="26">
        <v>10</v>
      </c>
      <c r="AA21" s="5">
        <v>0</v>
      </c>
      <c r="AB21" s="26">
        <v>10</v>
      </c>
      <c r="AC21" s="5">
        <v>-2</v>
      </c>
      <c r="AD21" s="26">
        <v>10</v>
      </c>
      <c r="AE21" s="5">
        <v>-9</v>
      </c>
      <c r="AF21" s="26">
        <v>10</v>
      </c>
      <c r="AG21" s="5">
        <v>-9</v>
      </c>
      <c r="AH21" s="26">
        <v>10</v>
      </c>
      <c r="AI21" s="5">
        <v>-5</v>
      </c>
    </row>
    <row r="22" spans="1:35" x14ac:dyDescent="0.25">
      <c r="A22" s="3" t="s">
        <v>79</v>
      </c>
      <c r="B22" s="3" t="s">
        <v>215</v>
      </c>
      <c r="C22" s="25">
        <v>10</v>
      </c>
      <c r="D22" s="25">
        <v>10</v>
      </c>
      <c r="E22" s="25">
        <v>8</v>
      </c>
      <c r="F22" s="25">
        <v>1</v>
      </c>
      <c r="G22" s="25">
        <v>1</v>
      </c>
      <c r="H22" s="25">
        <v>5</v>
      </c>
      <c r="I22" s="26">
        <v>10</v>
      </c>
      <c r="J22" s="26">
        <v>10</v>
      </c>
      <c r="K22" s="26">
        <v>10</v>
      </c>
      <c r="L22" s="26">
        <v>10</v>
      </c>
      <c r="M22" s="26">
        <v>10</v>
      </c>
      <c r="N22" s="26">
        <v>10</v>
      </c>
      <c r="O22" s="67">
        <f t="shared" si="2"/>
        <v>0</v>
      </c>
      <c r="P22" s="67">
        <f t="shared" si="3"/>
        <v>0</v>
      </c>
      <c r="Q22" s="67">
        <f t="shared" si="4"/>
        <v>-2</v>
      </c>
      <c r="R22" s="67">
        <f t="shared" si="5"/>
        <v>-9</v>
      </c>
      <c r="S22" s="67">
        <f t="shared" si="6"/>
        <v>-9</v>
      </c>
      <c r="T22" s="67">
        <f t="shared" si="7"/>
        <v>-5</v>
      </c>
      <c r="U22" s="24">
        <f t="shared" si="1"/>
        <v>-4.166666666666667</v>
      </c>
      <c r="V22" s="35"/>
      <c r="W22" s="35"/>
      <c r="X22" s="26">
        <v>10</v>
      </c>
      <c r="Y22" s="5">
        <v>-2</v>
      </c>
      <c r="Z22" s="26">
        <v>10</v>
      </c>
      <c r="AA22" s="5">
        <v>-7</v>
      </c>
      <c r="AB22" s="26">
        <v>10</v>
      </c>
      <c r="AC22" s="5">
        <v>-8</v>
      </c>
      <c r="AD22" s="26">
        <v>10</v>
      </c>
      <c r="AE22" s="5">
        <v>-4</v>
      </c>
      <c r="AF22" s="26">
        <v>10</v>
      </c>
      <c r="AG22" s="5">
        <v>-7</v>
      </c>
      <c r="AH22" s="26">
        <v>10</v>
      </c>
      <c r="AI22" s="5">
        <v>-4</v>
      </c>
    </row>
    <row r="23" spans="1:35" x14ac:dyDescent="0.25">
      <c r="A23" s="3" t="s">
        <v>79</v>
      </c>
      <c r="B23" s="3" t="s">
        <v>220</v>
      </c>
      <c r="C23" s="25">
        <v>8</v>
      </c>
      <c r="D23" s="25">
        <v>3</v>
      </c>
      <c r="E23" s="25">
        <v>2</v>
      </c>
      <c r="F23" s="25">
        <v>6</v>
      </c>
      <c r="G23" s="25">
        <v>3</v>
      </c>
      <c r="H23" s="25">
        <v>6</v>
      </c>
      <c r="I23" s="26">
        <v>10</v>
      </c>
      <c r="J23" s="26">
        <v>10</v>
      </c>
      <c r="K23" s="26">
        <v>10</v>
      </c>
      <c r="L23" s="26">
        <v>10</v>
      </c>
      <c r="M23" s="26">
        <v>10</v>
      </c>
      <c r="N23" s="26">
        <v>10</v>
      </c>
      <c r="O23" s="67">
        <f t="shared" si="2"/>
        <v>-2</v>
      </c>
      <c r="P23" s="67">
        <f t="shared" si="3"/>
        <v>-7</v>
      </c>
      <c r="Q23" s="67">
        <f t="shared" si="4"/>
        <v>-8</v>
      </c>
      <c r="R23" s="67">
        <f t="shared" si="5"/>
        <v>-4</v>
      </c>
      <c r="S23" s="67">
        <f t="shared" si="6"/>
        <v>-7</v>
      </c>
      <c r="T23" s="67">
        <f t="shared" si="7"/>
        <v>-4</v>
      </c>
      <c r="U23" s="22">
        <f t="shared" si="1"/>
        <v>-5.333333333333333</v>
      </c>
      <c r="X23" s="26" t="s">
        <v>76</v>
      </c>
      <c r="Z23" s="26" t="s">
        <v>76</v>
      </c>
      <c r="AB23" s="26" t="s">
        <v>76</v>
      </c>
      <c r="AD23" s="26" t="s">
        <v>76</v>
      </c>
      <c r="AF23" s="26" t="s">
        <v>76</v>
      </c>
      <c r="AH23" s="26" t="s">
        <v>76</v>
      </c>
    </row>
    <row r="24" spans="1:35" x14ac:dyDescent="0.25">
      <c r="A24" s="5" t="s">
        <v>79</v>
      </c>
      <c r="B24" s="5" t="s">
        <v>294</v>
      </c>
      <c r="C24" s="37">
        <v>1</v>
      </c>
      <c r="D24" s="37">
        <v>1</v>
      </c>
      <c r="E24" s="37">
        <v>1</v>
      </c>
      <c r="F24" s="37">
        <v>1</v>
      </c>
      <c r="G24" s="37">
        <v>1</v>
      </c>
      <c r="H24" s="37">
        <v>1</v>
      </c>
      <c r="I24" s="38">
        <v>8</v>
      </c>
      <c r="J24" s="38">
        <v>8</v>
      </c>
      <c r="K24" s="38">
        <v>8</v>
      </c>
      <c r="L24" s="38">
        <v>5</v>
      </c>
      <c r="M24" s="38">
        <v>5</v>
      </c>
      <c r="N24" s="38">
        <v>8</v>
      </c>
      <c r="O24" s="67">
        <f t="shared" si="2"/>
        <v>-7</v>
      </c>
      <c r="P24" s="67">
        <f t="shared" ref="P24:P32" si="8">D24-J24</f>
        <v>-7</v>
      </c>
      <c r="Q24" s="67">
        <f t="shared" ref="Q24:Q32" si="9">E24-K24</f>
        <v>-7</v>
      </c>
      <c r="R24" s="67">
        <f t="shared" ref="R24:R32" si="10">F24-L24</f>
        <v>-4</v>
      </c>
      <c r="S24" s="67">
        <f t="shared" ref="S24:S32" si="11">G24-M24</f>
        <v>-4</v>
      </c>
      <c r="T24" s="67">
        <f t="shared" ref="T24:T32" si="12">H24-N24</f>
        <v>-7</v>
      </c>
      <c r="U24" s="22">
        <f t="shared" ref="U24:U32" si="13">AVERAGE(O24:T24)</f>
        <v>-6</v>
      </c>
    </row>
    <row r="25" spans="1:35" x14ac:dyDescent="0.25">
      <c r="A25" s="5" t="s">
        <v>79</v>
      </c>
      <c r="B25" s="5" t="s">
        <v>300</v>
      </c>
      <c r="C25" s="37">
        <v>7</v>
      </c>
      <c r="D25" s="37">
        <v>1</v>
      </c>
      <c r="E25" s="37">
        <v>6</v>
      </c>
      <c r="F25" s="37">
        <v>2</v>
      </c>
      <c r="G25" s="37">
        <v>1</v>
      </c>
      <c r="H25" s="37">
        <v>1</v>
      </c>
      <c r="I25" s="38">
        <v>8</v>
      </c>
      <c r="J25" s="38">
        <v>9</v>
      </c>
      <c r="K25" s="38">
        <v>8</v>
      </c>
      <c r="L25" s="38">
        <v>4</v>
      </c>
      <c r="M25" s="38">
        <v>6</v>
      </c>
      <c r="N25" s="38">
        <v>2</v>
      </c>
      <c r="O25" s="67">
        <f t="shared" si="2"/>
        <v>-1</v>
      </c>
      <c r="P25" s="67">
        <f t="shared" si="8"/>
        <v>-8</v>
      </c>
      <c r="Q25" s="67">
        <f t="shared" si="9"/>
        <v>-2</v>
      </c>
      <c r="R25" s="67">
        <f t="shared" si="10"/>
        <v>-2</v>
      </c>
      <c r="S25" s="67">
        <f t="shared" si="11"/>
        <v>-5</v>
      </c>
      <c r="T25" s="67">
        <f t="shared" si="12"/>
        <v>-1</v>
      </c>
      <c r="U25" s="24">
        <f t="shared" si="13"/>
        <v>-3.1666666666666665</v>
      </c>
    </row>
    <row r="26" spans="1:35" x14ac:dyDescent="0.25">
      <c r="A26" s="5" t="s">
        <v>79</v>
      </c>
      <c r="B26" s="5" t="s">
        <v>301</v>
      </c>
      <c r="C26" s="37">
        <v>10</v>
      </c>
      <c r="D26" s="37">
        <v>7</v>
      </c>
      <c r="E26" s="37">
        <v>7</v>
      </c>
      <c r="F26" s="37">
        <v>10</v>
      </c>
      <c r="G26" s="37">
        <v>9</v>
      </c>
      <c r="H26" s="37">
        <v>3</v>
      </c>
      <c r="I26" s="38">
        <v>10</v>
      </c>
      <c r="J26" s="38">
        <v>10</v>
      </c>
      <c r="K26" s="38">
        <v>8</v>
      </c>
      <c r="L26" s="38">
        <v>10</v>
      </c>
      <c r="M26" s="38">
        <v>10</v>
      </c>
      <c r="N26" s="38">
        <v>9</v>
      </c>
      <c r="O26" s="67">
        <f t="shared" si="2"/>
        <v>0</v>
      </c>
      <c r="P26" s="67">
        <f t="shared" si="8"/>
        <v>-3</v>
      </c>
      <c r="Q26" s="67">
        <f t="shared" si="9"/>
        <v>-1</v>
      </c>
      <c r="R26" s="67">
        <f t="shared" si="10"/>
        <v>0</v>
      </c>
      <c r="S26" s="67">
        <f t="shared" si="11"/>
        <v>-1</v>
      </c>
      <c r="T26" s="67">
        <f t="shared" si="12"/>
        <v>-6</v>
      </c>
      <c r="U26" s="21">
        <f t="shared" si="13"/>
        <v>-1.8333333333333333</v>
      </c>
    </row>
    <row r="27" spans="1:35" x14ac:dyDescent="0.25">
      <c r="A27" s="5" t="s">
        <v>79</v>
      </c>
      <c r="B27" s="5" t="s">
        <v>303</v>
      </c>
      <c r="C27" s="37">
        <v>2</v>
      </c>
      <c r="D27" s="37">
        <v>1</v>
      </c>
      <c r="E27" s="37">
        <v>5</v>
      </c>
      <c r="F27" s="37">
        <v>10</v>
      </c>
      <c r="G27" s="37">
        <v>6</v>
      </c>
      <c r="H27" s="37">
        <v>10</v>
      </c>
      <c r="I27" s="38">
        <v>5</v>
      </c>
      <c r="J27" s="38">
        <v>5</v>
      </c>
      <c r="K27" s="38">
        <v>5</v>
      </c>
      <c r="L27" s="38">
        <v>5</v>
      </c>
      <c r="M27" s="38">
        <v>8</v>
      </c>
      <c r="N27" s="38">
        <v>5</v>
      </c>
      <c r="O27" s="67">
        <f t="shared" si="2"/>
        <v>-3</v>
      </c>
      <c r="P27" s="67">
        <f t="shared" si="8"/>
        <v>-4</v>
      </c>
      <c r="Q27" s="67">
        <f t="shared" si="9"/>
        <v>0</v>
      </c>
      <c r="R27" s="67">
        <f t="shared" si="10"/>
        <v>5</v>
      </c>
      <c r="S27" s="67">
        <f t="shared" si="11"/>
        <v>-2</v>
      </c>
      <c r="T27" s="67">
        <f t="shared" si="12"/>
        <v>5</v>
      </c>
      <c r="U27" s="23">
        <f t="shared" si="13"/>
        <v>0.16666666666666666</v>
      </c>
    </row>
    <row r="28" spans="1:35" x14ac:dyDescent="0.25">
      <c r="A28" s="5" t="s">
        <v>79</v>
      </c>
      <c r="B28" s="5" t="s">
        <v>305</v>
      </c>
      <c r="C28" s="37">
        <v>5</v>
      </c>
      <c r="D28" s="37">
        <v>1</v>
      </c>
      <c r="E28" s="37">
        <v>1</v>
      </c>
      <c r="F28" s="37">
        <v>1</v>
      </c>
      <c r="G28" s="37">
        <v>1</v>
      </c>
      <c r="H28" s="37">
        <v>1</v>
      </c>
      <c r="I28" s="38">
        <v>10</v>
      </c>
      <c r="J28" s="38">
        <v>4</v>
      </c>
      <c r="K28" s="38">
        <v>5</v>
      </c>
      <c r="L28" s="38">
        <v>1</v>
      </c>
      <c r="M28" s="38">
        <v>3</v>
      </c>
      <c r="N28" s="38">
        <v>3</v>
      </c>
      <c r="O28" s="67">
        <f t="shared" si="2"/>
        <v>-5</v>
      </c>
      <c r="P28" s="67">
        <f t="shared" si="8"/>
        <v>-3</v>
      </c>
      <c r="Q28" s="67">
        <f t="shared" si="9"/>
        <v>-4</v>
      </c>
      <c r="R28" s="67">
        <f t="shared" si="10"/>
        <v>0</v>
      </c>
      <c r="S28" s="67">
        <f t="shared" si="11"/>
        <v>-2</v>
      </c>
      <c r="T28" s="67">
        <f t="shared" si="12"/>
        <v>-2</v>
      </c>
      <c r="U28" s="21">
        <f t="shared" si="13"/>
        <v>-2.6666666666666665</v>
      </c>
    </row>
    <row r="29" spans="1:35" x14ac:dyDescent="0.25">
      <c r="A29" s="5" t="s">
        <v>79</v>
      </c>
      <c r="B29" s="5" t="s">
        <v>307</v>
      </c>
      <c r="C29" s="37">
        <v>10</v>
      </c>
      <c r="D29" s="37">
        <v>10</v>
      </c>
      <c r="E29" s="37">
        <v>5</v>
      </c>
      <c r="F29" s="37">
        <v>9</v>
      </c>
      <c r="G29" s="37">
        <v>8</v>
      </c>
      <c r="H29" s="37">
        <v>9</v>
      </c>
      <c r="I29" s="38">
        <v>10</v>
      </c>
      <c r="J29" s="38">
        <v>10</v>
      </c>
      <c r="K29" s="38">
        <v>10</v>
      </c>
      <c r="L29" s="38">
        <v>10</v>
      </c>
      <c r="M29" s="38">
        <v>9</v>
      </c>
      <c r="N29" s="38">
        <v>9</v>
      </c>
      <c r="O29" s="67">
        <f t="shared" si="2"/>
        <v>0</v>
      </c>
      <c r="P29" s="67">
        <f t="shared" si="8"/>
        <v>0</v>
      </c>
      <c r="Q29" s="67">
        <f t="shared" si="9"/>
        <v>-5</v>
      </c>
      <c r="R29" s="67">
        <f t="shared" si="10"/>
        <v>-1</v>
      </c>
      <c r="S29" s="67">
        <f t="shared" si="11"/>
        <v>-1</v>
      </c>
      <c r="T29" s="67">
        <f t="shared" si="12"/>
        <v>0</v>
      </c>
      <c r="U29" s="21">
        <f t="shared" si="13"/>
        <v>-1.1666666666666667</v>
      </c>
    </row>
    <row r="30" spans="1:35" x14ac:dyDescent="0.25">
      <c r="A30" s="5" t="s">
        <v>79</v>
      </c>
      <c r="B30" s="5" t="s">
        <v>311</v>
      </c>
      <c r="C30" s="37">
        <v>8</v>
      </c>
      <c r="D30" s="37">
        <v>5</v>
      </c>
      <c r="E30" s="37">
        <v>4</v>
      </c>
      <c r="F30" s="37">
        <v>9</v>
      </c>
      <c r="G30" s="37">
        <v>8</v>
      </c>
      <c r="H30" s="37">
        <v>7</v>
      </c>
      <c r="I30" s="38">
        <v>8</v>
      </c>
      <c r="J30" s="38">
        <v>8</v>
      </c>
      <c r="K30" s="38">
        <v>8</v>
      </c>
      <c r="L30" s="38">
        <v>9</v>
      </c>
      <c r="M30" s="38">
        <v>9</v>
      </c>
      <c r="N30" s="38">
        <v>8</v>
      </c>
      <c r="O30" s="67">
        <f t="shared" si="2"/>
        <v>0</v>
      </c>
      <c r="P30" s="67">
        <f t="shared" si="8"/>
        <v>-3</v>
      </c>
      <c r="Q30" s="67">
        <f t="shared" si="9"/>
        <v>-4</v>
      </c>
      <c r="R30" s="67">
        <f t="shared" si="10"/>
        <v>0</v>
      </c>
      <c r="S30" s="67">
        <f t="shared" si="11"/>
        <v>-1</v>
      </c>
      <c r="T30" s="67">
        <f t="shared" si="12"/>
        <v>-1</v>
      </c>
      <c r="U30" s="21">
        <f t="shared" si="13"/>
        <v>-1.5</v>
      </c>
    </row>
    <row r="31" spans="1:35" x14ac:dyDescent="0.25">
      <c r="A31" s="5" t="s">
        <v>79</v>
      </c>
      <c r="B31" s="5" t="s">
        <v>314</v>
      </c>
      <c r="C31" s="37">
        <v>10</v>
      </c>
      <c r="D31" s="37">
        <v>5</v>
      </c>
      <c r="E31" s="37">
        <v>10</v>
      </c>
      <c r="F31" s="37">
        <v>10</v>
      </c>
      <c r="G31" s="37">
        <v>10</v>
      </c>
      <c r="H31" s="37">
        <v>10</v>
      </c>
      <c r="I31" s="38">
        <v>10</v>
      </c>
      <c r="J31" s="38">
        <v>10</v>
      </c>
      <c r="K31" s="38">
        <v>5</v>
      </c>
      <c r="L31" s="38">
        <v>10</v>
      </c>
      <c r="M31" s="38">
        <v>5</v>
      </c>
      <c r="N31" s="38">
        <v>10</v>
      </c>
      <c r="O31" s="67">
        <f t="shared" si="2"/>
        <v>0</v>
      </c>
      <c r="P31" s="67">
        <f t="shared" si="8"/>
        <v>-5</v>
      </c>
      <c r="Q31" s="67">
        <f t="shared" si="9"/>
        <v>5</v>
      </c>
      <c r="R31" s="67">
        <f t="shared" si="10"/>
        <v>0</v>
      </c>
      <c r="S31" s="67">
        <f t="shared" si="11"/>
        <v>5</v>
      </c>
      <c r="T31" s="67">
        <f t="shared" si="12"/>
        <v>0</v>
      </c>
      <c r="U31" s="23">
        <f t="shared" si="13"/>
        <v>0.83333333333333337</v>
      </c>
    </row>
    <row r="32" spans="1:35" x14ac:dyDescent="0.25">
      <c r="A32" s="5" t="s">
        <v>79</v>
      </c>
      <c r="B32" s="5" t="s">
        <v>318</v>
      </c>
      <c r="C32" s="37">
        <v>5</v>
      </c>
      <c r="D32" s="37">
        <v>1</v>
      </c>
      <c r="E32" s="37">
        <v>5</v>
      </c>
      <c r="F32" s="37">
        <v>1</v>
      </c>
      <c r="G32" s="37">
        <v>1</v>
      </c>
      <c r="H32" s="37">
        <v>5</v>
      </c>
      <c r="I32" s="38">
        <v>5</v>
      </c>
      <c r="J32" s="38">
        <v>8</v>
      </c>
      <c r="K32" s="38">
        <v>8</v>
      </c>
      <c r="L32" s="38">
        <v>5</v>
      </c>
      <c r="M32" s="38">
        <v>3</v>
      </c>
      <c r="N32" s="38">
        <v>3</v>
      </c>
      <c r="O32" s="67">
        <f t="shared" si="2"/>
        <v>0</v>
      </c>
      <c r="P32" s="67">
        <f t="shared" si="8"/>
        <v>-7</v>
      </c>
      <c r="Q32" s="67">
        <f t="shared" si="9"/>
        <v>-3</v>
      </c>
      <c r="R32" s="67">
        <f t="shared" si="10"/>
        <v>-4</v>
      </c>
      <c r="S32" s="67">
        <f t="shared" si="11"/>
        <v>-2</v>
      </c>
      <c r="T32" s="67">
        <f t="shared" si="12"/>
        <v>2</v>
      </c>
      <c r="U32" s="21">
        <f t="shared" si="13"/>
        <v>-2.3333333333333335</v>
      </c>
    </row>
    <row r="33" spans="15:21" x14ac:dyDescent="0.25">
      <c r="Q33" s="3"/>
      <c r="R33" s="3"/>
      <c r="U33" s="21"/>
    </row>
    <row r="34" spans="15:21" x14ac:dyDescent="0.25">
      <c r="O34" s="68">
        <f t="shared" ref="O34:T34" si="14">AVERAGE(O3:O32)</f>
        <v>-2.2758620689655173</v>
      </c>
      <c r="P34" s="69">
        <f t="shared" si="14"/>
        <v>-4.931034482758621</v>
      </c>
      <c r="Q34" s="70">
        <f t="shared" si="14"/>
        <v>-2.8620689655172415</v>
      </c>
      <c r="R34" s="70">
        <f t="shared" si="14"/>
        <v>-2.5517241379310347</v>
      </c>
      <c r="S34" s="69">
        <f t="shared" si="14"/>
        <v>-3.5862068965517242</v>
      </c>
      <c r="T34" s="70">
        <f t="shared" si="14"/>
        <v>-2.4827586206896552</v>
      </c>
    </row>
    <row r="35" spans="15:21" x14ac:dyDescent="0.25">
      <c r="Q35" s="3"/>
      <c r="R35" s="3"/>
    </row>
    <row r="36" spans="15:21" x14ac:dyDescent="0.25">
      <c r="Q36" s="3"/>
      <c r="R36" s="3"/>
    </row>
    <row r="37" spans="15:21" x14ac:dyDescent="0.25">
      <c r="Q37" s="3"/>
      <c r="R37" s="3"/>
    </row>
    <row r="38" spans="15:21" x14ac:dyDescent="0.25">
      <c r="Q38" s="3"/>
      <c r="R38" s="3"/>
    </row>
    <row r="39" spans="15:21" x14ac:dyDescent="0.25">
      <c r="Q39" s="3"/>
      <c r="R39" s="3"/>
    </row>
    <row r="40" spans="15:21" x14ac:dyDescent="0.25">
      <c r="Q40" s="3"/>
      <c r="R40" s="3"/>
    </row>
    <row r="41" spans="15:21" x14ac:dyDescent="0.25">
      <c r="Q41" s="3"/>
      <c r="R41" s="3"/>
    </row>
    <row r="42" spans="15:21" x14ac:dyDescent="0.25">
      <c r="Q42" s="3"/>
      <c r="R42" s="3"/>
    </row>
    <row r="43" spans="15:21" x14ac:dyDescent="0.25">
      <c r="Q43" s="3"/>
      <c r="R43" s="3"/>
    </row>
    <row r="44" spans="15:21" x14ac:dyDescent="0.25">
      <c r="Q44" s="3"/>
      <c r="R44" s="3"/>
    </row>
  </sheetData>
  <sortState xmlns:xlrd2="http://schemas.microsoft.com/office/spreadsheetml/2017/richdata2" ref="AH3:AI23">
    <sortCondition ref="AH3:AH23"/>
  </sortState>
  <phoneticPr fontId="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2FB9F-CE0E-4B63-9CCB-947D76ADD5E2}">
  <dimension ref="A1:A32"/>
  <sheetViews>
    <sheetView workbookViewId="0">
      <selection activeCell="A24" sqref="A24:A32"/>
    </sheetView>
  </sheetViews>
  <sheetFormatPr defaultRowHeight="15" x14ac:dyDescent="0.25"/>
  <cols>
    <col min="1" max="1" width="20.42578125" style="72" customWidth="1"/>
    <col min="2" max="16384" width="9.140625" style="72"/>
  </cols>
  <sheetData>
    <row r="1" spans="1:1" x14ac:dyDescent="0.25">
      <c r="A1" s="71" t="s">
        <v>17</v>
      </c>
    </row>
    <row r="2" spans="1:1" s="73" customFormat="1" x14ac:dyDescent="0.25">
      <c r="A2" s="73" t="s">
        <v>52</v>
      </c>
    </row>
    <row r="3" spans="1:1" x14ac:dyDescent="0.25">
      <c r="A3" s="74" t="s">
        <v>79</v>
      </c>
    </row>
    <row r="4" spans="1:1" x14ac:dyDescent="0.25">
      <c r="A4" s="74" t="s">
        <v>79</v>
      </c>
    </row>
    <row r="5" spans="1:1" x14ac:dyDescent="0.25">
      <c r="A5" s="74" t="s">
        <v>79</v>
      </c>
    </row>
    <row r="6" spans="1:1" x14ac:dyDescent="0.25">
      <c r="A6" s="74" t="s">
        <v>79</v>
      </c>
    </row>
    <row r="7" spans="1:1" x14ac:dyDescent="0.25">
      <c r="A7" s="74" t="s">
        <v>79</v>
      </c>
    </row>
    <row r="8" spans="1:1" x14ac:dyDescent="0.25">
      <c r="A8" s="74" t="s">
        <v>79</v>
      </c>
    </row>
    <row r="9" spans="1:1" x14ac:dyDescent="0.25">
      <c r="A9" s="74" t="s">
        <v>79</v>
      </c>
    </row>
    <row r="10" spans="1:1" x14ac:dyDescent="0.25">
      <c r="A10" s="74" t="s">
        <v>79</v>
      </c>
    </row>
    <row r="11" spans="1:1" x14ac:dyDescent="0.25">
      <c r="A11" s="74" t="s">
        <v>79</v>
      </c>
    </row>
    <row r="12" spans="1:1" x14ac:dyDescent="0.25">
      <c r="A12" s="74" t="s">
        <v>79</v>
      </c>
    </row>
    <row r="13" spans="1:1" x14ac:dyDescent="0.25">
      <c r="A13" s="74" t="s">
        <v>79</v>
      </c>
    </row>
    <row r="14" spans="1:1" x14ac:dyDescent="0.25">
      <c r="A14" s="74" t="s">
        <v>79</v>
      </c>
    </row>
    <row r="15" spans="1:1" x14ac:dyDescent="0.25">
      <c r="A15" s="74" t="s">
        <v>79</v>
      </c>
    </row>
    <row r="16" spans="1:1" x14ac:dyDescent="0.25">
      <c r="A16" s="74" t="s">
        <v>79</v>
      </c>
    </row>
    <row r="17" spans="1:1" x14ac:dyDescent="0.25">
      <c r="A17" s="74" t="s">
        <v>79</v>
      </c>
    </row>
    <row r="18" spans="1:1" x14ac:dyDescent="0.25">
      <c r="A18" s="74" t="s">
        <v>79</v>
      </c>
    </row>
    <row r="19" spans="1:1" x14ac:dyDescent="0.25">
      <c r="A19" s="74" t="s">
        <v>79</v>
      </c>
    </row>
    <row r="20" spans="1:1" x14ac:dyDescent="0.25">
      <c r="A20" s="74" t="s">
        <v>79</v>
      </c>
    </row>
    <row r="21" spans="1:1" x14ac:dyDescent="0.25">
      <c r="A21" s="74" t="s">
        <v>79</v>
      </c>
    </row>
    <row r="22" spans="1:1" x14ac:dyDescent="0.25">
      <c r="A22" s="74" t="s">
        <v>79</v>
      </c>
    </row>
    <row r="23" spans="1:1" x14ac:dyDescent="0.25">
      <c r="A23" s="74" t="s">
        <v>79</v>
      </c>
    </row>
    <row r="24" spans="1:1" x14ac:dyDescent="0.25">
      <c r="A24" s="75" t="s">
        <v>79</v>
      </c>
    </row>
    <row r="25" spans="1:1" x14ac:dyDescent="0.25">
      <c r="A25" s="75" t="s">
        <v>79</v>
      </c>
    </row>
    <row r="26" spans="1:1" x14ac:dyDescent="0.25">
      <c r="A26" s="75" t="s">
        <v>79</v>
      </c>
    </row>
    <row r="27" spans="1:1" x14ac:dyDescent="0.25">
      <c r="A27" s="75" t="s">
        <v>79</v>
      </c>
    </row>
    <row r="28" spans="1:1" x14ac:dyDescent="0.25">
      <c r="A28" s="75" t="s">
        <v>79</v>
      </c>
    </row>
    <row r="29" spans="1:1" x14ac:dyDescent="0.25">
      <c r="A29" s="75" t="s">
        <v>79</v>
      </c>
    </row>
    <row r="30" spans="1:1" x14ac:dyDescent="0.25">
      <c r="A30" s="75" t="s">
        <v>79</v>
      </c>
    </row>
    <row r="31" spans="1:1" x14ac:dyDescent="0.25">
      <c r="A31" s="75" t="s">
        <v>79</v>
      </c>
    </row>
    <row r="32" spans="1:1" x14ac:dyDescent="0.25">
      <c r="A32" s="7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064A-8042-413C-9493-15939AE5D719}">
  <dimension ref="A1:A32"/>
  <sheetViews>
    <sheetView workbookViewId="0">
      <selection activeCell="A32" sqref="A1:A32"/>
    </sheetView>
  </sheetViews>
  <sheetFormatPr defaultRowHeight="15" x14ac:dyDescent="0.25"/>
  <cols>
    <col min="1" max="1" width="41.42578125" style="72" customWidth="1"/>
    <col min="2" max="16384" width="9.140625" style="72"/>
  </cols>
  <sheetData>
    <row r="1" spans="1:1" x14ac:dyDescent="0.25">
      <c r="A1" s="71" t="s">
        <v>18</v>
      </c>
    </row>
    <row r="2" spans="1:1" x14ac:dyDescent="0.25">
      <c r="A2" s="73" t="s">
        <v>53</v>
      </c>
    </row>
    <row r="3" spans="1:1" x14ac:dyDescent="0.25">
      <c r="A3" s="74" t="s">
        <v>80</v>
      </c>
    </row>
    <row r="4" spans="1:1" x14ac:dyDescent="0.25">
      <c r="A4" s="74" t="s">
        <v>97</v>
      </c>
    </row>
    <row r="5" spans="1:1" x14ac:dyDescent="0.25">
      <c r="A5" s="74" t="s">
        <v>107</v>
      </c>
    </row>
    <row r="6" spans="1:1" x14ac:dyDescent="0.25">
      <c r="A6" s="74" t="s">
        <v>112</v>
      </c>
    </row>
    <row r="7" spans="1:1" x14ac:dyDescent="0.25">
      <c r="A7" s="74" t="s">
        <v>119</v>
      </c>
    </row>
    <row r="8" spans="1:1" x14ac:dyDescent="0.25">
      <c r="A8" s="74" t="s">
        <v>125</v>
      </c>
    </row>
    <row r="9" spans="1:1" x14ac:dyDescent="0.25">
      <c r="A9" s="74" t="s">
        <v>131</v>
      </c>
    </row>
    <row r="10" spans="1:1" x14ac:dyDescent="0.25">
      <c r="A10" s="74" t="s">
        <v>138</v>
      </c>
    </row>
    <row r="11" spans="1:1" x14ac:dyDescent="0.25">
      <c r="A11" s="74" t="s">
        <v>143</v>
      </c>
    </row>
    <row r="12" spans="1:1" x14ac:dyDescent="0.25">
      <c r="A12" s="74" t="s">
        <v>149</v>
      </c>
    </row>
    <row r="13" spans="1:1" x14ac:dyDescent="0.25">
      <c r="A13" s="74" t="s">
        <v>155</v>
      </c>
    </row>
    <row r="14" spans="1:1" x14ac:dyDescent="0.25">
      <c r="A14" s="74" t="s">
        <v>161</v>
      </c>
    </row>
    <row r="15" spans="1:1" x14ac:dyDescent="0.25">
      <c r="A15" s="74" t="s">
        <v>168</v>
      </c>
    </row>
    <row r="16" spans="1:1" x14ac:dyDescent="0.25">
      <c r="A16" s="74" t="s">
        <v>173</v>
      </c>
    </row>
    <row r="17" spans="1:1" x14ac:dyDescent="0.25">
      <c r="A17" s="74" t="s">
        <v>178</v>
      </c>
    </row>
    <row r="18" spans="1:1" x14ac:dyDescent="0.25">
      <c r="A18" s="74" t="s">
        <v>188</v>
      </c>
    </row>
    <row r="19" spans="1:1" x14ac:dyDescent="0.25">
      <c r="A19" s="74" t="s">
        <v>196</v>
      </c>
    </row>
    <row r="20" spans="1:1" x14ac:dyDescent="0.25">
      <c r="A20" s="74" t="s">
        <v>202</v>
      </c>
    </row>
    <row r="21" spans="1:1" x14ac:dyDescent="0.25">
      <c r="A21" s="74" t="s">
        <v>112</v>
      </c>
    </row>
    <row r="22" spans="1:1" x14ac:dyDescent="0.25">
      <c r="A22" s="74" t="s">
        <v>215</v>
      </c>
    </row>
    <row r="23" spans="1:1" x14ac:dyDescent="0.25">
      <c r="A23" s="74" t="s">
        <v>220</v>
      </c>
    </row>
    <row r="24" spans="1:1" x14ac:dyDescent="0.25">
      <c r="A24" s="75" t="s">
        <v>294</v>
      </c>
    </row>
    <row r="25" spans="1:1" x14ac:dyDescent="0.25">
      <c r="A25" s="75" t="s">
        <v>300</v>
      </c>
    </row>
    <row r="26" spans="1:1" x14ac:dyDescent="0.25">
      <c r="A26" s="75" t="s">
        <v>301</v>
      </c>
    </row>
    <row r="27" spans="1:1" x14ac:dyDescent="0.25">
      <c r="A27" s="75" t="s">
        <v>303</v>
      </c>
    </row>
    <row r="28" spans="1:1" x14ac:dyDescent="0.25">
      <c r="A28" s="75" t="s">
        <v>305</v>
      </c>
    </row>
    <row r="29" spans="1:1" x14ac:dyDescent="0.25">
      <c r="A29" s="75" t="s">
        <v>307</v>
      </c>
    </row>
    <row r="30" spans="1:1" x14ac:dyDescent="0.25">
      <c r="A30" s="75" t="s">
        <v>311</v>
      </c>
    </row>
    <row r="31" spans="1:1" x14ac:dyDescent="0.25">
      <c r="A31" s="75" t="s">
        <v>314</v>
      </c>
    </row>
    <row r="32" spans="1:1" x14ac:dyDescent="0.25">
      <c r="A32" s="75" t="s">
        <v>318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62123-9C53-46D0-8A7A-50EA7C28ADFE}">
  <sheetPr filterMode="1"/>
  <dimension ref="A1:F32"/>
  <sheetViews>
    <sheetView workbookViewId="0">
      <selection activeCell="A24" sqref="A24:A32"/>
    </sheetView>
  </sheetViews>
  <sheetFormatPr defaultRowHeight="15" x14ac:dyDescent="0.25"/>
  <cols>
    <col min="1" max="1" width="42.28515625" style="72" bestFit="1" customWidth="1"/>
    <col min="2" max="4" width="9.140625" style="72"/>
    <col min="5" max="5" width="27.85546875" style="72" customWidth="1"/>
    <col min="6" max="16384" width="9.140625" style="72"/>
  </cols>
  <sheetData>
    <row r="1" spans="1:6" x14ac:dyDescent="0.25">
      <c r="A1" s="71" t="s">
        <v>19</v>
      </c>
    </row>
    <row r="2" spans="1:6" x14ac:dyDescent="0.25">
      <c r="A2" s="73" t="s">
        <v>54</v>
      </c>
      <c r="E2" s="72" t="s">
        <v>108</v>
      </c>
      <c r="F2" s="72">
        <v>9</v>
      </c>
    </row>
    <row r="3" spans="1:6" x14ac:dyDescent="0.25">
      <c r="A3" s="74" t="s">
        <v>169</v>
      </c>
      <c r="E3" s="72" t="s">
        <v>162</v>
      </c>
      <c r="F3" s="72">
        <v>7</v>
      </c>
    </row>
    <row r="4" spans="1:6" x14ac:dyDescent="0.25">
      <c r="A4" s="75" t="s">
        <v>169</v>
      </c>
      <c r="E4" s="72" t="s">
        <v>113</v>
      </c>
      <c r="F4" s="72">
        <v>3</v>
      </c>
    </row>
    <row r="5" spans="1:6" x14ac:dyDescent="0.25">
      <c r="A5" s="74" t="s">
        <v>120</v>
      </c>
      <c r="E5" s="72" t="s">
        <v>98</v>
      </c>
      <c r="F5" s="72">
        <v>4</v>
      </c>
    </row>
    <row r="6" spans="1:6" x14ac:dyDescent="0.25">
      <c r="A6" s="75" t="s">
        <v>315</v>
      </c>
      <c r="E6" s="72" t="s">
        <v>169</v>
      </c>
      <c r="F6" s="72">
        <v>5</v>
      </c>
    </row>
    <row r="7" spans="1:6" x14ac:dyDescent="0.25">
      <c r="A7" s="74" t="s">
        <v>189</v>
      </c>
      <c r="E7" s="72" t="s">
        <v>236</v>
      </c>
      <c r="F7" s="72">
        <v>1</v>
      </c>
    </row>
    <row r="8" spans="1:6" x14ac:dyDescent="0.25">
      <c r="A8" s="74" t="s">
        <v>113</v>
      </c>
      <c r="E8" s="72" t="s">
        <v>156</v>
      </c>
      <c r="F8" s="72">
        <v>1</v>
      </c>
    </row>
    <row r="9" spans="1:6" x14ac:dyDescent="0.25">
      <c r="A9" s="74" t="s">
        <v>113</v>
      </c>
      <c r="F9" s="73">
        <f>SUM(F2:F8)</f>
        <v>30</v>
      </c>
    </row>
    <row r="10" spans="1:6" x14ac:dyDescent="0.25">
      <c r="A10" s="74" t="s">
        <v>113</v>
      </c>
    </row>
    <row r="11" spans="1:6" x14ac:dyDescent="0.25">
      <c r="A11" s="74" t="s">
        <v>156</v>
      </c>
    </row>
    <row r="12" spans="1:6" x14ac:dyDescent="0.25">
      <c r="A12" s="74" t="s">
        <v>108</v>
      </c>
    </row>
    <row r="13" spans="1:6" x14ac:dyDescent="0.25">
      <c r="A13" s="74" t="s">
        <v>108</v>
      </c>
    </row>
    <row r="14" spans="1:6" x14ac:dyDescent="0.25">
      <c r="A14" s="74" t="s">
        <v>108</v>
      </c>
    </row>
    <row r="15" spans="1:6" x14ac:dyDescent="0.25">
      <c r="A15" s="74" t="s">
        <v>108</v>
      </c>
    </row>
    <row r="16" spans="1:6" x14ac:dyDescent="0.25">
      <c r="A16" s="75" t="s">
        <v>108</v>
      </c>
    </row>
    <row r="17" spans="1:1" x14ac:dyDescent="0.25">
      <c r="A17" s="74" t="s">
        <v>144</v>
      </c>
    </row>
    <row r="18" spans="1:1" x14ac:dyDescent="0.25">
      <c r="A18" s="74" t="s">
        <v>197</v>
      </c>
    </row>
    <row r="19" spans="1:1" x14ac:dyDescent="0.25">
      <c r="A19" s="75" t="s">
        <v>197</v>
      </c>
    </row>
    <row r="20" spans="1:1" x14ac:dyDescent="0.25">
      <c r="A20" s="75" t="s">
        <v>197</v>
      </c>
    </row>
    <row r="21" spans="1:1" x14ac:dyDescent="0.25">
      <c r="A21" s="74" t="s">
        <v>139</v>
      </c>
    </row>
    <row r="22" spans="1:1" x14ac:dyDescent="0.25">
      <c r="A22" s="74" t="s">
        <v>98</v>
      </c>
    </row>
    <row r="23" spans="1:1" x14ac:dyDescent="0.25">
      <c r="A23" s="74" t="s">
        <v>98</v>
      </c>
    </row>
    <row r="24" spans="1:1" x14ac:dyDescent="0.25">
      <c r="A24" s="75" t="s">
        <v>98</v>
      </c>
    </row>
    <row r="25" spans="1:1" x14ac:dyDescent="0.25">
      <c r="A25" s="74" t="s">
        <v>132</v>
      </c>
    </row>
    <row r="26" spans="1:1" x14ac:dyDescent="0.25">
      <c r="A26" s="74" t="s">
        <v>162</v>
      </c>
    </row>
    <row r="27" spans="1:1" x14ac:dyDescent="0.25">
      <c r="A27" s="75" t="s">
        <v>162</v>
      </c>
    </row>
    <row r="28" spans="1:1" x14ac:dyDescent="0.25">
      <c r="A28" s="74" t="s">
        <v>81</v>
      </c>
    </row>
    <row r="29" spans="1:1" x14ac:dyDescent="0.25">
      <c r="A29" s="74" t="s">
        <v>81</v>
      </c>
    </row>
    <row r="30" spans="1:1" x14ac:dyDescent="0.25">
      <c r="A30" s="74" t="s">
        <v>81</v>
      </c>
    </row>
    <row r="31" spans="1:1" x14ac:dyDescent="0.25">
      <c r="A31" s="75" t="s">
        <v>81</v>
      </c>
    </row>
    <row r="32" spans="1:1" x14ac:dyDescent="0.25">
      <c r="A32" s="73"/>
    </row>
  </sheetData>
  <autoFilter ref="A1:A22" xr:uid="{EF189566-4701-4C02-ACB5-76C2D27C6A13}">
    <filterColumn colId="0">
      <filters>
        <filter val="Colorado State University"/>
        <filter val="CSU"/>
        <filter val="NMSU"/>
        <filter val="Northern Arizona University"/>
        <filter val="University of Arizona"/>
        <filter val="University of New Mexico"/>
        <filter val="UNM"/>
        <filter val="USU"/>
        <filter val="Utah State University"/>
        <filter val="Washington St Univ"/>
        <filter val="Washington State University"/>
        <filter val="WSU"/>
      </filters>
    </filterColumn>
    <sortState xmlns:xlrd2="http://schemas.microsoft.com/office/spreadsheetml/2017/richdata2" ref="A2:A31">
      <sortCondition ref="A1:A22"/>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D248-AC6A-4754-A1DB-14B1E653EFBA}">
  <dimension ref="A1:G32"/>
  <sheetViews>
    <sheetView workbookViewId="0">
      <selection activeCell="A24" sqref="A24:A32"/>
    </sheetView>
  </sheetViews>
  <sheetFormatPr defaultRowHeight="15" x14ac:dyDescent="0.25"/>
  <cols>
    <col min="1" max="1" width="45.42578125" style="72" customWidth="1"/>
    <col min="2" max="5" width="9.140625" style="72"/>
    <col min="6" max="6" width="30" style="72" bestFit="1" customWidth="1"/>
    <col min="7" max="16384" width="9.140625" style="72"/>
  </cols>
  <sheetData>
    <row r="1" spans="1:7" x14ac:dyDescent="0.25">
      <c r="A1" s="71" t="s">
        <v>20</v>
      </c>
    </row>
    <row r="2" spans="1:7" x14ac:dyDescent="0.25">
      <c r="A2" s="73" t="s">
        <v>55</v>
      </c>
    </row>
    <row r="3" spans="1:7" x14ac:dyDescent="0.25">
      <c r="A3" s="74" t="s">
        <v>109</v>
      </c>
    </row>
    <row r="4" spans="1:7" x14ac:dyDescent="0.25">
      <c r="A4" s="74" t="s">
        <v>109</v>
      </c>
      <c r="F4" s="72" t="s">
        <v>82</v>
      </c>
      <c r="G4" s="72">
        <v>20</v>
      </c>
    </row>
    <row r="5" spans="1:7" x14ac:dyDescent="0.25">
      <c r="A5" s="74" t="s">
        <v>109</v>
      </c>
      <c r="F5" s="72" t="s">
        <v>109</v>
      </c>
      <c r="G5" s="72">
        <v>5</v>
      </c>
    </row>
    <row r="6" spans="1:7" x14ac:dyDescent="0.25">
      <c r="A6" s="74" t="s">
        <v>109</v>
      </c>
      <c r="F6" s="72" t="s">
        <v>234</v>
      </c>
      <c r="G6" s="72">
        <v>3</v>
      </c>
    </row>
    <row r="7" spans="1:7" x14ac:dyDescent="0.25">
      <c r="A7" s="74" t="s">
        <v>174</v>
      </c>
      <c r="F7" s="72" t="s">
        <v>235</v>
      </c>
      <c r="G7" s="72">
        <v>1</v>
      </c>
    </row>
    <row r="8" spans="1:7" x14ac:dyDescent="0.25">
      <c r="A8" s="74" t="s">
        <v>174</v>
      </c>
      <c r="F8" s="72" t="s">
        <v>355</v>
      </c>
      <c r="G8" s="72">
        <v>1</v>
      </c>
    </row>
    <row r="9" spans="1:7" x14ac:dyDescent="0.25">
      <c r="A9" s="74" t="s">
        <v>203</v>
      </c>
    </row>
    <row r="10" spans="1:7" x14ac:dyDescent="0.25">
      <c r="A10" s="74" t="s">
        <v>82</v>
      </c>
    </row>
    <row r="11" spans="1:7" x14ac:dyDescent="0.25">
      <c r="A11" s="74" t="s">
        <v>82</v>
      </c>
    </row>
    <row r="12" spans="1:7" x14ac:dyDescent="0.25">
      <c r="A12" s="74" t="s">
        <v>82</v>
      </c>
    </row>
    <row r="13" spans="1:7" x14ac:dyDescent="0.25">
      <c r="A13" s="74" t="s">
        <v>82</v>
      </c>
    </row>
    <row r="14" spans="1:7" x14ac:dyDescent="0.25">
      <c r="A14" s="74" t="s">
        <v>82</v>
      </c>
    </row>
    <row r="15" spans="1:7" x14ac:dyDescent="0.25">
      <c r="A15" s="74" t="s">
        <v>82</v>
      </c>
    </row>
    <row r="16" spans="1:7" x14ac:dyDescent="0.25">
      <c r="A16" s="74" t="s">
        <v>82</v>
      </c>
    </row>
    <row r="17" spans="1:2" x14ac:dyDescent="0.25">
      <c r="A17" s="74" t="s">
        <v>82</v>
      </c>
    </row>
    <row r="18" spans="1:2" x14ac:dyDescent="0.25">
      <c r="A18" s="74" t="s">
        <v>82</v>
      </c>
    </row>
    <row r="19" spans="1:2" x14ac:dyDescent="0.25">
      <c r="A19" s="74" t="s">
        <v>82</v>
      </c>
    </row>
    <row r="20" spans="1:2" x14ac:dyDescent="0.25">
      <c r="A20" s="74" t="s">
        <v>82</v>
      </c>
    </row>
    <row r="21" spans="1:2" x14ac:dyDescent="0.25">
      <c r="A21" s="74" t="s">
        <v>82</v>
      </c>
    </row>
    <row r="22" spans="1:2" x14ac:dyDescent="0.25">
      <c r="A22" s="74" t="s">
        <v>82</v>
      </c>
    </row>
    <row r="23" spans="1:2" x14ac:dyDescent="0.25">
      <c r="A23" s="74" t="s">
        <v>82</v>
      </c>
    </row>
    <row r="24" spans="1:2" ht="60" x14ac:dyDescent="0.25">
      <c r="A24" s="75" t="s">
        <v>295</v>
      </c>
      <c r="B24" s="75" t="s">
        <v>296</v>
      </c>
    </row>
    <row r="25" spans="1:2" x14ac:dyDescent="0.25">
      <c r="A25" s="75" t="s">
        <v>109</v>
      </c>
      <c r="B25" s="75"/>
    </row>
    <row r="26" spans="1:2" x14ac:dyDescent="0.25">
      <c r="A26" s="75" t="s">
        <v>82</v>
      </c>
      <c r="B26" s="75"/>
    </row>
    <row r="27" spans="1:2" x14ac:dyDescent="0.25">
      <c r="A27" s="75" t="s">
        <v>82</v>
      </c>
      <c r="B27" s="75"/>
    </row>
    <row r="28" spans="1:2" x14ac:dyDescent="0.25">
      <c r="A28" s="75" t="s">
        <v>82</v>
      </c>
      <c r="B28" s="75"/>
    </row>
    <row r="29" spans="1:2" x14ac:dyDescent="0.25">
      <c r="A29" s="75" t="s">
        <v>82</v>
      </c>
      <c r="B29" s="75"/>
    </row>
    <row r="30" spans="1:2" x14ac:dyDescent="0.25">
      <c r="A30" s="75" t="s">
        <v>82</v>
      </c>
      <c r="B30" s="75"/>
    </row>
    <row r="31" spans="1:2" x14ac:dyDescent="0.25">
      <c r="A31" s="75" t="s">
        <v>82</v>
      </c>
      <c r="B31" s="75"/>
    </row>
    <row r="32" spans="1:2" x14ac:dyDescent="0.25">
      <c r="A32" s="75" t="s">
        <v>174</v>
      </c>
      <c r="B32" s="75"/>
    </row>
  </sheetData>
  <autoFilter ref="A1:A23" xr:uid="{FE0966E8-BAA8-4BC1-8AFA-3C8C235ADE3E}">
    <sortState xmlns:xlrd2="http://schemas.microsoft.com/office/spreadsheetml/2017/richdata2" ref="A2:A23">
      <sortCondition descending="1" ref="A1:A23"/>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DEB7B-3B3E-4ABD-A1C9-E16323A8B21C}">
  <dimension ref="A1:F30"/>
  <sheetViews>
    <sheetView topLeftCell="A16" workbookViewId="0">
      <selection activeCell="A24" sqref="A24:A32"/>
    </sheetView>
  </sheetViews>
  <sheetFormatPr defaultRowHeight="15" x14ac:dyDescent="0.25"/>
  <cols>
    <col min="1" max="1" width="73.42578125" style="75" customWidth="1"/>
    <col min="2" max="4" width="9.140625" style="72"/>
    <col min="5" max="5" width="32.28515625" style="77" customWidth="1"/>
    <col min="6" max="6" width="33.7109375" style="72" customWidth="1"/>
    <col min="7" max="16384" width="9.140625" style="72"/>
  </cols>
  <sheetData>
    <row r="1" spans="1:6" x14ac:dyDescent="0.25">
      <c r="A1" s="76" t="s">
        <v>22</v>
      </c>
    </row>
    <row r="2" spans="1:6" ht="30" x14ac:dyDescent="0.25">
      <c r="A2" s="78" t="s">
        <v>57</v>
      </c>
      <c r="E2" s="78" t="s">
        <v>251</v>
      </c>
      <c r="F2" s="78" t="s">
        <v>252</v>
      </c>
    </row>
    <row r="3" spans="1:6" ht="105" x14ac:dyDescent="0.25">
      <c r="A3" s="79" t="s">
        <v>170</v>
      </c>
      <c r="E3" s="79" t="s">
        <v>126</v>
      </c>
      <c r="F3" s="75">
        <v>10</v>
      </c>
    </row>
    <row r="4" spans="1:6" ht="75" x14ac:dyDescent="0.25">
      <c r="A4" s="79" t="s">
        <v>121</v>
      </c>
      <c r="E4" s="79" t="s">
        <v>242</v>
      </c>
      <c r="F4" s="75">
        <v>6</v>
      </c>
    </row>
    <row r="5" spans="1:6" ht="45" x14ac:dyDescent="0.25">
      <c r="A5" s="79" t="s">
        <v>126</v>
      </c>
      <c r="E5" s="79" t="s">
        <v>246</v>
      </c>
      <c r="F5" s="75">
        <v>5</v>
      </c>
    </row>
    <row r="6" spans="1:6" ht="30" x14ac:dyDescent="0.25">
      <c r="A6" s="79" t="s">
        <v>126</v>
      </c>
      <c r="E6" s="79" t="s">
        <v>83</v>
      </c>
      <c r="F6" s="75">
        <v>5</v>
      </c>
    </row>
    <row r="7" spans="1:6" ht="60" x14ac:dyDescent="0.25">
      <c r="A7" s="79" t="s">
        <v>221</v>
      </c>
      <c r="E7" s="79" t="s">
        <v>250</v>
      </c>
      <c r="F7" s="80">
        <v>5</v>
      </c>
    </row>
    <row r="8" spans="1:6" ht="60" x14ac:dyDescent="0.25">
      <c r="A8" s="79" t="s">
        <v>114</v>
      </c>
      <c r="E8" s="79" t="s">
        <v>249</v>
      </c>
      <c r="F8" s="75">
        <v>4</v>
      </c>
    </row>
    <row r="9" spans="1:6" ht="45" x14ac:dyDescent="0.25">
      <c r="A9" s="79" t="s">
        <v>150</v>
      </c>
      <c r="E9" s="79" t="s">
        <v>243</v>
      </c>
      <c r="F9" s="75">
        <v>4</v>
      </c>
    </row>
    <row r="10" spans="1:6" ht="45" x14ac:dyDescent="0.25">
      <c r="A10" s="79" t="s">
        <v>210</v>
      </c>
      <c r="E10" s="79" t="s">
        <v>190</v>
      </c>
      <c r="F10" s="75">
        <v>4</v>
      </c>
    </row>
    <row r="11" spans="1:6" ht="60" x14ac:dyDescent="0.25">
      <c r="A11" s="79" t="s">
        <v>99</v>
      </c>
      <c r="E11" s="79" t="s">
        <v>244</v>
      </c>
      <c r="F11" s="75">
        <v>3</v>
      </c>
    </row>
    <row r="12" spans="1:6" ht="60" x14ac:dyDescent="0.25">
      <c r="A12" s="79" t="s">
        <v>145</v>
      </c>
      <c r="E12" s="79" t="s">
        <v>247</v>
      </c>
      <c r="F12" s="75">
        <v>3</v>
      </c>
    </row>
    <row r="13" spans="1:6" ht="45" x14ac:dyDescent="0.25">
      <c r="A13" s="79" t="s">
        <v>190</v>
      </c>
      <c r="E13" s="79" t="s">
        <v>248</v>
      </c>
      <c r="F13" s="75">
        <v>3</v>
      </c>
    </row>
    <row r="14" spans="1:6" ht="45" x14ac:dyDescent="0.25">
      <c r="A14" s="79" t="s">
        <v>179</v>
      </c>
      <c r="E14" s="79" t="s">
        <v>133</v>
      </c>
      <c r="F14" s="75">
        <v>3</v>
      </c>
    </row>
    <row r="15" spans="1:6" ht="60" x14ac:dyDescent="0.25">
      <c r="A15" s="79" t="s">
        <v>163</v>
      </c>
      <c r="E15" s="79" t="s">
        <v>204</v>
      </c>
      <c r="F15" s="75">
        <v>3</v>
      </c>
    </row>
    <row r="16" spans="1:6" ht="60" x14ac:dyDescent="0.25">
      <c r="A16" s="79" t="s">
        <v>198</v>
      </c>
      <c r="E16" s="79" t="s">
        <v>245</v>
      </c>
      <c r="F16" s="80">
        <v>3</v>
      </c>
    </row>
    <row r="17" spans="1:6" ht="45" x14ac:dyDescent="0.25">
      <c r="A17" s="79" t="s">
        <v>133</v>
      </c>
      <c r="E17" s="79" t="s">
        <v>241</v>
      </c>
      <c r="F17" s="80">
        <v>2</v>
      </c>
    </row>
    <row r="18" spans="1:6" x14ac:dyDescent="0.25">
      <c r="A18" s="79" t="s">
        <v>204</v>
      </c>
    </row>
    <row r="19" spans="1:6" x14ac:dyDescent="0.25">
      <c r="A19" s="79" t="s">
        <v>204</v>
      </c>
    </row>
    <row r="20" spans="1:6" x14ac:dyDescent="0.25">
      <c r="A20" s="79" t="s">
        <v>83</v>
      </c>
    </row>
    <row r="21" spans="1:6" x14ac:dyDescent="0.25">
      <c r="A21" s="79" t="s">
        <v>83</v>
      </c>
    </row>
    <row r="22" spans="1:6" ht="45" x14ac:dyDescent="0.25">
      <c r="A22" s="81" t="s">
        <v>297</v>
      </c>
    </row>
    <row r="23" spans="1:6" x14ac:dyDescent="0.25">
      <c r="A23" s="81" t="s">
        <v>126</v>
      </c>
    </row>
    <row r="24" spans="1:6" x14ac:dyDescent="0.25">
      <c r="A24" s="81" t="s">
        <v>83</v>
      </c>
    </row>
    <row r="25" spans="1:6" x14ac:dyDescent="0.25">
      <c r="A25" s="81"/>
    </row>
    <row r="26" spans="1:6" ht="30" x14ac:dyDescent="0.25">
      <c r="A26" s="81" t="s">
        <v>306</v>
      </c>
    </row>
    <row r="27" spans="1:6" ht="45" x14ac:dyDescent="0.25">
      <c r="A27" s="81" t="s">
        <v>308</v>
      </c>
    </row>
    <row r="28" spans="1:6" x14ac:dyDescent="0.25">
      <c r="A28" s="81"/>
    </row>
    <row r="29" spans="1:6" x14ac:dyDescent="0.25">
      <c r="A29" s="81" t="s">
        <v>245</v>
      </c>
    </row>
    <row r="30" spans="1:6" x14ac:dyDescent="0.25">
      <c r="A30" s="8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C1DEF-A4E4-46DF-9E05-01526E0FDAE1}">
  <dimension ref="A1:B32"/>
  <sheetViews>
    <sheetView tabSelected="1" workbookViewId="0">
      <selection activeCell="A4" sqref="A4"/>
    </sheetView>
  </sheetViews>
  <sheetFormatPr defaultRowHeight="15" x14ac:dyDescent="0.25"/>
  <cols>
    <col min="1" max="1" width="64.28515625" style="75" customWidth="1"/>
    <col min="2" max="2" width="24" style="72" customWidth="1"/>
    <col min="3" max="3" width="71.5703125" style="72" customWidth="1"/>
    <col min="4" max="4" width="11.5703125" style="72" bestFit="1" customWidth="1"/>
    <col min="5" max="16384" width="9.140625" style="72"/>
  </cols>
  <sheetData>
    <row r="1" spans="1:2" x14ac:dyDescent="0.25">
      <c r="A1" s="76" t="s">
        <v>23</v>
      </c>
      <c r="B1" s="71" t="s">
        <v>18</v>
      </c>
    </row>
    <row r="2" spans="1:2" ht="30" x14ac:dyDescent="0.25">
      <c r="A2" s="78" t="s">
        <v>58</v>
      </c>
      <c r="B2" s="73" t="s">
        <v>53</v>
      </c>
    </row>
    <row r="3" spans="1:2" ht="30" x14ac:dyDescent="0.25">
      <c r="A3" s="79" t="s">
        <v>84</v>
      </c>
      <c r="B3" s="74" t="s">
        <v>80</v>
      </c>
    </row>
    <row r="4" spans="1:2" ht="45" x14ac:dyDescent="0.25">
      <c r="A4" s="79" t="s">
        <v>100</v>
      </c>
      <c r="B4" s="74" t="s">
        <v>97</v>
      </c>
    </row>
    <row r="5" spans="1:2" ht="30" x14ac:dyDescent="0.25">
      <c r="A5" s="79" t="s">
        <v>76</v>
      </c>
      <c r="B5" s="74" t="s">
        <v>107</v>
      </c>
    </row>
    <row r="6" spans="1:2" ht="28.15" customHeight="1" x14ac:dyDescent="0.25">
      <c r="A6" s="79" t="s">
        <v>115</v>
      </c>
      <c r="B6" s="74" t="s">
        <v>112</v>
      </c>
    </row>
    <row r="7" spans="1:2" x14ac:dyDescent="0.25">
      <c r="A7" s="79" t="s">
        <v>76</v>
      </c>
      <c r="B7" s="74" t="s">
        <v>119</v>
      </c>
    </row>
    <row r="8" spans="1:2" ht="30" x14ac:dyDescent="0.25">
      <c r="A8" s="79" t="s">
        <v>76</v>
      </c>
      <c r="B8" s="74" t="s">
        <v>125</v>
      </c>
    </row>
    <row r="9" spans="1:2" ht="30" x14ac:dyDescent="0.25">
      <c r="A9" s="79" t="s">
        <v>76</v>
      </c>
      <c r="B9" s="74" t="s">
        <v>131</v>
      </c>
    </row>
    <row r="10" spans="1:2" ht="30" x14ac:dyDescent="0.25">
      <c r="A10" s="79" t="s">
        <v>76</v>
      </c>
      <c r="B10" s="74" t="s">
        <v>138</v>
      </c>
    </row>
    <row r="11" spans="1:2" ht="30" x14ac:dyDescent="0.25">
      <c r="A11" s="79" t="s">
        <v>76</v>
      </c>
      <c r="B11" s="74" t="s">
        <v>143</v>
      </c>
    </row>
    <row r="12" spans="1:2" ht="45" x14ac:dyDescent="0.25">
      <c r="A12" s="79" t="s">
        <v>151</v>
      </c>
      <c r="B12" s="74" t="s">
        <v>149</v>
      </c>
    </row>
    <row r="13" spans="1:2" ht="45" x14ac:dyDescent="0.25">
      <c r="A13" s="79" t="s">
        <v>157</v>
      </c>
      <c r="B13" s="74" t="s">
        <v>155</v>
      </c>
    </row>
    <row r="14" spans="1:2" ht="30" x14ac:dyDescent="0.25">
      <c r="A14" s="79" t="s">
        <v>76</v>
      </c>
      <c r="B14" s="74" t="s">
        <v>161</v>
      </c>
    </row>
    <row r="15" spans="1:2" ht="30" x14ac:dyDescent="0.25">
      <c r="A15" s="79" t="s">
        <v>76</v>
      </c>
      <c r="B15" s="74" t="s">
        <v>168</v>
      </c>
    </row>
    <row r="16" spans="1:2" ht="30" x14ac:dyDescent="0.25">
      <c r="A16" s="79" t="s">
        <v>76</v>
      </c>
      <c r="B16" s="74" t="s">
        <v>173</v>
      </c>
    </row>
    <row r="17" spans="1:2" ht="30" x14ac:dyDescent="0.25">
      <c r="A17" s="79" t="s">
        <v>180</v>
      </c>
      <c r="B17" s="74" t="s">
        <v>178</v>
      </c>
    </row>
    <row r="18" spans="1:2" ht="30" x14ac:dyDescent="0.25">
      <c r="A18" s="79" t="s">
        <v>191</v>
      </c>
      <c r="B18" s="74" t="s">
        <v>188</v>
      </c>
    </row>
    <row r="19" spans="1:2" ht="30" x14ac:dyDescent="0.25">
      <c r="A19" s="79" t="s">
        <v>76</v>
      </c>
      <c r="B19" s="74" t="s">
        <v>196</v>
      </c>
    </row>
    <row r="20" spans="1:2" ht="60" x14ac:dyDescent="0.25">
      <c r="A20" s="79" t="s">
        <v>205</v>
      </c>
      <c r="B20" s="74" t="s">
        <v>202</v>
      </c>
    </row>
    <row r="21" spans="1:2" ht="30" x14ac:dyDescent="0.25">
      <c r="A21" s="79" t="s">
        <v>211</v>
      </c>
      <c r="B21" s="74" t="s">
        <v>112</v>
      </c>
    </row>
    <row r="22" spans="1:2" ht="45" x14ac:dyDescent="0.25">
      <c r="A22" s="79" t="s">
        <v>76</v>
      </c>
      <c r="B22" s="74" t="s">
        <v>215</v>
      </c>
    </row>
    <row r="23" spans="1:2" ht="75" x14ac:dyDescent="0.25">
      <c r="A23" s="79" t="s">
        <v>222</v>
      </c>
      <c r="B23" s="74" t="s">
        <v>220</v>
      </c>
    </row>
    <row r="24" spans="1:2" ht="75" x14ac:dyDescent="0.25">
      <c r="A24" s="75" t="s">
        <v>298</v>
      </c>
      <c r="B24" s="75" t="s">
        <v>294</v>
      </c>
    </row>
    <row r="25" spans="1:2" ht="30" x14ac:dyDescent="0.25">
      <c r="B25" s="75" t="s">
        <v>300</v>
      </c>
    </row>
    <row r="26" spans="1:2" ht="30" x14ac:dyDescent="0.25">
      <c r="B26" s="75" t="s">
        <v>301</v>
      </c>
    </row>
    <row r="27" spans="1:2" ht="90" x14ac:dyDescent="0.25">
      <c r="A27" s="75" t="s">
        <v>304</v>
      </c>
      <c r="B27" s="75" t="s">
        <v>303</v>
      </c>
    </row>
    <row r="28" spans="1:2" ht="45" x14ac:dyDescent="0.25">
      <c r="B28" s="75" t="s">
        <v>305</v>
      </c>
    </row>
    <row r="29" spans="1:2" ht="30" x14ac:dyDescent="0.25">
      <c r="B29" s="75" t="s">
        <v>307</v>
      </c>
    </row>
    <row r="30" spans="1:2" ht="60" x14ac:dyDescent="0.25">
      <c r="A30" s="75" t="s">
        <v>312</v>
      </c>
      <c r="B30" s="75" t="s">
        <v>311</v>
      </c>
    </row>
    <row r="31" spans="1:2" ht="45" x14ac:dyDescent="0.25">
      <c r="B31" s="75" t="s">
        <v>314</v>
      </c>
    </row>
    <row r="32" spans="1:2" ht="30" x14ac:dyDescent="0.25">
      <c r="A32" s="75" t="s">
        <v>319</v>
      </c>
      <c r="B32" s="75"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raw data 5.08.22 + 5.17.22</vt:lpstr>
      <vt:lpstr>Cleaned</vt:lpstr>
      <vt:lpstr>Cleaned SAH</vt:lpstr>
      <vt:lpstr>Q1</vt:lpstr>
      <vt:lpstr>Q2</vt:lpstr>
      <vt:lpstr>Q3</vt:lpstr>
      <vt:lpstr>Q4</vt:lpstr>
      <vt:lpstr>Q5</vt:lpstr>
      <vt:lpstr>Q6</vt:lpstr>
      <vt:lpstr>Q7 Matrix</vt:lpstr>
      <vt:lpstr>Q7 Chart</vt:lpstr>
      <vt:lpstr>Q8 Matrix</vt:lpstr>
      <vt:lpstr>Q8 Chart</vt:lpstr>
      <vt:lpstr>Q9</vt:lpstr>
      <vt:lpstr>Q10</vt:lpstr>
      <vt:lpstr>Combo Matrix</vt:lpstr>
      <vt:lpstr>Categorical Interest-Exp</vt:lpstr>
      <vt:lpstr>Combo Figures</vt:lpstr>
      <vt:lpstr>Interest vs Gap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Hall, Sonia</cp:lastModifiedBy>
  <cp:lastPrinted>2022-05-19T16:45:15Z</cp:lastPrinted>
  <dcterms:created xsi:type="dcterms:W3CDTF">2022-05-08T16:33:22Z</dcterms:created>
  <dcterms:modified xsi:type="dcterms:W3CDTF">2022-05-20T16:32:24Z</dcterms:modified>
</cp:coreProperties>
</file>