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Google Диск\_ДОГОВОРА-СПЕЦИФИКАЦИИ (клиенты)_\KFC auto-food\Сокол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J38" i="1" l="1"/>
  <c r="J26" i="1" l="1"/>
  <c r="J13" i="1" l="1"/>
  <c r="J25" i="1"/>
  <c r="J11" i="1"/>
  <c r="J12" i="1"/>
  <c r="J15" i="1"/>
  <c r="J32" i="1"/>
  <c r="J22" i="1"/>
  <c r="J30" i="1"/>
  <c r="J24" i="1"/>
  <c r="J23" i="1"/>
  <c r="J10" i="1"/>
  <c r="J14" i="1"/>
  <c r="J20" i="1"/>
  <c r="J21" i="1"/>
  <c r="J27" i="1"/>
  <c r="J28" i="1"/>
  <c r="J29" i="1"/>
  <c r="J31" i="1"/>
  <c r="J33" i="1"/>
  <c r="J5" i="1"/>
  <c r="J6" i="1"/>
  <c r="J7" i="1"/>
  <c r="J8" i="1"/>
  <c r="J9" i="1"/>
  <c r="J16" i="1"/>
  <c r="J17" i="1"/>
  <c r="J4" i="1"/>
  <c r="J18" i="1" l="1"/>
  <c r="J35" i="1" s="1"/>
  <c r="J34" i="1"/>
  <c r="J36" i="1" l="1"/>
  <c r="J37" i="1" l="1"/>
</calcChain>
</file>

<file path=xl/sharedStrings.xml><?xml version="1.0" encoding="utf-8"?>
<sst xmlns="http://schemas.openxmlformats.org/spreadsheetml/2006/main" count="71" uniqueCount="48">
  <si>
    <r>
      <rPr>
        <sz val="7"/>
        <rFont val="Arial"/>
        <family val="2"/>
      </rPr>
      <t>№п/п</t>
    </r>
  </si>
  <si>
    <r>
      <rPr>
        <b/>
        <sz val="7"/>
        <rFont val="Arial"/>
        <family val="2"/>
      </rPr>
      <t>Наименование работ и материалов</t>
    </r>
  </si>
  <si>
    <r>
      <rPr>
        <sz val="7"/>
        <rFont val="Arial"/>
        <family val="2"/>
      </rPr>
      <t>Единица измерения</t>
    </r>
  </si>
  <si>
    <r>
      <rPr>
        <sz val="7"/>
        <rFont val="Arial"/>
        <family val="2"/>
      </rPr>
      <t>Кол-во</t>
    </r>
  </si>
  <si>
    <r>
      <rPr>
        <sz val="7"/>
        <rFont val="Arial"/>
        <family val="2"/>
      </rPr>
      <t xml:space="preserve">Цена за
</t>
    </r>
    <r>
      <rPr>
        <sz val="7"/>
        <rFont val="Arial"/>
        <family val="2"/>
      </rPr>
      <t>единицу, руб.</t>
    </r>
  </si>
  <si>
    <r>
      <rPr>
        <sz val="7"/>
        <rFont val="Arial"/>
        <family val="2"/>
      </rPr>
      <t>Стоимость, руб.</t>
    </r>
  </si>
  <si>
    <r>
      <rPr>
        <b/>
        <sz val="9.5"/>
        <rFont val="Arial"/>
        <family val="2"/>
      </rPr>
      <t>Раздел 1. Система  автоматической пожарной сигнализации и оповещения и управления эвакуацией людей при пожаре (АПС и СОУЭ)</t>
    </r>
  </si>
  <si>
    <r>
      <rPr>
        <b/>
        <sz val="8.5"/>
        <rFont val="Arial"/>
        <family val="2"/>
      </rPr>
      <t>Монтажные и пусконаладочные работы по разделу 1:</t>
    </r>
  </si>
  <si>
    <r>
      <rPr>
        <sz val="7"/>
        <rFont val="Arial"/>
        <family val="2"/>
      </rPr>
      <t>м</t>
    </r>
  </si>
  <si>
    <r>
      <rPr>
        <sz val="7"/>
        <rFont val="Arial"/>
        <family val="2"/>
      </rPr>
      <t>Затягивание (прокладка) кабелей системы в проложенные гофротрубы (ПВХ короба)</t>
    </r>
  </si>
  <si>
    <r>
      <rPr>
        <sz val="7"/>
        <rFont val="Arial"/>
        <family val="2"/>
      </rPr>
      <t>шт</t>
    </r>
  </si>
  <si>
    <r>
      <rPr>
        <sz val="7"/>
        <rFont val="Arial"/>
        <family val="2"/>
      </rPr>
      <t>Сверление отверстий Ø20 мм в гипсокартонной пеноблочной стене на глубину 200 мм.</t>
    </r>
  </si>
  <si>
    <r>
      <rPr>
        <sz val="7"/>
        <rFont val="Arial"/>
        <family val="2"/>
      </rPr>
      <t>компл.</t>
    </r>
  </si>
  <si>
    <r>
      <rPr>
        <sz val="7"/>
        <rFont val="Arial"/>
        <family val="2"/>
      </rPr>
      <t>Разводка по устройствам и подключение жил кабелей или проводов сечением до 1 кв.мм.</t>
    </r>
  </si>
  <si>
    <r>
      <rPr>
        <sz val="7"/>
        <rFont val="Arial"/>
        <family val="2"/>
      </rPr>
      <t>Пусконаладочные работы по системам АПС/СОУЭ</t>
    </r>
  </si>
  <si>
    <r>
      <rPr>
        <sz val="7"/>
        <rFont val="Arial"/>
        <family val="2"/>
      </rPr>
      <t>Итого по Разделу 1 за программирование,  монтажные и пусконаладочные работы:</t>
    </r>
  </si>
  <si>
    <r>
      <rPr>
        <sz val="7"/>
        <rFont val="Arial"/>
        <family val="2"/>
      </rPr>
      <t>Итого по Разделу 1 за оборудование и материалы:</t>
    </r>
  </si>
  <si>
    <r>
      <rPr>
        <b/>
        <sz val="8.5"/>
        <rFont val="Arial"/>
        <family val="2"/>
      </rPr>
      <t>Итого по смете за монтажные и пусконаладочные работы:</t>
    </r>
  </si>
  <si>
    <r>
      <rPr>
        <b/>
        <sz val="8.5"/>
        <rFont val="Arial"/>
        <family val="2"/>
      </rPr>
      <t>Итого по смете за оборудование и материалы:</t>
    </r>
  </si>
  <si>
    <r>
      <rPr>
        <b/>
        <sz val="8.5"/>
        <rFont val="Arial"/>
        <family val="2"/>
      </rPr>
      <t>ИТОГО по смете:</t>
    </r>
  </si>
  <si>
    <t>Монтаж блока питания АПС</t>
  </si>
  <si>
    <t>Монтаж АКБ блока питания АПС</t>
  </si>
  <si>
    <t>Аккумуляторная батарея DT1207</t>
  </si>
  <si>
    <t>м</t>
  </si>
  <si>
    <t>Монтажный комплект</t>
  </si>
  <si>
    <t>Маркировочный комплект</t>
  </si>
  <si>
    <t>Монтаж ПВХ гофротрубы Ø20 мм. по потолочным плитам, лоткам  с креплением скобами</t>
  </si>
  <si>
    <t>Кабель силовой огнестойкий ППГнг-FRHF 2х1,5, м</t>
  </si>
  <si>
    <t>Монтаж извещателя пожарной сигнализации дымового/теплового точечного</t>
  </si>
  <si>
    <t>Монтаж потолочного громкоговорителя/оповещателя</t>
  </si>
  <si>
    <t>Оборудование и материалы по разделу 1:</t>
  </si>
  <si>
    <t>шт.</t>
  </si>
  <si>
    <t>Монтаж устройства коммутационного</t>
  </si>
  <si>
    <t>Извещатель пожарный дымовой оптико-электронный адресно-аналоговый ДИП-34А-03 (ИП 212-34А)</t>
  </si>
  <si>
    <t>Извещатель пожарный тепловой максимально-дифференциальный адресно-аналоговый С2000-ИП-03</t>
  </si>
  <si>
    <t>Блок сигнально-пусковой адресный С2000-СП2</t>
  </si>
  <si>
    <t>Устройство коммутационное УК-ВК исп. 12</t>
  </si>
  <si>
    <t>Кабель огнестойкий КПСнг(А)-FRHF 1х2х1,0, м</t>
  </si>
  <si>
    <t>Источник питания резервированный РИП-12 исп. 54 (РИП-12-2/7П2-Р-RS)</t>
  </si>
  <si>
    <t>Потолочный встраиваемый громкоговоритель CVGaudio CPA5T</t>
  </si>
  <si>
    <t>Труба ПВХ легкая серая D=20</t>
  </si>
  <si>
    <t>Держатель с защелкой для крепления труб, ф20мм, пластик, RAL 7035</t>
  </si>
  <si>
    <t>Монтаж Блока сигнально-пускового адресного</t>
  </si>
  <si>
    <t>Фотолюминесцентный план эвакуации 300х400 мм. (А3) в алюминевой рамке</t>
  </si>
  <si>
    <t>Программирование системы АПС/АДУ</t>
  </si>
  <si>
    <t>Накладные и транспортные расходы:</t>
  </si>
  <si>
    <t>Усилитель линейный для ПУО Октава 100Б</t>
  </si>
  <si>
    <t>Монтаж усилителя линейного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</si>
</sst>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2" fillId="0" borderId="0"/>
    <xf numFmtId="3" fontId="13" fillId="0" borderId="5">
      <alignment horizontal="center" vertical="center" wrapText="1"/>
      <protection locked="0"/>
    </xf>
  </cellStyleXfs>
  <cellXfs count="4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8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2" fontId="5" fillId="0" borderId="11" xfId="0" applyNumberFormat="1" applyFont="1" applyFill="1" applyBorder="1" applyAlignment="1">
      <alignment horizontal="center" shrinkToFit="1"/>
    </xf>
    <xf numFmtId="0" fontId="1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2" fontId="5" fillId="0" borderId="8" xfId="0" applyNumberFormat="1" applyFont="1" applyFill="1" applyBorder="1" applyAlignment="1">
      <alignment horizontal="center" shrinkToFit="1"/>
    </xf>
    <xf numFmtId="2" fontId="5" fillId="0" borderId="2" xfId="0" applyNumberFormat="1" applyFont="1" applyFill="1" applyBorder="1" applyAlignment="1">
      <alignment horizontal="center" shrinkToFit="1"/>
    </xf>
    <xf numFmtId="2" fontId="6" fillId="0" borderId="5" xfId="0" applyNumberFormat="1" applyFont="1" applyFill="1" applyBorder="1" applyAlignment="1">
      <alignment horizontal="center" shrinkToFit="1"/>
    </xf>
    <xf numFmtId="2" fontId="7" fillId="0" borderId="5" xfId="0" applyNumberFormat="1" applyFont="1" applyFill="1" applyBorder="1" applyAlignment="1">
      <alignment horizontal="center" shrinkToFit="1"/>
    </xf>
    <xf numFmtId="2" fontId="5" fillId="0" borderId="13" xfId="0" applyNumberFormat="1" applyFont="1" applyFill="1" applyBorder="1" applyAlignment="1">
      <alignment horizontal="center" shrinkToFit="1"/>
    </xf>
    <xf numFmtId="2" fontId="5" fillId="0" borderId="5" xfId="0" applyNumberFormat="1" applyFont="1" applyFill="1" applyBorder="1" applyAlignment="1">
      <alignment horizontal="center" shrinkToFit="1"/>
    </xf>
    <xf numFmtId="0" fontId="8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28"/>
    </xf>
    <xf numFmtId="0" fontId="1" fillId="0" borderId="4" xfId="0" applyFont="1" applyFill="1" applyBorder="1" applyAlignment="1">
      <alignment horizontal="left" vertical="top" wrapText="1" indent="28"/>
    </xf>
    <xf numFmtId="0" fontId="9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left" vertical="top" wrapText="1" indent="12"/>
    </xf>
    <xf numFmtId="0" fontId="3" fillId="0" borderId="7" xfId="0" applyFont="1" applyFill="1" applyBorder="1" applyAlignment="1">
      <alignment horizontal="left" vertical="top" wrapText="1" indent="12"/>
    </xf>
    <xf numFmtId="0" fontId="3" fillId="0" borderId="12" xfId="0" applyFont="1" applyFill="1" applyBorder="1" applyAlignment="1">
      <alignment horizontal="left" vertical="top" wrapText="1" indent="12"/>
    </xf>
    <xf numFmtId="1" fontId="5" fillId="0" borderId="8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42"/>
    </xf>
    <xf numFmtId="0" fontId="1" fillId="0" borderId="4" xfId="0" applyFont="1" applyFill="1" applyBorder="1" applyAlignment="1">
      <alignment horizontal="left" vertical="top" wrapText="1" indent="42"/>
    </xf>
    <xf numFmtId="0" fontId="1" fillId="0" borderId="3" xfId="0" applyFont="1" applyFill="1" applyBorder="1" applyAlignment="1">
      <alignment horizontal="left" vertical="top" wrapText="1" indent="42"/>
    </xf>
  </cellXfs>
  <cellStyles count="3">
    <cellStyle name="Загол. граф" xfId="2"/>
    <cellStyle name="Обычный" xfId="0" builtinId="0"/>
    <cellStyle name="Стиль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145" zoomScaleNormal="145" workbookViewId="0">
      <selection activeCell="J42" sqref="J42"/>
    </sheetView>
  </sheetViews>
  <sheetFormatPr defaultRowHeight="12.75"/>
  <cols>
    <col min="1" max="1" width="6.6640625" customWidth="1"/>
    <col min="2" max="2" width="1.5" customWidth="1"/>
    <col min="3" max="3" width="20.83203125" customWidth="1"/>
    <col min="4" max="4" width="2.6640625" customWidth="1"/>
    <col min="5" max="5" width="8.5" customWidth="1"/>
    <col min="6" max="6" width="47.6640625" customWidth="1"/>
    <col min="7" max="7" width="9.5" customWidth="1"/>
    <col min="8" max="8" width="10.83203125" style="4" customWidth="1"/>
    <col min="9" max="9" width="10.1640625" style="4" customWidth="1"/>
    <col min="10" max="10" width="14" style="3" customWidth="1"/>
  </cols>
  <sheetData>
    <row r="1" spans="1:10" ht="28.5" customHeight="1">
      <c r="A1" s="28" t="s">
        <v>0</v>
      </c>
      <c r="B1" s="29"/>
      <c r="C1" s="30" t="s">
        <v>1</v>
      </c>
      <c r="D1" s="31"/>
      <c r="E1" s="31"/>
      <c r="F1" s="32"/>
      <c r="G1" s="9" t="s">
        <v>2</v>
      </c>
      <c r="H1" s="10" t="s">
        <v>3</v>
      </c>
      <c r="I1" s="11" t="s">
        <v>4</v>
      </c>
      <c r="J1" s="10" t="s">
        <v>5</v>
      </c>
    </row>
    <row r="2" spans="1:10" ht="31.5" customHeight="1">
      <c r="A2" s="38" t="s">
        <v>6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2.2" customHeight="1">
      <c r="A3" s="39" t="s">
        <v>7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9" customHeight="1">
      <c r="A4" s="33">
        <v>1</v>
      </c>
      <c r="B4" s="34"/>
      <c r="C4" s="35" t="s">
        <v>26</v>
      </c>
      <c r="D4" s="36"/>
      <c r="E4" s="36"/>
      <c r="F4" s="37"/>
      <c r="G4" s="7" t="s">
        <v>8</v>
      </c>
      <c r="H4" s="8">
        <v>500</v>
      </c>
      <c r="I4" s="12">
        <v>78.48</v>
      </c>
      <c r="J4" s="17">
        <f>H4*I4</f>
        <v>39240</v>
      </c>
    </row>
    <row r="5" spans="1:10" ht="9" customHeight="1">
      <c r="A5" s="21">
        <v>2</v>
      </c>
      <c r="B5" s="22"/>
      <c r="C5" s="40" t="s">
        <v>9</v>
      </c>
      <c r="D5" s="19"/>
      <c r="E5" s="19"/>
      <c r="F5" s="20"/>
      <c r="G5" s="1" t="s">
        <v>8</v>
      </c>
      <c r="H5" s="2">
        <v>500</v>
      </c>
      <c r="I5" s="13">
        <v>32.4</v>
      </c>
      <c r="J5" s="17">
        <f t="shared" ref="J5:J17" si="0">H5*I5</f>
        <v>16200</v>
      </c>
    </row>
    <row r="6" spans="1:10" ht="9" customHeight="1">
      <c r="A6" s="21">
        <v>3</v>
      </c>
      <c r="B6" s="22"/>
      <c r="C6" s="18" t="s">
        <v>29</v>
      </c>
      <c r="D6" s="19"/>
      <c r="E6" s="19"/>
      <c r="F6" s="20"/>
      <c r="G6" s="1" t="s">
        <v>10</v>
      </c>
      <c r="H6" s="2">
        <v>9</v>
      </c>
      <c r="I6" s="13">
        <v>840</v>
      </c>
      <c r="J6" s="17">
        <f t="shared" si="0"/>
        <v>7560</v>
      </c>
    </row>
    <row r="7" spans="1:10" ht="9" customHeight="1">
      <c r="A7" s="21">
        <v>4</v>
      </c>
      <c r="B7" s="22"/>
      <c r="C7" s="18" t="s">
        <v>28</v>
      </c>
      <c r="D7" s="19"/>
      <c r="E7" s="19"/>
      <c r="F7" s="20"/>
      <c r="G7" s="1" t="s">
        <v>10</v>
      </c>
      <c r="H7" s="2">
        <v>28</v>
      </c>
      <c r="I7" s="13">
        <v>780</v>
      </c>
      <c r="J7" s="17">
        <f t="shared" si="0"/>
        <v>21840</v>
      </c>
    </row>
    <row r="8" spans="1:10" ht="9" customHeight="1">
      <c r="A8" s="21">
        <v>5</v>
      </c>
      <c r="B8" s="22"/>
      <c r="C8" s="40" t="s">
        <v>11</v>
      </c>
      <c r="D8" s="19"/>
      <c r="E8" s="19"/>
      <c r="F8" s="20"/>
      <c r="G8" s="1" t="s">
        <v>10</v>
      </c>
      <c r="H8" s="2">
        <v>5</v>
      </c>
      <c r="I8" s="13">
        <v>278.39999999999998</v>
      </c>
      <c r="J8" s="17">
        <f t="shared" si="0"/>
        <v>1392</v>
      </c>
    </row>
    <row r="9" spans="1:10" ht="9" customHeight="1">
      <c r="A9" s="21">
        <v>6</v>
      </c>
      <c r="B9" s="22"/>
      <c r="C9" s="40" t="s">
        <v>13</v>
      </c>
      <c r="D9" s="19"/>
      <c r="E9" s="19"/>
      <c r="F9" s="20"/>
      <c r="G9" s="1" t="s">
        <v>10</v>
      </c>
      <c r="H9" s="2">
        <v>116</v>
      </c>
      <c r="I9" s="13">
        <v>66</v>
      </c>
      <c r="J9" s="17">
        <f t="shared" si="0"/>
        <v>7656</v>
      </c>
    </row>
    <row r="10" spans="1:10" ht="9" customHeight="1">
      <c r="A10" s="21">
        <v>7</v>
      </c>
      <c r="B10" s="22"/>
      <c r="C10" s="18" t="s">
        <v>21</v>
      </c>
      <c r="D10" s="19"/>
      <c r="E10" s="19"/>
      <c r="F10" s="20"/>
      <c r="G10" s="1" t="s">
        <v>10</v>
      </c>
      <c r="H10" s="2">
        <v>3</v>
      </c>
      <c r="I10" s="13">
        <v>360</v>
      </c>
      <c r="J10" s="17">
        <f t="shared" ref="J10:J13" si="1">H10*I10</f>
        <v>1080</v>
      </c>
    </row>
    <row r="11" spans="1:10" ht="9" customHeight="1">
      <c r="A11" s="21">
        <v>8</v>
      </c>
      <c r="B11" s="22"/>
      <c r="C11" s="18" t="s">
        <v>42</v>
      </c>
      <c r="D11" s="19"/>
      <c r="E11" s="19"/>
      <c r="F11" s="20"/>
      <c r="G11" s="1" t="s">
        <v>10</v>
      </c>
      <c r="H11" s="2">
        <v>2</v>
      </c>
      <c r="I11" s="13">
        <v>1320</v>
      </c>
      <c r="J11" s="17">
        <f t="shared" ref="J11" si="2">H11*I11</f>
        <v>2640</v>
      </c>
    </row>
    <row r="12" spans="1:10" ht="9" customHeight="1">
      <c r="A12" s="21">
        <v>9</v>
      </c>
      <c r="B12" s="22"/>
      <c r="C12" s="18" t="s">
        <v>32</v>
      </c>
      <c r="D12" s="19"/>
      <c r="E12" s="19"/>
      <c r="F12" s="20"/>
      <c r="G12" s="1" t="s">
        <v>10</v>
      </c>
      <c r="H12" s="2">
        <v>2</v>
      </c>
      <c r="I12" s="13">
        <v>1020</v>
      </c>
      <c r="J12" s="17">
        <f t="shared" si="1"/>
        <v>2040</v>
      </c>
    </row>
    <row r="13" spans="1:10" ht="9" customHeight="1">
      <c r="A13" s="21">
        <v>10</v>
      </c>
      <c r="B13" s="22"/>
      <c r="C13" s="18" t="s">
        <v>20</v>
      </c>
      <c r="D13" s="19"/>
      <c r="E13" s="19"/>
      <c r="F13" s="20"/>
      <c r="G13" s="1" t="s">
        <v>10</v>
      </c>
      <c r="H13" s="2">
        <v>1</v>
      </c>
      <c r="I13" s="13">
        <v>1320</v>
      </c>
      <c r="J13" s="17">
        <f t="shared" si="1"/>
        <v>1320</v>
      </c>
    </row>
    <row r="14" spans="1:10" ht="9" customHeight="1">
      <c r="A14" s="21">
        <v>11</v>
      </c>
      <c r="B14" s="22"/>
      <c r="C14" s="18" t="s">
        <v>47</v>
      </c>
      <c r="D14" s="19"/>
      <c r="E14" s="19"/>
      <c r="F14" s="20"/>
      <c r="G14" s="1" t="s">
        <v>10</v>
      </c>
      <c r="H14" s="2">
        <v>1</v>
      </c>
      <c r="I14" s="13">
        <v>2440</v>
      </c>
      <c r="J14" s="17">
        <f t="shared" si="0"/>
        <v>2440</v>
      </c>
    </row>
    <row r="15" spans="1:10" ht="9" customHeight="1">
      <c r="A15" s="21">
        <v>12</v>
      </c>
      <c r="B15" s="22"/>
      <c r="C15" s="18" t="s">
        <v>43</v>
      </c>
      <c r="D15" s="19"/>
      <c r="E15" s="19"/>
      <c r="F15" s="20"/>
      <c r="G15" s="6" t="s">
        <v>31</v>
      </c>
      <c r="H15" s="2">
        <v>1</v>
      </c>
      <c r="I15" s="13">
        <v>2280</v>
      </c>
      <c r="J15" s="17">
        <f t="shared" ref="J15" si="3">H15*I15</f>
        <v>2280</v>
      </c>
    </row>
    <row r="16" spans="1:10" ht="9" customHeight="1">
      <c r="A16" s="21">
        <v>13</v>
      </c>
      <c r="B16" s="22"/>
      <c r="C16" s="40" t="s">
        <v>14</v>
      </c>
      <c r="D16" s="19"/>
      <c r="E16" s="19"/>
      <c r="F16" s="20"/>
      <c r="G16" s="6" t="s">
        <v>31</v>
      </c>
      <c r="H16" s="2">
        <v>1</v>
      </c>
      <c r="I16" s="13">
        <v>18578</v>
      </c>
      <c r="J16" s="17">
        <f t="shared" si="0"/>
        <v>18578</v>
      </c>
    </row>
    <row r="17" spans="1:10" ht="9.1999999999999993" customHeight="1">
      <c r="A17" s="21">
        <v>14</v>
      </c>
      <c r="B17" s="22"/>
      <c r="C17" s="18" t="s">
        <v>44</v>
      </c>
      <c r="D17" s="19"/>
      <c r="E17" s="19"/>
      <c r="F17" s="20"/>
      <c r="G17" s="6" t="s">
        <v>31</v>
      </c>
      <c r="H17" s="2">
        <v>1</v>
      </c>
      <c r="I17" s="13">
        <v>24600</v>
      </c>
      <c r="J17" s="17">
        <f t="shared" si="0"/>
        <v>24600</v>
      </c>
    </row>
    <row r="18" spans="1:10" ht="9.1999999999999993" customHeight="1">
      <c r="A18" s="23" t="s">
        <v>15</v>
      </c>
      <c r="B18" s="24"/>
      <c r="C18" s="24"/>
      <c r="D18" s="24"/>
      <c r="E18" s="24"/>
      <c r="F18" s="24"/>
      <c r="G18" s="24"/>
      <c r="H18" s="24"/>
      <c r="I18" s="24"/>
      <c r="J18" s="17">
        <f>SUM(J4:J17)</f>
        <v>148866</v>
      </c>
    </row>
    <row r="19" spans="1:10" ht="12" customHeight="1">
      <c r="A19" s="25" t="s">
        <v>30</v>
      </c>
      <c r="B19" s="26"/>
      <c r="C19" s="26"/>
      <c r="D19" s="26"/>
      <c r="E19" s="26"/>
      <c r="F19" s="26"/>
      <c r="G19" s="26"/>
      <c r="H19" s="26"/>
      <c r="I19" s="26"/>
      <c r="J19" s="27"/>
    </row>
    <row r="20" spans="1:10" ht="10.5" customHeight="1">
      <c r="A20" s="21">
        <v>15</v>
      </c>
      <c r="B20" s="22"/>
      <c r="C20" s="18" t="s">
        <v>33</v>
      </c>
      <c r="D20" s="19"/>
      <c r="E20" s="19"/>
      <c r="F20" s="20"/>
      <c r="G20" s="1" t="s">
        <v>10</v>
      </c>
      <c r="H20" s="2">
        <v>22</v>
      </c>
      <c r="I20" s="2">
        <v>847</v>
      </c>
      <c r="J20" s="2">
        <f t="shared" ref="J20:J33" si="4">H20*I20</f>
        <v>18634</v>
      </c>
    </row>
    <row r="21" spans="1:10" ht="9" customHeight="1">
      <c r="A21" s="21">
        <v>16</v>
      </c>
      <c r="B21" s="22"/>
      <c r="C21" s="18" t="s">
        <v>34</v>
      </c>
      <c r="D21" s="19"/>
      <c r="E21" s="19"/>
      <c r="F21" s="20"/>
      <c r="G21" s="1" t="s">
        <v>10</v>
      </c>
      <c r="H21" s="2">
        <v>6</v>
      </c>
      <c r="I21" s="2">
        <v>775</v>
      </c>
      <c r="J21" s="2">
        <f t="shared" si="4"/>
        <v>4650</v>
      </c>
    </row>
    <row r="22" spans="1:10" ht="9" customHeight="1">
      <c r="A22" s="21">
        <v>17</v>
      </c>
      <c r="B22" s="22"/>
      <c r="C22" s="18" t="s">
        <v>35</v>
      </c>
      <c r="D22" s="19"/>
      <c r="E22" s="19"/>
      <c r="F22" s="20"/>
      <c r="G22" s="1" t="s">
        <v>10</v>
      </c>
      <c r="H22" s="2">
        <v>2</v>
      </c>
      <c r="I22" s="2">
        <v>1171.18</v>
      </c>
      <c r="J22" s="2">
        <f t="shared" ref="J22" si="5">H22*I22</f>
        <v>2342.36</v>
      </c>
    </row>
    <row r="23" spans="1:10" ht="9" customHeight="1">
      <c r="A23" s="21">
        <v>18</v>
      </c>
      <c r="B23" s="22"/>
      <c r="C23" s="18" t="s">
        <v>36</v>
      </c>
      <c r="D23" s="19"/>
      <c r="E23" s="19"/>
      <c r="F23" s="20"/>
      <c r="G23" s="1" t="s">
        <v>10</v>
      </c>
      <c r="H23" s="2">
        <v>2</v>
      </c>
      <c r="I23" s="2">
        <v>686.4</v>
      </c>
      <c r="J23" s="2">
        <f t="shared" ref="J23:J26" si="6">H23*I23</f>
        <v>1372.8</v>
      </c>
    </row>
    <row r="24" spans="1:10" ht="9" customHeight="1">
      <c r="A24" s="21">
        <v>19</v>
      </c>
      <c r="B24" s="22"/>
      <c r="C24" s="18" t="s">
        <v>38</v>
      </c>
      <c r="D24" s="19"/>
      <c r="E24" s="19"/>
      <c r="F24" s="20"/>
      <c r="G24" s="1" t="s">
        <v>10</v>
      </c>
      <c r="H24" s="2">
        <v>1</v>
      </c>
      <c r="I24" s="2">
        <v>2844.62</v>
      </c>
      <c r="J24" s="2">
        <f t="shared" si="6"/>
        <v>2844.62</v>
      </c>
    </row>
    <row r="25" spans="1:10" ht="9" customHeight="1">
      <c r="A25" s="21">
        <v>20</v>
      </c>
      <c r="B25" s="22"/>
      <c r="C25" s="18" t="s">
        <v>22</v>
      </c>
      <c r="D25" s="19"/>
      <c r="E25" s="19"/>
      <c r="F25" s="20"/>
      <c r="G25" s="1" t="s">
        <v>10</v>
      </c>
      <c r="H25" s="2">
        <v>3</v>
      </c>
      <c r="I25" s="2">
        <v>917.77</v>
      </c>
      <c r="J25" s="2">
        <f t="shared" ref="J25" si="7">H25*I25</f>
        <v>2753.31</v>
      </c>
    </row>
    <row r="26" spans="1:10" ht="9" customHeight="1">
      <c r="A26" s="21">
        <v>21</v>
      </c>
      <c r="B26" s="22"/>
      <c r="C26" s="18" t="s">
        <v>46</v>
      </c>
      <c r="D26" s="41"/>
      <c r="E26" s="41"/>
      <c r="F26" s="42"/>
      <c r="G26" s="1" t="s">
        <v>10</v>
      </c>
      <c r="H26" s="2">
        <v>1</v>
      </c>
      <c r="I26" s="2">
        <v>9150</v>
      </c>
      <c r="J26" s="2">
        <f t="shared" si="6"/>
        <v>9150</v>
      </c>
    </row>
    <row r="27" spans="1:10" ht="9" customHeight="1">
      <c r="A27" s="21">
        <v>22</v>
      </c>
      <c r="B27" s="22"/>
      <c r="C27" s="18" t="s">
        <v>39</v>
      </c>
      <c r="D27" s="19"/>
      <c r="E27" s="19"/>
      <c r="F27" s="20"/>
      <c r="G27" s="1" t="s">
        <v>10</v>
      </c>
      <c r="H27" s="2">
        <v>9</v>
      </c>
      <c r="I27" s="2">
        <v>917</v>
      </c>
      <c r="J27" s="2">
        <f t="shared" si="4"/>
        <v>8253</v>
      </c>
    </row>
    <row r="28" spans="1:10" ht="9" customHeight="1">
      <c r="A28" s="21">
        <v>23</v>
      </c>
      <c r="B28" s="22"/>
      <c r="C28" s="18" t="s">
        <v>41</v>
      </c>
      <c r="D28" s="19"/>
      <c r="E28" s="19"/>
      <c r="F28" s="20"/>
      <c r="G28" s="1" t="s">
        <v>10</v>
      </c>
      <c r="H28" s="2">
        <v>700</v>
      </c>
      <c r="I28" s="2">
        <v>2.5</v>
      </c>
      <c r="J28" s="2">
        <f t="shared" si="4"/>
        <v>1750</v>
      </c>
    </row>
    <row r="29" spans="1:10" ht="9" customHeight="1">
      <c r="A29" s="21">
        <v>24</v>
      </c>
      <c r="B29" s="22"/>
      <c r="C29" s="18" t="s">
        <v>40</v>
      </c>
      <c r="D29" s="19"/>
      <c r="E29" s="19"/>
      <c r="F29" s="20"/>
      <c r="G29" s="6" t="s">
        <v>23</v>
      </c>
      <c r="H29" s="2">
        <v>460</v>
      </c>
      <c r="I29" s="2">
        <v>8.5399999999999991</v>
      </c>
      <c r="J29" s="2">
        <f t="shared" si="4"/>
        <v>3928.3999999999996</v>
      </c>
    </row>
    <row r="30" spans="1:10" ht="9" customHeight="1">
      <c r="A30" s="21">
        <v>25</v>
      </c>
      <c r="B30" s="22"/>
      <c r="C30" s="18" t="s">
        <v>37</v>
      </c>
      <c r="D30" s="19"/>
      <c r="E30" s="19"/>
      <c r="F30" s="20"/>
      <c r="G30" s="1" t="s">
        <v>8</v>
      </c>
      <c r="H30" s="2">
        <v>460</v>
      </c>
      <c r="I30" s="2">
        <v>28.95</v>
      </c>
      <c r="J30" s="2">
        <f t="shared" ref="J30" si="8">H30*I30</f>
        <v>13317</v>
      </c>
    </row>
    <row r="31" spans="1:10" ht="9" customHeight="1">
      <c r="A31" s="21">
        <v>26</v>
      </c>
      <c r="B31" s="22"/>
      <c r="C31" s="18" t="s">
        <v>27</v>
      </c>
      <c r="D31" s="19"/>
      <c r="E31" s="19"/>
      <c r="F31" s="20"/>
      <c r="G31" s="1" t="s">
        <v>8</v>
      </c>
      <c r="H31" s="2">
        <v>40</v>
      </c>
      <c r="I31" s="2">
        <v>61.56</v>
      </c>
      <c r="J31" s="2">
        <f t="shared" si="4"/>
        <v>2462.4</v>
      </c>
    </row>
    <row r="32" spans="1:10" ht="9.1999999999999993" customHeight="1">
      <c r="A32" s="21">
        <v>27</v>
      </c>
      <c r="B32" s="22"/>
      <c r="C32" s="18" t="s">
        <v>24</v>
      </c>
      <c r="D32" s="19"/>
      <c r="E32" s="19"/>
      <c r="F32" s="20"/>
      <c r="G32" s="1" t="s">
        <v>12</v>
      </c>
      <c r="H32" s="2">
        <v>1</v>
      </c>
      <c r="I32" s="2">
        <v>4500</v>
      </c>
      <c r="J32" s="2">
        <f t="shared" ref="J32" si="9">H32*I32</f>
        <v>4500</v>
      </c>
    </row>
    <row r="33" spans="1:10" ht="9.1999999999999993" customHeight="1">
      <c r="A33" s="21">
        <v>28</v>
      </c>
      <c r="B33" s="22"/>
      <c r="C33" s="18" t="s">
        <v>25</v>
      </c>
      <c r="D33" s="19"/>
      <c r="E33" s="19"/>
      <c r="F33" s="20"/>
      <c r="G33" s="1" t="s">
        <v>12</v>
      </c>
      <c r="H33" s="2">
        <v>1</v>
      </c>
      <c r="I33" s="2">
        <v>1500</v>
      </c>
      <c r="J33" s="2">
        <f t="shared" si="4"/>
        <v>1500</v>
      </c>
    </row>
    <row r="34" spans="1:10" ht="9.1999999999999993" customHeight="1">
      <c r="A34" s="44" t="s">
        <v>16</v>
      </c>
      <c r="B34" s="45"/>
      <c r="C34" s="45"/>
      <c r="D34" s="45"/>
      <c r="E34" s="45"/>
      <c r="F34" s="45"/>
      <c r="G34" s="45"/>
      <c r="H34" s="45"/>
      <c r="I34" s="46"/>
      <c r="J34" s="16">
        <f>SUM(J20:J33)</f>
        <v>77457.889999999985</v>
      </c>
    </row>
    <row r="35" spans="1:10">
      <c r="A35" s="43" t="s">
        <v>17</v>
      </c>
      <c r="B35" s="26"/>
      <c r="C35" s="26"/>
      <c r="D35" s="26"/>
      <c r="E35" s="26"/>
      <c r="F35" s="26"/>
      <c r="G35" s="26"/>
      <c r="H35" s="26"/>
      <c r="I35" s="26"/>
      <c r="J35" s="14">
        <f>J18</f>
        <v>148866</v>
      </c>
    </row>
    <row r="36" spans="1:10">
      <c r="A36" s="43" t="s">
        <v>18</v>
      </c>
      <c r="B36" s="26"/>
      <c r="C36" s="26"/>
      <c r="D36" s="26"/>
      <c r="E36" s="26"/>
      <c r="F36" s="26"/>
      <c r="G36" s="26"/>
      <c r="H36" s="26"/>
      <c r="I36" s="26"/>
      <c r="J36" s="14">
        <f>J34</f>
        <v>77457.889999999985</v>
      </c>
    </row>
    <row r="37" spans="1:10">
      <c r="A37" s="25" t="s">
        <v>45</v>
      </c>
      <c r="B37" s="26"/>
      <c r="C37" s="26"/>
      <c r="D37" s="26"/>
      <c r="E37" s="26"/>
      <c r="F37" s="26"/>
      <c r="G37" s="26"/>
      <c r="H37" s="26"/>
      <c r="I37" s="26"/>
      <c r="J37" s="14">
        <f>(J35+J36)*0.08</f>
        <v>18105.911199999999</v>
      </c>
    </row>
    <row r="38" spans="1:10">
      <c r="A38" s="43" t="s">
        <v>19</v>
      </c>
      <c r="B38" s="26"/>
      <c r="C38" s="26"/>
      <c r="D38" s="26"/>
      <c r="E38" s="26"/>
      <c r="F38" s="26"/>
      <c r="G38" s="26"/>
      <c r="H38" s="26"/>
      <c r="I38" s="26"/>
      <c r="J38" s="15">
        <f>SUM(J35:J37)</f>
        <v>244429.80119999999</v>
      </c>
    </row>
    <row r="39" spans="1:10">
      <c r="J39" s="5"/>
    </row>
  </sheetData>
  <mergeCells count="67">
    <mergeCell ref="A9:B9"/>
    <mergeCell ref="A8:B8"/>
    <mergeCell ref="A10:B10"/>
    <mergeCell ref="C10:F10"/>
    <mergeCell ref="C8:F8"/>
    <mergeCell ref="C9:F9"/>
    <mergeCell ref="A15:B15"/>
    <mergeCell ref="C15:F15"/>
    <mergeCell ref="A11:B11"/>
    <mergeCell ref="A21:B21"/>
    <mergeCell ref="C21:F21"/>
    <mergeCell ref="A16:B16"/>
    <mergeCell ref="C16:F16"/>
    <mergeCell ref="A14:B14"/>
    <mergeCell ref="C14:F14"/>
    <mergeCell ref="C11:F11"/>
    <mergeCell ref="A12:B12"/>
    <mergeCell ref="C12:F12"/>
    <mergeCell ref="A13:B13"/>
    <mergeCell ref="C13:F13"/>
    <mergeCell ref="A32:B32"/>
    <mergeCell ref="C32:F32"/>
    <mergeCell ref="A29:B29"/>
    <mergeCell ref="C29:F29"/>
    <mergeCell ref="A38:I38"/>
    <mergeCell ref="A36:I36"/>
    <mergeCell ref="A37:I37"/>
    <mergeCell ref="A33:B33"/>
    <mergeCell ref="C33:F33"/>
    <mergeCell ref="A30:B30"/>
    <mergeCell ref="C30:F30"/>
    <mergeCell ref="A35:I35"/>
    <mergeCell ref="A34:I34"/>
    <mergeCell ref="C31:F31"/>
    <mergeCell ref="A31:B31"/>
    <mergeCell ref="A27:B27"/>
    <mergeCell ref="C27:F27"/>
    <mergeCell ref="A24:B24"/>
    <mergeCell ref="C24:F24"/>
    <mergeCell ref="A26:B26"/>
    <mergeCell ref="C26:F26"/>
    <mergeCell ref="A28:B28"/>
    <mergeCell ref="C28:F28"/>
    <mergeCell ref="A25:B25"/>
    <mergeCell ref="C25:F25"/>
    <mergeCell ref="A5:B5"/>
    <mergeCell ref="C5:F5"/>
    <mergeCell ref="A6:B6"/>
    <mergeCell ref="C6:F6"/>
    <mergeCell ref="A7:B7"/>
    <mergeCell ref="C7:F7"/>
    <mergeCell ref="A1:B1"/>
    <mergeCell ref="C1:F1"/>
    <mergeCell ref="A4:B4"/>
    <mergeCell ref="C4:F4"/>
    <mergeCell ref="A2:J2"/>
    <mergeCell ref="A3:J3"/>
    <mergeCell ref="C23:F23"/>
    <mergeCell ref="A17:B17"/>
    <mergeCell ref="C17:F17"/>
    <mergeCell ref="A18:I18"/>
    <mergeCell ref="A19:J19"/>
    <mergeCell ref="A20:B20"/>
    <mergeCell ref="C20:F20"/>
    <mergeCell ref="A22:B22"/>
    <mergeCell ref="C22:F22"/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Александр</cp:lastModifiedBy>
  <dcterms:created xsi:type="dcterms:W3CDTF">2018-06-25T15:55:54Z</dcterms:created>
  <dcterms:modified xsi:type="dcterms:W3CDTF">2019-12-13T06:37:24Z</dcterms:modified>
</cp:coreProperties>
</file>