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nz2\My Drive\Lesson\FAV\MRKT24\Less05\"/>
    </mc:Choice>
  </mc:AlternateContent>
  <xr:revisionPtr revIDLastSave="0" documentId="13_ncr:1_{FAE10CC0-8607-45A1-ABE2-82B4FE410645}" xr6:coauthVersionLast="47" xr6:coauthVersionMax="47" xr10:uidLastSave="{00000000-0000-0000-0000-000000000000}"/>
  <bookViews>
    <workbookView xWindow="-120" yWindow="-120" windowWidth="29040" windowHeight="15720" xr2:uid="{F9310AEA-2859-4D79-9939-B97DA7A01E1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44" i="1"/>
  <c r="C35" i="1"/>
  <c r="C21" i="1"/>
  <c r="C10" i="1"/>
  <c r="AO33" i="1"/>
  <c r="AN33" i="1"/>
  <c r="AN42" i="1"/>
  <c r="AO42" i="1"/>
  <c r="AO51" i="1"/>
  <c r="AN51" i="1"/>
  <c r="AP51" i="1" s="1"/>
  <c r="AN19" i="1"/>
  <c r="AP19" i="1" s="1"/>
  <c r="AO19" i="1"/>
  <c r="AO10" i="1"/>
  <c r="AN10" i="1"/>
  <c r="AP10" i="1" s="1"/>
  <c r="AJ41" i="1"/>
  <c r="AJ33" i="1"/>
  <c r="AJ17" i="1"/>
  <c r="AJ25" i="1"/>
  <c r="AJ9" i="1"/>
  <c r="AE56" i="1"/>
  <c r="AF56" i="1"/>
  <c r="AF42" i="1"/>
  <c r="AE42" i="1"/>
  <c r="AF33" i="1"/>
  <c r="AE33" i="1"/>
  <c r="AF19" i="1"/>
  <c r="AE19" i="1"/>
  <c r="AF10" i="1"/>
  <c r="AE10" i="1"/>
  <c r="AB26" i="1"/>
  <c r="AA26" i="1"/>
  <c r="AB21" i="1"/>
  <c r="AA21" i="1"/>
  <c r="AB16" i="1"/>
  <c r="AA16" i="1"/>
  <c r="AB11" i="1"/>
  <c r="AA11" i="1"/>
  <c r="AB6" i="1"/>
  <c r="AA6" i="1"/>
  <c r="W50" i="1"/>
  <c r="V50" i="1"/>
  <c r="W37" i="1"/>
  <c r="V37" i="1"/>
  <c r="W28" i="1"/>
  <c r="V28" i="1"/>
  <c r="W19" i="1"/>
  <c r="V19" i="1"/>
  <c r="V10" i="1"/>
  <c r="W10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59" i="1"/>
  <c r="S56" i="1"/>
  <c r="R56" i="1"/>
  <c r="S47" i="1"/>
  <c r="R47" i="1"/>
  <c r="S33" i="1"/>
  <c r="R33" i="1"/>
  <c r="S19" i="1"/>
  <c r="R19" i="1"/>
  <c r="S10" i="1"/>
  <c r="R10" i="1"/>
  <c r="O33" i="1"/>
  <c r="N33" i="1"/>
  <c r="N51" i="1"/>
  <c r="O51" i="1"/>
  <c r="O42" i="1"/>
  <c r="N42" i="1"/>
  <c r="O19" i="1"/>
  <c r="N19" i="1"/>
  <c r="O10" i="1"/>
  <c r="N10" i="1"/>
  <c r="K58" i="1"/>
  <c r="J58" i="1"/>
  <c r="K49" i="1"/>
  <c r="J49" i="1"/>
  <c r="J38" i="1"/>
  <c r="K38" i="1"/>
  <c r="K24" i="1"/>
  <c r="J24" i="1"/>
  <c r="K11" i="1"/>
  <c r="J11" i="1"/>
  <c r="F41" i="1"/>
  <c r="G41" i="1" s="1"/>
  <c r="F32" i="1"/>
  <c r="G32" i="1" s="1"/>
  <c r="F23" i="1"/>
  <c r="G23" i="1" s="1"/>
  <c r="F15" i="1"/>
  <c r="G15" i="1" s="1"/>
  <c r="F9" i="1"/>
  <c r="G9" i="1" s="1"/>
  <c r="B53" i="1"/>
  <c r="A53" i="1"/>
  <c r="A44" i="1"/>
  <c r="B44" i="1"/>
  <c r="B35" i="1"/>
  <c r="A35" i="1"/>
  <c r="B21" i="1"/>
  <c r="A21" i="1"/>
  <c r="A10" i="1"/>
  <c r="B10" i="1"/>
  <c r="AP33" i="1" l="1"/>
  <c r="AP42" i="1"/>
  <c r="AG56" i="1"/>
  <c r="AG42" i="1"/>
  <c r="AG10" i="1"/>
  <c r="AG33" i="1"/>
  <c r="AG19" i="1"/>
  <c r="W47" i="1"/>
  <c r="X47" i="1" s="1"/>
  <c r="W48" i="1"/>
  <c r="X48" i="1" s="1"/>
  <c r="W40" i="1"/>
  <c r="X40" i="1" s="1"/>
  <c r="W42" i="1"/>
  <c r="X42" i="1" s="1"/>
  <c r="W43" i="1"/>
  <c r="X43" i="1" s="1"/>
  <c r="W44" i="1"/>
  <c r="X44" i="1" s="1"/>
  <c r="W45" i="1"/>
  <c r="X45" i="1" s="1"/>
  <c r="W46" i="1"/>
  <c r="X46" i="1" s="1"/>
  <c r="W41" i="1"/>
  <c r="X41" i="1" s="1"/>
  <c r="W24" i="1"/>
  <c r="X24" i="1" s="1"/>
  <c r="W22" i="1"/>
  <c r="X22" i="1" s="1"/>
  <c r="W23" i="1"/>
  <c r="X23" i="1" s="1"/>
  <c r="W26" i="1"/>
  <c r="X26" i="1" s="1"/>
  <c r="W25" i="1"/>
  <c r="X25" i="1" s="1"/>
  <c r="W32" i="1"/>
  <c r="X32" i="1" s="1"/>
  <c r="W33" i="1"/>
  <c r="X33" i="1" s="1"/>
  <c r="W34" i="1"/>
  <c r="X34" i="1" s="1"/>
  <c r="W35" i="1"/>
  <c r="X35" i="1" s="1"/>
  <c r="W31" i="1"/>
  <c r="X31" i="1" s="1"/>
  <c r="W14" i="1"/>
  <c r="X14" i="1" s="1"/>
  <c r="W15" i="1"/>
  <c r="X15" i="1" s="1"/>
  <c r="W16" i="1"/>
  <c r="X16" i="1" s="1"/>
  <c r="W13" i="1"/>
  <c r="X13" i="1" s="1"/>
  <c r="W17" i="1"/>
  <c r="X17" i="1" s="1"/>
  <c r="W4" i="1"/>
  <c r="X4" i="1" s="1"/>
  <c r="W5" i="1"/>
  <c r="X5" i="1" s="1"/>
  <c r="W6" i="1"/>
  <c r="X6" i="1" s="1"/>
  <c r="W7" i="1"/>
  <c r="X7" i="1" s="1"/>
  <c r="W8" i="1"/>
  <c r="X8" i="1" s="1"/>
  <c r="S81" i="1"/>
  <c r="R81" i="1"/>
  <c r="X28" i="1" l="1"/>
  <c r="X37" i="1"/>
  <c r="X50" i="1"/>
  <c r="X19" i="1"/>
  <c r="X10" i="1"/>
</calcChain>
</file>

<file path=xl/sharedStrings.xml><?xml version="1.0" encoding="utf-8"?>
<sst xmlns="http://schemas.openxmlformats.org/spreadsheetml/2006/main" count="188" uniqueCount="34">
  <si>
    <t>valori</t>
  </si>
  <si>
    <t>somma</t>
  </si>
  <si>
    <t>media</t>
  </si>
  <si>
    <t>pesi</t>
  </si>
  <si>
    <t>somma prodotto</t>
  </si>
  <si>
    <t>media pesata</t>
  </si>
  <si>
    <t>ES2: CALCOLO  MEDIA PESATA</t>
  </si>
  <si>
    <t>ES1: CALCOLO MEDIA SEMPLICE</t>
  </si>
  <si>
    <t>moda</t>
  </si>
  <si>
    <t>ES3: CALCOLO MODA</t>
  </si>
  <si>
    <t>ES4: CALCOLO MEDIANA</t>
  </si>
  <si>
    <t>mediana</t>
  </si>
  <si>
    <t>ES5: CALCOLO DEVSTD</t>
  </si>
  <si>
    <t>devst</t>
  </si>
  <si>
    <t>varianza</t>
  </si>
  <si>
    <t>ES6: CALCOLO VARIANZA</t>
  </si>
  <si>
    <t>ES7: CALCOLO %</t>
  </si>
  <si>
    <t>%</t>
  </si>
  <si>
    <t>rif</t>
  </si>
  <si>
    <t>perc</t>
  </si>
  <si>
    <t>valore</t>
  </si>
  <si>
    <t>min</t>
  </si>
  <si>
    <t>max</t>
  </si>
  <si>
    <t>range</t>
  </si>
  <si>
    <t>ES8: CALCOLO RANGE</t>
  </si>
  <si>
    <t>ES9: CALCOLO CORRELAZ</t>
  </si>
  <si>
    <t>valori1</t>
  </si>
  <si>
    <t>valori2</t>
  </si>
  <si>
    <t>CORR</t>
  </si>
  <si>
    <t xml:space="preserve">ES10: CALCOLO ERRORE STD </t>
  </si>
  <si>
    <t>stdev</t>
  </si>
  <si>
    <t>err stand</t>
  </si>
  <si>
    <t>radobs</t>
  </si>
  <si>
    <t>mediaCALC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</si>
</sst>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5" borderId="0" xfId="0" applyFill="1"/>
    <xf numFmtId="0" fontId="2" fillId="0" borderId="0" xfId="0" applyFont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4" fontId="0" fillId="3" borderId="0" xfId="0" applyNumberFormat="1" applyFill="1"/>
    <xf numFmtId="164" fontId="0" fillId="2" borderId="0" xfId="0" applyNumberFormat="1" applyFill="1"/>
    <xf numFmtId="0" fontId="0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62B6-0BC4-49FF-89DB-3C44999CED8C}">
  <dimension ref="A1:AP81"/>
  <sheetViews>
    <sheetView tabSelected="1" zoomScale="185" workbookViewId="0">
      <pane ySplit="1" topLeftCell="A2" activePane="bottomLeft" state="frozen"/>
      <selection pane="bottomLeft" activeCell="C54" sqref="C54"/>
    </sheetView>
  </sheetViews>
  <sheetFormatPr defaultRowHeight="15" x14ac:dyDescent="0.25"/>
  <cols>
    <col min="1" max="1" width="10.28515625" customWidth="1"/>
    <col min="4" max="4" width="13" customWidth="1"/>
    <col min="5" max="5" width="0.85546875" style="6" customWidth="1"/>
    <col min="6" max="6" width="15.85546875" customWidth="1"/>
    <col min="7" max="7" width="13.28515625" customWidth="1"/>
    <col min="8" max="8" width="10.5703125" customWidth="1"/>
    <col min="9" max="9" width="1" style="6" customWidth="1"/>
    <col min="12" max="12" width="10.28515625" customWidth="1"/>
    <col min="13" max="13" width="1" style="6" customWidth="1"/>
    <col min="16" max="16" width="13.85546875" customWidth="1"/>
    <col min="17" max="17" width="0.85546875" style="6" customWidth="1"/>
    <col min="19" max="19" width="9.85546875" bestFit="1" customWidth="1"/>
    <col min="20" max="20" width="11.140625" customWidth="1"/>
    <col min="21" max="21" width="0.85546875" style="6" customWidth="1"/>
    <col min="22" max="22" width="12" customWidth="1"/>
    <col min="25" max="25" width="7" customWidth="1"/>
    <col min="26" max="26" width="1" style="18" customWidth="1"/>
    <col min="30" max="30" width="0.85546875" style="6" customWidth="1"/>
    <col min="34" max="34" width="6.140625" customWidth="1"/>
    <col min="35" max="35" width="1" style="18" customWidth="1"/>
    <col min="36" max="36" width="8.140625" customWidth="1"/>
    <col min="37" max="37" width="8.5703125" customWidth="1"/>
    <col min="38" max="38" width="16.7109375" customWidth="1"/>
    <col min="39" max="39" width="0.85546875" style="18" customWidth="1"/>
    <col min="41" max="41" width="7.42578125" customWidth="1"/>
    <col min="42" max="42" width="9.140625" customWidth="1"/>
  </cols>
  <sheetData>
    <row r="1" spans="1:42" ht="21" x14ac:dyDescent="0.35">
      <c r="A1" s="2" t="s">
        <v>7</v>
      </c>
      <c r="F1" s="2" t="s">
        <v>6</v>
      </c>
      <c r="J1" s="2" t="s">
        <v>9</v>
      </c>
      <c r="N1" s="2" t="s">
        <v>10</v>
      </c>
      <c r="R1" s="2" t="s">
        <v>12</v>
      </c>
      <c r="V1" s="2" t="s">
        <v>15</v>
      </c>
      <c r="AA1" s="2" t="s">
        <v>16</v>
      </c>
      <c r="AE1" s="2" t="s">
        <v>24</v>
      </c>
      <c r="AJ1" s="2" t="s">
        <v>25</v>
      </c>
      <c r="AN1" s="2" t="s">
        <v>29</v>
      </c>
    </row>
    <row r="3" spans="1:42" x14ac:dyDescent="0.25">
      <c r="A3" s="8" t="s">
        <v>0</v>
      </c>
      <c r="F3" s="8" t="s">
        <v>0</v>
      </c>
      <c r="G3" s="8" t="s">
        <v>3</v>
      </c>
      <c r="J3" s="8" t="s">
        <v>0</v>
      </c>
      <c r="N3" s="8" t="s">
        <v>0</v>
      </c>
      <c r="R3" s="8" t="s">
        <v>0</v>
      </c>
      <c r="V3" s="8" t="s">
        <v>0</v>
      </c>
      <c r="AA3" s="8" t="s">
        <v>20</v>
      </c>
      <c r="AB3" s="8" t="s">
        <v>18</v>
      </c>
      <c r="AE3" s="8" t="s">
        <v>0</v>
      </c>
      <c r="AJ3" s="8" t="s">
        <v>26</v>
      </c>
      <c r="AK3" s="8" t="s">
        <v>27</v>
      </c>
      <c r="AN3" s="8" t="s">
        <v>0</v>
      </c>
    </row>
    <row r="4" spans="1:42" x14ac:dyDescent="0.25">
      <c r="A4" s="3">
        <v>10</v>
      </c>
      <c r="F4" s="3">
        <v>10</v>
      </c>
      <c r="G4" s="3">
        <v>2</v>
      </c>
      <c r="J4" s="3">
        <v>10</v>
      </c>
      <c r="N4" s="3">
        <v>10</v>
      </c>
      <c r="R4" s="3">
        <v>5</v>
      </c>
      <c r="V4" s="3">
        <v>2</v>
      </c>
      <c r="W4" s="16">
        <f>$V$10</f>
        <v>6</v>
      </c>
      <c r="X4" s="15">
        <f>(V4-W4)^2</f>
        <v>16</v>
      </c>
      <c r="AA4" s="3">
        <v>25</v>
      </c>
      <c r="AB4" s="3">
        <v>200</v>
      </c>
      <c r="AE4" s="3">
        <v>5</v>
      </c>
      <c r="AJ4" s="3">
        <v>1</v>
      </c>
      <c r="AK4" s="3">
        <v>2</v>
      </c>
      <c r="AN4" s="3">
        <v>10</v>
      </c>
    </row>
    <row r="5" spans="1:42" x14ac:dyDescent="0.25">
      <c r="A5" s="3">
        <v>20</v>
      </c>
      <c r="F5" s="3">
        <v>20</v>
      </c>
      <c r="G5" s="3">
        <v>3</v>
      </c>
      <c r="J5" s="3">
        <v>20</v>
      </c>
      <c r="N5" s="3">
        <v>20</v>
      </c>
      <c r="R5" s="3">
        <v>10</v>
      </c>
      <c r="V5" s="3">
        <v>4</v>
      </c>
      <c r="W5" s="16">
        <f t="shared" ref="W5:W8" si="0">$V$10</f>
        <v>6</v>
      </c>
      <c r="X5" s="15">
        <f t="shared" ref="X5:X7" si="1">(V5-W5)^2</f>
        <v>4</v>
      </c>
      <c r="AA5" s="19" t="s">
        <v>19</v>
      </c>
      <c r="AB5" s="19" t="s">
        <v>17</v>
      </c>
      <c r="AE5" s="3">
        <v>10</v>
      </c>
      <c r="AJ5" s="3">
        <v>2</v>
      </c>
      <c r="AK5" s="3">
        <v>4</v>
      </c>
      <c r="AN5" s="3">
        <v>20</v>
      </c>
    </row>
    <row r="6" spans="1:42" x14ac:dyDescent="0.25">
      <c r="A6" s="3">
        <v>30</v>
      </c>
      <c r="F6" s="3">
        <v>30</v>
      </c>
      <c r="G6" s="3">
        <v>4</v>
      </c>
      <c r="J6" s="3">
        <v>30</v>
      </c>
      <c r="N6" s="3">
        <v>30</v>
      </c>
      <c r="R6" s="3">
        <v>30</v>
      </c>
      <c r="V6" s="3">
        <v>6</v>
      </c>
      <c r="W6" s="16">
        <f t="shared" si="0"/>
        <v>6</v>
      </c>
      <c r="X6" s="15">
        <f t="shared" si="1"/>
        <v>0</v>
      </c>
      <c r="AA6" s="20">
        <f>+AA4/AB4*100</f>
        <v>12.5</v>
      </c>
      <c r="AB6" s="21">
        <f>+AA4/AB4</f>
        <v>0.125</v>
      </c>
      <c r="AE6" s="3">
        <v>15</v>
      </c>
      <c r="AJ6" s="3">
        <v>3</v>
      </c>
      <c r="AK6" s="3">
        <v>6</v>
      </c>
      <c r="AN6" s="3">
        <v>30</v>
      </c>
    </row>
    <row r="7" spans="1:42" x14ac:dyDescent="0.25">
      <c r="A7" s="3">
        <v>40</v>
      </c>
      <c r="F7" s="3">
        <v>40</v>
      </c>
      <c r="G7" s="3">
        <v>1</v>
      </c>
      <c r="J7" s="3">
        <v>25</v>
      </c>
      <c r="N7" s="3">
        <v>40</v>
      </c>
      <c r="R7" s="3">
        <v>50</v>
      </c>
      <c r="V7" s="3">
        <v>8</v>
      </c>
      <c r="W7" s="16">
        <f t="shared" si="0"/>
        <v>6</v>
      </c>
      <c r="X7" s="15">
        <f t="shared" si="1"/>
        <v>4</v>
      </c>
      <c r="AE7" s="3">
        <v>20</v>
      </c>
      <c r="AJ7" s="3">
        <v>4</v>
      </c>
      <c r="AK7" s="3">
        <v>8</v>
      </c>
      <c r="AN7" s="3">
        <v>40</v>
      </c>
    </row>
    <row r="8" spans="1:42" x14ac:dyDescent="0.25">
      <c r="A8" s="3">
        <v>50</v>
      </c>
      <c r="F8" s="1" t="s">
        <v>4</v>
      </c>
      <c r="G8" s="1" t="s">
        <v>5</v>
      </c>
      <c r="J8" s="3">
        <v>40</v>
      </c>
      <c r="N8" s="3">
        <v>50</v>
      </c>
      <c r="R8" s="3">
        <v>95</v>
      </c>
      <c r="V8" s="3">
        <v>10</v>
      </c>
      <c r="W8" s="16">
        <f t="shared" si="0"/>
        <v>6</v>
      </c>
      <c r="X8" s="15">
        <f>(V8-W8)^2</f>
        <v>16</v>
      </c>
      <c r="AA8" s="8" t="s">
        <v>20</v>
      </c>
      <c r="AB8" s="8" t="s">
        <v>18</v>
      </c>
      <c r="AE8" s="3">
        <v>25</v>
      </c>
      <c r="AJ8" s="1" t="s">
        <v>28</v>
      </c>
      <c r="AN8" s="3">
        <v>50</v>
      </c>
    </row>
    <row r="9" spans="1:42" x14ac:dyDescent="0.25">
      <c r="A9" s="1" t="s">
        <v>1</v>
      </c>
      <c r="B9" s="1" t="s">
        <v>2</v>
      </c>
      <c r="C9" s="1" t="s">
        <v>33</v>
      </c>
      <c r="F9" s="5">
        <f>SUMPRODUCT(F4:F7,G4:G7)</f>
        <v>240</v>
      </c>
      <c r="G9" s="4">
        <f>+F9/SUM(G4:G7)</f>
        <v>24</v>
      </c>
      <c r="J9" s="3">
        <v>20</v>
      </c>
      <c r="N9" s="1" t="s">
        <v>2</v>
      </c>
      <c r="O9" s="1" t="s">
        <v>11</v>
      </c>
      <c r="R9" s="1" t="s">
        <v>2</v>
      </c>
      <c r="S9" s="1" t="s">
        <v>13</v>
      </c>
      <c r="V9" s="1" t="s">
        <v>2</v>
      </c>
      <c r="W9" s="1" t="s">
        <v>14</v>
      </c>
      <c r="AA9" s="3">
        <v>40</v>
      </c>
      <c r="AB9" s="3">
        <v>80</v>
      </c>
      <c r="AE9" s="1" t="s">
        <v>21</v>
      </c>
      <c r="AF9" s="1" t="s">
        <v>22</v>
      </c>
      <c r="AG9" s="1" t="s">
        <v>23</v>
      </c>
      <c r="AJ9" s="11">
        <f>CORREL(AJ4:AJ7,AK4:AK7)</f>
        <v>0.99999999999999978</v>
      </c>
      <c r="AN9" s="1" t="s">
        <v>30</v>
      </c>
      <c r="AO9" s="1" t="s">
        <v>32</v>
      </c>
      <c r="AP9" s="1" t="s">
        <v>31</v>
      </c>
    </row>
    <row r="10" spans="1:42" x14ac:dyDescent="0.25">
      <c r="A10" s="5">
        <f>SUM(A4:A8)</f>
        <v>150</v>
      </c>
      <c r="B10" s="4">
        <f>AVERAGE(A4:A8)</f>
        <v>30</v>
      </c>
      <c r="C10" s="24">
        <f>+A10/COUNTA(A4:A8)</f>
        <v>30</v>
      </c>
      <c r="J10" s="1" t="s">
        <v>2</v>
      </c>
      <c r="K10" s="1" t="s">
        <v>8</v>
      </c>
      <c r="N10" s="14">
        <f>AVERAGE(N4:N8)</f>
        <v>30</v>
      </c>
      <c r="O10" s="4">
        <f>MEDIAN(N4:N8)</f>
        <v>30</v>
      </c>
      <c r="R10" s="14">
        <f>AVERAGE(R4:R8)</f>
        <v>38</v>
      </c>
      <c r="S10" s="11">
        <f>_xlfn.STDEV.S(R4:R8)</f>
        <v>36.503424496887959</v>
      </c>
      <c r="V10" s="14">
        <f>AVERAGE(V4:V8)</f>
        <v>6</v>
      </c>
      <c r="W10" s="11">
        <f>VAR(V4:V8)</f>
        <v>10</v>
      </c>
      <c r="X10" s="17">
        <f>SUM(X4:X8)/(COUNT(X4:X8)-1)</f>
        <v>10</v>
      </c>
      <c r="AA10" s="19" t="s">
        <v>19</v>
      </c>
      <c r="AB10" s="19" t="s">
        <v>17</v>
      </c>
      <c r="AE10" s="5">
        <f>MIN(AE4:AE8)</f>
        <v>5</v>
      </c>
      <c r="AF10" s="5">
        <f>MAX(AE4:AE8)</f>
        <v>25</v>
      </c>
      <c r="AG10" s="4">
        <f>+AF10-AE10</f>
        <v>20</v>
      </c>
      <c r="AN10" s="13">
        <f>_xlfn.STDEV.S(AN4:AN8)</f>
        <v>15.811388300841896</v>
      </c>
      <c r="AO10" s="22">
        <f>SQRT(COUNT(AN4:AN8))</f>
        <v>2.2360679774997898</v>
      </c>
      <c r="AP10" s="23">
        <f>+AN10/AO10</f>
        <v>7.0710678118654746</v>
      </c>
    </row>
    <row r="11" spans="1:42" x14ac:dyDescent="0.25">
      <c r="C11" s="1"/>
      <c r="F11" s="9" t="s">
        <v>0</v>
      </c>
      <c r="G11" s="9" t="s">
        <v>3</v>
      </c>
      <c r="J11" s="13">
        <f>AVERAGE(J4:J9)</f>
        <v>24.166666666666668</v>
      </c>
      <c r="K11" s="4">
        <f>_xlfn.MODE.SNGL(J4:J9)</f>
        <v>20</v>
      </c>
      <c r="AA11" s="20">
        <f>+AA9/AB9*100</f>
        <v>50</v>
      </c>
      <c r="AB11" s="21">
        <f>+AA9/AB9</f>
        <v>0.5</v>
      </c>
      <c r="AJ11" s="8" t="s">
        <v>26</v>
      </c>
      <c r="AK11" s="8" t="s">
        <v>27</v>
      </c>
    </row>
    <row r="12" spans="1:42" x14ac:dyDescent="0.25">
      <c r="A12" s="8" t="s">
        <v>0</v>
      </c>
      <c r="C12" s="1"/>
      <c r="F12" s="7">
        <v>15</v>
      </c>
      <c r="G12" s="7">
        <v>2</v>
      </c>
      <c r="N12" s="8" t="s">
        <v>0</v>
      </c>
      <c r="R12" s="8" t="s">
        <v>0</v>
      </c>
      <c r="V12" s="8" t="s">
        <v>0</v>
      </c>
      <c r="AE12" s="8" t="s">
        <v>0</v>
      </c>
      <c r="AJ12" s="3">
        <v>10</v>
      </c>
      <c r="AK12" s="3">
        <v>20</v>
      </c>
      <c r="AN12" s="8" t="s">
        <v>0</v>
      </c>
    </row>
    <row r="13" spans="1:42" x14ac:dyDescent="0.25">
      <c r="A13" s="3">
        <v>25</v>
      </c>
      <c r="C13" s="1"/>
      <c r="F13" s="7">
        <v>25</v>
      </c>
      <c r="G13" s="7">
        <v>3</v>
      </c>
      <c r="J13" s="8" t="s">
        <v>0</v>
      </c>
      <c r="N13" s="3">
        <v>15</v>
      </c>
      <c r="R13" s="3">
        <v>10</v>
      </c>
      <c r="V13" s="3">
        <v>3</v>
      </c>
      <c r="W13" s="16">
        <f>$V$19</f>
        <v>9</v>
      </c>
      <c r="X13" s="15">
        <f>(V13-W13)^2</f>
        <v>36</v>
      </c>
      <c r="AA13" s="8" t="s">
        <v>20</v>
      </c>
      <c r="AB13" s="8" t="s">
        <v>18</v>
      </c>
      <c r="AE13" s="3">
        <v>7</v>
      </c>
      <c r="AJ13" s="3">
        <v>20</v>
      </c>
      <c r="AK13" s="3">
        <v>45</v>
      </c>
      <c r="AN13" s="3">
        <v>5</v>
      </c>
    </row>
    <row r="14" spans="1:42" x14ac:dyDescent="0.25">
      <c r="A14" s="3">
        <v>30</v>
      </c>
      <c r="C14" s="1"/>
      <c r="F14" s="1" t="s">
        <v>4</v>
      </c>
      <c r="G14" s="1" t="s">
        <v>5</v>
      </c>
      <c r="J14" s="3">
        <v>5</v>
      </c>
      <c r="N14" s="3">
        <v>25</v>
      </c>
      <c r="R14" s="3">
        <v>20</v>
      </c>
      <c r="V14" s="3">
        <v>6</v>
      </c>
      <c r="W14" s="16">
        <f t="shared" ref="W14:W17" si="2">$V$19</f>
        <v>9</v>
      </c>
      <c r="X14" s="15">
        <f t="shared" ref="X14:X16" si="3">(V14-W14)^2</f>
        <v>9</v>
      </c>
      <c r="AA14" s="3">
        <v>15</v>
      </c>
      <c r="AB14" s="3">
        <v>60</v>
      </c>
      <c r="AE14" s="3">
        <v>14</v>
      </c>
      <c r="AJ14" s="3">
        <v>30</v>
      </c>
      <c r="AK14" s="3">
        <v>80</v>
      </c>
      <c r="AN14" s="3">
        <v>10</v>
      </c>
    </row>
    <row r="15" spans="1:42" x14ac:dyDescent="0.25">
      <c r="A15" s="3">
        <v>35</v>
      </c>
      <c r="C15" s="1"/>
      <c r="F15" s="5">
        <f>SUMPRODUCT(F12:F13,G12:G13)</f>
        <v>105</v>
      </c>
      <c r="G15" s="4">
        <f>+F15/SUM(G12:G13)</f>
        <v>21</v>
      </c>
      <c r="J15" s="3">
        <v>10</v>
      </c>
      <c r="N15" s="3">
        <v>35</v>
      </c>
      <c r="R15" s="3">
        <v>30</v>
      </c>
      <c r="V15" s="3">
        <v>9</v>
      </c>
      <c r="W15" s="16">
        <f t="shared" si="2"/>
        <v>9</v>
      </c>
      <c r="X15" s="15">
        <f t="shared" si="3"/>
        <v>0</v>
      </c>
      <c r="AA15" s="19" t="s">
        <v>19</v>
      </c>
      <c r="AB15" s="19" t="s">
        <v>17</v>
      </c>
      <c r="AE15" s="3">
        <v>21</v>
      </c>
      <c r="AJ15" s="3">
        <v>40</v>
      </c>
      <c r="AK15" s="3">
        <v>65</v>
      </c>
      <c r="AN15" s="3">
        <v>15</v>
      </c>
    </row>
    <row r="16" spans="1:42" x14ac:dyDescent="0.25">
      <c r="A16" s="3">
        <v>40</v>
      </c>
      <c r="C16" s="1"/>
      <c r="J16" s="3">
        <v>15</v>
      </c>
      <c r="N16" s="3">
        <v>40</v>
      </c>
      <c r="R16" s="3">
        <v>40</v>
      </c>
      <c r="V16" s="3">
        <v>12</v>
      </c>
      <c r="W16" s="16">
        <f t="shared" si="2"/>
        <v>9</v>
      </c>
      <c r="X16" s="15">
        <f t="shared" si="3"/>
        <v>9</v>
      </c>
      <c r="AA16" s="20">
        <f>+AA14/AB14*100</f>
        <v>25</v>
      </c>
      <c r="AB16" s="21">
        <f>+AA14/AB14</f>
        <v>0.25</v>
      </c>
      <c r="AE16" s="3">
        <v>28</v>
      </c>
      <c r="AJ16" s="1" t="s">
        <v>28</v>
      </c>
      <c r="AN16" s="3">
        <v>20</v>
      </c>
    </row>
    <row r="17" spans="1:42" x14ac:dyDescent="0.25">
      <c r="A17" s="3">
        <v>45</v>
      </c>
      <c r="C17" s="1"/>
      <c r="F17" s="8" t="s">
        <v>0</v>
      </c>
      <c r="G17" s="8" t="s">
        <v>3</v>
      </c>
      <c r="J17" s="3">
        <v>20</v>
      </c>
      <c r="N17" s="3">
        <v>55</v>
      </c>
      <c r="R17" s="3">
        <v>50</v>
      </c>
      <c r="V17" s="3">
        <v>15</v>
      </c>
      <c r="W17" s="16">
        <f t="shared" si="2"/>
        <v>9</v>
      </c>
      <c r="X17" s="15">
        <f>(V17-W17)^2</f>
        <v>36</v>
      </c>
      <c r="AE17" s="3">
        <v>35</v>
      </c>
      <c r="AJ17" s="11">
        <f>CORREL(AJ12:AJ15,AK12:AK15)</f>
        <v>0.84473679149992054</v>
      </c>
      <c r="AN17" s="3">
        <v>25</v>
      </c>
    </row>
    <row r="18" spans="1:42" x14ac:dyDescent="0.25">
      <c r="A18" s="3">
        <v>50</v>
      </c>
      <c r="C18" s="1"/>
      <c r="F18" s="3">
        <v>200</v>
      </c>
      <c r="G18" s="3">
        <v>2</v>
      </c>
      <c r="J18" s="3">
        <v>40</v>
      </c>
      <c r="N18" s="1" t="s">
        <v>2</v>
      </c>
      <c r="O18" s="1" t="s">
        <v>11</v>
      </c>
      <c r="R18" s="1" t="s">
        <v>2</v>
      </c>
      <c r="S18" s="1" t="s">
        <v>13</v>
      </c>
      <c r="V18" s="1" t="s">
        <v>2</v>
      </c>
      <c r="W18" s="1" t="s">
        <v>14</v>
      </c>
      <c r="AA18" s="8" t="s">
        <v>20</v>
      </c>
      <c r="AB18" s="8" t="s">
        <v>18</v>
      </c>
      <c r="AE18" s="1" t="s">
        <v>21</v>
      </c>
      <c r="AF18" s="1" t="s">
        <v>22</v>
      </c>
      <c r="AG18" s="1" t="s">
        <v>23</v>
      </c>
      <c r="AN18" s="1" t="s">
        <v>30</v>
      </c>
      <c r="AO18" s="1" t="s">
        <v>32</v>
      </c>
      <c r="AP18" s="1" t="s">
        <v>31</v>
      </c>
    </row>
    <row r="19" spans="1:42" x14ac:dyDescent="0.25">
      <c r="A19" s="3">
        <v>55</v>
      </c>
      <c r="C19" s="1"/>
      <c r="F19" s="3">
        <v>300</v>
      </c>
      <c r="G19" s="3">
        <v>3</v>
      </c>
      <c r="J19" s="3">
        <v>25</v>
      </c>
      <c r="N19" s="14">
        <f>AVERAGE(N13:N17)</f>
        <v>34</v>
      </c>
      <c r="O19" s="4">
        <f>MEDIAN(N13:N17)</f>
        <v>35</v>
      </c>
      <c r="R19" s="14">
        <f>AVERAGE(R13:R17)</f>
        <v>30</v>
      </c>
      <c r="S19" s="11">
        <f>_xlfn.STDEV.S(R13:R17)</f>
        <v>15.811388300841896</v>
      </c>
      <c r="V19" s="14">
        <f>AVERAGE(V13:V17)</f>
        <v>9</v>
      </c>
      <c r="W19" s="11">
        <f>VAR(V13:V17)</f>
        <v>22.5</v>
      </c>
      <c r="X19" s="17">
        <f>SUM(X13:X17)/(COUNT(X13:X17)-1)</f>
        <v>22.5</v>
      </c>
      <c r="AA19" s="3">
        <v>70</v>
      </c>
      <c r="AB19" s="3">
        <v>150</v>
      </c>
      <c r="AE19" s="5">
        <f>MIN(AE13:AE17)</f>
        <v>7</v>
      </c>
      <c r="AF19" s="5">
        <f>MAX(AE13:AE17)</f>
        <v>35</v>
      </c>
      <c r="AG19" s="4">
        <f>+AF19-AE19</f>
        <v>28</v>
      </c>
      <c r="AJ19" s="8" t="s">
        <v>26</v>
      </c>
      <c r="AK19" s="8" t="s">
        <v>27</v>
      </c>
      <c r="AN19" s="13">
        <f>_xlfn.STDEV.S(AN13:AN17)</f>
        <v>7.9056941504209481</v>
      </c>
      <c r="AO19" s="22">
        <f>SQRT(COUNT(AN13:AN17))</f>
        <v>2.2360679774997898</v>
      </c>
      <c r="AP19" s="23">
        <f>+AN19/AO19</f>
        <v>3.5355339059327373</v>
      </c>
    </row>
    <row r="20" spans="1:42" x14ac:dyDescent="0.25">
      <c r="A20" s="1" t="s">
        <v>1</v>
      </c>
      <c r="B20" s="1" t="s">
        <v>2</v>
      </c>
      <c r="C20" s="1" t="s">
        <v>33</v>
      </c>
      <c r="F20" s="3">
        <v>400</v>
      </c>
      <c r="G20" s="3">
        <v>4</v>
      </c>
      <c r="J20" s="3">
        <v>25</v>
      </c>
      <c r="AA20" s="19" t="s">
        <v>19</v>
      </c>
      <c r="AB20" s="19" t="s">
        <v>17</v>
      </c>
      <c r="AJ20" s="3">
        <v>5</v>
      </c>
      <c r="AK20" s="3">
        <v>20</v>
      </c>
    </row>
    <row r="21" spans="1:42" x14ac:dyDescent="0.25">
      <c r="A21" s="5">
        <f>SUM(A13:A19)</f>
        <v>280</v>
      </c>
      <c r="B21" s="4">
        <f>AVERAGE(A13:A19)</f>
        <v>40</v>
      </c>
      <c r="C21" s="24">
        <f>+A21/COUNTA(A13:A19)</f>
        <v>40</v>
      </c>
      <c r="F21" s="3">
        <v>500</v>
      </c>
      <c r="G21" s="3">
        <v>1</v>
      </c>
      <c r="J21" s="3">
        <v>25</v>
      </c>
      <c r="N21" s="8" t="s">
        <v>0</v>
      </c>
      <c r="R21" s="8" t="s">
        <v>0</v>
      </c>
      <c r="V21" s="8" t="s">
        <v>0</v>
      </c>
      <c r="AA21" s="20">
        <f>+AA19/AB19*100</f>
        <v>46.666666666666664</v>
      </c>
      <c r="AB21" s="21">
        <f>+AA19/AB19</f>
        <v>0.46666666666666667</v>
      </c>
      <c r="AE21" s="8" t="s">
        <v>0</v>
      </c>
      <c r="AJ21" s="3">
        <v>10</v>
      </c>
      <c r="AK21" s="3">
        <v>15</v>
      </c>
      <c r="AN21" s="8" t="s">
        <v>0</v>
      </c>
    </row>
    <row r="22" spans="1:42" x14ac:dyDescent="0.25">
      <c r="C22" s="1"/>
      <c r="F22" s="1" t="s">
        <v>4</v>
      </c>
      <c r="G22" s="1" t="s">
        <v>5</v>
      </c>
      <c r="J22" s="3">
        <v>20</v>
      </c>
      <c r="N22" s="3">
        <v>1</v>
      </c>
      <c r="R22" s="3">
        <v>1</v>
      </c>
      <c r="V22" s="3">
        <v>1</v>
      </c>
      <c r="W22" s="16">
        <f>$V$28</f>
        <v>3</v>
      </c>
      <c r="X22" s="15">
        <f>(V22-W22)^2</f>
        <v>4</v>
      </c>
      <c r="AE22" s="3">
        <v>1</v>
      </c>
      <c r="AJ22" s="3">
        <v>15</v>
      </c>
      <c r="AK22" s="3">
        <v>10</v>
      </c>
      <c r="AN22" s="3">
        <v>1</v>
      </c>
    </row>
    <row r="23" spans="1:42" x14ac:dyDescent="0.25">
      <c r="A23" s="8" t="s">
        <v>0</v>
      </c>
      <c r="C23" s="1"/>
      <c r="F23" s="5">
        <f>SUMPRODUCT(F18:F21,G18:G21)</f>
        <v>3400</v>
      </c>
      <c r="G23" s="4">
        <f>+F23/SUM(G18:G21)</f>
        <v>340</v>
      </c>
      <c r="J23" s="1" t="s">
        <v>2</v>
      </c>
      <c r="K23" s="1" t="s">
        <v>8</v>
      </c>
      <c r="N23" s="3">
        <v>2</v>
      </c>
      <c r="R23" s="3">
        <v>2</v>
      </c>
      <c r="V23" s="3">
        <v>2</v>
      </c>
      <c r="W23" s="16">
        <f t="shared" ref="W23:W26" si="4">$V$28</f>
        <v>3</v>
      </c>
      <c r="X23" s="15">
        <f t="shared" ref="X23:X25" si="5">(V23-W23)^2</f>
        <v>1</v>
      </c>
      <c r="AA23" s="8" t="s">
        <v>20</v>
      </c>
      <c r="AB23" s="8" t="s">
        <v>18</v>
      </c>
      <c r="AE23" s="3">
        <v>2</v>
      </c>
      <c r="AJ23" s="3">
        <v>20</v>
      </c>
      <c r="AK23" s="3">
        <v>5</v>
      </c>
      <c r="AN23" s="3">
        <v>2</v>
      </c>
    </row>
    <row r="24" spans="1:42" x14ac:dyDescent="0.25">
      <c r="A24" s="3">
        <v>1</v>
      </c>
      <c r="C24" s="1"/>
      <c r="J24" s="13">
        <f>AVERAGE(J14:J22)</f>
        <v>20.555555555555557</v>
      </c>
      <c r="K24" s="4">
        <f>_xlfn.MODE.SNGL(J14:J22)</f>
        <v>25</v>
      </c>
      <c r="N24" s="3">
        <v>3</v>
      </c>
      <c r="R24" s="3">
        <v>3</v>
      </c>
      <c r="V24" s="3">
        <v>3</v>
      </c>
      <c r="W24" s="16">
        <f t="shared" si="4"/>
        <v>3</v>
      </c>
      <c r="X24" s="15">
        <f t="shared" si="5"/>
        <v>0</v>
      </c>
      <c r="AA24" s="3">
        <v>20</v>
      </c>
      <c r="AB24" s="3">
        <v>50</v>
      </c>
      <c r="AE24" s="3">
        <v>3</v>
      </c>
      <c r="AJ24" s="1" t="s">
        <v>28</v>
      </c>
      <c r="AN24" s="3">
        <v>3</v>
      </c>
    </row>
    <row r="25" spans="1:42" x14ac:dyDescent="0.25">
      <c r="A25" s="3">
        <v>2</v>
      </c>
      <c r="C25" s="1"/>
      <c r="F25" s="8" t="s">
        <v>0</v>
      </c>
      <c r="G25" s="8" t="s">
        <v>3</v>
      </c>
      <c r="N25" s="3">
        <v>4</v>
      </c>
      <c r="R25" s="3">
        <v>4</v>
      </c>
      <c r="V25" s="3">
        <v>4</v>
      </c>
      <c r="W25" s="16">
        <f t="shared" si="4"/>
        <v>3</v>
      </c>
      <c r="X25" s="15">
        <f t="shared" si="5"/>
        <v>1</v>
      </c>
      <c r="AA25" s="19" t="s">
        <v>19</v>
      </c>
      <c r="AB25" s="19" t="s">
        <v>17</v>
      </c>
      <c r="AE25" s="3">
        <v>4</v>
      </c>
      <c r="AJ25" s="11">
        <f>CORREL(AJ20:AJ23,AK20:AK23)</f>
        <v>-0.99999999999999989</v>
      </c>
      <c r="AN25" s="3">
        <v>4</v>
      </c>
    </row>
    <row r="26" spans="1:42" x14ac:dyDescent="0.25">
      <c r="A26" s="3">
        <v>3</v>
      </c>
      <c r="C26" s="1"/>
      <c r="F26" s="3">
        <v>1</v>
      </c>
      <c r="G26" s="3">
        <v>1</v>
      </c>
      <c r="J26" s="8" t="s">
        <v>0</v>
      </c>
      <c r="N26" s="3">
        <v>5</v>
      </c>
      <c r="R26" s="3">
        <v>5</v>
      </c>
      <c r="V26" s="3">
        <v>5</v>
      </c>
      <c r="W26" s="16">
        <f t="shared" si="4"/>
        <v>3</v>
      </c>
      <c r="X26" s="15">
        <f>(V26-W26)^2</f>
        <v>4</v>
      </c>
      <c r="AA26" s="20">
        <f>+AA24/AB24*100</f>
        <v>40</v>
      </c>
      <c r="AB26" s="21">
        <f>+AA24/AB24</f>
        <v>0.4</v>
      </c>
      <c r="AE26" s="3">
        <v>5</v>
      </c>
      <c r="AN26" s="3">
        <v>5</v>
      </c>
    </row>
    <row r="27" spans="1:42" x14ac:dyDescent="0.25">
      <c r="A27" s="3">
        <v>4</v>
      </c>
      <c r="C27" s="1"/>
      <c r="F27" s="3">
        <v>2</v>
      </c>
      <c r="G27" s="3">
        <v>2</v>
      </c>
      <c r="J27" s="3">
        <v>1</v>
      </c>
      <c r="N27" s="3">
        <v>6</v>
      </c>
      <c r="R27" s="3">
        <v>6</v>
      </c>
      <c r="V27" s="1" t="s">
        <v>2</v>
      </c>
      <c r="W27" s="1" t="s">
        <v>14</v>
      </c>
      <c r="AE27" s="3">
        <v>6</v>
      </c>
      <c r="AJ27" s="8" t="s">
        <v>26</v>
      </c>
      <c r="AK27" s="8" t="s">
        <v>27</v>
      </c>
      <c r="AN27" s="3">
        <v>6</v>
      </c>
    </row>
    <row r="28" spans="1:42" x14ac:dyDescent="0.25">
      <c r="A28" s="3">
        <v>5</v>
      </c>
      <c r="C28" s="1"/>
      <c r="F28" s="3">
        <v>3</v>
      </c>
      <c r="G28" s="3">
        <v>3</v>
      </c>
      <c r="J28" s="3">
        <v>2</v>
      </c>
      <c r="N28" s="3">
        <v>7</v>
      </c>
      <c r="R28" s="3">
        <v>7</v>
      </c>
      <c r="V28" s="14">
        <f>AVERAGE(V22:V26)</f>
        <v>3</v>
      </c>
      <c r="W28" s="11">
        <f>VAR(V22:V26)</f>
        <v>2.5</v>
      </c>
      <c r="X28" s="17">
        <f>SUM(X22:X26)/(COUNT(X22:X26)-1)</f>
        <v>2.5</v>
      </c>
      <c r="AE28" s="3">
        <v>7</v>
      </c>
      <c r="AJ28" s="3">
        <v>1</v>
      </c>
      <c r="AK28" s="3">
        <v>5</v>
      </c>
      <c r="AN28" s="3">
        <v>7</v>
      </c>
    </row>
    <row r="29" spans="1:42" x14ac:dyDescent="0.25">
      <c r="A29" s="3">
        <v>6</v>
      </c>
      <c r="C29" s="1"/>
      <c r="F29" s="3">
        <v>4</v>
      </c>
      <c r="G29" s="3">
        <v>4</v>
      </c>
      <c r="J29" s="3">
        <v>3</v>
      </c>
      <c r="N29" s="3">
        <v>8</v>
      </c>
      <c r="R29" s="3">
        <v>8</v>
      </c>
      <c r="AE29" s="3">
        <v>8</v>
      </c>
      <c r="AJ29" s="3">
        <v>2</v>
      </c>
      <c r="AK29" s="3">
        <v>10</v>
      </c>
      <c r="AN29" s="3">
        <v>8</v>
      </c>
    </row>
    <row r="30" spans="1:42" x14ac:dyDescent="0.25">
      <c r="A30" s="3">
        <v>7</v>
      </c>
      <c r="C30" s="1"/>
      <c r="F30" s="3">
        <v>5</v>
      </c>
      <c r="G30" s="3">
        <v>5</v>
      </c>
      <c r="J30" s="3">
        <v>4</v>
      </c>
      <c r="N30" s="3">
        <v>9</v>
      </c>
      <c r="R30" s="3">
        <v>9</v>
      </c>
      <c r="V30" s="8" t="s">
        <v>0</v>
      </c>
      <c r="AE30" s="3">
        <v>9</v>
      </c>
      <c r="AJ30" s="3">
        <v>3</v>
      </c>
      <c r="AK30" s="3">
        <v>15</v>
      </c>
      <c r="AN30" s="3">
        <v>9</v>
      </c>
    </row>
    <row r="31" spans="1:42" x14ac:dyDescent="0.25">
      <c r="A31" s="3">
        <v>8</v>
      </c>
      <c r="C31" s="1"/>
      <c r="F31" s="1" t="s">
        <v>4</v>
      </c>
      <c r="G31" s="1" t="s">
        <v>5</v>
      </c>
      <c r="J31" s="3">
        <v>5</v>
      </c>
      <c r="N31" s="3">
        <v>10</v>
      </c>
      <c r="R31" s="3">
        <v>10</v>
      </c>
      <c r="V31" s="3">
        <v>5</v>
      </c>
      <c r="W31" s="16">
        <f>$V$37</f>
        <v>15</v>
      </c>
      <c r="X31" s="15">
        <f>(V31-W31)^2</f>
        <v>100</v>
      </c>
      <c r="AE31" s="3">
        <v>10</v>
      </c>
      <c r="AJ31" s="3">
        <v>4</v>
      </c>
      <c r="AK31" s="3">
        <v>20</v>
      </c>
      <c r="AN31" s="3">
        <v>10</v>
      </c>
    </row>
    <row r="32" spans="1:42" x14ac:dyDescent="0.25">
      <c r="A32" s="3">
        <v>9</v>
      </c>
      <c r="C32" s="1"/>
      <c r="F32" s="5">
        <f>SUMPRODUCT(F26:F30,G26:G30)</f>
        <v>55</v>
      </c>
      <c r="G32" s="10">
        <f>+F32/SUM(G26:G30)</f>
        <v>3.6666666666666665</v>
      </c>
      <c r="J32" s="3">
        <v>6</v>
      </c>
      <c r="N32" s="1" t="s">
        <v>2</v>
      </c>
      <c r="O32" s="1" t="s">
        <v>11</v>
      </c>
      <c r="R32" s="1" t="s">
        <v>2</v>
      </c>
      <c r="S32" s="1" t="s">
        <v>13</v>
      </c>
      <c r="V32" s="3">
        <v>10</v>
      </c>
      <c r="W32" s="16">
        <f t="shared" ref="W32:W35" si="6">$V$37</f>
        <v>15</v>
      </c>
      <c r="X32" s="15">
        <f t="shared" ref="X32:X34" si="7">(V32-W32)^2</f>
        <v>25</v>
      </c>
      <c r="AE32" s="1" t="s">
        <v>21</v>
      </c>
      <c r="AF32" s="1" t="s">
        <v>22</v>
      </c>
      <c r="AG32" s="1" t="s">
        <v>23</v>
      </c>
      <c r="AJ32" s="1" t="s">
        <v>28</v>
      </c>
      <c r="AN32" s="1" t="s">
        <v>30</v>
      </c>
      <c r="AO32" s="1" t="s">
        <v>32</v>
      </c>
      <c r="AP32" s="1" t="s">
        <v>31</v>
      </c>
    </row>
    <row r="33" spans="1:42" x14ac:dyDescent="0.25">
      <c r="A33" s="3">
        <v>10</v>
      </c>
      <c r="C33" s="1"/>
      <c r="J33" s="3">
        <v>7</v>
      </c>
      <c r="N33" s="14">
        <f>AVERAGE(N22:N31)</f>
        <v>5.5</v>
      </c>
      <c r="O33" s="4">
        <f>MEDIAN(N22:N31)</f>
        <v>5.5</v>
      </c>
      <c r="R33" s="14">
        <f>AVERAGE(R22:R31)</f>
        <v>5.5</v>
      </c>
      <c r="S33" s="11">
        <f>_xlfn.STDEV.S(R22:R31)</f>
        <v>3.0276503540974917</v>
      </c>
      <c r="V33" s="3">
        <v>15</v>
      </c>
      <c r="W33" s="16">
        <f t="shared" si="6"/>
        <v>15</v>
      </c>
      <c r="X33" s="15">
        <f t="shared" si="7"/>
        <v>0</v>
      </c>
      <c r="AE33" s="5">
        <f>MIN(AE22:AE31)</f>
        <v>1</v>
      </c>
      <c r="AF33" s="5">
        <f>MAX(AE22:AE31)</f>
        <v>10</v>
      </c>
      <c r="AG33" s="4">
        <f>+AF33-AE33</f>
        <v>9</v>
      </c>
      <c r="AJ33" s="11">
        <f>CORREL(AJ28:AJ31,AK28:AK31)</f>
        <v>0.99999999999999989</v>
      </c>
      <c r="AN33" s="13">
        <f>_xlfn.STDEV.S(AN22:AN31)</f>
        <v>3.0276503540974917</v>
      </c>
      <c r="AO33" s="22">
        <f>SQRT(COUNT(AN22:AN31))</f>
        <v>3.1622776601683795</v>
      </c>
      <c r="AP33" s="23">
        <f>+AN33/AO33</f>
        <v>0.9574271077563381</v>
      </c>
    </row>
    <row r="34" spans="1:42" x14ac:dyDescent="0.25">
      <c r="A34" s="1" t="s">
        <v>1</v>
      </c>
      <c r="B34" s="1" t="s">
        <v>2</v>
      </c>
      <c r="C34" s="1" t="s">
        <v>33</v>
      </c>
      <c r="F34" s="8" t="s">
        <v>0</v>
      </c>
      <c r="G34" s="8" t="s">
        <v>3</v>
      </c>
      <c r="J34" s="3">
        <v>8</v>
      </c>
      <c r="V34" s="3">
        <v>20</v>
      </c>
      <c r="W34" s="16">
        <f t="shared" si="6"/>
        <v>15</v>
      </c>
      <c r="X34" s="15">
        <f t="shared" si="7"/>
        <v>25</v>
      </c>
    </row>
    <row r="35" spans="1:42" x14ac:dyDescent="0.25">
      <c r="A35" s="5">
        <f>SUM(A24:A33)</f>
        <v>55</v>
      </c>
      <c r="B35" s="4">
        <f>AVERAGE(A24:A33)</f>
        <v>5.5</v>
      </c>
      <c r="C35" s="24">
        <f>+A35/COUNTA(A24:A33)</f>
        <v>5.5</v>
      </c>
      <c r="F35" s="3">
        <v>10</v>
      </c>
      <c r="G35" s="3">
        <v>2</v>
      </c>
      <c r="J35" s="3">
        <v>9</v>
      </c>
      <c r="N35" s="8" t="s">
        <v>0</v>
      </c>
      <c r="R35" s="8" t="s">
        <v>0</v>
      </c>
      <c r="V35" s="3">
        <v>25</v>
      </c>
      <c r="W35" s="16">
        <f t="shared" si="6"/>
        <v>15</v>
      </c>
      <c r="X35" s="15">
        <f>(V35-W35)^2</f>
        <v>100</v>
      </c>
      <c r="AE35" s="8" t="s">
        <v>0</v>
      </c>
      <c r="AJ35" s="8" t="s">
        <v>26</v>
      </c>
      <c r="AK35" s="8" t="s">
        <v>26</v>
      </c>
      <c r="AN35" s="8" t="s">
        <v>0</v>
      </c>
    </row>
    <row r="36" spans="1:42" x14ac:dyDescent="0.25">
      <c r="C36" s="1"/>
      <c r="F36" s="3">
        <v>15</v>
      </c>
      <c r="G36" s="3">
        <v>2</v>
      </c>
      <c r="J36" s="3">
        <v>10</v>
      </c>
      <c r="N36" s="3">
        <v>12</v>
      </c>
      <c r="R36" s="3">
        <v>1</v>
      </c>
      <c r="V36" s="1" t="s">
        <v>2</v>
      </c>
      <c r="W36" s="1" t="s">
        <v>14</v>
      </c>
      <c r="AE36" s="3">
        <v>12</v>
      </c>
      <c r="AJ36" s="3">
        <v>2</v>
      </c>
      <c r="AK36" s="3">
        <v>4</v>
      </c>
      <c r="AN36" s="3">
        <v>12</v>
      </c>
    </row>
    <row r="37" spans="1:42" x14ac:dyDescent="0.25">
      <c r="A37" s="8" t="s">
        <v>0</v>
      </c>
      <c r="C37" s="1"/>
      <c r="F37" s="3">
        <v>20</v>
      </c>
      <c r="G37" s="3">
        <v>2</v>
      </c>
      <c r="J37" s="1" t="s">
        <v>2</v>
      </c>
      <c r="K37" s="1" t="s">
        <v>8</v>
      </c>
      <c r="N37" s="3">
        <v>15</v>
      </c>
      <c r="R37" s="3">
        <v>2</v>
      </c>
      <c r="V37" s="14">
        <f>AVERAGE(V31:V35)</f>
        <v>15</v>
      </c>
      <c r="W37" s="11">
        <f>VAR(V31:V35)</f>
        <v>62.5</v>
      </c>
      <c r="X37" s="17">
        <f>SUM(X31:X35)/(COUNT(X31:X35)-1)</f>
        <v>62.5</v>
      </c>
      <c r="AE37" s="3">
        <v>24</v>
      </c>
      <c r="AJ37" s="3">
        <v>4</v>
      </c>
      <c r="AK37" s="3">
        <v>4</v>
      </c>
      <c r="AN37" s="3">
        <v>15</v>
      </c>
    </row>
    <row r="38" spans="1:42" x14ac:dyDescent="0.25">
      <c r="A38" s="3">
        <v>12</v>
      </c>
      <c r="C38" s="1"/>
      <c r="F38" s="3">
        <v>25</v>
      </c>
      <c r="G38" s="3">
        <v>2</v>
      </c>
      <c r="J38" s="13">
        <f>AVERAGE(J27:J36)</f>
        <v>5.5</v>
      </c>
      <c r="K38" s="4" t="e">
        <f>_xlfn.MODE.SNGL(J27:J35)</f>
        <v>#N/A</v>
      </c>
      <c r="N38" s="3">
        <v>18</v>
      </c>
      <c r="R38" s="3">
        <v>3</v>
      </c>
      <c r="AE38" s="3">
        <v>36</v>
      </c>
      <c r="AJ38" s="3">
        <v>6</v>
      </c>
      <c r="AK38" s="3">
        <v>5</v>
      </c>
      <c r="AN38" s="3">
        <v>18</v>
      </c>
    </row>
    <row r="39" spans="1:42" x14ac:dyDescent="0.25">
      <c r="A39" s="3">
        <v>15</v>
      </c>
      <c r="C39" s="1"/>
      <c r="F39" s="3">
        <v>30</v>
      </c>
      <c r="G39" s="3">
        <v>2</v>
      </c>
      <c r="N39" s="3">
        <v>18</v>
      </c>
      <c r="R39" s="3">
        <v>4</v>
      </c>
      <c r="V39" s="8" t="s">
        <v>0</v>
      </c>
      <c r="AE39" s="3">
        <v>48</v>
      </c>
      <c r="AJ39" s="3">
        <v>8</v>
      </c>
      <c r="AK39" s="3">
        <v>4</v>
      </c>
      <c r="AN39" s="3">
        <v>21</v>
      </c>
    </row>
    <row r="40" spans="1:42" x14ac:dyDescent="0.25">
      <c r="A40" s="3">
        <v>18</v>
      </c>
      <c r="C40" s="1"/>
      <c r="F40" s="1" t="s">
        <v>4</v>
      </c>
      <c r="G40" s="1" t="s">
        <v>5</v>
      </c>
      <c r="J40" s="8" t="s">
        <v>0</v>
      </c>
      <c r="N40" s="3">
        <v>59</v>
      </c>
      <c r="R40" s="3">
        <v>5</v>
      </c>
      <c r="V40" s="3">
        <v>1</v>
      </c>
      <c r="W40" s="16">
        <f>$V$50</f>
        <v>5</v>
      </c>
      <c r="X40" s="15">
        <f>(V40-W40)^2</f>
        <v>16</v>
      </c>
      <c r="AE40" s="3">
        <v>60</v>
      </c>
      <c r="AJ40" s="1" t="s">
        <v>28</v>
      </c>
      <c r="AN40" s="3">
        <v>24</v>
      </c>
    </row>
    <row r="41" spans="1:42" x14ac:dyDescent="0.25">
      <c r="A41" s="3">
        <v>21</v>
      </c>
      <c r="C41" s="1"/>
      <c r="F41" s="5">
        <f>SUMPRODUCT(F35:F39,G35:G39)</f>
        <v>200</v>
      </c>
      <c r="G41" s="12">
        <f>+F41/SUM(G35:G39)</f>
        <v>20</v>
      </c>
      <c r="J41" s="3">
        <v>12</v>
      </c>
      <c r="N41" s="1" t="s">
        <v>2</v>
      </c>
      <c r="O41" s="1" t="s">
        <v>11</v>
      </c>
      <c r="R41" s="3">
        <v>6</v>
      </c>
      <c r="V41" s="3">
        <v>2</v>
      </c>
      <c r="W41" s="16">
        <f t="shared" ref="W41:W48" si="8">$V$50</f>
        <v>5</v>
      </c>
      <c r="X41" s="15">
        <f t="shared" ref="X41:X48" si="9">(V41-W41)^2</f>
        <v>9</v>
      </c>
      <c r="AE41" s="1" t="s">
        <v>21</v>
      </c>
      <c r="AF41" s="1" t="s">
        <v>22</v>
      </c>
      <c r="AG41" s="1" t="s">
        <v>23</v>
      </c>
      <c r="AJ41" s="11">
        <f>CORREL(AJ36:AJ39,AK36:AK39)</f>
        <v>0.2581988897471611</v>
      </c>
      <c r="AN41" s="1" t="s">
        <v>30</v>
      </c>
      <c r="AO41" s="1" t="s">
        <v>32</v>
      </c>
      <c r="AP41" s="1" t="s">
        <v>31</v>
      </c>
    </row>
    <row r="42" spans="1:42" x14ac:dyDescent="0.25">
      <c r="A42" s="3">
        <v>24</v>
      </c>
      <c r="C42" s="1"/>
      <c r="J42" s="3">
        <v>15</v>
      </c>
      <c r="N42" s="14">
        <f>AVERAGE(N36:N40)</f>
        <v>24.4</v>
      </c>
      <c r="O42" s="4">
        <f>MEDIAN(N36:N40)</f>
        <v>18</v>
      </c>
      <c r="R42" s="3">
        <v>7</v>
      </c>
      <c r="V42" s="3">
        <v>3</v>
      </c>
      <c r="W42" s="16">
        <f t="shared" si="8"/>
        <v>5</v>
      </c>
      <c r="X42" s="15">
        <f t="shared" si="9"/>
        <v>4</v>
      </c>
      <c r="AE42" s="5">
        <f>MIN(AE36:AE40)</f>
        <v>12</v>
      </c>
      <c r="AF42" s="5">
        <f>MAX(AE36:AE40)</f>
        <v>60</v>
      </c>
      <c r="AG42" s="4">
        <f>+AF42-AE42</f>
        <v>48</v>
      </c>
      <c r="AN42" s="13">
        <f>_xlfn.STDEV.S(AN36:AN40)</f>
        <v>4.7434164902525691</v>
      </c>
      <c r="AO42" s="22">
        <f>SQRT(COUNT(AN36:AN40))</f>
        <v>2.2360679774997898</v>
      </c>
      <c r="AP42" s="23">
        <f>+AN42/AO42</f>
        <v>2.1213203435596424</v>
      </c>
    </row>
    <row r="43" spans="1:42" x14ac:dyDescent="0.25">
      <c r="A43" s="1" t="s">
        <v>1</v>
      </c>
      <c r="B43" s="1" t="s">
        <v>2</v>
      </c>
      <c r="C43" s="1" t="s">
        <v>33</v>
      </c>
      <c r="J43" s="3">
        <v>18</v>
      </c>
      <c r="R43" s="3">
        <v>8</v>
      </c>
      <c r="V43" s="3">
        <v>4</v>
      </c>
      <c r="W43" s="16">
        <f t="shared" si="8"/>
        <v>5</v>
      </c>
      <c r="X43" s="15">
        <f t="shared" si="9"/>
        <v>1</v>
      </c>
    </row>
    <row r="44" spans="1:42" x14ac:dyDescent="0.25">
      <c r="A44" s="5">
        <f>SUM(A38:A42)</f>
        <v>90</v>
      </c>
      <c r="B44" s="4">
        <f>AVERAGE(A38:A42)</f>
        <v>18</v>
      </c>
      <c r="C44" s="24">
        <f>+A44/COUNTA(A38:A42)</f>
        <v>18</v>
      </c>
      <c r="J44" s="3">
        <v>21</v>
      </c>
      <c r="N44" s="8" t="s">
        <v>0</v>
      </c>
      <c r="R44" s="3">
        <v>9</v>
      </c>
      <c r="V44" s="3">
        <v>5</v>
      </c>
      <c r="W44" s="16">
        <f t="shared" si="8"/>
        <v>5</v>
      </c>
      <c r="X44" s="15">
        <f t="shared" si="9"/>
        <v>0</v>
      </c>
      <c r="AE44" s="8" t="s">
        <v>0</v>
      </c>
      <c r="AN44" s="8" t="s">
        <v>0</v>
      </c>
    </row>
    <row r="45" spans="1:42" x14ac:dyDescent="0.25">
      <c r="C45" s="1"/>
      <c r="J45" s="3">
        <v>18</v>
      </c>
      <c r="N45" s="3">
        <v>1</v>
      </c>
      <c r="R45" s="3">
        <v>10</v>
      </c>
      <c r="V45" s="3">
        <v>6</v>
      </c>
      <c r="W45" s="16">
        <f t="shared" si="8"/>
        <v>5</v>
      </c>
      <c r="X45" s="15">
        <f t="shared" si="9"/>
        <v>1</v>
      </c>
      <c r="AE45" s="3">
        <v>1</v>
      </c>
      <c r="AN45" s="3">
        <v>2</v>
      </c>
    </row>
    <row r="46" spans="1:42" x14ac:dyDescent="0.25">
      <c r="A46" s="8" t="s">
        <v>0</v>
      </c>
      <c r="C46" s="1"/>
      <c r="J46" s="3">
        <v>24</v>
      </c>
      <c r="N46" s="3">
        <v>3</v>
      </c>
      <c r="R46" s="1" t="s">
        <v>2</v>
      </c>
      <c r="S46" s="1" t="s">
        <v>13</v>
      </c>
      <c r="V46" s="3">
        <v>7</v>
      </c>
      <c r="W46" s="16">
        <f t="shared" si="8"/>
        <v>5</v>
      </c>
      <c r="X46" s="15">
        <f t="shared" si="9"/>
        <v>4</v>
      </c>
      <c r="AE46" s="3">
        <v>3</v>
      </c>
      <c r="AN46" s="3">
        <v>4</v>
      </c>
    </row>
    <row r="47" spans="1:42" x14ac:dyDescent="0.25">
      <c r="A47" s="7">
        <v>1</v>
      </c>
      <c r="C47" s="1"/>
      <c r="J47" s="3">
        <v>18</v>
      </c>
      <c r="N47" s="3">
        <v>5</v>
      </c>
      <c r="R47" s="14">
        <f>AVERAGE(R36:R45)</f>
        <v>5.5</v>
      </c>
      <c r="S47" s="11">
        <f>_xlfn.STDEV.S(R36:R45)</f>
        <v>3.0276503540974917</v>
      </c>
      <c r="V47" s="3">
        <v>8</v>
      </c>
      <c r="W47" s="16">
        <f t="shared" si="8"/>
        <v>5</v>
      </c>
      <c r="X47" s="15">
        <f t="shared" si="9"/>
        <v>9</v>
      </c>
      <c r="AE47" s="3">
        <v>5</v>
      </c>
      <c r="AN47" s="3">
        <v>6</v>
      </c>
    </row>
    <row r="48" spans="1:42" x14ac:dyDescent="0.25">
      <c r="A48" s="7">
        <v>3</v>
      </c>
      <c r="C48" s="1"/>
      <c r="J48" s="1" t="s">
        <v>2</v>
      </c>
      <c r="K48" s="1" t="s">
        <v>8</v>
      </c>
      <c r="N48" s="3">
        <v>7</v>
      </c>
      <c r="V48" s="3">
        <v>9</v>
      </c>
      <c r="W48" s="16">
        <f t="shared" si="8"/>
        <v>5</v>
      </c>
      <c r="X48" s="15">
        <f t="shared" si="9"/>
        <v>16</v>
      </c>
      <c r="AE48" s="3">
        <v>7</v>
      </c>
      <c r="AN48" s="3">
        <v>8</v>
      </c>
    </row>
    <row r="49" spans="1:42" x14ac:dyDescent="0.25">
      <c r="A49" s="7">
        <v>5</v>
      </c>
      <c r="C49" s="1"/>
      <c r="J49" s="14">
        <f>AVERAGE(J41:J47)</f>
        <v>18</v>
      </c>
      <c r="K49" s="4">
        <f>_xlfn.MODE.SNGL(J41:J47)</f>
        <v>18</v>
      </c>
      <c r="N49" s="3">
        <v>9</v>
      </c>
      <c r="R49" s="8" t="s">
        <v>0</v>
      </c>
      <c r="V49" s="1" t="s">
        <v>2</v>
      </c>
      <c r="W49" s="1" t="s">
        <v>14</v>
      </c>
      <c r="AE49" s="3">
        <v>9</v>
      </c>
      <c r="AN49" s="3">
        <v>10</v>
      </c>
    </row>
    <row r="50" spans="1:42" x14ac:dyDescent="0.25">
      <c r="A50" s="7">
        <v>7</v>
      </c>
      <c r="C50" s="1"/>
      <c r="N50" s="1" t="s">
        <v>2</v>
      </c>
      <c r="O50" s="1" t="s">
        <v>11</v>
      </c>
      <c r="R50" s="3">
        <v>1</v>
      </c>
      <c r="V50" s="14">
        <f>AVERAGE(V40:V48)</f>
        <v>5</v>
      </c>
      <c r="W50" s="11">
        <f>VAR(V40:V48)</f>
        <v>7.5</v>
      </c>
      <c r="X50" s="17">
        <f>SUM(X40:X48)/(COUNT(X40:X48)-1)</f>
        <v>7.5</v>
      </c>
      <c r="AE50" s="3">
        <v>11</v>
      </c>
      <c r="AN50" s="1" t="s">
        <v>30</v>
      </c>
      <c r="AO50" s="1" t="s">
        <v>32</v>
      </c>
      <c r="AP50" s="1" t="s">
        <v>31</v>
      </c>
    </row>
    <row r="51" spans="1:42" x14ac:dyDescent="0.25">
      <c r="A51" s="7">
        <v>9</v>
      </c>
      <c r="C51" s="1"/>
      <c r="J51" s="8" t="s">
        <v>0</v>
      </c>
      <c r="N51" s="14">
        <f>AVERAGE(N45:N49)</f>
        <v>5</v>
      </c>
      <c r="O51" s="4">
        <f>MEDIAN(N45:N49)</f>
        <v>5</v>
      </c>
      <c r="R51" s="3">
        <v>3</v>
      </c>
      <c r="AE51" s="3">
        <v>13</v>
      </c>
      <c r="AN51" s="13">
        <f>_xlfn.STDEV.S(AN45:AN49)</f>
        <v>3.1622776601683795</v>
      </c>
      <c r="AO51" s="22">
        <f>SQRT(COUNT(AN45:AN49))</f>
        <v>2.2360679774997898</v>
      </c>
      <c r="AP51" s="23">
        <f>+AN51/AO51</f>
        <v>1.4142135623730951</v>
      </c>
    </row>
    <row r="52" spans="1:42" x14ac:dyDescent="0.25">
      <c r="A52" s="1" t="s">
        <v>1</v>
      </c>
      <c r="B52" s="1" t="s">
        <v>2</v>
      </c>
      <c r="C52" s="1" t="s">
        <v>33</v>
      </c>
      <c r="J52" s="3">
        <v>2</v>
      </c>
      <c r="R52" s="3">
        <v>5</v>
      </c>
      <c r="AE52" s="3">
        <v>15</v>
      </c>
    </row>
    <row r="53" spans="1:42" x14ac:dyDescent="0.25">
      <c r="A53" s="5">
        <f>SUM(A47:A51)</f>
        <v>25</v>
      </c>
      <c r="B53" s="4">
        <f>AVERAGE(A47:A51)</f>
        <v>5</v>
      </c>
      <c r="C53" s="24">
        <f>+A53/COUNTA(A47:A51)</f>
        <v>5</v>
      </c>
      <c r="J53" s="3">
        <v>4</v>
      </c>
      <c r="R53" s="3">
        <v>7</v>
      </c>
      <c r="AE53" s="3">
        <v>17</v>
      </c>
    </row>
    <row r="54" spans="1:42" x14ac:dyDescent="0.25">
      <c r="C54" s="1"/>
      <c r="J54" s="3">
        <v>6</v>
      </c>
      <c r="R54" s="3">
        <v>9</v>
      </c>
      <c r="AE54" s="3">
        <v>19</v>
      </c>
    </row>
    <row r="55" spans="1:42" x14ac:dyDescent="0.25">
      <c r="C55" s="1"/>
      <c r="J55" s="3">
        <v>8</v>
      </c>
      <c r="R55" s="1" t="s">
        <v>2</v>
      </c>
      <c r="S55" s="1" t="s">
        <v>13</v>
      </c>
      <c r="AE55" s="1" t="s">
        <v>21</v>
      </c>
      <c r="AF55" s="1" t="s">
        <v>22</v>
      </c>
      <c r="AG55" s="1" t="s">
        <v>23</v>
      </c>
    </row>
    <row r="56" spans="1:42" x14ac:dyDescent="0.25">
      <c r="C56" s="1"/>
      <c r="J56" s="3">
        <v>10</v>
      </c>
      <c r="R56" s="14">
        <f>AVERAGE(R50:R54)</f>
        <v>5</v>
      </c>
      <c r="S56" s="11">
        <f>_xlfn.STDEV.S(R50:R54)</f>
        <v>3.1622776601683795</v>
      </c>
      <c r="AE56" s="5">
        <f>MIN(AE45:AE54)</f>
        <v>1</v>
      </c>
      <c r="AF56" s="5">
        <f>MAX(AE45:AE54)</f>
        <v>19</v>
      </c>
      <c r="AG56" s="4">
        <f>+AF56-AE56</f>
        <v>18</v>
      </c>
    </row>
    <row r="57" spans="1:42" x14ac:dyDescent="0.25">
      <c r="C57" s="1"/>
      <c r="J57" s="1" t="s">
        <v>2</v>
      </c>
      <c r="K57" s="1" t="s">
        <v>8</v>
      </c>
    </row>
    <row r="58" spans="1:42" x14ac:dyDescent="0.25">
      <c r="C58" s="1"/>
      <c r="J58" s="13">
        <f>AVERAGE(J52:J56)</f>
        <v>6</v>
      </c>
      <c r="K58" s="4" t="e">
        <f>_xlfn.MODE.SNGL(J52:J56)</f>
        <v>#N/A</v>
      </c>
      <c r="R58" s="8" t="s">
        <v>0</v>
      </c>
    </row>
    <row r="59" spans="1:42" x14ac:dyDescent="0.25">
      <c r="C59" s="1"/>
      <c r="R59" s="3">
        <f ca="1">RANDBETWEEN(1,10)</f>
        <v>3</v>
      </c>
    </row>
    <row r="60" spans="1:42" x14ac:dyDescent="0.25">
      <c r="C60" s="1"/>
      <c r="R60" s="3">
        <f t="shared" ref="R60:R79" ca="1" si="10">RANDBETWEEN(1,10)</f>
        <v>7</v>
      </c>
    </row>
    <row r="61" spans="1:42" x14ac:dyDescent="0.25">
      <c r="C61" s="1"/>
      <c r="R61" s="3">
        <f t="shared" ca="1" si="10"/>
        <v>4</v>
      </c>
    </row>
    <row r="62" spans="1:42" x14ac:dyDescent="0.25">
      <c r="C62" s="1"/>
      <c r="R62" s="3">
        <f t="shared" ca="1" si="10"/>
        <v>10</v>
      </c>
    </row>
    <row r="63" spans="1:42" x14ac:dyDescent="0.25">
      <c r="C63" s="1"/>
      <c r="R63" s="3">
        <f t="shared" ca="1" si="10"/>
        <v>7</v>
      </c>
    </row>
    <row r="64" spans="1:42" x14ac:dyDescent="0.25">
      <c r="C64" s="1"/>
      <c r="R64" s="3">
        <f t="shared" ca="1" si="10"/>
        <v>7</v>
      </c>
    </row>
    <row r="65" spans="3:19" x14ac:dyDescent="0.25">
      <c r="C65" s="1"/>
      <c r="R65" s="3">
        <f t="shared" ca="1" si="10"/>
        <v>5</v>
      </c>
    </row>
    <row r="66" spans="3:19" x14ac:dyDescent="0.25">
      <c r="C66" s="1"/>
      <c r="R66" s="3">
        <f t="shared" ca="1" si="10"/>
        <v>1</v>
      </c>
    </row>
    <row r="67" spans="3:19" x14ac:dyDescent="0.25">
      <c r="C67" s="1"/>
      <c r="R67" s="3">
        <f t="shared" ca="1" si="10"/>
        <v>3</v>
      </c>
    </row>
    <row r="68" spans="3:19" x14ac:dyDescent="0.25">
      <c r="C68" s="1"/>
      <c r="R68" s="3">
        <f t="shared" ca="1" si="10"/>
        <v>5</v>
      </c>
    </row>
    <row r="69" spans="3:19" x14ac:dyDescent="0.25">
      <c r="C69" s="1"/>
      <c r="R69" s="3">
        <f t="shared" ca="1" si="10"/>
        <v>7</v>
      </c>
    </row>
    <row r="70" spans="3:19" x14ac:dyDescent="0.25">
      <c r="C70" s="1"/>
      <c r="R70" s="3">
        <f t="shared" ca="1" si="10"/>
        <v>6</v>
      </c>
    </row>
    <row r="71" spans="3:19" x14ac:dyDescent="0.25">
      <c r="C71" s="1"/>
      <c r="R71" s="3">
        <f t="shared" ca="1" si="10"/>
        <v>9</v>
      </c>
    </row>
    <row r="72" spans="3:19" x14ac:dyDescent="0.25">
      <c r="C72" s="1"/>
      <c r="R72" s="3">
        <f t="shared" ca="1" si="10"/>
        <v>8</v>
      </c>
    </row>
    <row r="73" spans="3:19" x14ac:dyDescent="0.25">
      <c r="C73" s="1"/>
      <c r="R73" s="3">
        <f t="shared" ca="1" si="10"/>
        <v>5</v>
      </c>
    </row>
    <row r="74" spans="3:19" x14ac:dyDescent="0.25">
      <c r="R74" s="3">
        <f t="shared" ca="1" si="10"/>
        <v>6</v>
      </c>
    </row>
    <row r="75" spans="3:19" x14ac:dyDescent="0.25">
      <c r="R75" s="3">
        <f t="shared" ca="1" si="10"/>
        <v>8</v>
      </c>
    </row>
    <row r="76" spans="3:19" x14ac:dyDescent="0.25">
      <c r="R76" s="3">
        <f t="shared" ca="1" si="10"/>
        <v>5</v>
      </c>
    </row>
    <row r="77" spans="3:19" x14ac:dyDescent="0.25">
      <c r="R77" s="3">
        <f t="shared" ca="1" si="10"/>
        <v>6</v>
      </c>
    </row>
    <row r="78" spans="3:19" x14ac:dyDescent="0.25">
      <c r="R78" s="3">
        <f t="shared" ca="1" si="10"/>
        <v>10</v>
      </c>
    </row>
    <row r="79" spans="3:19" x14ac:dyDescent="0.25">
      <c r="R79" s="3">
        <f t="shared" ca="1" si="10"/>
        <v>2</v>
      </c>
    </row>
    <row r="80" spans="3:19" x14ac:dyDescent="0.25">
      <c r="R80" s="1" t="s">
        <v>1</v>
      </c>
      <c r="S80" s="1" t="s">
        <v>13</v>
      </c>
    </row>
    <row r="81" spans="18:19" x14ac:dyDescent="0.25">
      <c r="R81" s="14">
        <f ca="1">AVERAGE(R59:R79)</f>
        <v>5.9047619047619051</v>
      </c>
      <c r="S81" s="11">
        <f ca="1">_xlfn.STDEV.S(R59:R79)</f>
        <v>2.4475449312476765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2024-06-09T10:41:01Z</dcterms:created>
  <dcterms:modified xsi:type="dcterms:W3CDTF">2024-06-10T10:01:16Z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2024-06-09T10:41:04Z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8dc5fe71-e333-4d49-91a4-52147410791d</vt:lpwstr>
  </property>
  <property fmtid="{D5CDD505-2E9C-101B-9397-08002B2CF9AE}" pid="8" name="MSIP_Label_defa4170-0d19-0005-0004-bc88714345d2_ContentBits">
    <vt:lpwstr>0</vt:lpwstr>
  </property>
</Properties>
</file>