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aul/Documents/GitHub/Hattrick_Analysis/Player_Analysis/"/>
    </mc:Choice>
  </mc:AlternateContent>
  <xr:revisionPtr revIDLastSave="0" documentId="13_ncr:1_{9F16AC84-2A60-CC41-AEAA-3E1419A0498E}" xr6:coauthVersionLast="45" xr6:coauthVersionMax="45" xr10:uidLastSave="{00000000-0000-0000-0000-000000000000}"/>
  <bookViews>
    <workbookView xWindow="240" yWindow="460" windowWidth="22020" windowHeight="17540" activeTab="1" xr2:uid="{00000000-000D-0000-FFFF-FFFF00000000}"/>
  </bookViews>
  <sheets>
    <sheet name="Sheet1" sheetId="1" r:id="rId1"/>
    <sheet name="Traine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2" l="1"/>
  <c r="S11" i="2"/>
  <c r="U11" i="2"/>
  <c r="V11" i="2"/>
  <c r="W11" i="2"/>
  <c r="X11" i="2"/>
  <c r="Y11" i="2"/>
  <c r="Y3" i="2" l="1"/>
  <c r="Y4" i="2"/>
  <c r="Y5" i="2"/>
  <c r="Y6" i="2"/>
  <c r="Y7" i="2"/>
  <c r="Y8" i="2"/>
  <c r="Y9" i="2"/>
  <c r="Y10" i="2"/>
  <c r="Y2" i="2"/>
  <c r="X3" i="2"/>
  <c r="X4" i="2"/>
  <c r="X5" i="2"/>
  <c r="X6" i="2"/>
  <c r="X7" i="2"/>
  <c r="X8" i="2"/>
  <c r="X9" i="2"/>
  <c r="X10" i="2"/>
  <c r="X2" i="2"/>
  <c r="W3" i="2"/>
  <c r="W4" i="2"/>
  <c r="W5" i="2"/>
  <c r="W6" i="2"/>
  <c r="W7" i="2"/>
  <c r="W8" i="2"/>
  <c r="W9" i="2"/>
  <c r="W10" i="2"/>
  <c r="W2" i="2"/>
  <c r="V3" i="2"/>
  <c r="V4" i="2"/>
  <c r="V5" i="2"/>
  <c r="V6" i="2"/>
  <c r="V7" i="2"/>
  <c r="V8" i="2"/>
  <c r="V9" i="2"/>
  <c r="V10" i="2"/>
  <c r="V2" i="2"/>
  <c r="U3" i="2"/>
  <c r="U4" i="2"/>
  <c r="U5" i="2"/>
  <c r="U6" i="2"/>
  <c r="U7" i="2"/>
  <c r="U8" i="2"/>
  <c r="U9" i="2"/>
  <c r="U10" i="2"/>
  <c r="U2" i="2"/>
  <c r="T3" i="2"/>
  <c r="T4" i="2"/>
  <c r="T5" i="2"/>
  <c r="T6" i="2"/>
  <c r="T7" i="2"/>
  <c r="T8" i="2"/>
  <c r="T9" i="2"/>
  <c r="T10" i="2"/>
  <c r="T2" i="2"/>
  <c r="S4" i="2"/>
  <c r="S5" i="2"/>
  <c r="S6" i="2"/>
  <c r="S7" i="2"/>
  <c r="S8" i="2"/>
  <c r="S9" i="2"/>
  <c r="S10" i="2"/>
  <c r="S3" i="2"/>
  <c r="S2" i="2"/>
</calcChain>
</file>

<file path=xl/sharedStrings.xml><?xml version="1.0" encoding="utf-8"?>
<sst xmlns="http://schemas.openxmlformats.org/spreadsheetml/2006/main" count="112" uniqueCount="91">
  <si>
    <t>POS</t>
  </si>
  <si>
    <t>Leopold Vach</t>
  </si>
  <si>
    <t>Daniele Passarin</t>
  </si>
  <si>
    <t>Sergiusz Soplica</t>
  </si>
  <si>
    <t>Samuele Camaiani</t>
  </si>
  <si>
    <t>Giovanni Plazas</t>
  </si>
  <si>
    <t>František Panec</t>
  </si>
  <si>
    <t>Andrei Dochioiu</t>
  </si>
  <si>
    <t>Detlef Wetter</t>
  </si>
  <si>
    <t>Hossam Ayoub</t>
  </si>
  <si>
    <t>Peter Krüsch</t>
  </si>
  <si>
    <t>Longino Arreola</t>
  </si>
  <si>
    <t>Homero Elías Calles</t>
  </si>
  <si>
    <t>Philip Lehman</t>
  </si>
  <si>
    <t>Phil Peeples</t>
  </si>
  <si>
    <t>Pacífico Alpízar</t>
  </si>
  <si>
    <t>Cole Frampton</t>
  </si>
  <si>
    <t>Steven Shotwell</t>
  </si>
  <si>
    <t>Roy Belcher</t>
  </si>
  <si>
    <t>Austin Liner</t>
  </si>
  <si>
    <t>Israel Vernon</t>
  </si>
  <si>
    <t>Jack McCray</t>
  </si>
  <si>
    <t>Tom Hayden</t>
  </si>
  <si>
    <t>Demetrius Machen</t>
  </si>
  <si>
    <t>Jared Vernon</t>
  </si>
  <si>
    <t>Joey Cartwright</t>
  </si>
  <si>
    <t>Mazen Dergham</t>
  </si>
  <si>
    <t>Rogelio Nakamura</t>
  </si>
  <si>
    <t>IMW</t>
  </si>
  <si>
    <t>FWW</t>
  </si>
  <si>
    <t>W</t>
  </si>
  <si>
    <t>ILRM</t>
  </si>
  <si>
    <t>ILRMO</t>
  </si>
  <si>
    <t>WM</t>
  </si>
  <si>
    <t>ILRMD</t>
  </si>
  <si>
    <t>WD</t>
  </si>
  <si>
    <t>FW</t>
  </si>
  <si>
    <t>ICM</t>
  </si>
  <si>
    <t>WB</t>
  </si>
  <si>
    <t>FWD</t>
  </si>
  <si>
    <t>ICMO</t>
  </si>
  <si>
    <t>WBM</t>
  </si>
  <si>
    <t>WBO</t>
  </si>
  <si>
    <t>WBD</t>
  </si>
  <si>
    <t>ICMD</t>
  </si>
  <si>
    <t>CDW</t>
  </si>
  <si>
    <t>CDO</t>
  </si>
  <si>
    <t>CLRD</t>
  </si>
  <si>
    <t>CCD</t>
  </si>
  <si>
    <t>WO</t>
  </si>
  <si>
    <t>GK</t>
  </si>
  <si>
    <t>Name</t>
  </si>
  <si>
    <t>PlayerID</t>
  </si>
  <si>
    <t>Specialty</t>
  </si>
  <si>
    <t>Age</t>
  </si>
  <si>
    <t>Days</t>
  </si>
  <si>
    <t>TSI</t>
  </si>
  <si>
    <t>Wage</t>
  </si>
  <si>
    <t>Experience</t>
  </si>
  <si>
    <t>Leadership</t>
  </si>
  <si>
    <t>Loyalty</t>
  </si>
  <si>
    <t>Form</t>
  </si>
  <si>
    <t>Stamina</t>
  </si>
  <si>
    <t>Defending</t>
  </si>
  <si>
    <t>Playmaking</t>
  </si>
  <si>
    <t>Winger</t>
  </si>
  <si>
    <t>Passing</t>
  </si>
  <si>
    <t>Scoring</t>
  </si>
  <si>
    <t>Set Pieces</t>
  </si>
  <si>
    <t>Unpredictable</t>
  </si>
  <si>
    <t>Head</t>
  </si>
  <si>
    <t>Technical</t>
  </si>
  <si>
    <t>Quick</t>
  </si>
  <si>
    <t xml:space="preserve">W </t>
  </si>
  <si>
    <t>W (without W)</t>
  </si>
  <si>
    <t>WB (without W)</t>
  </si>
  <si>
    <t>inadequate = 5</t>
  </si>
  <si>
    <t>passable = 6</t>
  </si>
  <si>
    <t>weak = 4</t>
  </si>
  <si>
    <t>poor = 3</t>
  </si>
  <si>
    <t>Second Filter</t>
  </si>
  <si>
    <t>Third Filter</t>
  </si>
  <si>
    <t>First Filter</t>
  </si>
  <si>
    <t>W2</t>
  </si>
  <si>
    <t>WB2</t>
  </si>
  <si>
    <t>Position</t>
  </si>
  <si>
    <t>Transfer</t>
  </si>
  <si>
    <t>Yuanfu Fu</t>
  </si>
  <si>
    <t>Achikam Givon</t>
  </si>
  <si>
    <t>SUB WB</t>
  </si>
  <si>
    <t>SUB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</si>
</sst>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opLeftCell="S1" workbookViewId="0">
      <selection activeCell="AE30" sqref="AE30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87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88</v>
      </c>
    </row>
    <row r="2" spans="1:31" x14ac:dyDescent="0.2">
      <c r="A2" s="1">
        <v>0</v>
      </c>
      <c r="B2" t="s">
        <v>28</v>
      </c>
      <c r="C2">
        <v>13.59</v>
      </c>
      <c r="D2">
        <v>11.84</v>
      </c>
      <c r="E2">
        <v>11.32</v>
      </c>
      <c r="F2">
        <v>11.94</v>
      </c>
      <c r="G2">
        <v>12.41</v>
      </c>
      <c r="H2">
        <v>11.68</v>
      </c>
      <c r="I2">
        <v>11.63</v>
      </c>
      <c r="J2">
        <v>14.16</v>
      </c>
      <c r="K2">
        <v>11.84</v>
      </c>
      <c r="L2">
        <v>10.39</v>
      </c>
      <c r="M2">
        <v>11.52</v>
      </c>
      <c r="N2">
        <v>13.26</v>
      </c>
      <c r="O2">
        <v>14.49</v>
      </c>
      <c r="P2">
        <v>12.77</v>
      </c>
      <c r="Q2">
        <v>3.74</v>
      </c>
      <c r="R2">
        <v>14.72</v>
      </c>
      <c r="S2">
        <v>13.06</v>
      </c>
      <c r="T2">
        <v>13.05</v>
      </c>
      <c r="U2">
        <v>11.22</v>
      </c>
      <c r="V2">
        <v>12.72</v>
      </c>
      <c r="W2">
        <v>12.75</v>
      </c>
      <c r="X2">
        <v>5.42</v>
      </c>
      <c r="Y2">
        <v>13.05</v>
      </c>
      <c r="Z2">
        <v>11.13</v>
      </c>
      <c r="AA2">
        <v>11.9</v>
      </c>
      <c r="AB2">
        <v>14.7</v>
      </c>
      <c r="AC2">
        <v>10.16</v>
      </c>
      <c r="AD2">
        <v>3.73</v>
      </c>
      <c r="AE2">
        <v>13.31</v>
      </c>
    </row>
    <row r="3" spans="1:31" x14ac:dyDescent="0.2">
      <c r="A3" s="1">
        <v>1</v>
      </c>
      <c r="B3" t="s">
        <v>29</v>
      </c>
      <c r="C3">
        <v>12.64</v>
      </c>
      <c r="D3">
        <v>11.36</v>
      </c>
      <c r="E3">
        <v>9.2200000000000006</v>
      </c>
      <c r="F3">
        <v>9.42</v>
      </c>
      <c r="G3">
        <v>9.02</v>
      </c>
      <c r="H3">
        <v>8.93</v>
      </c>
      <c r="I3">
        <v>11.07</v>
      </c>
      <c r="J3">
        <v>10.3</v>
      </c>
      <c r="K3">
        <v>11.36</v>
      </c>
      <c r="L3">
        <v>14.19</v>
      </c>
      <c r="M3">
        <v>6.62</v>
      </c>
      <c r="N3">
        <v>8.9699999999999989</v>
      </c>
      <c r="O3">
        <v>9.2799999999999994</v>
      </c>
      <c r="P3">
        <v>7.56</v>
      </c>
      <c r="Q3">
        <v>2.4</v>
      </c>
      <c r="R3">
        <v>10.210000000000001</v>
      </c>
      <c r="S3">
        <v>6.43</v>
      </c>
      <c r="T3">
        <v>8.68</v>
      </c>
      <c r="U3">
        <v>12.33</v>
      </c>
      <c r="V3">
        <v>8.5300000000000011</v>
      </c>
      <c r="W3">
        <v>6.93</v>
      </c>
      <c r="X3">
        <v>2.84</v>
      </c>
      <c r="Y3">
        <v>9.86</v>
      </c>
      <c r="Z3">
        <v>4.43</v>
      </c>
      <c r="AA3">
        <v>6.9700000000000006</v>
      </c>
      <c r="AB3">
        <v>10.74</v>
      </c>
      <c r="AC3">
        <v>13.26</v>
      </c>
      <c r="AD3">
        <v>4.6499999999999986</v>
      </c>
      <c r="AE3">
        <v>11.51</v>
      </c>
    </row>
    <row r="4" spans="1:31" x14ac:dyDescent="0.2">
      <c r="A4" s="1">
        <v>2</v>
      </c>
      <c r="B4" t="s">
        <v>30</v>
      </c>
      <c r="C4">
        <v>12.01</v>
      </c>
      <c r="D4">
        <v>9.740000000000002</v>
      </c>
      <c r="E4">
        <v>9.68</v>
      </c>
      <c r="F4">
        <v>10.72</v>
      </c>
      <c r="G4">
        <v>10.29</v>
      </c>
      <c r="H4">
        <v>9.76</v>
      </c>
      <c r="I4">
        <v>9.27</v>
      </c>
      <c r="J4">
        <v>12.56</v>
      </c>
      <c r="K4">
        <v>9.740000000000002</v>
      </c>
      <c r="L4">
        <v>9.0500000000000007</v>
      </c>
      <c r="M4">
        <v>9.7099999999999991</v>
      </c>
      <c r="N4">
        <v>10.25</v>
      </c>
      <c r="O4">
        <v>12.46</v>
      </c>
      <c r="P4">
        <v>10.37</v>
      </c>
      <c r="Q4">
        <v>3.33</v>
      </c>
      <c r="R4">
        <v>13.24</v>
      </c>
      <c r="S4">
        <v>9.6499999999999986</v>
      </c>
      <c r="T4">
        <v>9.7800000000000011</v>
      </c>
      <c r="U4">
        <v>8.7000000000000011</v>
      </c>
      <c r="V4">
        <v>9.8800000000000008</v>
      </c>
      <c r="W4">
        <v>11.92</v>
      </c>
      <c r="X4">
        <v>4.8</v>
      </c>
      <c r="Y4">
        <v>11.64</v>
      </c>
      <c r="Z4">
        <v>8.9499999999999993</v>
      </c>
      <c r="AA4">
        <v>10.1</v>
      </c>
      <c r="AB4">
        <v>12.93</v>
      </c>
      <c r="AC4">
        <v>8.27</v>
      </c>
      <c r="AD4">
        <v>3.46</v>
      </c>
      <c r="AE4">
        <v>10.74</v>
      </c>
    </row>
    <row r="5" spans="1:31" x14ac:dyDescent="0.2">
      <c r="A5" s="1">
        <v>3</v>
      </c>
      <c r="B5" t="s">
        <v>31</v>
      </c>
      <c r="C5">
        <v>12</v>
      </c>
      <c r="D5">
        <v>11.41</v>
      </c>
      <c r="E5">
        <v>9.7900000000000009</v>
      </c>
      <c r="F5">
        <v>9.7900000000000009</v>
      </c>
      <c r="G5">
        <v>11.56</v>
      </c>
      <c r="H5">
        <v>10.199999999999999</v>
      </c>
      <c r="I5">
        <v>11.23</v>
      </c>
      <c r="J5">
        <v>12.15</v>
      </c>
      <c r="K5">
        <v>11.41</v>
      </c>
      <c r="L5">
        <v>9.67</v>
      </c>
      <c r="M5">
        <v>10.93</v>
      </c>
      <c r="N5">
        <v>13.15</v>
      </c>
      <c r="O5">
        <v>12.34</v>
      </c>
      <c r="P5">
        <v>11.75</v>
      </c>
      <c r="Q5">
        <v>3.58</v>
      </c>
      <c r="R5">
        <v>11.93</v>
      </c>
      <c r="S5">
        <v>13.34</v>
      </c>
      <c r="T5">
        <v>12.97</v>
      </c>
      <c r="U5">
        <v>11.63</v>
      </c>
      <c r="V5">
        <v>12.56</v>
      </c>
      <c r="W5">
        <v>10.119999999999999</v>
      </c>
      <c r="X5">
        <v>5.3500000000000014</v>
      </c>
      <c r="Y5">
        <v>10.97</v>
      </c>
      <c r="Z5">
        <v>10.35</v>
      </c>
      <c r="AA5">
        <v>10.75</v>
      </c>
      <c r="AB5">
        <v>12.74</v>
      </c>
      <c r="AC5">
        <v>10.08</v>
      </c>
      <c r="AD5">
        <v>3.21</v>
      </c>
      <c r="AE5">
        <v>13</v>
      </c>
    </row>
    <row r="6" spans="1:31" x14ac:dyDescent="0.2">
      <c r="A6" s="1">
        <v>4</v>
      </c>
      <c r="B6" t="s">
        <v>32</v>
      </c>
      <c r="C6">
        <v>11.8</v>
      </c>
      <c r="D6">
        <v>11.55</v>
      </c>
      <c r="E6">
        <v>9.8299999999999983</v>
      </c>
      <c r="F6">
        <v>9.23</v>
      </c>
      <c r="G6">
        <v>11.18</v>
      </c>
      <c r="H6">
        <v>9.93</v>
      </c>
      <c r="I6">
        <v>11.4</v>
      </c>
      <c r="J6">
        <v>11.43</v>
      </c>
      <c r="K6">
        <v>11.55</v>
      </c>
      <c r="L6">
        <v>10.72</v>
      </c>
      <c r="M6">
        <v>9.57</v>
      </c>
      <c r="N6">
        <v>12.98</v>
      </c>
      <c r="O6">
        <v>11.82</v>
      </c>
      <c r="P6">
        <v>10.97</v>
      </c>
      <c r="Q6">
        <v>2.86</v>
      </c>
      <c r="R6">
        <v>11.72</v>
      </c>
      <c r="S6">
        <v>12.17</v>
      </c>
      <c r="T6">
        <v>12.83</v>
      </c>
      <c r="U6">
        <v>12.46</v>
      </c>
      <c r="V6">
        <v>12.13</v>
      </c>
      <c r="W6">
        <v>8.41</v>
      </c>
      <c r="X6">
        <v>4.21</v>
      </c>
      <c r="Y6">
        <v>10.33</v>
      </c>
      <c r="Z6">
        <v>8.36</v>
      </c>
      <c r="AA6">
        <v>9.42</v>
      </c>
      <c r="AB6">
        <v>12.28</v>
      </c>
      <c r="AC6">
        <v>10.82</v>
      </c>
      <c r="AD6">
        <v>3.52</v>
      </c>
      <c r="AE6">
        <v>12.75</v>
      </c>
    </row>
    <row r="7" spans="1:31" x14ac:dyDescent="0.2">
      <c r="A7" s="1">
        <v>5</v>
      </c>
      <c r="B7" t="s">
        <v>33</v>
      </c>
      <c r="C7">
        <v>11.44</v>
      </c>
      <c r="D7">
        <v>9.4200000000000017</v>
      </c>
      <c r="E7">
        <v>9.31</v>
      </c>
      <c r="F7">
        <v>10.28</v>
      </c>
      <c r="G7">
        <v>9.9600000000000009</v>
      </c>
      <c r="H7">
        <v>9.5500000000000007</v>
      </c>
      <c r="I7">
        <v>9.120000000000001</v>
      </c>
      <c r="J7">
        <v>11.98</v>
      </c>
      <c r="K7">
        <v>9.4200000000000017</v>
      </c>
      <c r="L7">
        <v>8.5300000000000011</v>
      </c>
      <c r="M7">
        <v>9.4400000000000013</v>
      </c>
      <c r="N7">
        <v>10.08</v>
      </c>
      <c r="O7">
        <v>11.99</v>
      </c>
      <c r="P7">
        <v>10.199999999999999</v>
      </c>
      <c r="Q7">
        <v>3.22</v>
      </c>
      <c r="R7">
        <v>12.49</v>
      </c>
      <c r="S7">
        <v>9.81</v>
      </c>
      <c r="T7">
        <v>9.7800000000000011</v>
      </c>
      <c r="U7">
        <v>8.4499999999999993</v>
      </c>
      <c r="V7">
        <v>9.77</v>
      </c>
      <c r="W7">
        <v>11.35</v>
      </c>
      <c r="X7">
        <v>4.6100000000000003</v>
      </c>
      <c r="Y7">
        <v>11.13</v>
      </c>
      <c r="Z7">
        <v>9.07</v>
      </c>
      <c r="AA7">
        <v>9.8800000000000008</v>
      </c>
      <c r="AB7">
        <v>12.29</v>
      </c>
      <c r="AC7">
        <v>8.0300000000000011</v>
      </c>
      <c r="AD7">
        <v>3.19</v>
      </c>
      <c r="AE7">
        <v>10.51</v>
      </c>
    </row>
    <row r="8" spans="1:31" x14ac:dyDescent="0.2">
      <c r="A8" s="1">
        <v>6</v>
      </c>
      <c r="B8" t="s">
        <v>34</v>
      </c>
      <c r="C8">
        <v>11.25</v>
      </c>
      <c r="D8">
        <v>10.4</v>
      </c>
      <c r="E8">
        <v>8.9699999999999989</v>
      </c>
      <c r="F8">
        <v>9.5</v>
      </c>
      <c r="G8">
        <v>10.99</v>
      </c>
      <c r="H8">
        <v>9.6</v>
      </c>
      <c r="I8">
        <v>10.18</v>
      </c>
      <c r="J8">
        <v>11.84</v>
      </c>
      <c r="K8">
        <v>10.4</v>
      </c>
      <c r="L8">
        <v>8.01</v>
      </c>
      <c r="M8">
        <v>11.29</v>
      </c>
      <c r="N8">
        <v>12.26</v>
      </c>
      <c r="O8">
        <v>11.81</v>
      </c>
      <c r="P8">
        <v>11.49</v>
      </c>
      <c r="Q8">
        <v>3.95</v>
      </c>
      <c r="R8">
        <v>11.18</v>
      </c>
      <c r="S8">
        <v>13.29</v>
      </c>
      <c r="T8">
        <v>12.04</v>
      </c>
      <c r="U8">
        <v>10</v>
      </c>
      <c r="V8">
        <v>11.94</v>
      </c>
      <c r="W8">
        <v>10.84</v>
      </c>
      <c r="X8">
        <v>5.9700000000000006</v>
      </c>
      <c r="Y8">
        <v>10.67</v>
      </c>
      <c r="Z8">
        <v>11.25</v>
      </c>
      <c r="AA8">
        <v>11.07</v>
      </c>
      <c r="AB8">
        <v>12.16</v>
      </c>
      <c r="AC8">
        <v>8.64</v>
      </c>
      <c r="AD8">
        <v>2.7</v>
      </c>
      <c r="AE8">
        <v>12.2</v>
      </c>
    </row>
    <row r="9" spans="1:31" x14ac:dyDescent="0.2">
      <c r="A9" s="1">
        <v>7</v>
      </c>
      <c r="B9" t="s">
        <v>35</v>
      </c>
      <c r="C9">
        <v>11.24</v>
      </c>
      <c r="D9">
        <v>9</v>
      </c>
      <c r="E9">
        <v>8.57</v>
      </c>
      <c r="F9">
        <v>9.86</v>
      </c>
      <c r="G9">
        <v>9.86</v>
      </c>
      <c r="H9">
        <v>8.6100000000000012</v>
      </c>
      <c r="I9">
        <v>8.18</v>
      </c>
      <c r="J9">
        <v>12.1</v>
      </c>
      <c r="K9">
        <v>9</v>
      </c>
      <c r="L9">
        <v>7.67</v>
      </c>
      <c r="M9">
        <v>10.33</v>
      </c>
      <c r="N9">
        <v>9.73</v>
      </c>
      <c r="O9">
        <v>11.54</v>
      </c>
      <c r="P9">
        <v>9.8999999999999986</v>
      </c>
      <c r="Q9">
        <v>3.83</v>
      </c>
      <c r="R9">
        <v>12.19</v>
      </c>
      <c r="S9">
        <v>9.68</v>
      </c>
      <c r="T9">
        <v>8.91</v>
      </c>
      <c r="U9">
        <v>7.71</v>
      </c>
      <c r="V9">
        <v>9.4699999999999989</v>
      </c>
      <c r="W9">
        <v>12.14</v>
      </c>
      <c r="X9">
        <v>5.8099999999999987</v>
      </c>
      <c r="Y9">
        <v>10.98</v>
      </c>
      <c r="Z9">
        <v>9.2900000000000009</v>
      </c>
      <c r="AA9">
        <v>10.199999999999999</v>
      </c>
      <c r="AB9">
        <v>12.36</v>
      </c>
      <c r="AC9">
        <v>7.02</v>
      </c>
      <c r="AD9">
        <v>3.06</v>
      </c>
      <c r="AE9">
        <v>10.16</v>
      </c>
    </row>
    <row r="10" spans="1:31" x14ac:dyDescent="0.2">
      <c r="A10" s="1">
        <v>8</v>
      </c>
      <c r="B10" t="s">
        <v>36</v>
      </c>
      <c r="C10">
        <v>10.885</v>
      </c>
      <c r="D10">
        <v>10.525</v>
      </c>
      <c r="E10">
        <v>7.7729999999999997</v>
      </c>
      <c r="F10">
        <v>7.4630000000000001</v>
      </c>
      <c r="G10">
        <v>8.0830000000000002</v>
      </c>
      <c r="H10">
        <v>7.5330000000000004</v>
      </c>
      <c r="I10">
        <v>10.285</v>
      </c>
      <c r="J10">
        <v>8.4429999999999996</v>
      </c>
      <c r="K10">
        <v>10.525</v>
      </c>
      <c r="L10">
        <v>12.897</v>
      </c>
      <c r="M10">
        <v>5.9420000000000002</v>
      </c>
      <c r="N10">
        <v>8.6430000000000007</v>
      </c>
      <c r="O10">
        <v>7.4720000000000004</v>
      </c>
      <c r="P10">
        <v>6.6219999999999999</v>
      </c>
      <c r="Q10">
        <v>2.141</v>
      </c>
      <c r="R10">
        <v>7.8920000000000003</v>
      </c>
      <c r="S10">
        <v>6.5119999999999996</v>
      </c>
      <c r="T10">
        <v>8.4029999999999987</v>
      </c>
      <c r="U10">
        <v>12.055999999999999</v>
      </c>
      <c r="V10">
        <v>8.1529999999999987</v>
      </c>
      <c r="W10">
        <v>4.7710000000000008</v>
      </c>
      <c r="X10">
        <v>2.6309999999999998</v>
      </c>
      <c r="Y10">
        <v>7.9530000000000003</v>
      </c>
      <c r="Z10">
        <v>3.7509999999999999</v>
      </c>
      <c r="AA10">
        <v>5.8819999999999997</v>
      </c>
      <c r="AB10">
        <v>8.9329999999999998</v>
      </c>
      <c r="AC10">
        <v>12.477</v>
      </c>
      <c r="AD10">
        <v>4.032</v>
      </c>
      <c r="AE10">
        <v>10.775</v>
      </c>
    </row>
    <row r="11" spans="1:31" x14ac:dyDescent="0.2">
      <c r="A11" s="1">
        <v>9</v>
      </c>
      <c r="B11" t="s">
        <v>37</v>
      </c>
      <c r="C11">
        <v>10.85</v>
      </c>
      <c r="D11">
        <v>10.36</v>
      </c>
      <c r="E11">
        <v>8.9700000000000006</v>
      </c>
      <c r="F11">
        <v>9</v>
      </c>
      <c r="G11">
        <v>10.41</v>
      </c>
      <c r="H11">
        <v>9.51</v>
      </c>
      <c r="I11">
        <v>10.41</v>
      </c>
      <c r="J11">
        <v>10.9</v>
      </c>
      <c r="K11">
        <v>10.36</v>
      </c>
      <c r="L11">
        <v>8.82</v>
      </c>
      <c r="M11">
        <v>9.7099999999999991</v>
      </c>
      <c r="N11">
        <v>11.87</v>
      </c>
      <c r="O11">
        <v>11.19</v>
      </c>
      <c r="P11">
        <v>10.73</v>
      </c>
      <c r="Q11">
        <v>3.15</v>
      </c>
      <c r="R11">
        <v>10.65</v>
      </c>
      <c r="S11">
        <v>12.22</v>
      </c>
      <c r="T11">
        <v>11.92</v>
      </c>
      <c r="U11">
        <v>10.55</v>
      </c>
      <c r="V11">
        <v>11.41</v>
      </c>
      <c r="W11">
        <v>9.0299999999999994</v>
      </c>
      <c r="X11">
        <v>4.59</v>
      </c>
      <c r="Y11">
        <v>9.9500000000000011</v>
      </c>
      <c r="Z11">
        <v>9.6200000000000028</v>
      </c>
      <c r="AA11">
        <v>9.76</v>
      </c>
      <c r="AB11">
        <v>11.36</v>
      </c>
      <c r="AC11">
        <v>9.36</v>
      </c>
      <c r="AD11">
        <v>2.85</v>
      </c>
      <c r="AE11">
        <v>11.85</v>
      </c>
    </row>
    <row r="12" spans="1:31" x14ac:dyDescent="0.2">
      <c r="A12" s="1">
        <v>10</v>
      </c>
      <c r="B12" t="s">
        <v>38</v>
      </c>
      <c r="C12">
        <v>10.79</v>
      </c>
      <c r="D12">
        <v>8.31</v>
      </c>
      <c r="E12">
        <v>7.6</v>
      </c>
      <c r="F12">
        <v>9.49</v>
      </c>
      <c r="G12">
        <v>9.61</v>
      </c>
      <c r="H12">
        <v>7.75</v>
      </c>
      <c r="I12">
        <v>7.16</v>
      </c>
      <c r="J12">
        <v>12.09</v>
      </c>
      <c r="K12">
        <v>8.31</v>
      </c>
      <c r="L12">
        <v>6.15</v>
      </c>
      <c r="M12">
        <v>11.47</v>
      </c>
      <c r="N12">
        <v>9.17</v>
      </c>
      <c r="O12">
        <v>10.94</v>
      </c>
      <c r="P12">
        <v>9.76</v>
      </c>
      <c r="Q12">
        <v>4.6400000000000006</v>
      </c>
      <c r="R12">
        <v>11.38</v>
      </c>
      <c r="S12">
        <v>10.029999999999999</v>
      </c>
      <c r="T12">
        <v>8.02</v>
      </c>
      <c r="U12">
        <v>6.42</v>
      </c>
      <c r="V12">
        <v>9.17</v>
      </c>
      <c r="W12">
        <v>13.24</v>
      </c>
      <c r="X12">
        <v>7.24</v>
      </c>
      <c r="Y12">
        <v>10.79</v>
      </c>
      <c r="Z12">
        <v>10.47</v>
      </c>
      <c r="AA12">
        <v>10.91</v>
      </c>
      <c r="AB12">
        <v>12.09</v>
      </c>
      <c r="AC12">
        <v>5.71</v>
      </c>
      <c r="AD12">
        <v>2.63</v>
      </c>
      <c r="AE12">
        <v>9.76</v>
      </c>
    </row>
    <row r="13" spans="1:31" x14ac:dyDescent="0.2">
      <c r="A13" s="1">
        <v>11</v>
      </c>
      <c r="B13" t="s">
        <v>39</v>
      </c>
      <c r="C13">
        <v>10.68</v>
      </c>
      <c r="D13">
        <v>10.42</v>
      </c>
      <c r="E13">
        <v>8.23</v>
      </c>
      <c r="F13">
        <v>7.4200000000000008</v>
      </c>
      <c r="G13">
        <v>9.0399999999999991</v>
      </c>
      <c r="H13">
        <v>7.64</v>
      </c>
      <c r="I13">
        <v>9.8299999999999983</v>
      </c>
      <c r="J13">
        <v>9.3000000000000007</v>
      </c>
      <c r="K13">
        <v>10.42</v>
      </c>
      <c r="L13">
        <v>11.58</v>
      </c>
      <c r="M13">
        <v>6.93</v>
      </c>
      <c r="N13">
        <v>10.199999999999999</v>
      </c>
      <c r="O13">
        <v>8.9600000000000009</v>
      </c>
      <c r="P13">
        <v>7.76</v>
      </c>
      <c r="Q13">
        <v>2.11</v>
      </c>
      <c r="R13">
        <v>9.68</v>
      </c>
      <c r="S13">
        <v>7.85</v>
      </c>
      <c r="T13">
        <v>9.61</v>
      </c>
      <c r="U13">
        <v>11.92</v>
      </c>
      <c r="V13">
        <v>9.26</v>
      </c>
      <c r="W13">
        <v>5.69</v>
      </c>
      <c r="X13">
        <v>3.05</v>
      </c>
      <c r="Y13">
        <v>8.36</v>
      </c>
      <c r="Z13">
        <v>4.1199999999999992</v>
      </c>
      <c r="AA13">
        <v>6.47</v>
      </c>
      <c r="AB13">
        <v>10.24</v>
      </c>
      <c r="AC13">
        <v>10.86</v>
      </c>
      <c r="AD13">
        <v>3.87</v>
      </c>
      <c r="AE13">
        <v>10.77</v>
      </c>
    </row>
    <row r="14" spans="1:31" x14ac:dyDescent="0.2">
      <c r="A14" s="1">
        <v>12</v>
      </c>
      <c r="B14" t="s">
        <v>40</v>
      </c>
      <c r="C14">
        <v>10.65</v>
      </c>
      <c r="D14">
        <v>10.45</v>
      </c>
      <c r="E14">
        <v>8.9599999999999991</v>
      </c>
      <c r="F14">
        <v>8.49</v>
      </c>
      <c r="G14">
        <v>10.029999999999999</v>
      </c>
      <c r="H14">
        <v>9.2399999999999984</v>
      </c>
      <c r="I14">
        <v>10.53</v>
      </c>
      <c r="J14">
        <v>10.23</v>
      </c>
      <c r="K14">
        <v>10.45</v>
      </c>
      <c r="L14">
        <v>9.7199999999999989</v>
      </c>
      <c r="M14">
        <v>8.5</v>
      </c>
      <c r="N14">
        <v>11.65</v>
      </c>
      <c r="O14">
        <v>10.67</v>
      </c>
      <c r="P14">
        <v>10</v>
      </c>
      <c r="Q14">
        <v>2.5299999999999998</v>
      </c>
      <c r="R14">
        <v>10.39</v>
      </c>
      <c r="S14">
        <v>11.15</v>
      </c>
      <c r="T14">
        <v>11.73</v>
      </c>
      <c r="U14">
        <v>11.23</v>
      </c>
      <c r="V14">
        <v>10.98</v>
      </c>
      <c r="W14">
        <v>7.52</v>
      </c>
      <c r="X14">
        <v>3.6</v>
      </c>
      <c r="Y14">
        <v>9.36</v>
      </c>
      <c r="Z14">
        <v>7.879999999999999</v>
      </c>
      <c r="AA14">
        <v>8.58</v>
      </c>
      <c r="AB14">
        <v>10.9</v>
      </c>
      <c r="AC14">
        <v>10</v>
      </c>
      <c r="AD14">
        <v>3.11</v>
      </c>
      <c r="AE14">
        <v>11.6</v>
      </c>
    </row>
    <row r="15" spans="1:31" x14ac:dyDescent="0.2">
      <c r="A15" s="1">
        <v>13</v>
      </c>
      <c r="B15" t="s">
        <v>41</v>
      </c>
      <c r="C15">
        <v>10.59</v>
      </c>
      <c r="D15">
        <v>8.36</v>
      </c>
      <c r="E15">
        <v>7.3</v>
      </c>
      <c r="F15">
        <v>9.14</v>
      </c>
      <c r="G15">
        <v>9.81</v>
      </c>
      <c r="H15">
        <v>7.5</v>
      </c>
      <c r="I15">
        <v>7.1099999999999994</v>
      </c>
      <c r="J15">
        <v>12.04</v>
      </c>
      <c r="K15">
        <v>8.36</v>
      </c>
      <c r="L15">
        <v>5.65</v>
      </c>
      <c r="M15">
        <v>12.12</v>
      </c>
      <c r="N15">
        <v>9.6199999999999992</v>
      </c>
      <c r="O15">
        <v>10.79</v>
      </c>
      <c r="P15">
        <v>10.01</v>
      </c>
      <c r="Q15">
        <v>4.9400000000000004</v>
      </c>
      <c r="R15">
        <v>10.98</v>
      </c>
      <c r="S15">
        <v>10.88</v>
      </c>
      <c r="T15">
        <v>8.370000000000001</v>
      </c>
      <c r="U15">
        <v>6.52</v>
      </c>
      <c r="V15">
        <v>9.6199999999999992</v>
      </c>
      <c r="W15">
        <v>13.29</v>
      </c>
      <c r="X15">
        <v>7.84</v>
      </c>
      <c r="Y15">
        <v>10.59</v>
      </c>
      <c r="Z15">
        <v>11.07</v>
      </c>
      <c r="AA15">
        <v>11.26</v>
      </c>
      <c r="AB15">
        <v>12.04</v>
      </c>
      <c r="AC15">
        <v>5.46</v>
      </c>
      <c r="AD15">
        <v>2.4300000000000002</v>
      </c>
      <c r="AE15">
        <v>10.01</v>
      </c>
    </row>
    <row r="16" spans="1:31" x14ac:dyDescent="0.2">
      <c r="A16" s="1">
        <v>14</v>
      </c>
      <c r="B16" t="s">
        <v>42</v>
      </c>
      <c r="C16">
        <v>10.59</v>
      </c>
      <c r="D16">
        <v>8.1199999999999992</v>
      </c>
      <c r="E16">
        <v>7.7199999999999989</v>
      </c>
      <c r="F16">
        <v>9.5</v>
      </c>
      <c r="G16">
        <v>9.2100000000000009</v>
      </c>
      <c r="H16">
        <v>7.92</v>
      </c>
      <c r="I16">
        <v>7.23</v>
      </c>
      <c r="J16">
        <v>11.68</v>
      </c>
      <c r="K16">
        <v>8.1199999999999992</v>
      </c>
      <c r="L16">
        <v>6.43</v>
      </c>
      <c r="M16">
        <v>10.5</v>
      </c>
      <c r="N16">
        <v>8.7200000000000006</v>
      </c>
      <c r="O16">
        <v>10.79</v>
      </c>
      <c r="P16">
        <v>9.41</v>
      </c>
      <c r="Q16">
        <v>4.16</v>
      </c>
      <c r="R16">
        <v>11.28</v>
      </c>
      <c r="S16">
        <v>9.32</v>
      </c>
      <c r="T16">
        <v>7.83</v>
      </c>
      <c r="U16">
        <v>6.34</v>
      </c>
      <c r="V16">
        <v>8.7200000000000006</v>
      </c>
      <c r="W16">
        <v>12.57</v>
      </c>
      <c r="X16">
        <v>6.34</v>
      </c>
      <c r="Y16">
        <v>10.59</v>
      </c>
      <c r="Z16">
        <v>9.8099999999999987</v>
      </c>
      <c r="AA16">
        <v>10.3</v>
      </c>
      <c r="AB16">
        <v>11.68</v>
      </c>
      <c r="AC16">
        <v>5.94</v>
      </c>
      <c r="AD16">
        <v>2.67</v>
      </c>
      <c r="AE16">
        <v>9.41</v>
      </c>
    </row>
    <row r="17" spans="1:31" x14ac:dyDescent="0.2">
      <c r="A17" s="1">
        <v>15</v>
      </c>
      <c r="B17" t="s">
        <v>43</v>
      </c>
      <c r="C17">
        <v>10.35</v>
      </c>
      <c r="D17">
        <v>8.02</v>
      </c>
      <c r="E17">
        <v>7.04</v>
      </c>
      <c r="F17">
        <v>8.92</v>
      </c>
      <c r="G17">
        <v>9.4500000000000011</v>
      </c>
      <c r="H17">
        <v>7.1400000000000006</v>
      </c>
      <c r="I17">
        <v>6.69</v>
      </c>
      <c r="J17">
        <v>11.78</v>
      </c>
      <c r="K17">
        <v>8.02</v>
      </c>
      <c r="L17">
        <v>5.51</v>
      </c>
      <c r="M17">
        <v>11.76</v>
      </c>
      <c r="N17">
        <v>9.1</v>
      </c>
      <c r="O17">
        <v>10.45</v>
      </c>
      <c r="P17">
        <v>9.5500000000000007</v>
      </c>
      <c r="Q17">
        <v>4.84</v>
      </c>
      <c r="R17">
        <v>10.8</v>
      </c>
      <c r="S17">
        <v>10.18</v>
      </c>
      <c r="T17">
        <v>7.77</v>
      </c>
      <c r="U17">
        <v>6.1400000000000006</v>
      </c>
      <c r="V17">
        <v>9.1</v>
      </c>
      <c r="W17">
        <v>13.11</v>
      </c>
      <c r="X17">
        <v>7.7</v>
      </c>
      <c r="Y17">
        <v>10.35</v>
      </c>
      <c r="Z17">
        <v>10.53</v>
      </c>
      <c r="AA17">
        <v>10.88</v>
      </c>
      <c r="AB17">
        <v>11.78</v>
      </c>
      <c r="AC17">
        <v>5.16</v>
      </c>
      <c r="AD17">
        <v>2.4300000000000002</v>
      </c>
      <c r="AE17">
        <v>9.5500000000000007</v>
      </c>
    </row>
    <row r="18" spans="1:31" x14ac:dyDescent="0.2">
      <c r="A18" s="1">
        <v>16</v>
      </c>
      <c r="B18" t="s">
        <v>44</v>
      </c>
      <c r="C18">
        <v>10.25</v>
      </c>
      <c r="D18">
        <v>9.5299999999999994</v>
      </c>
      <c r="E18">
        <v>8.3000000000000007</v>
      </c>
      <c r="F18">
        <v>8.77</v>
      </c>
      <c r="G18">
        <v>9.9899999999999984</v>
      </c>
      <c r="H18">
        <v>9</v>
      </c>
      <c r="I18">
        <v>9.509999999999998</v>
      </c>
      <c r="J18">
        <v>10.71</v>
      </c>
      <c r="K18">
        <v>9.5299999999999994</v>
      </c>
      <c r="L18">
        <v>7.4</v>
      </c>
      <c r="M18">
        <v>10.1</v>
      </c>
      <c r="N18">
        <v>11.19</v>
      </c>
      <c r="O18">
        <v>10.81</v>
      </c>
      <c r="P18">
        <v>10.56</v>
      </c>
      <c r="Q18">
        <v>3.4899999999999989</v>
      </c>
      <c r="R18">
        <v>10.11</v>
      </c>
      <c r="S18">
        <v>12.23</v>
      </c>
      <c r="T18">
        <v>11.17</v>
      </c>
      <c r="U18">
        <v>9.19</v>
      </c>
      <c r="V18">
        <v>10.94</v>
      </c>
      <c r="W18">
        <v>9.7200000000000006</v>
      </c>
      <c r="X18">
        <v>5.18</v>
      </c>
      <c r="Y18">
        <v>9.7399999999999984</v>
      </c>
      <c r="Z18">
        <v>10.4</v>
      </c>
      <c r="AA18">
        <v>10.08</v>
      </c>
      <c r="AB18">
        <v>10.96</v>
      </c>
      <c r="AC18">
        <v>8.1</v>
      </c>
      <c r="AD18">
        <v>2.4300000000000002</v>
      </c>
      <c r="AE18">
        <v>11.2</v>
      </c>
    </row>
    <row r="19" spans="1:31" x14ac:dyDescent="0.2">
      <c r="A19" s="1">
        <v>17</v>
      </c>
      <c r="B19" t="s">
        <v>45</v>
      </c>
      <c r="C19">
        <v>9.7100000000000009</v>
      </c>
      <c r="D19">
        <v>7.71</v>
      </c>
      <c r="E19">
        <v>6.49</v>
      </c>
      <c r="F19">
        <v>8.23</v>
      </c>
      <c r="G19">
        <v>9.1900000000000013</v>
      </c>
      <c r="H19">
        <v>6.64</v>
      </c>
      <c r="I19">
        <v>6.38</v>
      </c>
      <c r="J19">
        <v>11.19</v>
      </c>
      <c r="K19">
        <v>7.71</v>
      </c>
      <c r="L19">
        <v>4.8600000000000003</v>
      </c>
      <c r="M19">
        <v>11.74</v>
      </c>
      <c r="N19">
        <v>9.08</v>
      </c>
      <c r="O19">
        <v>9.8600000000000012</v>
      </c>
      <c r="P19">
        <v>9.34</v>
      </c>
      <c r="Q19">
        <v>4.8500000000000014</v>
      </c>
      <c r="R19">
        <v>9.9700000000000006</v>
      </c>
      <c r="S19">
        <v>10.45</v>
      </c>
      <c r="T19">
        <v>7.75</v>
      </c>
      <c r="U19">
        <v>5.9700000000000006</v>
      </c>
      <c r="V19">
        <v>9.08</v>
      </c>
      <c r="W19">
        <v>12.52</v>
      </c>
      <c r="X19">
        <v>7.81</v>
      </c>
      <c r="Y19">
        <v>9.7100000000000009</v>
      </c>
      <c r="Z19">
        <v>10.56</v>
      </c>
      <c r="AA19">
        <v>10.67</v>
      </c>
      <c r="AB19">
        <v>11.19</v>
      </c>
      <c r="AC19">
        <v>4.75</v>
      </c>
      <c r="AD19">
        <v>2.15</v>
      </c>
      <c r="AE19">
        <v>9.34</v>
      </c>
    </row>
    <row r="20" spans="1:31" x14ac:dyDescent="0.2">
      <c r="A20" s="1">
        <v>18</v>
      </c>
      <c r="B20" t="s">
        <v>46</v>
      </c>
      <c r="C20">
        <v>9.0500000000000007</v>
      </c>
      <c r="D20">
        <v>7.65</v>
      </c>
      <c r="E20">
        <v>7.45</v>
      </c>
      <c r="F20">
        <v>8.4500000000000011</v>
      </c>
      <c r="G20">
        <v>8.25</v>
      </c>
      <c r="H20">
        <v>8.18</v>
      </c>
      <c r="I20">
        <v>7.7799999999999994</v>
      </c>
      <c r="J20">
        <v>9.65</v>
      </c>
      <c r="K20">
        <v>7.65</v>
      </c>
      <c r="L20">
        <v>6.12</v>
      </c>
      <c r="M20">
        <v>8.32</v>
      </c>
      <c r="N20">
        <v>8.58</v>
      </c>
      <c r="O20">
        <v>9.7800000000000011</v>
      </c>
      <c r="P20">
        <v>8.98</v>
      </c>
      <c r="Q20">
        <v>2.93</v>
      </c>
      <c r="R20">
        <v>9.4500000000000011</v>
      </c>
      <c r="S20">
        <v>9.5100000000000016</v>
      </c>
      <c r="T20">
        <v>8.7100000000000009</v>
      </c>
      <c r="U20">
        <v>6.65</v>
      </c>
      <c r="V20">
        <v>8.58</v>
      </c>
      <c r="W20">
        <v>9.52</v>
      </c>
      <c r="X20">
        <v>4.13</v>
      </c>
      <c r="Y20">
        <v>9.0500000000000007</v>
      </c>
      <c r="Z20">
        <v>9.18</v>
      </c>
      <c r="AA20">
        <v>8.85</v>
      </c>
      <c r="AB20">
        <v>9.65</v>
      </c>
      <c r="AC20">
        <v>6.4499999999999993</v>
      </c>
      <c r="AD20">
        <v>2.13</v>
      </c>
      <c r="AE20">
        <v>8.98</v>
      </c>
    </row>
    <row r="21" spans="1:31" x14ac:dyDescent="0.2">
      <c r="A21" s="1">
        <v>19</v>
      </c>
      <c r="B21" t="s">
        <v>47</v>
      </c>
      <c r="C21">
        <v>8.85</v>
      </c>
      <c r="D21">
        <v>7.33</v>
      </c>
      <c r="E21">
        <v>5.81</v>
      </c>
      <c r="F21">
        <v>7.33</v>
      </c>
      <c r="G21">
        <v>8.85</v>
      </c>
      <c r="H21">
        <v>6.06</v>
      </c>
      <c r="I21">
        <v>6.06</v>
      </c>
      <c r="J21">
        <v>10.37</v>
      </c>
      <c r="K21">
        <v>7.33</v>
      </c>
      <c r="L21">
        <v>4.04</v>
      </c>
      <c r="M21">
        <v>11.64</v>
      </c>
      <c r="N21">
        <v>9.1</v>
      </c>
      <c r="O21">
        <v>9.1</v>
      </c>
      <c r="P21">
        <v>9.1</v>
      </c>
      <c r="Q21">
        <v>4.8099999999999996</v>
      </c>
      <c r="R21">
        <v>8.85</v>
      </c>
      <c r="S21">
        <v>10.87</v>
      </c>
      <c r="T21">
        <v>7.83</v>
      </c>
      <c r="U21">
        <v>5.81</v>
      </c>
      <c r="V21">
        <v>9.1</v>
      </c>
      <c r="W21">
        <v>11.64</v>
      </c>
      <c r="X21">
        <v>7.85</v>
      </c>
      <c r="Y21">
        <v>8.85</v>
      </c>
      <c r="Z21">
        <v>10.62</v>
      </c>
      <c r="AA21">
        <v>10.37</v>
      </c>
      <c r="AB21">
        <v>10.37</v>
      </c>
      <c r="AC21">
        <v>4.29</v>
      </c>
      <c r="AD21">
        <v>1.77</v>
      </c>
      <c r="AE21">
        <v>9.1</v>
      </c>
    </row>
    <row r="22" spans="1:31" x14ac:dyDescent="0.2">
      <c r="A22" s="1">
        <v>20</v>
      </c>
      <c r="B22" t="s">
        <v>48</v>
      </c>
      <c r="C22">
        <v>7.55</v>
      </c>
      <c r="D22">
        <v>6.29</v>
      </c>
      <c r="E22">
        <v>5.03</v>
      </c>
      <c r="F22">
        <v>6.29</v>
      </c>
      <c r="G22">
        <v>7.55</v>
      </c>
      <c r="H22">
        <v>5.28</v>
      </c>
      <c r="I22">
        <v>5.28</v>
      </c>
      <c r="J22">
        <v>8.81</v>
      </c>
      <c r="K22">
        <v>6.29</v>
      </c>
      <c r="L22">
        <v>3.52</v>
      </c>
      <c r="M22">
        <v>9.82</v>
      </c>
      <c r="N22">
        <v>7.8</v>
      </c>
      <c r="O22">
        <v>7.8</v>
      </c>
      <c r="P22">
        <v>7.8</v>
      </c>
      <c r="Q22">
        <v>4.03</v>
      </c>
      <c r="R22">
        <v>7.55</v>
      </c>
      <c r="S22">
        <v>9.31</v>
      </c>
      <c r="T22">
        <v>6.79</v>
      </c>
      <c r="U22">
        <v>5.03</v>
      </c>
      <c r="V22">
        <v>7.8</v>
      </c>
      <c r="W22">
        <v>9.82</v>
      </c>
      <c r="X22">
        <v>6.55</v>
      </c>
      <c r="Y22">
        <v>7.55</v>
      </c>
      <c r="Z22">
        <v>9.06</v>
      </c>
      <c r="AA22">
        <v>8.81</v>
      </c>
      <c r="AB22">
        <v>8.81</v>
      </c>
      <c r="AC22">
        <v>3.77</v>
      </c>
      <c r="AD22">
        <v>1.51</v>
      </c>
      <c r="AE22">
        <v>7.8</v>
      </c>
    </row>
    <row r="23" spans="1:31" x14ac:dyDescent="0.2">
      <c r="A23" s="1">
        <v>21</v>
      </c>
      <c r="B23" t="s">
        <v>49</v>
      </c>
      <c r="C23">
        <v>5.95</v>
      </c>
      <c r="D23">
        <v>5.4</v>
      </c>
      <c r="E23">
        <v>4.7300000000000004</v>
      </c>
      <c r="F23">
        <v>4.76</v>
      </c>
      <c r="G23">
        <v>5.75</v>
      </c>
      <c r="H23">
        <v>4.6099999999999994</v>
      </c>
      <c r="I23">
        <v>4.93</v>
      </c>
      <c r="J23">
        <v>6.3000000000000007</v>
      </c>
      <c r="K23">
        <v>5.4</v>
      </c>
      <c r="L23">
        <v>4.5</v>
      </c>
      <c r="M23">
        <v>5.6300000000000008</v>
      </c>
      <c r="N23">
        <v>6.37</v>
      </c>
      <c r="O23">
        <v>6.25</v>
      </c>
      <c r="P23">
        <v>5.629999999999999</v>
      </c>
      <c r="Q23">
        <v>1.87</v>
      </c>
      <c r="R23">
        <v>6.47</v>
      </c>
      <c r="S23">
        <v>6.08</v>
      </c>
      <c r="T23">
        <v>5.9</v>
      </c>
      <c r="U23">
        <v>5.37</v>
      </c>
      <c r="V23">
        <v>5.95</v>
      </c>
      <c r="W23">
        <v>5.51</v>
      </c>
      <c r="X23">
        <v>2.9899999999999989</v>
      </c>
      <c r="Y23">
        <v>5.5299999999999994</v>
      </c>
      <c r="Z23">
        <v>4.62</v>
      </c>
      <c r="AA23">
        <v>5.26</v>
      </c>
      <c r="AB23">
        <v>6.72</v>
      </c>
      <c r="AC23">
        <v>4.28</v>
      </c>
      <c r="AD23">
        <v>1.69</v>
      </c>
      <c r="AE23">
        <v>6.0500000000000007</v>
      </c>
    </row>
    <row r="24" spans="1:31" x14ac:dyDescent="0.2">
      <c r="A24" s="1">
        <v>22</v>
      </c>
      <c r="B24" t="s">
        <v>50</v>
      </c>
      <c r="C24">
        <v>4.4800000000000004</v>
      </c>
      <c r="D24">
        <v>3.88</v>
      </c>
      <c r="E24">
        <v>3.28</v>
      </c>
      <c r="F24">
        <v>3.88</v>
      </c>
      <c r="G24">
        <v>4.4800000000000004</v>
      </c>
      <c r="H24">
        <v>3.28</v>
      </c>
      <c r="I24">
        <v>3.28</v>
      </c>
      <c r="J24">
        <v>5.08</v>
      </c>
      <c r="K24">
        <v>3.88</v>
      </c>
      <c r="L24">
        <v>2.68</v>
      </c>
      <c r="M24">
        <v>5.68</v>
      </c>
      <c r="N24">
        <v>4.4800000000000004</v>
      </c>
      <c r="O24">
        <v>4.4800000000000004</v>
      </c>
      <c r="P24">
        <v>4.4800000000000004</v>
      </c>
      <c r="Q24">
        <v>10.68</v>
      </c>
      <c r="R24">
        <v>4.4800000000000004</v>
      </c>
      <c r="S24">
        <v>5.08</v>
      </c>
      <c r="T24">
        <v>3.88</v>
      </c>
      <c r="U24">
        <v>3.28</v>
      </c>
      <c r="V24">
        <v>5.96</v>
      </c>
      <c r="W24">
        <v>5.68</v>
      </c>
      <c r="X24">
        <v>11.88</v>
      </c>
      <c r="Y24">
        <v>4.4800000000000004</v>
      </c>
      <c r="Z24">
        <v>5.08</v>
      </c>
      <c r="AA24">
        <v>5.08</v>
      </c>
      <c r="AB24">
        <v>6.56</v>
      </c>
      <c r="AC24">
        <v>2.68</v>
      </c>
      <c r="AD24">
        <v>3.56</v>
      </c>
      <c r="AE24">
        <v>4.4800000000000004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596E-F8F6-844D-8104-7EF02D5FF440}">
  <dimension ref="A1:AA23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B16" sqref="AB16"/>
    </sheetView>
  </sheetViews>
  <sheetFormatPr baseColWidth="10" defaultRowHeight="15" x14ac:dyDescent="0.2"/>
  <cols>
    <col min="1" max="1" width="17.6640625" bestFit="1" customWidth="1"/>
  </cols>
  <sheetData>
    <row r="1" spans="1:27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2" t="s">
        <v>65</v>
      </c>
      <c r="P1" t="s">
        <v>66</v>
      </c>
      <c r="Q1" t="s">
        <v>67</v>
      </c>
      <c r="R1" t="s">
        <v>68</v>
      </c>
      <c r="S1" t="s">
        <v>73</v>
      </c>
      <c r="T1" t="s">
        <v>38</v>
      </c>
      <c r="U1" t="s">
        <v>74</v>
      </c>
      <c r="V1" t="s">
        <v>75</v>
      </c>
      <c r="W1" t="s">
        <v>81</v>
      </c>
      <c r="X1" t="s">
        <v>80</v>
      </c>
      <c r="Y1" t="s">
        <v>82</v>
      </c>
      <c r="Z1" t="s">
        <v>85</v>
      </c>
      <c r="AA1" t="s">
        <v>86</v>
      </c>
    </row>
    <row r="2" spans="1:27" x14ac:dyDescent="0.2">
      <c r="A2" t="s">
        <v>1</v>
      </c>
      <c r="B2">
        <v>456723553</v>
      </c>
      <c r="D2">
        <v>17</v>
      </c>
      <c r="E2">
        <v>4</v>
      </c>
      <c r="F2">
        <v>1100</v>
      </c>
      <c r="G2">
        <v>348</v>
      </c>
      <c r="H2">
        <v>2</v>
      </c>
      <c r="I2">
        <v>5</v>
      </c>
      <c r="J2">
        <v>1</v>
      </c>
      <c r="K2">
        <v>6</v>
      </c>
      <c r="L2">
        <v>5</v>
      </c>
      <c r="M2">
        <v>5</v>
      </c>
      <c r="N2">
        <v>5</v>
      </c>
      <c r="O2" s="2">
        <v>6</v>
      </c>
      <c r="P2">
        <v>5</v>
      </c>
      <c r="Q2">
        <v>5</v>
      </c>
      <c r="R2">
        <v>2</v>
      </c>
      <c r="S2">
        <f>_xlfn.XLOOKUP(A2,Sheet1!$C$1:$AD$1,Sheet1!$C$4:$AD$4)</f>
        <v>12.01</v>
      </c>
      <c r="T2">
        <f>_xlfn.XLOOKUP(A2,Sheet1!$C$1:$AD$1,Sheet1!$C$10:$AD$10)</f>
        <v>10.885</v>
      </c>
      <c r="U2">
        <f>0.35*M2 + 0.2*M2 + 0.45*N2 + 0.26*P2 + 0.11*P2</f>
        <v>6.85</v>
      </c>
      <c r="V2">
        <f>0.92*M2 + 0.38*M2 + 0.15*N2</f>
        <v>7.25</v>
      </c>
      <c r="W2" t="str">
        <f>IF(AND(O2&gt;=5, N2&gt;=5, NOT(ISBLANK(C2))), "True", "False")</f>
        <v>False</v>
      </c>
      <c r="X2" t="str">
        <f>IF(AND(O2&gt;=5, N2&gt;=5, Q2&gt;=4, OR(C2="Head", C2 = "Technical")), "True", "False")</f>
        <v>False</v>
      </c>
      <c r="Y2" t="str">
        <f>IF(AND(O2&gt;=4, N2&gt;=5, P2&gt;=5, OR(C2="Unpredictable", C2="Quick")), "True", "False")</f>
        <v>False</v>
      </c>
      <c r="Z2" t="s">
        <v>83</v>
      </c>
      <c r="AA2">
        <v>119000</v>
      </c>
    </row>
    <row r="3" spans="1:27" x14ac:dyDescent="0.2">
      <c r="A3" t="s">
        <v>2</v>
      </c>
      <c r="B3">
        <v>456724261</v>
      </c>
      <c r="C3" t="s">
        <v>69</v>
      </c>
      <c r="D3">
        <v>17</v>
      </c>
      <c r="E3">
        <v>9</v>
      </c>
      <c r="F3">
        <v>570</v>
      </c>
      <c r="G3">
        <v>324</v>
      </c>
      <c r="H3">
        <v>1</v>
      </c>
      <c r="I3">
        <v>3</v>
      </c>
      <c r="J3">
        <v>1</v>
      </c>
      <c r="K3">
        <v>6</v>
      </c>
      <c r="L3">
        <v>5</v>
      </c>
      <c r="M3">
        <v>4</v>
      </c>
      <c r="N3">
        <v>5</v>
      </c>
      <c r="O3" s="2">
        <v>4</v>
      </c>
      <c r="P3">
        <v>5</v>
      </c>
      <c r="Q3">
        <v>5</v>
      </c>
      <c r="R3">
        <v>3</v>
      </c>
      <c r="S3">
        <f>_xlfn.XLOOKUP(A3,Sheet1!$C$1:$AD$1,Sheet1!$C$4:$AD$4)</f>
        <v>9.740000000000002</v>
      </c>
      <c r="T3">
        <f>_xlfn.XLOOKUP(A3,Sheet1!$C$1:$AD$1,Sheet1!$C$10:$AD$10)</f>
        <v>10.525</v>
      </c>
      <c r="U3">
        <f t="shared" ref="U3:U10" si="0">0.35*M3 + 0.2*M3 + 0.45*N3 + 0.26*P3 + 0.11*P3</f>
        <v>6.3</v>
      </c>
      <c r="V3">
        <f t="shared" ref="V3:V10" si="1">0.92*M3 + 0.38*M3 + 0.15*N3</f>
        <v>5.95</v>
      </c>
      <c r="W3" t="str">
        <f t="shared" ref="W3:W10" si="2">IF(AND(O3&gt;=5, N3&gt;=5, NOT(ISBLANK(C3))), "True", "False")</f>
        <v>False</v>
      </c>
      <c r="X3" t="str">
        <f t="shared" ref="X3:X10" si="3">IF(AND(O3&gt;=5, N3&gt;=5, Q3&gt;=4, OR(C3="Head", C3 = "Technical")), "True", "False")</f>
        <v>False</v>
      </c>
      <c r="Y3" t="str">
        <f t="shared" ref="Y3:Y10" si="4">IF(AND(O3&gt;=4, N3&gt;=5, P3&gt;=5, OR(C3="Unpredictable", C3="Quick")), "True", "False")</f>
        <v>True</v>
      </c>
      <c r="Z3" t="s">
        <v>30</v>
      </c>
      <c r="AA3">
        <v>2000</v>
      </c>
    </row>
    <row r="4" spans="1:27" x14ac:dyDescent="0.2">
      <c r="A4" t="s">
        <v>3</v>
      </c>
      <c r="B4">
        <v>456678217</v>
      </c>
      <c r="C4" t="s">
        <v>70</v>
      </c>
      <c r="D4">
        <v>17</v>
      </c>
      <c r="E4">
        <v>10</v>
      </c>
      <c r="F4">
        <v>250</v>
      </c>
      <c r="G4">
        <v>300</v>
      </c>
      <c r="H4">
        <v>2</v>
      </c>
      <c r="I4">
        <v>6</v>
      </c>
      <c r="J4">
        <v>2</v>
      </c>
      <c r="K4">
        <v>6</v>
      </c>
      <c r="L4">
        <v>4</v>
      </c>
      <c r="M4">
        <v>3</v>
      </c>
      <c r="N4">
        <v>5</v>
      </c>
      <c r="O4" s="2">
        <v>5</v>
      </c>
      <c r="P4">
        <v>4</v>
      </c>
      <c r="Q4">
        <v>3</v>
      </c>
      <c r="R4">
        <v>3</v>
      </c>
      <c r="S4">
        <f>_xlfn.XLOOKUP(A4,Sheet1!$C$1:$AD$1,Sheet1!$C$4:$AD$4)</f>
        <v>9.68</v>
      </c>
      <c r="T4">
        <f>_xlfn.XLOOKUP(A4,Sheet1!$C$1:$AD$1,Sheet1!$C$10:$AD$10)</f>
        <v>7.7729999999999997</v>
      </c>
      <c r="U4">
        <f t="shared" si="0"/>
        <v>5.38</v>
      </c>
      <c r="V4">
        <f t="shared" si="1"/>
        <v>4.6500000000000004</v>
      </c>
      <c r="W4" t="str">
        <f t="shared" si="2"/>
        <v>True</v>
      </c>
      <c r="X4" t="str">
        <f t="shared" si="3"/>
        <v>False</v>
      </c>
      <c r="Y4" t="str">
        <f t="shared" si="4"/>
        <v>False</v>
      </c>
      <c r="Z4" t="s">
        <v>84</v>
      </c>
      <c r="AA4">
        <v>1000</v>
      </c>
    </row>
    <row r="5" spans="1:27" x14ac:dyDescent="0.2">
      <c r="A5" t="s">
        <v>4</v>
      </c>
      <c r="B5">
        <v>456682655</v>
      </c>
      <c r="C5" t="s">
        <v>71</v>
      </c>
      <c r="D5">
        <v>17</v>
      </c>
      <c r="E5">
        <v>11</v>
      </c>
      <c r="F5">
        <v>380</v>
      </c>
      <c r="G5">
        <v>324</v>
      </c>
      <c r="H5">
        <v>1</v>
      </c>
      <c r="I5">
        <v>4</v>
      </c>
      <c r="J5">
        <v>2</v>
      </c>
      <c r="K5">
        <v>6</v>
      </c>
      <c r="L5">
        <v>5</v>
      </c>
      <c r="M5">
        <v>4</v>
      </c>
      <c r="N5">
        <v>5</v>
      </c>
      <c r="O5" s="2">
        <v>6</v>
      </c>
      <c r="P5">
        <v>3</v>
      </c>
      <c r="Q5">
        <v>3</v>
      </c>
      <c r="R5">
        <v>5</v>
      </c>
      <c r="S5">
        <f>_xlfn.XLOOKUP(A5,Sheet1!$C$1:$AD$1,Sheet1!$C$4:$AD$4)</f>
        <v>10.72</v>
      </c>
      <c r="T5">
        <f>_xlfn.XLOOKUP(A5,Sheet1!$C$1:$AD$1,Sheet1!$C$10:$AD$10)</f>
        <v>7.4630000000000001</v>
      </c>
      <c r="U5">
        <f t="shared" si="0"/>
        <v>5.5600000000000005</v>
      </c>
      <c r="V5">
        <f t="shared" si="1"/>
        <v>5.95</v>
      </c>
      <c r="W5" t="str">
        <f t="shared" si="2"/>
        <v>True</v>
      </c>
      <c r="X5" t="str">
        <f t="shared" si="3"/>
        <v>False</v>
      </c>
      <c r="Y5" t="str">
        <f t="shared" si="4"/>
        <v>False</v>
      </c>
      <c r="Z5" t="s">
        <v>90</v>
      </c>
      <c r="AA5">
        <v>2016</v>
      </c>
    </row>
    <row r="6" spans="1:27" x14ac:dyDescent="0.2">
      <c r="A6" t="s">
        <v>5</v>
      </c>
      <c r="B6">
        <v>456706688</v>
      </c>
      <c r="C6" t="s">
        <v>72</v>
      </c>
      <c r="D6">
        <v>17</v>
      </c>
      <c r="E6">
        <v>13</v>
      </c>
      <c r="F6">
        <v>410</v>
      </c>
      <c r="G6">
        <v>324</v>
      </c>
      <c r="H6">
        <v>1</v>
      </c>
      <c r="I6">
        <v>4</v>
      </c>
      <c r="J6">
        <v>1</v>
      </c>
      <c r="K6">
        <v>6</v>
      </c>
      <c r="L6">
        <v>5</v>
      </c>
      <c r="M6">
        <v>5</v>
      </c>
      <c r="N6">
        <v>5</v>
      </c>
      <c r="O6" s="2">
        <v>4</v>
      </c>
      <c r="P6">
        <v>5</v>
      </c>
      <c r="Q6">
        <v>3</v>
      </c>
      <c r="R6">
        <v>3</v>
      </c>
      <c r="S6">
        <f>_xlfn.XLOOKUP(A6,Sheet1!$C$1:$AD$1,Sheet1!$C$4:$AD$4)</f>
        <v>10.29</v>
      </c>
      <c r="T6">
        <f>_xlfn.XLOOKUP(A6,Sheet1!$C$1:$AD$1,Sheet1!$C$10:$AD$10)</f>
        <v>8.0830000000000002</v>
      </c>
      <c r="U6">
        <f t="shared" si="0"/>
        <v>6.85</v>
      </c>
      <c r="V6">
        <f t="shared" si="1"/>
        <v>7.25</v>
      </c>
      <c r="W6" t="str">
        <f t="shared" si="2"/>
        <v>False</v>
      </c>
      <c r="X6" t="str">
        <f t="shared" si="3"/>
        <v>False</v>
      </c>
      <c r="Y6" t="str">
        <f t="shared" si="4"/>
        <v>True</v>
      </c>
      <c r="Z6" t="s">
        <v>38</v>
      </c>
      <c r="AA6">
        <v>13000</v>
      </c>
    </row>
    <row r="7" spans="1:27" x14ac:dyDescent="0.2">
      <c r="A7" t="s">
        <v>87</v>
      </c>
      <c r="B7">
        <v>456646544</v>
      </c>
      <c r="C7" t="s">
        <v>72</v>
      </c>
      <c r="D7">
        <v>17</v>
      </c>
      <c r="E7">
        <v>13</v>
      </c>
      <c r="F7">
        <v>420</v>
      </c>
      <c r="G7">
        <v>348</v>
      </c>
      <c r="H7">
        <v>2</v>
      </c>
      <c r="I7">
        <v>5</v>
      </c>
      <c r="J7">
        <v>2</v>
      </c>
      <c r="K7">
        <v>6</v>
      </c>
      <c r="L7">
        <v>5</v>
      </c>
      <c r="M7">
        <v>3</v>
      </c>
      <c r="N7">
        <v>6</v>
      </c>
      <c r="O7" s="2">
        <v>5</v>
      </c>
      <c r="P7">
        <v>3</v>
      </c>
      <c r="Q7">
        <v>3</v>
      </c>
      <c r="R7">
        <v>1</v>
      </c>
      <c r="S7">
        <f>_xlfn.XLOOKUP(A7,Sheet1!$C$1:$AD$1,Sheet1!$C$4:$AD$4)</f>
        <v>9.76</v>
      </c>
      <c r="T7">
        <f>_xlfn.XLOOKUP(A7,Sheet1!$C$1:$AD$1,Sheet1!$C$10:$AD$10)</f>
        <v>7.5330000000000004</v>
      </c>
      <c r="U7">
        <f t="shared" si="0"/>
        <v>5.46</v>
      </c>
      <c r="V7">
        <f t="shared" si="1"/>
        <v>4.8000000000000007</v>
      </c>
      <c r="W7" t="str">
        <f t="shared" si="2"/>
        <v>True</v>
      </c>
      <c r="X7" t="str">
        <f t="shared" si="3"/>
        <v>False</v>
      </c>
      <c r="Y7" t="str">
        <f t="shared" si="4"/>
        <v>False</v>
      </c>
      <c r="Z7" t="s">
        <v>84</v>
      </c>
      <c r="AA7">
        <v>1000</v>
      </c>
    </row>
    <row r="8" spans="1:27" x14ac:dyDescent="0.2">
      <c r="A8" t="s">
        <v>6</v>
      </c>
      <c r="B8">
        <v>456726327</v>
      </c>
      <c r="C8" t="s">
        <v>70</v>
      </c>
      <c r="D8">
        <v>17</v>
      </c>
      <c r="E8">
        <v>16</v>
      </c>
      <c r="F8">
        <v>450</v>
      </c>
      <c r="G8">
        <v>348</v>
      </c>
      <c r="H8">
        <v>1</v>
      </c>
      <c r="I8">
        <v>3</v>
      </c>
      <c r="J8">
        <v>1</v>
      </c>
      <c r="K8">
        <v>6</v>
      </c>
      <c r="L8">
        <v>5</v>
      </c>
      <c r="M8">
        <v>3</v>
      </c>
      <c r="N8">
        <v>6</v>
      </c>
      <c r="O8" s="2">
        <v>4</v>
      </c>
      <c r="P8">
        <v>4</v>
      </c>
      <c r="Q8">
        <v>5</v>
      </c>
      <c r="R8">
        <v>2</v>
      </c>
      <c r="S8">
        <f>_xlfn.XLOOKUP(A8,Sheet1!$C$1:$AD$1,Sheet1!$C$4:$AD$4)</f>
        <v>9.27</v>
      </c>
      <c r="T8">
        <f>_xlfn.XLOOKUP(A8,Sheet1!$C$1:$AD$1,Sheet1!$C$10:$AD$10)</f>
        <v>10.285</v>
      </c>
      <c r="U8">
        <f t="shared" si="0"/>
        <v>5.83</v>
      </c>
      <c r="V8">
        <f t="shared" si="1"/>
        <v>4.8000000000000007</v>
      </c>
      <c r="W8" t="str">
        <f t="shared" si="2"/>
        <v>False</v>
      </c>
      <c r="X8" t="str">
        <f t="shared" si="3"/>
        <v>False</v>
      </c>
      <c r="Y8" t="str">
        <f t="shared" si="4"/>
        <v>False</v>
      </c>
      <c r="Z8" t="s">
        <v>89</v>
      </c>
      <c r="AA8">
        <v>1000</v>
      </c>
    </row>
    <row r="9" spans="1:27" x14ac:dyDescent="0.2">
      <c r="A9" t="s">
        <v>7</v>
      </c>
      <c r="B9">
        <v>456149773</v>
      </c>
      <c r="D9">
        <v>17</v>
      </c>
      <c r="E9">
        <v>25</v>
      </c>
      <c r="F9">
        <v>1050</v>
      </c>
      <c r="G9">
        <v>324</v>
      </c>
      <c r="H9">
        <v>2</v>
      </c>
      <c r="I9">
        <v>3</v>
      </c>
      <c r="J9">
        <v>1</v>
      </c>
      <c r="K9">
        <v>6</v>
      </c>
      <c r="L9">
        <v>5</v>
      </c>
      <c r="M9">
        <v>6</v>
      </c>
      <c r="N9">
        <v>5</v>
      </c>
      <c r="O9" s="2">
        <v>6</v>
      </c>
      <c r="P9">
        <v>5</v>
      </c>
      <c r="Q9">
        <v>3</v>
      </c>
      <c r="R9">
        <v>4</v>
      </c>
      <c r="S9">
        <f>_xlfn.XLOOKUP(A9,Sheet1!$C$1:$AD$1,Sheet1!$C$4:$AD$4)</f>
        <v>12.56</v>
      </c>
      <c r="T9">
        <f>_xlfn.XLOOKUP(A9,Sheet1!$C$1:$AD$1,Sheet1!$C$10:$AD$10)</f>
        <v>8.4429999999999996</v>
      </c>
      <c r="U9">
        <f t="shared" si="0"/>
        <v>7.3999999999999995</v>
      </c>
      <c r="V9">
        <f t="shared" si="1"/>
        <v>8.5500000000000007</v>
      </c>
      <c r="W9" t="str">
        <f t="shared" si="2"/>
        <v>False</v>
      </c>
      <c r="X9" t="str">
        <f t="shared" si="3"/>
        <v>False</v>
      </c>
      <c r="Y9" t="str">
        <f t="shared" si="4"/>
        <v>False</v>
      </c>
      <c r="Z9" t="s">
        <v>38</v>
      </c>
      <c r="AA9">
        <v>45000</v>
      </c>
    </row>
    <row r="10" spans="1:27" x14ac:dyDescent="0.2">
      <c r="A10" t="s">
        <v>8</v>
      </c>
      <c r="B10">
        <v>455968395</v>
      </c>
      <c r="C10" t="s">
        <v>69</v>
      </c>
      <c r="D10">
        <v>17</v>
      </c>
      <c r="E10">
        <v>36</v>
      </c>
      <c r="F10">
        <v>610</v>
      </c>
      <c r="G10">
        <v>324</v>
      </c>
      <c r="H10">
        <v>1</v>
      </c>
      <c r="I10">
        <v>3</v>
      </c>
      <c r="J10">
        <v>1</v>
      </c>
      <c r="K10">
        <v>8</v>
      </c>
      <c r="L10">
        <v>5</v>
      </c>
      <c r="M10">
        <v>4</v>
      </c>
      <c r="N10">
        <v>5</v>
      </c>
      <c r="O10" s="2">
        <v>4</v>
      </c>
      <c r="P10">
        <v>5</v>
      </c>
      <c r="Q10">
        <v>5</v>
      </c>
      <c r="R10">
        <v>1</v>
      </c>
      <c r="S10">
        <f>_xlfn.XLOOKUP(A10,Sheet1!$C$1:$AD$1,Sheet1!$C$4:$AD$4)</f>
        <v>9.740000000000002</v>
      </c>
      <c r="T10">
        <f>_xlfn.XLOOKUP(A10,Sheet1!$C$1:$AD$1,Sheet1!$C$10:$AD$10)</f>
        <v>10.525</v>
      </c>
      <c r="U10">
        <f t="shared" si="0"/>
        <v>6.3</v>
      </c>
      <c r="V10">
        <f t="shared" si="1"/>
        <v>5.95</v>
      </c>
      <c r="W10" t="str">
        <f t="shared" si="2"/>
        <v>False</v>
      </c>
      <c r="X10" t="str">
        <f t="shared" si="3"/>
        <v>False</v>
      </c>
      <c r="Y10" t="str">
        <f t="shared" si="4"/>
        <v>True</v>
      </c>
      <c r="Z10" t="s">
        <v>30</v>
      </c>
      <c r="AA10">
        <v>50000</v>
      </c>
    </row>
    <row r="11" spans="1:27" x14ac:dyDescent="0.2">
      <c r="A11" t="s">
        <v>88</v>
      </c>
      <c r="B11">
        <v>456036567</v>
      </c>
      <c r="C11" t="s">
        <v>69</v>
      </c>
      <c r="D11">
        <v>17</v>
      </c>
      <c r="E11">
        <v>33</v>
      </c>
      <c r="F11">
        <v>850</v>
      </c>
      <c r="G11">
        <v>372</v>
      </c>
      <c r="H11">
        <v>3</v>
      </c>
      <c r="I11">
        <v>1</v>
      </c>
      <c r="J11">
        <v>6</v>
      </c>
      <c r="K11">
        <v>5</v>
      </c>
      <c r="L11">
        <v>1</v>
      </c>
      <c r="M11">
        <v>5</v>
      </c>
      <c r="N11">
        <v>6</v>
      </c>
      <c r="O11">
        <v>4</v>
      </c>
      <c r="P11">
        <v>5</v>
      </c>
      <c r="Q11">
        <v>5</v>
      </c>
      <c r="R11">
        <v>4</v>
      </c>
      <c r="S11">
        <f>_xlfn.XLOOKUP(A11,Sheet1!$C$1:$AE$1,Sheet1!$C$4:$AE$4)</f>
        <v>10.74</v>
      </c>
      <c r="T11">
        <f>_xlfn.XLOOKUP(A11,Sheet1!$C$1:$AE$1,Sheet1!$C$10:$AE$10)</f>
        <v>10.775</v>
      </c>
      <c r="U11">
        <f t="shared" ref="U11" si="5">0.35*M11 + 0.2*M11 + 0.45*N11 + 0.26*P11 + 0.11*P11</f>
        <v>7.3</v>
      </c>
      <c r="V11">
        <f t="shared" ref="V11" si="6">0.92*M11 + 0.38*M11 + 0.15*N11</f>
        <v>7.4</v>
      </c>
      <c r="W11" t="str">
        <f t="shared" ref="W11" si="7">IF(AND(O11&gt;=5, N11&gt;=5, NOT(ISBLANK(C11))), "True", "False")</f>
        <v>False</v>
      </c>
      <c r="X11" t="str">
        <f t="shared" ref="X11" si="8">IF(AND(O11&gt;=5, N11&gt;=5, Q11&gt;=4, OR(C11="Head", C11 = "Technical")), "True", "False")</f>
        <v>False</v>
      </c>
      <c r="Y11" t="str">
        <f t="shared" ref="Y11" si="9">IF(AND(O11&gt;=4, N11&gt;=5, P11&gt;=5, OR(C11="Unpredictable", C11="Quick")), "True", "False")</f>
        <v>True</v>
      </c>
      <c r="Z11" t="s">
        <v>83</v>
      </c>
      <c r="AA11">
        <v>100000</v>
      </c>
    </row>
    <row r="20" spans="22:22" x14ac:dyDescent="0.2">
      <c r="V20" t="s">
        <v>79</v>
      </c>
    </row>
    <row r="21" spans="22:22" x14ac:dyDescent="0.2">
      <c r="V21" t="s">
        <v>78</v>
      </c>
    </row>
    <row r="22" spans="22:22" x14ac:dyDescent="0.2">
      <c r="V22" t="s">
        <v>76</v>
      </c>
    </row>
    <row r="23" spans="22:22" x14ac:dyDescent="0.2">
      <c r="V23" t="s">
        <v>77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Brockmann</cp:lastModifiedBy>
  <dcterms:created xsi:type="dcterms:W3CDTF">2020-11-29T12:32:37Z</dcterms:created>
  <dcterms:modified xsi:type="dcterms:W3CDTF">2020-11-29T22:31:58Z</dcterms:modified>
</cp:coreProperties>
</file>