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ian\Desktop\Аналитика портфолио\"/>
    </mc:Choice>
  </mc:AlternateContent>
  <xr:revisionPtr revIDLastSave="0" documentId="13_ncr:1_{5C4BC263-8D4F-4CE7-89FD-976CEA3287D3}" xr6:coauthVersionLast="45" xr6:coauthVersionMax="45" xr10:uidLastSave="{00000000-0000-0000-0000-000000000000}"/>
  <bookViews>
    <workbookView xWindow="-108" yWindow="-108" windowWidth="23256" windowHeight="12576" activeTab="3" xr2:uid="{A57531F6-3B21-4643-9EF0-F919595FC2DF}"/>
  </bookViews>
  <sheets>
    <sheet name="группы товаров" sheetId="2" r:id="rId1"/>
    <sheet name="таблица" sheetId="1" r:id="rId2"/>
    <sheet name="Отчет 1" sheetId="4" r:id="rId3"/>
    <sheet name="Отчет 2" sheetId="5" r:id="rId4"/>
    <sheet name="Отчет 3" sheetId="6" r:id="rId5"/>
    <sheet name="Аналитическая панель" sheetId="7" r:id="rId6"/>
    <sheet name="Отчет 5" sheetId="10" r:id="rId7"/>
  </sheets>
  <definedNames>
    <definedName name="_xlnm._FilterDatabase" localSheetId="3" hidden="1">'Отчет 2'!$E$7:$E$8</definedName>
    <definedName name="_xlnm._FilterDatabase" localSheetId="1" hidden="1">таблица!$A$2:$M$4521</definedName>
    <definedName name="БАЗА">Таблица1[]</definedName>
    <definedName name="ВстроеннаяВременнаяШкала_Дата_сделки">#N/A</definedName>
    <definedName name="Группа_Товаров">'группы товаров'!$A$1:$C$88</definedName>
    <definedName name="_xlnm.Criteria" localSheetId="1">таблица!$O$2:$Q$3</definedName>
    <definedName name="Прибыль">таблица!$M:$M</definedName>
    <definedName name="Срез_Подгруппа">#N/A</definedName>
    <definedName name="Срез_Подгруппа1">#N/A</definedName>
  </definedNames>
  <calcPr calcId="191029"/>
  <pivotCaches>
    <pivotCache cacheId="2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516" i="1" l="1"/>
  <c r="M4517" i="1"/>
  <c r="M4520" i="1"/>
  <c r="M4519" i="1"/>
  <c r="M4518" i="1"/>
  <c r="M4515" i="1"/>
  <c r="M4514" i="1"/>
  <c r="M4512" i="1"/>
  <c r="M4510" i="1"/>
  <c r="M4513" i="1"/>
  <c r="M4511" i="1"/>
  <c r="M4508" i="1"/>
  <c r="M4507" i="1"/>
  <c r="M4509" i="1"/>
  <c r="M4503" i="1"/>
  <c r="M4504" i="1"/>
  <c r="M4505" i="1"/>
  <c r="M4501" i="1"/>
  <c r="M4502" i="1"/>
  <c r="M4506" i="1"/>
  <c r="M4500" i="1"/>
  <c r="M4499" i="1"/>
  <c r="M4498" i="1"/>
  <c r="M4495" i="1"/>
  <c r="M4497" i="1"/>
  <c r="M4496" i="1"/>
  <c r="M4493" i="1"/>
  <c r="M4494" i="1"/>
  <c r="M4490" i="1"/>
  <c r="M4489" i="1"/>
  <c r="M4491" i="1"/>
  <c r="M4492" i="1"/>
  <c r="M4488" i="1"/>
  <c r="M4486" i="1"/>
  <c r="M4485" i="1"/>
  <c r="M4483" i="1"/>
  <c r="M4487" i="1"/>
  <c r="M4484" i="1"/>
  <c r="M4482" i="1"/>
  <c r="M4467" i="1"/>
  <c r="M4475" i="1"/>
  <c r="M4471" i="1"/>
  <c r="M4470" i="1"/>
  <c r="M4479" i="1"/>
  <c r="M4478" i="1"/>
  <c r="M4473" i="1"/>
  <c r="M4477" i="1"/>
  <c r="M4464" i="1"/>
  <c r="M4466" i="1"/>
  <c r="M4469" i="1"/>
  <c r="M4474" i="1"/>
  <c r="M4480" i="1"/>
  <c r="M4468" i="1"/>
  <c r="M4465" i="1"/>
  <c r="M4462" i="1"/>
  <c r="M4481" i="1"/>
  <c r="M4476" i="1"/>
  <c r="M4472" i="1"/>
  <c r="M4463" i="1"/>
  <c r="M4455" i="1"/>
  <c r="M4444" i="1"/>
  <c r="M4446" i="1"/>
  <c r="M4461" i="1"/>
  <c r="M4458" i="1"/>
  <c r="M4443" i="1"/>
  <c r="M4457" i="1"/>
  <c r="M4442" i="1"/>
  <c r="M4456" i="1"/>
  <c r="M4454" i="1"/>
  <c r="M4451" i="1"/>
  <c r="M4445" i="1"/>
  <c r="M4460" i="1"/>
  <c r="M4450" i="1"/>
  <c r="M4447" i="1"/>
  <c r="M4459" i="1"/>
  <c r="M4453" i="1"/>
  <c r="M4449" i="1"/>
  <c r="M4441" i="1"/>
  <c r="M4448" i="1"/>
  <c r="M4452" i="1"/>
  <c r="M4433" i="1"/>
  <c r="M4425" i="1"/>
  <c r="M4438" i="1"/>
  <c r="M4428" i="1"/>
  <c r="M4424" i="1"/>
  <c r="M4429" i="1"/>
  <c r="M4422" i="1"/>
  <c r="M4439" i="1"/>
  <c r="M4434" i="1"/>
  <c r="M4431" i="1"/>
  <c r="M4421" i="1"/>
  <c r="M4430" i="1"/>
  <c r="M4440" i="1"/>
  <c r="M4426" i="1"/>
  <c r="M4423" i="1"/>
  <c r="M4427" i="1"/>
  <c r="M4432" i="1"/>
  <c r="M4420" i="1"/>
  <c r="M4435" i="1"/>
  <c r="M4437" i="1"/>
  <c r="M4436" i="1"/>
  <c r="M4415" i="1"/>
  <c r="M4416" i="1"/>
  <c r="M4411" i="1"/>
  <c r="M4413" i="1"/>
  <c r="M4419" i="1"/>
  <c r="M4412" i="1"/>
  <c r="M4414" i="1"/>
  <c r="M4417" i="1"/>
  <c r="M4418" i="1"/>
  <c r="M4410" i="1"/>
  <c r="M4402" i="1"/>
  <c r="M4403" i="1"/>
  <c r="M4408" i="1"/>
  <c r="M4407" i="1"/>
  <c r="M4404" i="1"/>
  <c r="M4406" i="1"/>
  <c r="M4409" i="1"/>
  <c r="M4405" i="1"/>
  <c r="M4394" i="1"/>
  <c r="M4393" i="1"/>
  <c r="M4395" i="1"/>
  <c r="M4396" i="1"/>
  <c r="M4398" i="1"/>
  <c r="M4397" i="1"/>
  <c r="M4401" i="1"/>
  <c r="M4399" i="1"/>
  <c r="M4400" i="1"/>
  <c r="M4390" i="1"/>
  <c r="M4389" i="1"/>
  <c r="M4387" i="1"/>
  <c r="M4386" i="1"/>
  <c r="M4384" i="1"/>
  <c r="M4388" i="1"/>
  <c r="M4392" i="1"/>
  <c r="M4385" i="1"/>
  <c r="M4391" i="1"/>
  <c r="M4379" i="1"/>
  <c r="M4380" i="1"/>
  <c r="M4382" i="1"/>
  <c r="M4383" i="1"/>
  <c r="M4376" i="1"/>
  <c r="M4381" i="1"/>
  <c r="M4378" i="1"/>
  <c r="M4375" i="1"/>
  <c r="M4377" i="1"/>
  <c r="M4372" i="1"/>
  <c r="M4371" i="1"/>
  <c r="M4369" i="1"/>
  <c r="M4367" i="1"/>
  <c r="M4373" i="1"/>
  <c r="M4374" i="1"/>
  <c r="M4366" i="1"/>
  <c r="M4368" i="1"/>
  <c r="M4370" i="1"/>
  <c r="M4364" i="1"/>
  <c r="M4365" i="1"/>
  <c r="M4363" i="1"/>
  <c r="M4361" i="1"/>
  <c r="M4362" i="1"/>
  <c r="M4360" i="1"/>
  <c r="M4357" i="1"/>
  <c r="M4358" i="1"/>
  <c r="M4359" i="1"/>
  <c r="M4354" i="1"/>
  <c r="M4353" i="1"/>
  <c r="M4352" i="1"/>
  <c r="M4355" i="1"/>
  <c r="M4349" i="1"/>
  <c r="M4345" i="1"/>
  <c r="M4350" i="1"/>
  <c r="M4351" i="1"/>
  <c r="M4347" i="1"/>
  <c r="M4346" i="1"/>
  <c r="M4348" i="1"/>
  <c r="M4356" i="1"/>
  <c r="M4344" i="1"/>
  <c r="M4342" i="1"/>
  <c r="M4338" i="1"/>
  <c r="M4340" i="1"/>
  <c r="M4334" i="1"/>
  <c r="M4333" i="1"/>
  <c r="M4341" i="1"/>
  <c r="M4336" i="1"/>
  <c r="M4339" i="1"/>
  <c r="M4337" i="1"/>
  <c r="M4335" i="1"/>
  <c r="M4343" i="1"/>
  <c r="M4324" i="1"/>
  <c r="M4331" i="1"/>
  <c r="M4327" i="1"/>
  <c r="M4329" i="1"/>
  <c r="M4325" i="1"/>
  <c r="M4328" i="1"/>
  <c r="M4322" i="1"/>
  <c r="M4326" i="1"/>
  <c r="M4332" i="1"/>
  <c r="M4321" i="1"/>
  <c r="M4323" i="1"/>
  <c r="M4330" i="1"/>
  <c r="M4309" i="1"/>
  <c r="M4306" i="1"/>
  <c r="M4305" i="1"/>
  <c r="M4311" i="1"/>
  <c r="M4308" i="1"/>
  <c r="M4303" i="1"/>
  <c r="M4304" i="1"/>
  <c r="M4314" i="1"/>
  <c r="M4319" i="1"/>
  <c r="M4313" i="1"/>
  <c r="M4310" i="1"/>
  <c r="M4312" i="1"/>
  <c r="M4317" i="1"/>
  <c r="M4307" i="1"/>
  <c r="M4316" i="1"/>
  <c r="M4318" i="1"/>
  <c r="M4320" i="1"/>
  <c r="M4315" i="1"/>
  <c r="M4302" i="1"/>
  <c r="M4298" i="1"/>
  <c r="M4300" i="1"/>
  <c r="M4296" i="1"/>
  <c r="M4295" i="1"/>
  <c r="M4297" i="1"/>
  <c r="M4294" i="1"/>
  <c r="M4299" i="1"/>
  <c r="M4301" i="1"/>
  <c r="M4287" i="1"/>
  <c r="M4288" i="1"/>
  <c r="M4285" i="1"/>
  <c r="M4291" i="1"/>
  <c r="M4289" i="1"/>
  <c r="M4292" i="1"/>
  <c r="M4290" i="1"/>
  <c r="M4286" i="1"/>
  <c r="M4293" i="1"/>
  <c r="M4278" i="1"/>
  <c r="M4284" i="1"/>
  <c r="M4279" i="1"/>
  <c r="M4280" i="1"/>
  <c r="M4277" i="1"/>
  <c r="M4276" i="1"/>
  <c r="M4281" i="1"/>
  <c r="M4283" i="1"/>
  <c r="M4282" i="1"/>
  <c r="M4273" i="1"/>
  <c r="M4272" i="1"/>
  <c r="M4267" i="1"/>
  <c r="M4268" i="1"/>
  <c r="M4271" i="1"/>
  <c r="M4275" i="1"/>
  <c r="M4274" i="1"/>
  <c r="M4270" i="1"/>
  <c r="M4269" i="1"/>
  <c r="M4262" i="1"/>
  <c r="M4264" i="1"/>
  <c r="M4266" i="1"/>
  <c r="M4258" i="1"/>
  <c r="M4259" i="1"/>
  <c r="M4265" i="1"/>
  <c r="M4260" i="1"/>
  <c r="M4263" i="1"/>
  <c r="M4261" i="1"/>
  <c r="M4251" i="1"/>
  <c r="M4257" i="1"/>
  <c r="M4256" i="1"/>
  <c r="M4252" i="1"/>
  <c r="M4255" i="1"/>
  <c r="M4249" i="1"/>
  <c r="M4253" i="1"/>
  <c r="M4254" i="1"/>
  <c r="M4250" i="1"/>
  <c r="M4240" i="1"/>
  <c r="M4247" i="1"/>
  <c r="M4241" i="1"/>
  <c r="M4244" i="1"/>
  <c r="M4243" i="1"/>
  <c r="M4245" i="1"/>
  <c r="M4246" i="1"/>
  <c r="M4242" i="1"/>
  <c r="M4248" i="1"/>
  <c r="M4232" i="1"/>
  <c r="M4229" i="1"/>
  <c r="M4228" i="1"/>
  <c r="M4230" i="1"/>
  <c r="M4233" i="1"/>
  <c r="M4239" i="1"/>
  <c r="M4236" i="1"/>
  <c r="M4231" i="1"/>
  <c r="M4235" i="1"/>
  <c r="M4238" i="1"/>
  <c r="M4237" i="1"/>
  <c r="M4234" i="1"/>
  <c r="M4222" i="1"/>
  <c r="M4223" i="1"/>
  <c r="M4220" i="1"/>
  <c r="M4226" i="1"/>
  <c r="M4224" i="1"/>
  <c r="M4219" i="1"/>
  <c r="M4221" i="1"/>
  <c r="M4217" i="1"/>
  <c r="M4218" i="1"/>
  <c r="M4216" i="1"/>
  <c r="M4227" i="1"/>
  <c r="M4225" i="1"/>
  <c r="M4209" i="1"/>
  <c r="M4212" i="1"/>
  <c r="M4205" i="1"/>
  <c r="M4215" i="1"/>
  <c r="M4206" i="1"/>
  <c r="M4204" i="1"/>
  <c r="M4211" i="1"/>
  <c r="M4210" i="1"/>
  <c r="M4213" i="1"/>
  <c r="M4208" i="1"/>
  <c r="M4214" i="1"/>
  <c r="M4207" i="1"/>
  <c r="M4201" i="1"/>
  <c r="M4200" i="1"/>
  <c r="M4202" i="1"/>
  <c r="M4192" i="1"/>
  <c r="M4203" i="1"/>
  <c r="M4199" i="1"/>
  <c r="M4195" i="1"/>
  <c r="M4194" i="1"/>
  <c r="M4196" i="1"/>
  <c r="M4197" i="1"/>
  <c r="M4193" i="1"/>
  <c r="M4198" i="1"/>
  <c r="M4188" i="1"/>
  <c r="M4191" i="1"/>
  <c r="M4185" i="1"/>
  <c r="M4186" i="1"/>
  <c r="M4187" i="1"/>
  <c r="M4190" i="1"/>
  <c r="M4189" i="1"/>
  <c r="M4182" i="1"/>
  <c r="M4181" i="1"/>
  <c r="M4184" i="1"/>
  <c r="M4183" i="1"/>
  <c r="M4180" i="1"/>
  <c r="M4174" i="1"/>
  <c r="M4175" i="1"/>
  <c r="M4176" i="1"/>
  <c r="M4179" i="1"/>
  <c r="M4177" i="1"/>
  <c r="M4171" i="1"/>
  <c r="M4178" i="1"/>
  <c r="M4173" i="1"/>
  <c r="M4172" i="1"/>
  <c r="M4162" i="1"/>
  <c r="M4169" i="1"/>
  <c r="M4150" i="1"/>
  <c r="M4154" i="1"/>
  <c r="M4156" i="1"/>
  <c r="M4168" i="1"/>
  <c r="M4149" i="1"/>
  <c r="M4159" i="1"/>
  <c r="M4155" i="1"/>
  <c r="M4164" i="1"/>
  <c r="M4166" i="1"/>
  <c r="M4157" i="1"/>
  <c r="M4167" i="1"/>
  <c r="M4158" i="1"/>
  <c r="M4165" i="1"/>
  <c r="M4152" i="1"/>
  <c r="M4161" i="1"/>
  <c r="M4153" i="1"/>
  <c r="M4148" i="1"/>
  <c r="M4151" i="1"/>
  <c r="M4163" i="1"/>
  <c r="M4170" i="1"/>
  <c r="M4160" i="1"/>
  <c r="M4147" i="1"/>
  <c r="M4135" i="1"/>
  <c r="M4132" i="1"/>
  <c r="M4143" i="1"/>
  <c r="M4131" i="1"/>
  <c r="M4134" i="1"/>
  <c r="M4141" i="1"/>
  <c r="M4123" i="1"/>
  <c r="M4125" i="1"/>
  <c r="M4126" i="1"/>
  <c r="M4133" i="1"/>
  <c r="M4124" i="1"/>
  <c r="M4127" i="1"/>
  <c r="M4140" i="1"/>
  <c r="M4128" i="1"/>
  <c r="M4129" i="1"/>
  <c r="M4130" i="1"/>
  <c r="M4142" i="1"/>
  <c r="M4144" i="1"/>
  <c r="M4139" i="1"/>
  <c r="M4145" i="1"/>
  <c r="M4137" i="1"/>
  <c r="M4146" i="1"/>
  <c r="M4138" i="1"/>
  <c r="M4136" i="1"/>
  <c r="M4109" i="1"/>
  <c r="M4114" i="1"/>
  <c r="M4101" i="1"/>
  <c r="M4119" i="1"/>
  <c r="M4110" i="1"/>
  <c r="M4108" i="1"/>
  <c r="M4099" i="1"/>
  <c r="M4118" i="1"/>
  <c r="M4104" i="1"/>
  <c r="M4107" i="1"/>
  <c r="M4116" i="1"/>
  <c r="M4121" i="1"/>
  <c r="M4113" i="1"/>
  <c r="M4120" i="1"/>
  <c r="M4122" i="1"/>
  <c r="M4100" i="1"/>
  <c r="M4098" i="1"/>
  <c r="M4112" i="1"/>
  <c r="M4102" i="1"/>
  <c r="M4117" i="1"/>
  <c r="M4103" i="1"/>
  <c r="M4106" i="1"/>
  <c r="M4111" i="1"/>
  <c r="M4105" i="1"/>
  <c r="M4115" i="1"/>
  <c r="M4082" i="1"/>
  <c r="M4090" i="1"/>
  <c r="M4073" i="1"/>
  <c r="M4072" i="1"/>
  <c r="M4087" i="1"/>
  <c r="M4070" i="1"/>
  <c r="M4068" i="1"/>
  <c r="M4091" i="1"/>
  <c r="M4078" i="1"/>
  <c r="M4069" i="1"/>
  <c r="M4077" i="1"/>
  <c r="M4074" i="1"/>
  <c r="M4089" i="1"/>
  <c r="M4095" i="1"/>
  <c r="M4097" i="1"/>
  <c r="M4088" i="1"/>
  <c r="M4096" i="1"/>
  <c r="M4086" i="1"/>
  <c r="M4080" i="1"/>
  <c r="M4093" i="1"/>
  <c r="M4092" i="1"/>
  <c r="M4083" i="1"/>
  <c r="M4071" i="1"/>
  <c r="M4094" i="1"/>
  <c r="M4081" i="1"/>
  <c r="M4084" i="1"/>
  <c r="M4076" i="1"/>
  <c r="M4085" i="1"/>
  <c r="M4079" i="1"/>
  <c r="M4075" i="1"/>
  <c r="M4061" i="1"/>
  <c r="M4042" i="1"/>
  <c r="M4049" i="1"/>
  <c r="M4039" i="1"/>
  <c r="M4060" i="1"/>
  <c r="M4067" i="1"/>
  <c r="M4046" i="1"/>
  <c r="M4058" i="1"/>
  <c r="M4045" i="1"/>
  <c r="M4044" i="1"/>
  <c r="M4065" i="1"/>
  <c r="M4066" i="1"/>
  <c r="M4051" i="1"/>
  <c r="M4062" i="1"/>
  <c r="M4064" i="1"/>
  <c r="M4041" i="1"/>
  <c r="M4038" i="1"/>
  <c r="M4053" i="1"/>
  <c r="M4043" i="1"/>
  <c r="M4055" i="1"/>
  <c r="M4059" i="1"/>
  <c r="M4054" i="1"/>
  <c r="M4040" i="1"/>
  <c r="M4056" i="1"/>
  <c r="M4063" i="1"/>
  <c r="M4048" i="1"/>
  <c r="M4047" i="1"/>
  <c r="M4052" i="1"/>
  <c r="M4050" i="1"/>
  <c r="M4057" i="1"/>
  <c r="M4034" i="1"/>
  <c r="M4030" i="1"/>
  <c r="M4028" i="1"/>
  <c r="M4036" i="1"/>
  <c r="M4037" i="1"/>
  <c r="M4035" i="1"/>
  <c r="M4032" i="1"/>
  <c r="M4033" i="1"/>
  <c r="M4029" i="1"/>
  <c r="M4031" i="1"/>
  <c r="M4027" i="1"/>
  <c r="M4021" i="1"/>
  <c r="M4023" i="1"/>
  <c r="M4024" i="1"/>
  <c r="M4019" i="1"/>
  <c r="M4020" i="1"/>
  <c r="M4026" i="1"/>
  <c r="M4025" i="1"/>
  <c r="M4018" i="1"/>
  <c r="M4022" i="1"/>
  <c r="M4013" i="1"/>
  <c r="M4011" i="1"/>
  <c r="M4012" i="1"/>
  <c r="M4008" i="1"/>
  <c r="M4010" i="1"/>
  <c r="M4016" i="1"/>
  <c r="M4009" i="1"/>
  <c r="M4015" i="1"/>
  <c r="M4017" i="1"/>
  <c r="M4014" i="1"/>
  <c r="M3988" i="1"/>
  <c r="M3990" i="1"/>
  <c r="M3995" i="1"/>
  <c r="M3997" i="1"/>
  <c r="M3991" i="1"/>
  <c r="M4006" i="1"/>
  <c r="M3984" i="1"/>
  <c r="M3999" i="1"/>
  <c r="M3985" i="1"/>
  <c r="M3996" i="1"/>
  <c r="M3986" i="1"/>
  <c r="M4001" i="1"/>
  <c r="M4004" i="1"/>
  <c r="M3993" i="1"/>
  <c r="M4000" i="1"/>
  <c r="M3994" i="1"/>
  <c r="M4007" i="1"/>
  <c r="M4002" i="1"/>
  <c r="M3992" i="1"/>
  <c r="M3998" i="1"/>
  <c r="M4003" i="1"/>
  <c r="M3987" i="1"/>
  <c r="M3989" i="1"/>
  <c r="M4005" i="1"/>
  <c r="M3939" i="1"/>
  <c r="M3956" i="1"/>
  <c r="M3906" i="1"/>
  <c r="M3945" i="1"/>
  <c r="M3973" i="1"/>
  <c r="M3938" i="1"/>
  <c r="M3925" i="1"/>
  <c r="M3930" i="1"/>
  <c r="M3967" i="1"/>
  <c r="M3921" i="1"/>
  <c r="M3980" i="1"/>
  <c r="M3971" i="1"/>
  <c r="M3918" i="1"/>
  <c r="M3976" i="1"/>
  <c r="M3961" i="1"/>
  <c r="M3962" i="1"/>
  <c r="M3982" i="1"/>
  <c r="M3955" i="1"/>
  <c r="M3933" i="1"/>
  <c r="M3975" i="1"/>
  <c r="M3983" i="1"/>
  <c r="M3936" i="1"/>
  <c r="M3953" i="1"/>
  <c r="M3959" i="1"/>
  <c r="M3926" i="1"/>
  <c r="M3919" i="1"/>
  <c r="M3923" i="1"/>
  <c r="M3904" i="1"/>
  <c r="M3960" i="1"/>
  <c r="M3928" i="1"/>
  <c r="M3920" i="1"/>
  <c r="M3981" i="1"/>
  <c r="M3948" i="1"/>
  <c r="M3964" i="1"/>
  <c r="M3978" i="1"/>
  <c r="M3940" i="1"/>
  <c r="M3942" i="1"/>
  <c r="M3908" i="1"/>
  <c r="M3943" i="1"/>
  <c r="M3907" i="1"/>
  <c r="M3910" i="1"/>
  <c r="M3914" i="1"/>
  <c r="M3974" i="1"/>
  <c r="M3951" i="1"/>
  <c r="M3935" i="1"/>
  <c r="M3949" i="1"/>
  <c r="M3905" i="1"/>
  <c r="M3931" i="1"/>
  <c r="M3946" i="1"/>
  <c r="M3958" i="1"/>
  <c r="M3957" i="1"/>
  <c r="M3969" i="1"/>
  <c r="M3927" i="1"/>
  <c r="M3979" i="1"/>
  <c r="M3952" i="1"/>
  <c r="M3917" i="1"/>
  <c r="M3913" i="1"/>
  <c r="M3924" i="1"/>
  <c r="M3977" i="1"/>
  <c r="M3916" i="1"/>
  <c r="M3915" i="1"/>
  <c r="M3954" i="1"/>
  <c r="M3912" i="1"/>
  <c r="M3934" i="1"/>
  <c r="M3966" i="1"/>
  <c r="M3950" i="1"/>
  <c r="M3968" i="1"/>
  <c r="M3922" i="1"/>
  <c r="M3947" i="1"/>
  <c r="M3911" i="1"/>
  <c r="M3970" i="1"/>
  <c r="M3929" i="1"/>
  <c r="M3941" i="1"/>
  <c r="M3937" i="1"/>
  <c r="M3965" i="1"/>
  <c r="M3909" i="1"/>
  <c r="M3963" i="1"/>
  <c r="M3944" i="1"/>
  <c r="M3972" i="1"/>
  <c r="M3932" i="1"/>
  <c r="M3896" i="1"/>
  <c r="M3831" i="1"/>
  <c r="M3900" i="1"/>
  <c r="M3874" i="1"/>
  <c r="M3825" i="1"/>
  <c r="M3857" i="1"/>
  <c r="M3855" i="1"/>
  <c r="M3847" i="1"/>
  <c r="M3851" i="1"/>
  <c r="M3867" i="1"/>
  <c r="M3840" i="1"/>
  <c r="M3877" i="1"/>
  <c r="M3859" i="1"/>
  <c r="M3895" i="1"/>
  <c r="M3872" i="1"/>
  <c r="M3824" i="1"/>
  <c r="M3845" i="1"/>
  <c r="M3886" i="1"/>
  <c r="M3861" i="1"/>
  <c r="M3849" i="1"/>
  <c r="M3891" i="1"/>
  <c r="M3835" i="1"/>
  <c r="M3899" i="1"/>
  <c r="M3841" i="1"/>
  <c r="M3898" i="1"/>
  <c r="M3870" i="1"/>
  <c r="M3880" i="1"/>
  <c r="M3893" i="1"/>
  <c r="M3850" i="1"/>
  <c r="M3894" i="1"/>
  <c r="M3892" i="1"/>
  <c r="M3873" i="1"/>
  <c r="M3871" i="1"/>
  <c r="M3887" i="1"/>
  <c r="M3902" i="1"/>
  <c r="M3860" i="1"/>
  <c r="M3862" i="1"/>
  <c r="M3826" i="1"/>
  <c r="M3863" i="1"/>
  <c r="M3827" i="1"/>
  <c r="M3853" i="1"/>
  <c r="M3856" i="1"/>
  <c r="M3889" i="1"/>
  <c r="M3864" i="1"/>
  <c r="M3878" i="1"/>
  <c r="M3865" i="1"/>
  <c r="M3875" i="1"/>
  <c r="M3866" i="1"/>
  <c r="M3858" i="1"/>
  <c r="M3881" i="1"/>
  <c r="M3897" i="1"/>
  <c r="M3843" i="1"/>
  <c r="M3868" i="1"/>
  <c r="M3879" i="1"/>
  <c r="M3829" i="1"/>
  <c r="M3846" i="1"/>
  <c r="M3834" i="1"/>
  <c r="M3876" i="1"/>
  <c r="M3838" i="1"/>
  <c r="M3882" i="1"/>
  <c r="M3883" i="1"/>
  <c r="M3869" i="1"/>
  <c r="M3901" i="1"/>
  <c r="M3885" i="1"/>
  <c r="M3837" i="1"/>
  <c r="M3884" i="1"/>
  <c r="M3839" i="1"/>
  <c r="M3888" i="1"/>
  <c r="M3842" i="1"/>
  <c r="M3844" i="1"/>
  <c r="M3854" i="1"/>
  <c r="M3830" i="1"/>
  <c r="M3903" i="1"/>
  <c r="M3852" i="1"/>
  <c r="M3890" i="1"/>
  <c r="M3828" i="1"/>
  <c r="M3832" i="1"/>
  <c r="M3836" i="1"/>
  <c r="M3848" i="1"/>
  <c r="M3833" i="1"/>
  <c r="M3820" i="1"/>
  <c r="M3784" i="1"/>
  <c r="M3816" i="1"/>
  <c r="M3804" i="1"/>
  <c r="M3819" i="1"/>
  <c r="M3789" i="1"/>
  <c r="M3801" i="1"/>
  <c r="M3793" i="1"/>
  <c r="M3790" i="1"/>
  <c r="M3812" i="1"/>
  <c r="M3792" i="1"/>
  <c r="M3788" i="1"/>
  <c r="M3796" i="1"/>
  <c r="M3799" i="1"/>
  <c r="M3785" i="1"/>
  <c r="M3817" i="1"/>
  <c r="M3821" i="1"/>
  <c r="M3813" i="1"/>
  <c r="M3806" i="1"/>
  <c r="M3794" i="1"/>
  <c r="M3786" i="1"/>
  <c r="M3815" i="1"/>
  <c r="M3809" i="1"/>
  <c r="M3818" i="1"/>
  <c r="M3797" i="1"/>
  <c r="M3811" i="1"/>
  <c r="M3808" i="1"/>
  <c r="M3814" i="1"/>
  <c r="M3787" i="1"/>
  <c r="M3800" i="1"/>
  <c r="M3803" i="1"/>
  <c r="M3807" i="1"/>
  <c r="M3795" i="1"/>
  <c r="M3823" i="1"/>
  <c r="M3822" i="1"/>
  <c r="M3805" i="1"/>
  <c r="M3802" i="1"/>
  <c r="M3791" i="1"/>
  <c r="M3810" i="1"/>
  <c r="M3798" i="1"/>
  <c r="M3757" i="1"/>
  <c r="M3752" i="1"/>
  <c r="M3783" i="1"/>
  <c r="M3749" i="1"/>
  <c r="M3764" i="1"/>
  <c r="M3750" i="1"/>
  <c r="M3765" i="1"/>
  <c r="M3781" i="1"/>
  <c r="M3779" i="1"/>
  <c r="M3778" i="1"/>
  <c r="M3745" i="1"/>
  <c r="M3775" i="1"/>
  <c r="M3774" i="1"/>
  <c r="M3762" i="1"/>
  <c r="M3751" i="1"/>
  <c r="M3776" i="1"/>
  <c r="M3744" i="1"/>
  <c r="M3770" i="1"/>
  <c r="M3767" i="1"/>
  <c r="M3773" i="1"/>
  <c r="M3777" i="1"/>
  <c r="M3772" i="1"/>
  <c r="M3769" i="1"/>
  <c r="M3748" i="1"/>
  <c r="M3766" i="1"/>
  <c r="M3756" i="1"/>
  <c r="M3754" i="1"/>
  <c r="M3746" i="1"/>
  <c r="M3753" i="1"/>
  <c r="M3780" i="1"/>
  <c r="M3758" i="1"/>
  <c r="M3771" i="1"/>
  <c r="M3782" i="1"/>
  <c r="M3761" i="1"/>
  <c r="M3768" i="1"/>
  <c r="M3747" i="1"/>
  <c r="M3759" i="1"/>
  <c r="M3763" i="1"/>
  <c r="M3760" i="1"/>
  <c r="M3755" i="1"/>
  <c r="M3704" i="1"/>
  <c r="M3726" i="1"/>
  <c r="M3721" i="1"/>
  <c r="M3737" i="1"/>
  <c r="M3729" i="1"/>
  <c r="M3732" i="1"/>
  <c r="M3727" i="1"/>
  <c r="M3711" i="1"/>
  <c r="M3730" i="1"/>
  <c r="M3716" i="1"/>
  <c r="M3706" i="1"/>
  <c r="M3715" i="1"/>
  <c r="M3743" i="1"/>
  <c r="M3734" i="1"/>
  <c r="M3725" i="1"/>
  <c r="M3736" i="1"/>
  <c r="M3717" i="1"/>
  <c r="M3707" i="1"/>
  <c r="M3712" i="1"/>
  <c r="M3724" i="1"/>
  <c r="M3714" i="1"/>
  <c r="M3722" i="1"/>
  <c r="M3735" i="1"/>
  <c r="M3710" i="1"/>
  <c r="M3705" i="1"/>
  <c r="M3738" i="1"/>
  <c r="M3740" i="1"/>
  <c r="M3719" i="1"/>
  <c r="M3723" i="1"/>
  <c r="M3718" i="1"/>
  <c r="M3713" i="1"/>
  <c r="M3741" i="1"/>
  <c r="M3739" i="1"/>
  <c r="M3728" i="1"/>
  <c r="M3709" i="1"/>
  <c r="M3708" i="1"/>
  <c r="M3720" i="1"/>
  <c r="M3742" i="1"/>
  <c r="M3733" i="1"/>
  <c r="M3731" i="1"/>
  <c r="M3703" i="1"/>
  <c r="M3678" i="1"/>
  <c r="M3683" i="1"/>
  <c r="M3689" i="1"/>
  <c r="M3685" i="1"/>
  <c r="M3674" i="1"/>
  <c r="M3668" i="1"/>
  <c r="M3671" i="1"/>
  <c r="M3680" i="1"/>
  <c r="M3672" i="1"/>
  <c r="M3691" i="1"/>
  <c r="M3670" i="1"/>
  <c r="M3696" i="1"/>
  <c r="M3665" i="1"/>
  <c r="M3664" i="1"/>
  <c r="M3686" i="1"/>
  <c r="M3682" i="1"/>
  <c r="M3673" i="1"/>
  <c r="M3677" i="1"/>
  <c r="M3676" i="1"/>
  <c r="M3681" i="1"/>
  <c r="M3694" i="1"/>
  <c r="M3684" i="1"/>
  <c r="M3666" i="1"/>
  <c r="M3675" i="1"/>
  <c r="M3669" i="1"/>
  <c r="M3693" i="1"/>
  <c r="M3702" i="1"/>
  <c r="M3679" i="1"/>
  <c r="M3699" i="1"/>
  <c r="M3690" i="1"/>
  <c r="M3695" i="1"/>
  <c r="M3698" i="1"/>
  <c r="M3692" i="1"/>
  <c r="M3700" i="1"/>
  <c r="M3701" i="1"/>
  <c r="M3688" i="1"/>
  <c r="M3697" i="1"/>
  <c r="M3687" i="1"/>
  <c r="M3667" i="1"/>
  <c r="M3627" i="1"/>
  <c r="M3638" i="1"/>
  <c r="M3625" i="1"/>
  <c r="M3655" i="1"/>
  <c r="M3636" i="1"/>
  <c r="M3629" i="1"/>
  <c r="M3661" i="1"/>
  <c r="M3628" i="1"/>
  <c r="M3649" i="1"/>
  <c r="M3651" i="1"/>
  <c r="M3639" i="1"/>
  <c r="M3647" i="1"/>
  <c r="M3648" i="1"/>
  <c r="M3650" i="1"/>
  <c r="M3652" i="1"/>
  <c r="M3637" i="1"/>
  <c r="M3632" i="1"/>
  <c r="M3653" i="1"/>
  <c r="M3659" i="1"/>
  <c r="M3662" i="1"/>
  <c r="M3641" i="1"/>
  <c r="M3658" i="1"/>
  <c r="M3634" i="1"/>
  <c r="M3663" i="1"/>
  <c r="M3656" i="1"/>
  <c r="M3635" i="1"/>
  <c r="M3657" i="1"/>
  <c r="M3646" i="1"/>
  <c r="M3631" i="1"/>
  <c r="M3644" i="1"/>
  <c r="M3633" i="1"/>
  <c r="M3624" i="1"/>
  <c r="M3643" i="1"/>
  <c r="M3654" i="1"/>
  <c r="M3642" i="1"/>
  <c r="M3640" i="1"/>
  <c r="M3660" i="1"/>
  <c r="M3645" i="1"/>
  <c r="M3630" i="1"/>
  <c r="M3626" i="1"/>
  <c r="M3610" i="1"/>
  <c r="M3600" i="1"/>
  <c r="M3616" i="1"/>
  <c r="M3597" i="1"/>
  <c r="M3603" i="1"/>
  <c r="M3604" i="1"/>
  <c r="M3609" i="1"/>
  <c r="M3584" i="1"/>
  <c r="M3594" i="1"/>
  <c r="M3608" i="1"/>
  <c r="M3623" i="1"/>
  <c r="M3587" i="1"/>
  <c r="M3585" i="1"/>
  <c r="M3619" i="1"/>
  <c r="M3621" i="1"/>
  <c r="M3615" i="1"/>
  <c r="M3618" i="1"/>
  <c r="M3591" i="1"/>
  <c r="M3598" i="1"/>
  <c r="M3605" i="1"/>
  <c r="M3589" i="1"/>
  <c r="M3611" i="1"/>
  <c r="M3614" i="1"/>
  <c r="M3593" i="1"/>
  <c r="M3596" i="1"/>
  <c r="M3595" i="1"/>
  <c r="M3599" i="1"/>
  <c r="M3620" i="1"/>
  <c r="M3617" i="1"/>
  <c r="M3586" i="1"/>
  <c r="M3592" i="1"/>
  <c r="M3590" i="1"/>
  <c r="M3612" i="1"/>
  <c r="M3602" i="1"/>
  <c r="M3601" i="1"/>
  <c r="M3607" i="1"/>
  <c r="M3613" i="1"/>
  <c r="M3606" i="1"/>
  <c r="M3622" i="1"/>
  <c r="M3588" i="1"/>
  <c r="M3577" i="1"/>
  <c r="M3545" i="1"/>
  <c r="M3544" i="1"/>
  <c r="M3564" i="1"/>
  <c r="M3549" i="1"/>
  <c r="M3565" i="1"/>
  <c r="M3548" i="1"/>
  <c r="M3569" i="1"/>
  <c r="M3558" i="1"/>
  <c r="M3581" i="1"/>
  <c r="M3563" i="1"/>
  <c r="M3554" i="1"/>
  <c r="M3557" i="1"/>
  <c r="M3576" i="1"/>
  <c r="M3582" i="1"/>
  <c r="M3580" i="1"/>
  <c r="M3572" i="1"/>
  <c r="M3568" i="1"/>
  <c r="M3561" i="1"/>
  <c r="M3553" i="1"/>
  <c r="M3570" i="1"/>
  <c r="M3583" i="1"/>
  <c r="M3573" i="1"/>
  <c r="M3547" i="1"/>
  <c r="M3556" i="1"/>
  <c r="M3559" i="1"/>
  <c r="M3571" i="1"/>
  <c r="M3551" i="1"/>
  <c r="M3546" i="1"/>
  <c r="M3566" i="1"/>
  <c r="M3575" i="1"/>
  <c r="M3578" i="1"/>
  <c r="M3560" i="1"/>
  <c r="M3567" i="1"/>
  <c r="M3552" i="1"/>
  <c r="M3562" i="1"/>
  <c r="M3574" i="1"/>
  <c r="M3550" i="1"/>
  <c r="M3579" i="1"/>
  <c r="M3555" i="1"/>
  <c r="M3515" i="1"/>
  <c r="M3525" i="1"/>
  <c r="M3512" i="1"/>
  <c r="M3543" i="1"/>
  <c r="M3505" i="1"/>
  <c r="M3523" i="1"/>
  <c r="M3536" i="1"/>
  <c r="M3514" i="1"/>
  <c r="M3508" i="1"/>
  <c r="M3539" i="1"/>
  <c r="M3521" i="1"/>
  <c r="M3535" i="1"/>
  <c r="M3517" i="1"/>
  <c r="M3531" i="1"/>
  <c r="M3528" i="1"/>
  <c r="M3522" i="1"/>
  <c r="M3507" i="1"/>
  <c r="M3524" i="1"/>
  <c r="M3529" i="1"/>
  <c r="M3537" i="1"/>
  <c r="M3542" i="1"/>
  <c r="M3518" i="1"/>
  <c r="M3510" i="1"/>
  <c r="M3533" i="1"/>
  <c r="M3527" i="1"/>
  <c r="M3509" i="1"/>
  <c r="M3506" i="1"/>
  <c r="M3520" i="1"/>
  <c r="M3541" i="1"/>
  <c r="M3504" i="1"/>
  <c r="M3530" i="1"/>
  <c r="M3513" i="1"/>
  <c r="M3538" i="1"/>
  <c r="M3534" i="1"/>
  <c r="M3516" i="1"/>
  <c r="M3526" i="1"/>
  <c r="M3540" i="1"/>
  <c r="M3519" i="1"/>
  <c r="M3511" i="1"/>
  <c r="M3532" i="1"/>
  <c r="M3494" i="1"/>
  <c r="M3450" i="1"/>
  <c r="M3456" i="1"/>
  <c r="M3432" i="1"/>
  <c r="M3485" i="1"/>
  <c r="M3496" i="1"/>
  <c r="M3453" i="1"/>
  <c r="M3438" i="1"/>
  <c r="M3493" i="1"/>
  <c r="M3436" i="1"/>
  <c r="M3465" i="1"/>
  <c r="M3430" i="1"/>
  <c r="M3503" i="1"/>
  <c r="M3464" i="1"/>
  <c r="M3500" i="1"/>
  <c r="M3499" i="1"/>
  <c r="M3490" i="1"/>
  <c r="M3435" i="1"/>
  <c r="M3471" i="1"/>
  <c r="M3495" i="1"/>
  <c r="M3477" i="1"/>
  <c r="M3452" i="1"/>
  <c r="M3474" i="1"/>
  <c r="M3466" i="1"/>
  <c r="M3468" i="1"/>
  <c r="M3492" i="1"/>
  <c r="M3458" i="1"/>
  <c r="M3479" i="1"/>
  <c r="M3467" i="1"/>
  <c r="M3480" i="1"/>
  <c r="M3473" i="1"/>
  <c r="M3476" i="1"/>
  <c r="M3444" i="1"/>
  <c r="M3440" i="1"/>
  <c r="M3502" i="1"/>
  <c r="M3428" i="1"/>
  <c r="M3484" i="1"/>
  <c r="M3482" i="1"/>
  <c r="M3445" i="1"/>
  <c r="M3488" i="1"/>
  <c r="M3491" i="1"/>
  <c r="M3487" i="1"/>
  <c r="M3437" i="1"/>
  <c r="M3470" i="1"/>
  <c r="M3431" i="1"/>
  <c r="M3486" i="1"/>
  <c r="M3446" i="1"/>
  <c r="M3433" i="1"/>
  <c r="M3424" i="1"/>
  <c r="M3497" i="1"/>
  <c r="M3448" i="1"/>
  <c r="M3439" i="1"/>
  <c r="M3461" i="1"/>
  <c r="M3426" i="1"/>
  <c r="M3478" i="1"/>
  <c r="M3441" i="1"/>
  <c r="M3434" i="1"/>
  <c r="M3447" i="1"/>
  <c r="M3498" i="1"/>
  <c r="M3460" i="1"/>
  <c r="M3459" i="1"/>
  <c r="M3451" i="1"/>
  <c r="M3454" i="1"/>
  <c r="M3449" i="1"/>
  <c r="M3443" i="1"/>
  <c r="M3442" i="1"/>
  <c r="M3481" i="1"/>
  <c r="M3463" i="1"/>
  <c r="M3425" i="1"/>
  <c r="M3501" i="1"/>
  <c r="M3483" i="1"/>
  <c r="M3429" i="1"/>
  <c r="M3475" i="1"/>
  <c r="M3455" i="1"/>
  <c r="M3469" i="1"/>
  <c r="M3472" i="1"/>
  <c r="M3427" i="1"/>
  <c r="M3489" i="1"/>
  <c r="M3457" i="1"/>
  <c r="M3462" i="1"/>
  <c r="M3399" i="1"/>
  <c r="M3417" i="1"/>
  <c r="M3420" i="1"/>
  <c r="M3412" i="1"/>
  <c r="M3400" i="1"/>
  <c r="M3416" i="1"/>
  <c r="M3419" i="1"/>
  <c r="M3403" i="1"/>
  <c r="M3422" i="1"/>
  <c r="M3415" i="1"/>
  <c r="M3405" i="1"/>
  <c r="M3394" i="1"/>
  <c r="M3404" i="1"/>
  <c r="M3423" i="1"/>
  <c r="M3406" i="1"/>
  <c r="M3410" i="1"/>
  <c r="M3411" i="1"/>
  <c r="M3409" i="1"/>
  <c r="M3413" i="1"/>
  <c r="M3414" i="1"/>
  <c r="M3396" i="1"/>
  <c r="M3402" i="1"/>
  <c r="M3398" i="1"/>
  <c r="M3397" i="1"/>
  <c r="M3407" i="1"/>
  <c r="M3392" i="1"/>
  <c r="M3418" i="1"/>
  <c r="M3401" i="1"/>
  <c r="M3408" i="1"/>
  <c r="M3395" i="1"/>
  <c r="M3393" i="1"/>
  <c r="M3421" i="1"/>
  <c r="M3388" i="1"/>
  <c r="M3391" i="1"/>
  <c r="M3390" i="1"/>
  <c r="M3371" i="1"/>
  <c r="M3376" i="1"/>
  <c r="M3381" i="1"/>
  <c r="M3367" i="1"/>
  <c r="M3372" i="1"/>
  <c r="M3370" i="1"/>
  <c r="M3386" i="1"/>
  <c r="M3385" i="1"/>
  <c r="M3387" i="1"/>
  <c r="M3379" i="1"/>
  <c r="M3377" i="1"/>
  <c r="M3373" i="1"/>
  <c r="M3383" i="1"/>
  <c r="M3378" i="1"/>
  <c r="M3382" i="1"/>
  <c r="M3380" i="1"/>
  <c r="M3369" i="1"/>
  <c r="M3389" i="1"/>
  <c r="M3374" i="1"/>
  <c r="M3368" i="1"/>
  <c r="M3384" i="1"/>
  <c r="M3375" i="1"/>
  <c r="M3361" i="1"/>
  <c r="M3350" i="1"/>
  <c r="M3352" i="1"/>
  <c r="M3355" i="1"/>
  <c r="M3348" i="1"/>
  <c r="M3347" i="1"/>
  <c r="M3343" i="1"/>
  <c r="M3366" i="1"/>
  <c r="M3357" i="1"/>
  <c r="M3362" i="1"/>
  <c r="M3364" i="1"/>
  <c r="M3353" i="1"/>
  <c r="M3365" i="1"/>
  <c r="M3359" i="1"/>
  <c r="M3342" i="1"/>
  <c r="M3354" i="1"/>
  <c r="M3349" i="1"/>
  <c r="M3344" i="1"/>
  <c r="M3360" i="1"/>
  <c r="M3363" i="1"/>
  <c r="M3346" i="1"/>
  <c r="M3358" i="1"/>
  <c r="M3356" i="1"/>
  <c r="M3345" i="1"/>
  <c r="M3351" i="1"/>
  <c r="M3330" i="1"/>
  <c r="M3335" i="1"/>
  <c r="M3341" i="1"/>
  <c r="M3323" i="1"/>
  <c r="M3320" i="1"/>
  <c r="M3319" i="1"/>
  <c r="M3317" i="1"/>
  <c r="M3318" i="1"/>
  <c r="M3333" i="1"/>
  <c r="M3325" i="1"/>
  <c r="M3337" i="1"/>
  <c r="M3328" i="1"/>
  <c r="M3322" i="1"/>
  <c r="M3331" i="1"/>
  <c r="M3327" i="1"/>
  <c r="M3321" i="1"/>
  <c r="M3334" i="1"/>
  <c r="M3324" i="1"/>
  <c r="M3326" i="1"/>
  <c r="M3329" i="1"/>
  <c r="M3336" i="1"/>
  <c r="M3339" i="1"/>
  <c r="M3332" i="1"/>
  <c r="M3338" i="1"/>
  <c r="M3340" i="1"/>
  <c r="M3306" i="1"/>
  <c r="M3301" i="1"/>
  <c r="M3300" i="1"/>
  <c r="M3299" i="1"/>
  <c r="M3293" i="1"/>
  <c r="M3297" i="1"/>
  <c r="M3294" i="1"/>
  <c r="M3303" i="1"/>
  <c r="M3309" i="1"/>
  <c r="M3308" i="1"/>
  <c r="M3298" i="1"/>
  <c r="M3302" i="1"/>
  <c r="M3307" i="1"/>
  <c r="M3314" i="1"/>
  <c r="M3296" i="1"/>
  <c r="M3305" i="1"/>
  <c r="M3311" i="1"/>
  <c r="M3304" i="1"/>
  <c r="M3295" i="1"/>
  <c r="M3316" i="1"/>
  <c r="M3292" i="1"/>
  <c r="M3315" i="1"/>
  <c r="M3312" i="1"/>
  <c r="M3310" i="1"/>
  <c r="M3313" i="1"/>
  <c r="M3268" i="1"/>
  <c r="M3277" i="1"/>
  <c r="M3281" i="1"/>
  <c r="M3283" i="1"/>
  <c r="M3274" i="1"/>
  <c r="M3290" i="1"/>
  <c r="M3287" i="1"/>
  <c r="M3269" i="1"/>
  <c r="M3276" i="1"/>
  <c r="M3267" i="1"/>
  <c r="M3284" i="1"/>
  <c r="M3289" i="1"/>
  <c r="M3270" i="1"/>
  <c r="M3275" i="1"/>
  <c r="M3291" i="1"/>
  <c r="M3282" i="1"/>
  <c r="M3273" i="1"/>
  <c r="M3272" i="1"/>
  <c r="M3278" i="1"/>
  <c r="M3279" i="1"/>
  <c r="M3288" i="1"/>
  <c r="M3285" i="1"/>
  <c r="M3280" i="1"/>
  <c r="M3271" i="1"/>
  <c r="M3286" i="1"/>
  <c r="M3260" i="1"/>
  <c r="M3265" i="1"/>
  <c r="M3247" i="1"/>
  <c r="M3266" i="1"/>
  <c r="M3254" i="1"/>
  <c r="M3249" i="1"/>
  <c r="M3243" i="1"/>
  <c r="M3250" i="1"/>
  <c r="M3253" i="1"/>
  <c r="M3244" i="1"/>
  <c r="M3251" i="1"/>
  <c r="M3248" i="1"/>
  <c r="M3255" i="1"/>
  <c r="M3264" i="1"/>
  <c r="M3261" i="1"/>
  <c r="M3262" i="1"/>
  <c r="M3256" i="1"/>
  <c r="M3246" i="1"/>
  <c r="M3263" i="1"/>
  <c r="M3242" i="1"/>
  <c r="M3252" i="1"/>
  <c r="M3259" i="1"/>
  <c r="M3257" i="1"/>
  <c r="M3245" i="1"/>
  <c r="M3258" i="1"/>
  <c r="M3231" i="1"/>
  <c r="M3234" i="1"/>
  <c r="M3235" i="1"/>
  <c r="M3229" i="1"/>
  <c r="M3217" i="1"/>
  <c r="M3237" i="1"/>
  <c r="M3220" i="1"/>
  <c r="M3241" i="1"/>
  <c r="M3219" i="1"/>
  <c r="M3221" i="1"/>
  <c r="M3226" i="1"/>
  <c r="M3236" i="1"/>
  <c r="M3222" i="1"/>
  <c r="M3223" i="1"/>
  <c r="M3228" i="1"/>
  <c r="M3230" i="1"/>
  <c r="M3224" i="1"/>
  <c r="M3218" i="1"/>
  <c r="M3225" i="1"/>
  <c r="M3238" i="1"/>
  <c r="M3233" i="1"/>
  <c r="M3239" i="1"/>
  <c r="M3227" i="1"/>
  <c r="M3240" i="1"/>
  <c r="M3232" i="1"/>
  <c r="M3195" i="1"/>
  <c r="M3193" i="1"/>
  <c r="M3200" i="1"/>
  <c r="M3213" i="1"/>
  <c r="M3215" i="1"/>
  <c r="M3214" i="1"/>
  <c r="M3216" i="1"/>
  <c r="M3207" i="1"/>
  <c r="M3211" i="1"/>
  <c r="M3204" i="1"/>
  <c r="M3192" i="1"/>
  <c r="M3206" i="1"/>
  <c r="M3196" i="1"/>
  <c r="M3198" i="1"/>
  <c r="M3205" i="1"/>
  <c r="M3194" i="1"/>
  <c r="M3197" i="1"/>
  <c r="M3199" i="1"/>
  <c r="M3203" i="1"/>
  <c r="M3212" i="1"/>
  <c r="M3201" i="1"/>
  <c r="M3202" i="1"/>
  <c r="M3210" i="1"/>
  <c r="M3208" i="1"/>
  <c r="M3209" i="1"/>
  <c r="M3183" i="1"/>
  <c r="M3173" i="1"/>
  <c r="M3175" i="1"/>
  <c r="M3174" i="1"/>
  <c r="M3190" i="1"/>
  <c r="M3184" i="1"/>
  <c r="M3179" i="1"/>
  <c r="M3191" i="1"/>
  <c r="M3169" i="1"/>
  <c r="M3187" i="1"/>
  <c r="M3167" i="1"/>
  <c r="M3182" i="1"/>
  <c r="M3177" i="1"/>
  <c r="M3168" i="1"/>
  <c r="M3188" i="1"/>
  <c r="M3189" i="1"/>
  <c r="M3170" i="1"/>
  <c r="M3180" i="1"/>
  <c r="M3171" i="1"/>
  <c r="M3176" i="1"/>
  <c r="M3185" i="1"/>
  <c r="M3186" i="1"/>
  <c r="M3181" i="1"/>
  <c r="M3178" i="1"/>
  <c r="M3172" i="1"/>
  <c r="M3142" i="1"/>
  <c r="M3157" i="1"/>
  <c r="M3162" i="1"/>
  <c r="M3154" i="1"/>
  <c r="M3156" i="1"/>
  <c r="M3149" i="1"/>
  <c r="M3166" i="1"/>
  <c r="M3165" i="1"/>
  <c r="M3145" i="1"/>
  <c r="M3158" i="1"/>
  <c r="M3164" i="1"/>
  <c r="M3160" i="1"/>
  <c r="M3159" i="1"/>
  <c r="M3147" i="1"/>
  <c r="M3163" i="1"/>
  <c r="M3148" i="1"/>
  <c r="M3153" i="1"/>
  <c r="M3150" i="1"/>
  <c r="M3151" i="1"/>
  <c r="M3143" i="1"/>
  <c r="M3152" i="1"/>
  <c r="M3144" i="1"/>
  <c r="M3155" i="1"/>
  <c r="M3146" i="1"/>
  <c r="M3161" i="1"/>
  <c r="M3125" i="1"/>
  <c r="M3117" i="1"/>
  <c r="M3129" i="1"/>
  <c r="M3138" i="1"/>
  <c r="M3130" i="1"/>
  <c r="M3136" i="1"/>
  <c r="M3141" i="1"/>
  <c r="M3134" i="1"/>
  <c r="M3122" i="1"/>
  <c r="M3124" i="1"/>
  <c r="M3118" i="1"/>
  <c r="M3120" i="1"/>
  <c r="M3131" i="1"/>
  <c r="M3127" i="1"/>
  <c r="M3132" i="1"/>
  <c r="M3137" i="1"/>
  <c r="M3121" i="1"/>
  <c r="M3119" i="1"/>
  <c r="M3128" i="1"/>
  <c r="M3139" i="1"/>
  <c r="M3140" i="1"/>
  <c r="M3135" i="1"/>
  <c r="M3133" i="1"/>
  <c r="M3123" i="1"/>
  <c r="M3126" i="1"/>
  <c r="M3106" i="1"/>
  <c r="M3094" i="1"/>
  <c r="M3100" i="1"/>
  <c r="M3096" i="1"/>
  <c r="M3095" i="1"/>
  <c r="M3111" i="1"/>
  <c r="M3102" i="1"/>
  <c r="M3101" i="1"/>
  <c r="M3113" i="1"/>
  <c r="M3099" i="1"/>
  <c r="M3108" i="1"/>
  <c r="M3115" i="1"/>
  <c r="M3098" i="1"/>
  <c r="M3104" i="1"/>
  <c r="M3109" i="1"/>
  <c r="M3105" i="1"/>
  <c r="M3093" i="1"/>
  <c r="M3107" i="1"/>
  <c r="M3097" i="1"/>
  <c r="M3116" i="1"/>
  <c r="M3110" i="1"/>
  <c r="M3112" i="1"/>
  <c r="M3092" i="1"/>
  <c r="M3103" i="1"/>
  <c r="M3114" i="1"/>
  <c r="M3090" i="1"/>
  <c r="M3082" i="1"/>
  <c r="M3085" i="1"/>
  <c r="M3084" i="1"/>
  <c r="M3075" i="1"/>
  <c r="M3088" i="1"/>
  <c r="M3089" i="1"/>
  <c r="M3091" i="1"/>
  <c r="M3074" i="1"/>
  <c r="M3073" i="1"/>
  <c r="M3067" i="1"/>
  <c r="M3087" i="1"/>
  <c r="M3080" i="1"/>
  <c r="M3078" i="1"/>
  <c r="M3079" i="1"/>
  <c r="M3072" i="1"/>
  <c r="M3086" i="1"/>
  <c r="M3083" i="1"/>
  <c r="M3076" i="1"/>
  <c r="M3070" i="1"/>
  <c r="M3069" i="1"/>
  <c r="M3068" i="1"/>
  <c r="M3071" i="1"/>
  <c r="M3081" i="1"/>
  <c r="M3077" i="1"/>
  <c r="M3044" i="1"/>
  <c r="M3063" i="1"/>
  <c r="M3062" i="1"/>
  <c r="M3046" i="1"/>
  <c r="M3054" i="1"/>
  <c r="M3057" i="1"/>
  <c r="M3066" i="1"/>
  <c r="M3064" i="1"/>
  <c r="M3060" i="1"/>
  <c r="M3052" i="1"/>
  <c r="M3051" i="1"/>
  <c r="M3059" i="1"/>
  <c r="M3065" i="1"/>
  <c r="M3058" i="1"/>
  <c r="M3055" i="1"/>
  <c r="M3047" i="1"/>
  <c r="M3061" i="1"/>
  <c r="M3049" i="1"/>
  <c r="M3053" i="1"/>
  <c r="M3050" i="1"/>
  <c r="M3043" i="1"/>
  <c r="M3042" i="1"/>
  <c r="M3045" i="1"/>
  <c r="M3048" i="1"/>
  <c r="M3056" i="1"/>
  <c r="M3017" i="1"/>
  <c r="M3021" i="1"/>
  <c r="M3018" i="1"/>
  <c r="M3034" i="1"/>
  <c r="M3035" i="1"/>
  <c r="M3026" i="1"/>
  <c r="M3037" i="1"/>
  <c r="M3032" i="1"/>
  <c r="M3041" i="1"/>
  <c r="M3020" i="1"/>
  <c r="M3019" i="1"/>
  <c r="M3030" i="1"/>
  <c r="M3027" i="1"/>
  <c r="M3029" i="1"/>
  <c r="M3038" i="1"/>
  <c r="M3031" i="1"/>
  <c r="M3024" i="1"/>
  <c r="M3033" i="1"/>
  <c r="M3028" i="1"/>
  <c r="M3025" i="1"/>
  <c r="M3036" i="1"/>
  <c r="M3040" i="1"/>
  <c r="M3022" i="1"/>
  <c r="M3023" i="1"/>
  <c r="M3039" i="1"/>
  <c r="M3009" i="1"/>
  <c r="M3010" i="1"/>
  <c r="M3016" i="1"/>
  <c r="M2993" i="1"/>
  <c r="M2995" i="1"/>
  <c r="M2992" i="1"/>
  <c r="M3007" i="1"/>
  <c r="M3014" i="1"/>
  <c r="M3011" i="1"/>
  <c r="M3015" i="1"/>
  <c r="M3003" i="1"/>
  <c r="M3001" i="1"/>
  <c r="M2997" i="1"/>
  <c r="M3005" i="1"/>
  <c r="M2998" i="1"/>
  <c r="M2996" i="1"/>
  <c r="M2994" i="1"/>
  <c r="M3002" i="1"/>
  <c r="M3006" i="1"/>
  <c r="M3012" i="1"/>
  <c r="M3008" i="1"/>
  <c r="M3004" i="1"/>
  <c r="M3013" i="1"/>
  <c r="M2999" i="1"/>
  <c r="M3000" i="1"/>
  <c r="M2973" i="1"/>
  <c r="M2968" i="1"/>
  <c r="M2975" i="1"/>
  <c r="M2987" i="1"/>
  <c r="M2982" i="1"/>
  <c r="M2967" i="1"/>
  <c r="M2990" i="1"/>
  <c r="M2991" i="1"/>
  <c r="M2980" i="1"/>
  <c r="M2988" i="1"/>
  <c r="M2970" i="1"/>
  <c r="M2983" i="1"/>
  <c r="M2974" i="1"/>
  <c r="M2989" i="1"/>
  <c r="M2986" i="1"/>
  <c r="M2969" i="1"/>
  <c r="M2977" i="1"/>
  <c r="M2976" i="1"/>
  <c r="M2985" i="1"/>
  <c r="M2971" i="1"/>
  <c r="M2979" i="1"/>
  <c r="M2981" i="1"/>
  <c r="M2978" i="1"/>
  <c r="M2972" i="1"/>
  <c r="M2984" i="1"/>
  <c r="M2945" i="1"/>
  <c r="M2957" i="1"/>
  <c r="M2943" i="1"/>
  <c r="M2942" i="1"/>
  <c r="M2946" i="1"/>
  <c r="M2948" i="1"/>
  <c r="M2962" i="1"/>
  <c r="M2956" i="1"/>
  <c r="M2959" i="1"/>
  <c r="M2960" i="1"/>
  <c r="M2964" i="1"/>
  <c r="M2951" i="1"/>
  <c r="M2958" i="1"/>
  <c r="M2965" i="1"/>
  <c r="M2963" i="1"/>
  <c r="M2953" i="1"/>
  <c r="M2950" i="1"/>
  <c r="M2952" i="1"/>
  <c r="M2961" i="1"/>
  <c r="M2954" i="1"/>
  <c r="M2949" i="1"/>
  <c r="M2947" i="1"/>
  <c r="M2955" i="1"/>
  <c r="M2966" i="1"/>
  <c r="M2944" i="1"/>
  <c r="M2924" i="1"/>
  <c r="M2922" i="1"/>
  <c r="M2925" i="1"/>
  <c r="M2929" i="1"/>
  <c r="M2919" i="1"/>
  <c r="M2934" i="1"/>
  <c r="M2923" i="1"/>
  <c r="M2920" i="1"/>
  <c r="M2930" i="1"/>
  <c r="M2927" i="1"/>
  <c r="M2928" i="1"/>
  <c r="M2941" i="1"/>
  <c r="M2939" i="1"/>
  <c r="M2935" i="1"/>
  <c r="M2936" i="1"/>
  <c r="M2938" i="1"/>
  <c r="M2940" i="1"/>
  <c r="M2918" i="1"/>
  <c r="M2933" i="1"/>
  <c r="M2921" i="1"/>
  <c r="M2932" i="1"/>
  <c r="M2931" i="1"/>
  <c r="M2917" i="1"/>
  <c r="M2937" i="1"/>
  <c r="M2926" i="1"/>
  <c r="M2905" i="1"/>
  <c r="M2895" i="1"/>
  <c r="M2896" i="1"/>
  <c r="M2911" i="1"/>
  <c r="M2908" i="1"/>
  <c r="M2907" i="1"/>
  <c r="M2893" i="1"/>
  <c r="M2897" i="1"/>
  <c r="M2904" i="1"/>
  <c r="M2899" i="1"/>
  <c r="M2898" i="1"/>
  <c r="M2909" i="1"/>
  <c r="M2915" i="1"/>
  <c r="M2894" i="1"/>
  <c r="M2910" i="1"/>
  <c r="M2916" i="1"/>
  <c r="M2912" i="1"/>
  <c r="M2892" i="1"/>
  <c r="M2900" i="1"/>
  <c r="M2902" i="1"/>
  <c r="M2903" i="1"/>
  <c r="M2906" i="1"/>
  <c r="M2913" i="1"/>
  <c r="M2901" i="1"/>
  <c r="M2914" i="1"/>
  <c r="M2884" i="1"/>
  <c r="M2890" i="1"/>
  <c r="M2878" i="1"/>
  <c r="M2876" i="1"/>
  <c r="M2889" i="1"/>
  <c r="M2870" i="1"/>
  <c r="M2871" i="1"/>
  <c r="M2885" i="1"/>
  <c r="M2880" i="1"/>
  <c r="M2883" i="1"/>
  <c r="M2888" i="1"/>
  <c r="M2891" i="1"/>
  <c r="M2882" i="1"/>
  <c r="M2879" i="1"/>
  <c r="M2877" i="1"/>
  <c r="M2886" i="1"/>
  <c r="M2874" i="1"/>
  <c r="M2887" i="1"/>
  <c r="M2873" i="1"/>
  <c r="M2868" i="1"/>
  <c r="M2875" i="1"/>
  <c r="M2867" i="1"/>
  <c r="M2869" i="1"/>
  <c r="M2872" i="1"/>
  <c r="M2881" i="1"/>
  <c r="M2858" i="1"/>
  <c r="M2847" i="1"/>
  <c r="M2843" i="1"/>
  <c r="M2855" i="1"/>
  <c r="M2857" i="1"/>
  <c r="M2851" i="1"/>
  <c r="M2856" i="1"/>
  <c r="M2846" i="1"/>
  <c r="M2844" i="1"/>
  <c r="M2852" i="1"/>
  <c r="M2850" i="1"/>
  <c r="M2860" i="1"/>
  <c r="M2865" i="1"/>
  <c r="M2848" i="1"/>
  <c r="M2862" i="1"/>
  <c r="M2854" i="1"/>
  <c r="M2845" i="1"/>
  <c r="M2864" i="1"/>
  <c r="M2866" i="1"/>
  <c r="M2861" i="1"/>
  <c r="M2849" i="1"/>
  <c r="M2863" i="1"/>
  <c r="M2859" i="1"/>
  <c r="M2842" i="1"/>
  <c r="M2853" i="1"/>
  <c r="M2825" i="1"/>
  <c r="M2829" i="1"/>
  <c r="M2831" i="1"/>
  <c r="M2835" i="1"/>
  <c r="M2823" i="1"/>
  <c r="M2840" i="1"/>
  <c r="M2837" i="1"/>
  <c r="M2822" i="1"/>
  <c r="M2841" i="1"/>
  <c r="M2839" i="1"/>
  <c r="M2832" i="1"/>
  <c r="M2824" i="1"/>
  <c r="M2838" i="1"/>
  <c r="M2830" i="1"/>
  <c r="M2836" i="1"/>
  <c r="M2819" i="1"/>
  <c r="M2826" i="1"/>
  <c r="M2817" i="1"/>
  <c r="M2818" i="1"/>
  <c r="M2828" i="1"/>
  <c r="M2820" i="1"/>
  <c r="M2821" i="1"/>
  <c r="M2827" i="1"/>
  <c r="M2834" i="1"/>
  <c r="M2833" i="1"/>
  <c r="M2807" i="1"/>
  <c r="M2808" i="1"/>
  <c r="M2801" i="1"/>
  <c r="M2803" i="1"/>
  <c r="M2793" i="1"/>
  <c r="M2796" i="1"/>
  <c r="M2809" i="1"/>
  <c r="M2797" i="1"/>
  <c r="M2811" i="1"/>
  <c r="M2802" i="1"/>
  <c r="M2792" i="1"/>
  <c r="M2816" i="1"/>
  <c r="M2813" i="1"/>
  <c r="M2814" i="1"/>
  <c r="M2798" i="1"/>
  <c r="M2795" i="1"/>
  <c r="M2815" i="1"/>
  <c r="M2806" i="1"/>
  <c r="M2805" i="1"/>
  <c r="M2800" i="1"/>
  <c r="M2794" i="1"/>
  <c r="M2804" i="1"/>
  <c r="M2799" i="1"/>
  <c r="M2810" i="1"/>
  <c r="M2812" i="1"/>
  <c r="M2779" i="1"/>
  <c r="M2777" i="1"/>
  <c r="M2783" i="1"/>
  <c r="M2785" i="1"/>
  <c r="M2768" i="1"/>
  <c r="M2775" i="1"/>
  <c r="M2782" i="1"/>
  <c r="M2790" i="1"/>
  <c r="M2776" i="1"/>
  <c r="M2767" i="1"/>
  <c r="M2786" i="1"/>
  <c r="M2789" i="1"/>
  <c r="M2787" i="1"/>
  <c r="M2773" i="1"/>
  <c r="M2781" i="1"/>
  <c r="M2774" i="1"/>
  <c r="M2791" i="1"/>
  <c r="M2780" i="1"/>
  <c r="M2770" i="1"/>
  <c r="M2771" i="1"/>
  <c r="M2772" i="1"/>
  <c r="M2784" i="1"/>
  <c r="M2778" i="1"/>
  <c r="M2788" i="1"/>
  <c r="M2769" i="1"/>
  <c r="M2749" i="1"/>
  <c r="M2760" i="1"/>
  <c r="M2742" i="1"/>
  <c r="M2762" i="1"/>
  <c r="M2753" i="1"/>
  <c r="M2766" i="1"/>
  <c r="M2757" i="1"/>
  <c r="M2754" i="1"/>
  <c r="M2764" i="1"/>
  <c r="M2750" i="1"/>
  <c r="M2761" i="1"/>
  <c r="M2765" i="1"/>
  <c r="M2758" i="1"/>
  <c r="M2746" i="1"/>
  <c r="M2763" i="1"/>
  <c r="M2752" i="1"/>
  <c r="M2759" i="1"/>
  <c r="M2745" i="1"/>
  <c r="M2756" i="1"/>
  <c r="M2743" i="1"/>
  <c r="M2748" i="1"/>
  <c r="M2755" i="1"/>
  <c r="M2747" i="1"/>
  <c r="M2751" i="1"/>
  <c r="M2744" i="1"/>
  <c r="M2717" i="1"/>
  <c r="M2729" i="1"/>
  <c r="M2724" i="1"/>
  <c r="M2732" i="1"/>
  <c r="M2727" i="1"/>
  <c r="M2726" i="1"/>
  <c r="M2722" i="1"/>
  <c r="M2739" i="1"/>
  <c r="M2741" i="1"/>
  <c r="M2740" i="1"/>
  <c r="M2720" i="1"/>
  <c r="M2733" i="1"/>
  <c r="M2738" i="1"/>
  <c r="M2735" i="1"/>
  <c r="M2728" i="1"/>
  <c r="M2736" i="1"/>
  <c r="M2731" i="1"/>
  <c r="M2730" i="1"/>
  <c r="M2719" i="1"/>
  <c r="M2725" i="1"/>
  <c r="M2718" i="1"/>
  <c r="M2737" i="1"/>
  <c r="M2734" i="1"/>
  <c r="M2721" i="1"/>
  <c r="M2723" i="1"/>
  <c r="M2693" i="1"/>
  <c r="M2692" i="1"/>
  <c r="M2699" i="1"/>
  <c r="M2715" i="1"/>
  <c r="M2701" i="1"/>
  <c r="M2712" i="1"/>
  <c r="M2706" i="1"/>
  <c r="M2705" i="1"/>
  <c r="M2708" i="1"/>
  <c r="M2709" i="1"/>
  <c r="M2703" i="1"/>
  <c r="M2696" i="1"/>
  <c r="M2714" i="1"/>
  <c r="M2707" i="1"/>
  <c r="M2713" i="1"/>
  <c r="M2710" i="1"/>
  <c r="M2716" i="1"/>
  <c r="M2702" i="1"/>
  <c r="M2704" i="1"/>
  <c r="M2711" i="1"/>
  <c r="M2694" i="1"/>
  <c r="M2695" i="1"/>
  <c r="M2698" i="1"/>
  <c r="M2700" i="1"/>
  <c r="M2697" i="1"/>
  <c r="M2670" i="1"/>
  <c r="M2689" i="1"/>
  <c r="M2673" i="1"/>
  <c r="M2680" i="1"/>
  <c r="M2677" i="1"/>
  <c r="M2691" i="1"/>
  <c r="M2690" i="1"/>
  <c r="M2679" i="1"/>
  <c r="M2678" i="1"/>
  <c r="M2683" i="1"/>
  <c r="M2671" i="1"/>
  <c r="M2681" i="1"/>
  <c r="M2672" i="1"/>
  <c r="M2674" i="1"/>
  <c r="M2685" i="1"/>
  <c r="M2675" i="1"/>
  <c r="M2669" i="1"/>
  <c r="M2676" i="1"/>
  <c r="M2667" i="1"/>
  <c r="M2686" i="1"/>
  <c r="M2668" i="1"/>
  <c r="M2682" i="1"/>
  <c r="M2687" i="1"/>
  <c r="M2688" i="1"/>
  <c r="M2684" i="1"/>
  <c r="M2659" i="1"/>
  <c r="M2654" i="1"/>
  <c r="M2663" i="1"/>
  <c r="M2646" i="1"/>
  <c r="M2651" i="1"/>
  <c r="M2660" i="1"/>
  <c r="M2661" i="1"/>
  <c r="M2666" i="1"/>
  <c r="M2655" i="1"/>
  <c r="M2658" i="1"/>
  <c r="M2652" i="1"/>
  <c r="M2656" i="1"/>
  <c r="M2653" i="1"/>
  <c r="M2662" i="1"/>
  <c r="M2642" i="1"/>
  <c r="M2657" i="1"/>
  <c r="M2649" i="1"/>
  <c r="M2644" i="1"/>
  <c r="M2648" i="1"/>
  <c r="M2650" i="1"/>
  <c r="M2665" i="1"/>
  <c r="M2647" i="1"/>
  <c r="M2643" i="1"/>
  <c r="M2645" i="1"/>
  <c r="M2664" i="1"/>
  <c r="M2618" i="1"/>
  <c r="M2641" i="1"/>
  <c r="M2621" i="1"/>
  <c r="M2625" i="1"/>
  <c r="M2636" i="1"/>
  <c r="M2619" i="1"/>
  <c r="M2637" i="1"/>
  <c r="M2628" i="1"/>
  <c r="M2629" i="1"/>
  <c r="M2633" i="1"/>
  <c r="M2631" i="1"/>
  <c r="M2632" i="1"/>
  <c r="M2623" i="1"/>
  <c r="M2635" i="1"/>
  <c r="M2630" i="1"/>
  <c r="M2638" i="1"/>
  <c r="M2622" i="1"/>
  <c r="M2639" i="1"/>
  <c r="M2626" i="1"/>
  <c r="M2627" i="1"/>
  <c r="M2634" i="1"/>
  <c r="M2624" i="1"/>
  <c r="M2620" i="1"/>
  <c r="M2640" i="1"/>
  <c r="M2617" i="1"/>
  <c r="M2614" i="1"/>
  <c r="M2598" i="1"/>
  <c r="M2616" i="1"/>
  <c r="M2596" i="1"/>
  <c r="M2612" i="1"/>
  <c r="M2605" i="1"/>
  <c r="M2611" i="1"/>
  <c r="M2608" i="1"/>
  <c r="M2604" i="1"/>
  <c r="M2615" i="1"/>
  <c r="M2592" i="1"/>
  <c r="M2593" i="1"/>
  <c r="M2595" i="1"/>
  <c r="M2609" i="1"/>
  <c r="M2603" i="1"/>
  <c r="M2602" i="1"/>
  <c r="M2599" i="1"/>
  <c r="M2613" i="1"/>
  <c r="M2610" i="1"/>
  <c r="M2607" i="1"/>
  <c r="M2600" i="1"/>
  <c r="M2601" i="1"/>
  <c r="M2594" i="1"/>
  <c r="M2597" i="1"/>
  <c r="M2606" i="1"/>
  <c r="M2579" i="1"/>
  <c r="M2582" i="1"/>
  <c r="M2585" i="1"/>
  <c r="M2586" i="1"/>
  <c r="M2576" i="1"/>
  <c r="M2583" i="1"/>
  <c r="M2590" i="1"/>
  <c r="M2573" i="1"/>
  <c r="M2572" i="1"/>
  <c r="M2591" i="1"/>
  <c r="M2589" i="1"/>
  <c r="M2578" i="1"/>
  <c r="M2581" i="1"/>
  <c r="M2575" i="1"/>
  <c r="M2567" i="1"/>
  <c r="M2588" i="1"/>
  <c r="M2584" i="1"/>
  <c r="M2574" i="1"/>
  <c r="M2577" i="1"/>
  <c r="M2568" i="1"/>
  <c r="M2580" i="1"/>
  <c r="M2569" i="1"/>
  <c r="M2587" i="1"/>
  <c r="M2571" i="1"/>
  <c r="M2570" i="1"/>
  <c r="M2545" i="1"/>
  <c r="M2557" i="1"/>
  <c r="M2560" i="1"/>
  <c r="M2555" i="1"/>
  <c r="M2558" i="1"/>
  <c r="M2554" i="1"/>
  <c r="M2562" i="1"/>
  <c r="M2561" i="1"/>
  <c r="M2549" i="1"/>
  <c r="M2548" i="1"/>
  <c r="M2543" i="1"/>
  <c r="M2546" i="1"/>
  <c r="M2550" i="1"/>
  <c r="M2553" i="1"/>
  <c r="M2565" i="1"/>
  <c r="M2556" i="1"/>
  <c r="M2552" i="1"/>
  <c r="M2544" i="1"/>
  <c r="M2564" i="1"/>
  <c r="M2559" i="1"/>
  <c r="M2551" i="1"/>
  <c r="M2547" i="1"/>
  <c r="M2542" i="1"/>
  <c r="M2566" i="1"/>
  <c r="M2563" i="1"/>
  <c r="M2519" i="1"/>
  <c r="M2537" i="1"/>
  <c r="M2541" i="1"/>
  <c r="M2524" i="1"/>
  <c r="M2526" i="1"/>
  <c r="M2535" i="1"/>
  <c r="M2540" i="1"/>
  <c r="M2536" i="1"/>
  <c r="M2528" i="1"/>
  <c r="M2521" i="1"/>
  <c r="M2529" i="1"/>
  <c r="M2523" i="1"/>
  <c r="M2518" i="1"/>
  <c r="M2531" i="1"/>
  <c r="M2530" i="1"/>
  <c r="M2533" i="1"/>
  <c r="M2522" i="1"/>
  <c r="M2525" i="1"/>
  <c r="M2527" i="1"/>
  <c r="M2539" i="1"/>
  <c r="M2534" i="1"/>
  <c r="M2538" i="1"/>
  <c r="M2532" i="1"/>
  <c r="M2520" i="1"/>
  <c r="M2517" i="1"/>
  <c r="M2492" i="1"/>
  <c r="M2500" i="1"/>
  <c r="M2514" i="1"/>
  <c r="M2511" i="1"/>
  <c r="M2506" i="1"/>
  <c r="M2498" i="1"/>
  <c r="M2501" i="1"/>
  <c r="M2515" i="1"/>
  <c r="M2496" i="1"/>
  <c r="M2508" i="1"/>
  <c r="M2510" i="1"/>
  <c r="M2507" i="1"/>
  <c r="M2502" i="1"/>
  <c r="M2505" i="1"/>
  <c r="M2516" i="1"/>
  <c r="M2513" i="1"/>
  <c r="M2503" i="1"/>
  <c r="M2504" i="1"/>
  <c r="M2512" i="1"/>
  <c r="M2509" i="1"/>
  <c r="M2493" i="1"/>
  <c r="M2495" i="1"/>
  <c r="M2494" i="1"/>
  <c r="M2497" i="1"/>
  <c r="M2499" i="1"/>
  <c r="M2487" i="1"/>
  <c r="M2480" i="1"/>
  <c r="M2486" i="1"/>
  <c r="M2482" i="1"/>
  <c r="M2488" i="1"/>
  <c r="M2474" i="1"/>
  <c r="M2491" i="1"/>
  <c r="M2479" i="1"/>
  <c r="M2469" i="1"/>
  <c r="M2470" i="1"/>
  <c r="M2490" i="1"/>
  <c r="M2481" i="1"/>
  <c r="M2476" i="1"/>
  <c r="M2468" i="1"/>
  <c r="M2485" i="1"/>
  <c r="M2477" i="1"/>
  <c r="M2478" i="1"/>
  <c r="M2473" i="1"/>
  <c r="M2489" i="1"/>
  <c r="M2484" i="1"/>
  <c r="M2467" i="1"/>
  <c r="M2472" i="1"/>
  <c r="M2483" i="1"/>
  <c r="M2471" i="1"/>
  <c r="M2475" i="1"/>
  <c r="M2464" i="1"/>
  <c r="M2451" i="1"/>
  <c r="M2456" i="1"/>
  <c r="M2447" i="1"/>
  <c r="M2461" i="1"/>
  <c r="M2459" i="1"/>
  <c r="M2466" i="1"/>
  <c r="M2446" i="1"/>
  <c r="M2463" i="1"/>
  <c r="M2449" i="1"/>
  <c r="M2462" i="1"/>
  <c r="M2455" i="1"/>
  <c r="M2453" i="1"/>
  <c r="M2465" i="1"/>
  <c r="M2458" i="1"/>
  <c r="M2450" i="1"/>
  <c r="M2443" i="1"/>
  <c r="M2460" i="1"/>
  <c r="M2454" i="1"/>
  <c r="M2448" i="1"/>
  <c r="M2444" i="1"/>
  <c r="M2452" i="1"/>
  <c r="M2442" i="1"/>
  <c r="M2445" i="1"/>
  <c r="M2457" i="1"/>
  <c r="M2438" i="1"/>
  <c r="M2433" i="1"/>
  <c r="M2418" i="1"/>
  <c r="M2425" i="1"/>
  <c r="M2431" i="1"/>
  <c r="M2440" i="1"/>
  <c r="M2432" i="1"/>
  <c r="M2439" i="1"/>
  <c r="M2417" i="1"/>
  <c r="M2436" i="1"/>
  <c r="M2441" i="1"/>
  <c r="M2430" i="1"/>
  <c r="M2420" i="1"/>
  <c r="M2421" i="1"/>
  <c r="M2435" i="1"/>
  <c r="M2429" i="1"/>
  <c r="M2424" i="1"/>
  <c r="M2434" i="1"/>
  <c r="M2419" i="1"/>
  <c r="M2426" i="1"/>
  <c r="M2427" i="1"/>
  <c r="M2422" i="1"/>
  <c r="M2437" i="1"/>
  <c r="M2428" i="1"/>
  <c r="M2423" i="1"/>
  <c r="M2410" i="1"/>
  <c r="M2415" i="1"/>
  <c r="M2393" i="1"/>
  <c r="M2400" i="1"/>
  <c r="M2414" i="1"/>
  <c r="M2411" i="1"/>
  <c r="M2408" i="1"/>
  <c r="M2409" i="1"/>
  <c r="M2412" i="1"/>
  <c r="M2397" i="1"/>
  <c r="M2394" i="1"/>
  <c r="M2398" i="1"/>
  <c r="M2403" i="1"/>
  <c r="M2416" i="1"/>
  <c r="M2404" i="1"/>
  <c r="M2407" i="1"/>
  <c r="M2406" i="1"/>
  <c r="M2392" i="1"/>
  <c r="M2413" i="1"/>
  <c r="M2396" i="1"/>
  <c r="M2402" i="1"/>
  <c r="M2399" i="1"/>
  <c r="M2405" i="1"/>
  <c r="M2395" i="1"/>
  <c r="M2401" i="1"/>
  <c r="M2378" i="1"/>
  <c r="M2383" i="1"/>
  <c r="M2370" i="1"/>
  <c r="M2367" i="1"/>
  <c r="M2369" i="1"/>
  <c r="M2389" i="1"/>
  <c r="M2391" i="1"/>
  <c r="M2372" i="1"/>
  <c r="M2368" i="1"/>
  <c r="M2390" i="1"/>
  <c r="M2386" i="1"/>
  <c r="M2379" i="1"/>
  <c r="M2384" i="1"/>
  <c r="M2380" i="1"/>
  <c r="M2385" i="1"/>
  <c r="M2375" i="1"/>
  <c r="M2387" i="1"/>
  <c r="M2376" i="1"/>
  <c r="M2388" i="1"/>
  <c r="M2381" i="1"/>
  <c r="M2377" i="1"/>
  <c r="M2382" i="1"/>
  <c r="M2373" i="1"/>
  <c r="M2374" i="1"/>
  <c r="M2371" i="1"/>
  <c r="M2358" i="1"/>
  <c r="M2352" i="1"/>
  <c r="M2361" i="1"/>
  <c r="M2346" i="1"/>
  <c r="M2342" i="1"/>
  <c r="M2354" i="1"/>
  <c r="M2356" i="1"/>
  <c r="M2366" i="1"/>
  <c r="M2343" i="1"/>
  <c r="M2359" i="1"/>
  <c r="M2362" i="1"/>
  <c r="M2350" i="1"/>
  <c r="M2345" i="1"/>
  <c r="M2365" i="1"/>
  <c r="M2349" i="1"/>
  <c r="M2348" i="1"/>
  <c r="M2360" i="1"/>
  <c r="M2344" i="1"/>
  <c r="M2364" i="1"/>
  <c r="M2363" i="1"/>
  <c r="M2357" i="1"/>
  <c r="M2351" i="1"/>
  <c r="M2355" i="1"/>
  <c r="M2347" i="1"/>
  <c r="M2353" i="1"/>
  <c r="M2334" i="1"/>
  <c r="M2317" i="1"/>
  <c r="M2319" i="1"/>
  <c r="M2326" i="1"/>
  <c r="M2327" i="1"/>
  <c r="M2325" i="1"/>
  <c r="M2324" i="1"/>
  <c r="M2318" i="1"/>
  <c r="M2335" i="1"/>
  <c r="M2338" i="1"/>
  <c r="M2336" i="1"/>
  <c r="M2322" i="1"/>
  <c r="M2331" i="1"/>
  <c r="M2333" i="1"/>
  <c r="M2323" i="1"/>
  <c r="M2321" i="1"/>
  <c r="M2339" i="1"/>
  <c r="M2337" i="1"/>
  <c r="M2320" i="1"/>
  <c r="M2340" i="1"/>
  <c r="M2330" i="1"/>
  <c r="M2332" i="1"/>
  <c r="M2328" i="1"/>
  <c r="M2329" i="1"/>
  <c r="M2341" i="1"/>
  <c r="M2302" i="1"/>
  <c r="M2292" i="1"/>
  <c r="M2296" i="1"/>
  <c r="M2293" i="1"/>
  <c r="M2295" i="1"/>
  <c r="M2307" i="1"/>
  <c r="M2300" i="1"/>
  <c r="M2310" i="1"/>
  <c r="M2312" i="1"/>
  <c r="M2308" i="1"/>
  <c r="M2305" i="1"/>
  <c r="M2301" i="1"/>
  <c r="M2309" i="1"/>
  <c r="M2298" i="1"/>
  <c r="M2294" i="1"/>
  <c r="M2299" i="1"/>
  <c r="M2306" i="1"/>
  <c r="M2303" i="1"/>
  <c r="M2297" i="1"/>
  <c r="M2304" i="1"/>
  <c r="M2311" i="1"/>
  <c r="M2313" i="1"/>
  <c r="M2314" i="1"/>
  <c r="M2316" i="1"/>
  <c r="M2315" i="1"/>
  <c r="M2277" i="1"/>
  <c r="M2291" i="1"/>
  <c r="M2280" i="1"/>
  <c r="M2267" i="1"/>
  <c r="M2286" i="1"/>
  <c r="M2274" i="1"/>
  <c r="M2270" i="1"/>
  <c r="M2273" i="1"/>
  <c r="M2285" i="1"/>
  <c r="M2272" i="1"/>
  <c r="M2287" i="1"/>
  <c r="M2289" i="1"/>
  <c r="M2284" i="1"/>
  <c r="M2275" i="1"/>
  <c r="M2282" i="1"/>
  <c r="M2269" i="1"/>
  <c r="M2279" i="1"/>
  <c r="M2288" i="1"/>
  <c r="M2271" i="1"/>
  <c r="M2276" i="1"/>
  <c r="M2290" i="1"/>
  <c r="M2283" i="1"/>
  <c r="M2281" i="1"/>
  <c r="M2278" i="1"/>
  <c r="M2268" i="1"/>
  <c r="M2214" i="1"/>
  <c r="M2218" i="1"/>
  <c r="M2217" i="1"/>
  <c r="M2212" i="1"/>
  <c r="M2215" i="1"/>
  <c r="M2213" i="1"/>
  <c r="M2237" i="1"/>
  <c r="M2226" i="1"/>
  <c r="M2250" i="1"/>
  <c r="M2253" i="1"/>
  <c r="M2216" i="1"/>
  <c r="M2246" i="1"/>
  <c r="M2261" i="1"/>
  <c r="M2252" i="1"/>
  <c r="M2239" i="1"/>
  <c r="M2232" i="1"/>
  <c r="M2254" i="1"/>
  <c r="M2219" i="1"/>
  <c r="M2220" i="1"/>
  <c r="M2263" i="1"/>
  <c r="M2259" i="1"/>
  <c r="M2230" i="1"/>
  <c r="M2260" i="1"/>
  <c r="M2231" i="1"/>
  <c r="M2264" i="1"/>
  <c r="M2265" i="1"/>
  <c r="M2236" i="1"/>
  <c r="M2243" i="1"/>
  <c r="M2256" i="1"/>
  <c r="M2222" i="1"/>
  <c r="M2221" i="1"/>
  <c r="M2227" i="1"/>
  <c r="M2238" i="1"/>
  <c r="M2266" i="1"/>
  <c r="M2228" i="1"/>
  <c r="M2245" i="1"/>
  <c r="M2258" i="1"/>
  <c r="M2223" i="1"/>
  <c r="M2247" i="1"/>
  <c r="M2224" i="1"/>
  <c r="M2229" i="1"/>
  <c r="M2225" i="1"/>
  <c r="M2233" i="1"/>
  <c r="M2257" i="1"/>
  <c r="M2262" i="1"/>
  <c r="M2240" i="1"/>
  <c r="M2241" i="1"/>
  <c r="M2255" i="1"/>
  <c r="M2248" i="1"/>
  <c r="M2242" i="1"/>
  <c r="M2249" i="1"/>
  <c r="M2235" i="1"/>
  <c r="M2251" i="1"/>
  <c r="M2244" i="1"/>
  <c r="M2234" i="1"/>
  <c r="M2178" i="1"/>
  <c r="M2177" i="1"/>
  <c r="M2209" i="1"/>
  <c r="M2179" i="1"/>
  <c r="M2211" i="1"/>
  <c r="M2199" i="1"/>
  <c r="M2184" i="1"/>
  <c r="M2203" i="1"/>
  <c r="M2196" i="1"/>
  <c r="M2190" i="1"/>
  <c r="M2188" i="1"/>
  <c r="M2186" i="1"/>
  <c r="M2200" i="1"/>
  <c r="M2187" i="1"/>
  <c r="M2202" i="1"/>
  <c r="M2210" i="1"/>
  <c r="M2195" i="1"/>
  <c r="M2201" i="1"/>
  <c r="M2197" i="1"/>
  <c r="M2180" i="1"/>
  <c r="M2183" i="1"/>
  <c r="M2189" i="1"/>
  <c r="M2181" i="1"/>
  <c r="M2206" i="1"/>
  <c r="M2194" i="1"/>
  <c r="M2204" i="1"/>
  <c r="M2198" i="1"/>
  <c r="M2208" i="1"/>
  <c r="M2205" i="1"/>
  <c r="M2207" i="1"/>
  <c r="M2185" i="1"/>
  <c r="M2192" i="1"/>
  <c r="M2182" i="1"/>
  <c r="M2191" i="1"/>
  <c r="M2193" i="1"/>
  <c r="M2153" i="1"/>
  <c r="M2148" i="1"/>
  <c r="M2175" i="1"/>
  <c r="M2143" i="1"/>
  <c r="M2142" i="1"/>
  <c r="M2150" i="1"/>
  <c r="M2176" i="1"/>
  <c r="M2160" i="1"/>
  <c r="M2166" i="1"/>
  <c r="M2167" i="1"/>
  <c r="M2172" i="1"/>
  <c r="M2165" i="1"/>
  <c r="M2171" i="1"/>
  <c r="M2161" i="1"/>
  <c r="M2159" i="1"/>
  <c r="M2162" i="1"/>
  <c r="M2157" i="1"/>
  <c r="M2163" i="1"/>
  <c r="M2154" i="1"/>
  <c r="M2155" i="1"/>
  <c r="M2147" i="1"/>
  <c r="M2169" i="1"/>
  <c r="M2156" i="1"/>
  <c r="M2173" i="1"/>
  <c r="M2145" i="1"/>
  <c r="M2149" i="1"/>
  <c r="M2152" i="1"/>
  <c r="M2168" i="1"/>
  <c r="M2151" i="1"/>
  <c r="M2164" i="1"/>
  <c r="M2174" i="1"/>
  <c r="M2170" i="1"/>
  <c r="M2158" i="1"/>
  <c r="M2146" i="1"/>
  <c r="M2144" i="1"/>
  <c r="M2133" i="1"/>
  <c r="M2109" i="1"/>
  <c r="M2113" i="1"/>
  <c r="M2139" i="1"/>
  <c r="M2128" i="1"/>
  <c r="M2140" i="1"/>
  <c r="M2114" i="1"/>
  <c r="M2110" i="1"/>
  <c r="M2141" i="1"/>
  <c r="M2131" i="1"/>
  <c r="M2123" i="1"/>
  <c r="M2126" i="1"/>
  <c r="M2135" i="1"/>
  <c r="M2125" i="1"/>
  <c r="M2129" i="1"/>
  <c r="M2124" i="1"/>
  <c r="M2118" i="1"/>
  <c r="M2134" i="1"/>
  <c r="M2119" i="1"/>
  <c r="M2120" i="1"/>
  <c r="M2121" i="1"/>
  <c r="M2136" i="1"/>
  <c r="M2130" i="1"/>
  <c r="M2137" i="1"/>
  <c r="M2117" i="1"/>
  <c r="M2115" i="1"/>
  <c r="M2122" i="1"/>
  <c r="M2138" i="1"/>
  <c r="M2116" i="1"/>
  <c r="M2111" i="1"/>
  <c r="M2112" i="1"/>
  <c r="M2127" i="1"/>
  <c r="M2107" i="1"/>
  <c r="M2108" i="1"/>
  <c r="M2132" i="1"/>
  <c r="M2082" i="1"/>
  <c r="M2095" i="1"/>
  <c r="M2079" i="1"/>
  <c r="M2093" i="1"/>
  <c r="M2080" i="1"/>
  <c r="M2081" i="1"/>
  <c r="M2106" i="1"/>
  <c r="M2074" i="1"/>
  <c r="M2077" i="1"/>
  <c r="M2085" i="1"/>
  <c r="M2099" i="1"/>
  <c r="M2086" i="1"/>
  <c r="M2102" i="1"/>
  <c r="M2098" i="1"/>
  <c r="M2101" i="1"/>
  <c r="M2097" i="1"/>
  <c r="M2096" i="1"/>
  <c r="M2091" i="1"/>
  <c r="M2088" i="1"/>
  <c r="M2090" i="1"/>
  <c r="M2103" i="1"/>
  <c r="M2100" i="1"/>
  <c r="M2092" i="1"/>
  <c r="M2084" i="1"/>
  <c r="M2076" i="1"/>
  <c r="M2105" i="1"/>
  <c r="M2104" i="1"/>
  <c r="M2087" i="1"/>
  <c r="M2075" i="1"/>
  <c r="M2083" i="1"/>
  <c r="M2078" i="1"/>
  <c r="M2089" i="1"/>
  <c r="M2094" i="1"/>
  <c r="M2073" i="1"/>
  <c r="M2072" i="1"/>
  <c r="M2054" i="1"/>
  <c r="M2059" i="1"/>
  <c r="M2039" i="1"/>
  <c r="M2071" i="1"/>
  <c r="M2043" i="1"/>
  <c r="M2044" i="1"/>
  <c r="M2047" i="1"/>
  <c r="M2068" i="1"/>
  <c r="M2062" i="1"/>
  <c r="M2042" i="1"/>
  <c r="M2056" i="1"/>
  <c r="M2050" i="1"/>
  <c r="M2064" i="1"/>
  <c r="M2045" i="1"/>
  <c r="M2065" i="1"/>
  <c r="M2055" i="1"/>
  <c r="M2052" i="1"/>
  <c r="M2046" i="1"/>
  <c r="M2069" i="1"/>
  <c r="M2066" i="1"/>
  <c r="M2041" i="1"/>
  <c r="M2067" i="1"/>
  <c r="M2058" i="1"/>
  <c r="M2051" i="1"/>
  <c r="M2070" i="1"/>
  <c r="M2060" i="1"/>
  <c r="M2053" i="1"/>
  <c r="M2057" i="1"/>
  <c r="M2061" i="1"/>
  <c r="M2048" i="1"/>
  <c r="M2040" i="1"/>
  <c r="M2063" i="1"/>
  <c r="M2049" i="1"/>
  <c r="M2037" i="1"/>
  <c r="M2038" i="1"/>
  <c r="M2024" i="1"/>
  <c r="M2033" i="1"/>
  <c r="M2031" i="1"/>
  <c r="M2022" i="1"/>
  <c r="M2016" i="1"/>
  <c r="M2030" i="1"/>
  <c r="M2003" i="1"/>
  <c r="M2006" i="1"/>
  <c r="M2027" i="1"/>
  <c r="M2008" i="1"/>
  <c r="M2026" i="1"/>
  <c r="M2035" i="1"/>
  <c r="M2028" i="1"/>
  <c r="M2013" i="1"/>
  <c r="M2004" i="1"/>
  <c r="M2019" i="1"/>
  <c r="M2010" i="1"/>
  <c r="M2025" i="1"/>
  <c r="M2023" i="1"/>
  <c r="M2036" i="1"/>
  <c r="M2034" i="1"/>
  <c r="M2029" i="1"/>
  <c r="M2020" i="1"/>
  <c r="M2012" i="1"/>
  <c r="M2032" i="1"/>
  <c r="M2011" i="1"/>
  <c r="M2002" i="1"/>
  <c r="M2021" i="1"/>
  <c r="M2005" i="1"/>
  <c r="M2009" i="1"/>
  <c r="M2017" i="1"/>
  <c r="M2007" i="1"/>
  <c r="M2015" i="1"/>
  <c r="M2014" i="1"/>
  <c r="M2018" i="1"/>
  <c r="M1996" i="1"/>
  <c r="M1993" i="1"/>
  <c r="M1974" i="1"/>
  <c r="M1979" i="1"/>
  <c r="M1967" i="1"/>
  <c r="M1990" i="1"/>
  <c r="M1991" i="1"/>
  <c r="M1989" i="1"/>
  <c r="M1992" i="1"/>
  <c r="M1983" i="1"/>
  <c r="M1980" i="1"/>
  <c r="M1973" i="1"/>
  <c r="M1975" i="1"/>
  <c r="M1988" i="1"/>
  <c r="M1995" i="1"/>
  <c r="M1976" i="1"/>
  <c r="M1982" i="1"/>
  <c r="M1971" i="1"/>
  <c r="M1981" i="1"/>
  <c r="M1968" i="1"/>
  <c r="M1970" i="1"/>
  <c r="M1986" i="1"/>
  <c r="M1984" i="1"/>
  <c r="M1985" i="1"/>
  <c r="M1987" i="1"/>
  <c r="M1969" i="1"/>
  <c r="M1977" i="1"/>
  <c r="M1978" i="1"/>
  <c r="M1997" i="1"/>
  <c r="M1998" i="1"/>
  <c r="M2000" i="1"/>
  <c r="M1999" i="1"/>
  <c r="M2001" i="1"/>
  <c r="M1994" i="1"/>
  <c r="M1972" i="1"/>
  <c r="M1943" i="1"/>
  <c r="M1949" i="1"/>
  <c r="M1939" i="1"/>
  <c r="M1954" i="1"/>
  <c r="M1953" i="1"/>
  <c r="M1935" i="1"/>
  <c r="M1957" i="1"/>
  <c r="M1948" i="1"/>
  <c r="M1940" i="1"/>
  <c r="M1951" i="1"/>
  <c r="M1955" i="1"/>
  <c r="M1952" i="1"/>
  <c r="M1944" i="1"/>
  <c r="M1941" i="1"/>
  <c r="M1950" i="1"/>
  <c r="M1947" i="1"/>
  <c r="M1963" i="1"/>
  <c r="M1933" i="1"/>
  <c r="M1962" i="1"/>
  <c r="M1956" i="1"/>
  <c r="M1959" i="1"/>
  <c r="M1945" i="1"/>
  <c r="M1937" i="1"/>
  <c r="M1936" i="1"/>
  <c r="M1942" i="1"/>
  <c r="M1946" i="1"/>
  <c r="M1960" i="1"/>
  <c r="M1938" i="1"/>
  <c r="M1965" i="1"/>
  <c r="M1966" i="1"/>
  <c r="M1961" i="1"/>
  <c r="M1958" i="1"/>
  <c r="M1934" i="1"/>
  <c r="M1964" i="1"/>
  <c r="M1932" i="1"/>
  <c r="M1916" i="1"/>
  <c r="M1911" i="1"/>
  <c r="M1905" i="1"/>
  <c r="M1928" i="1"/>
  <c r="M1910" i="1"/>
  <c r="M1906" i="1"/>
  <c r="M1915" i="1"/>
  <c r="M1924" i="1"/>
  <c r="M1902" i="1"/>
  <c r="M1920" i="1"/>
  <c r="M1914" i="1"/>
  <c r="M1899" i="1"/>
  <c r="M1923" i="1"/>
  <c r="M1927" i="1"/>
  <c r="M1907" i="1"/>
  <c r="M1901" i="1"/>
  <c r="M1917" i="1"/>
  <c r="M1929" i="1"/>
  <c r="M1908" i="1"/>
  <c r="M1919" i="1"/>
  <c r="M1925" i="1"/>
  <c r="M1912" i="1"/>
  <c r="M1900" i="1"/>
  <c r="M1913" i="1"/>
  <c r="M1904" i="1"/>
  <c r="M1918" i="1"/>
  <c r="M1903" i="1"/>
  <c r="M1921" i="1"/>
  <c r="M1897" i="1"/>
  <c r="M1909" i="1"/>
  <c r="M1898" i="1"/>
  <c r="M1931" i="1"/>
  <c r="M1926" i="1"/>
  <c r="M1930" i="1"/>
  <c r="M1922" i="1"/>
  <c r="M1879" i="1"/>
  <c r="M1878" i="1"/>
  <c r="M1883" i="1"/>
  <c r="M1865" i="1"/>
  <c r="M1864" i="1"/>
  <c r="M1869" i="1"/>
  <c r="M1868" i="1"/>
  <c r="M1871" i="1"/>
  <c r="M1876" i="1"/>
  <c r="M1886" i="1"/>
  <c r="M1872" i="1"/>
  <c r="M1874" i="1"/>
  <c r="M1877" i="1"/>
  <c r="M1867" i="1"/>
  <c r="M1881" i="1"/>
  <c r="M1895" i="1"/>
  <c r="M1890" i="1"/>
  <c r="M1882" i="1"/>
  <c r="M1880" i="1"/>
  <c r="M1887" i="1"/>
  <c r="M1875" i="1"/>
  <c r="M1894" i="1"/>
  <c r="M1866" i="1"/>
  <c r="M1885" i="1"/>
  <c r="M1888" i="1"/>
  <c r="M1884" i="1"/>
  <c r="M1893" i="1"/>
  <c r="M1873" i="1"/>
  <c r="M1891" i="1"/>
  <c r="M1889" i="1"/>
  <c r="M1870" i="1"/>
  <c r="M1892" i="1"/>
  <c r="M1896" i="1"/>
  <c r="M1848" i="1"/>
  <c r="M1858" i="1"/>
  <c r="M1856" i="1"/>
  <c r="M1838" i="1"/>
  <c r="M1837" i="1"/>
  <c r="M1845" i="1"/>
  <c r="M1855" i="1"/>
  <c r="M1839" i="1"/>
  <c r="M1863" i="1"/>
  <c r="M1844" i="1"/>
  <c r="M1861" i="1"/>
  <c r="M1860" i="1"/>
  <c r="M1853" i="1"/>
  <c r="M1857" i="1"/>
  <c r="M1840" i="1"/>
  <c r="M1846" i="1"/>
  <c r="M1847" i="1"/>
  <c r="M1843" i="1"/>
  <c r="M1841" i="1"/>
  <c r="M1859" i="1"/>
  <c r="M1852" i="1"/>
  <c r="M1862" i="1"/>
  <c r="M1842" i="1"/>
  <c r="M1851" i="1"/>
  <c r="M1836" i="1"/>
  <c r="M1854" i="1"/>
  <c r="M1850" i="1"/>
  <c r="M1849" i="1"/>
  <c r="M1809" i="1"/>
  <c r="M1835" i="1"/>
  <c r="M1816" i="1"/>
  <c r="M1815" i="1"/>
  <c r="M1808" i="1"/>
  <c r="M1811" i="1"/>
  <c r="M1810" i="1"/>
  <c r="M1827" i="1"/>
  <c r="M1834" i="1"/>
  <c r="M1813" i="1"/>
  <c r="M1817" i="1"/>
  <c r="M1824" i="1"/>
  <c r="M1825" i="1"/>
  <c r="M1820" i="1"/>
  <c r="M1823" i="1"/>
  <c r="M1832" i="1"/>
  <c r="M1830" i="1"/>
  <c r="M1814" i="1"/>
  <c r="M1821" i="1"/>
  <c r="M1826" i="1"/>
  <c r="M1822" i="1"/>
  <c r="M1829" i="1"/>
  <c r="M1818" i="1"/>
  <c r="M1812" i="1"/>
  <c r="M1831" i="1"/>
  <c r="M1819" i="1"/>
  <c r="M1833" i="1"/>
  <c r="M1828" i="1"/>
  <c r="M1780" i="1"/>
  <c r="M1804" i="1"/>
  <c r="M1788" i="1"/>
  <c r="M1785" i="1"/>
  <c r="M1782" i="1"/>
  <c r="M1791" i="1"/>
  <c r="M1798" i="1"/>
  <c r="M1789" i="1"/>
  <c r="M1806" i="1"/>
  <c r="M1801" i="1"/>
  <c r="M1781" i="1"/>
  <c r="M1800" i="1"/>
  <c r="M1797" i="1"/>
  <c r="M1795" i="1"/>
  <c r="M1792" i="1"/>
  <c r="M1790" i="1"/>
  <c r="M1807" i="1"/>
  <c r="M1803" i="1"/>
  <c r="M1796" i="1"/>
  <c r="M1805" i="1"/>
  <c r="M1784" i="1"/>
  <c r="M1802" i="1"/>
  <c r="M1786" i="1"/>
  <c r="M1787" i="1"/>
  <c r="M1794" i="1"/>
  <c r="M1793" i="1"/>
  <c r="M1799" i="1"/>
  <c r="M1783" i="1"/>
  <c r="M1769" i="1"/>
  <c r="M1754" i="1"/>
  <c r="M1760" i="1"/>
  <c r="M1755" i="1"/>
  <c r="M1759" i="1"/>
  <c r="M1767" i="1"/>
  <c r="M1764" i="1"/>
  <c r="M1777" i="1"/>
  <c r="M1773" i="1"/>
  <c r="M1763" i="1"/>
  <c r="M1774" i="1"/>
  <c r="M1768" i="1"/>
  <c r="M1765" i="1"/>
  <c r="M1766" i="1"/>
  <c r="M1772" i="1"/>
  <c r="M1771" i="1"/>
  <c r="M1762" i="1"/>
  <c r="M1775" i="1"/>
  <c r="M1776" i="1"/>
  <c r="M1778" i="1"/>
  <c r="M1779" i="1"/>
  <c r="M1756" i="1"/>
  <c r="M1761" i="1"/>
  <c r="M1770" i="1"/>
  <c r="M1752" i="1"/>
  <c r="M1753" i="1"/>
  <c r="M1757" i="1"/>
  <c r="M1758" i="1"/>
  <c r="M1737" i="1"/>
  <c r="M1739" i="1"/>
  <c r="M1745" i="1"/>
  <c r="M1742" i="1"/>
  <c r="M1738" i="1"/>
  <c r="M1736" i="1"/>
  <c r="M1730" i="1"/>
  <c r="M1725" i="1"/>
  <c r="M1727" i="1"/>
  <c r="M1743" i="1"/>
  <c r="M1726" i="1"/>
  <c r="M1744" i="1"/>
  <c r="M1740" i="1"/>
  <c r="M1724" i="1"/>
  <c r="M1734" i="1"/>
  <c r="M1749" i="1"/>
  <c r="M1733" i="1"/>
  <c r="M1741" i="1"/>
  <c r="M1751" i="1"/>
  <c r="M1728" i="1"/>
  <c r="M1735" i="1"/>
  <c r="M1732" i="1"/>
  <c r="M1729" i="1"/>
  <c r="M1731" i="1"/>
  <c r="M1747" i="1"/>
  <c r="M1748" i="1"/>
  <c r="M1746" i="1"/>
  <c r="M1750" i="1"/>
  <c r="M1700" i="1"/>
  <c r="M1712" i="1"/>
  <c r="M1716" i="1"/>
  <c r="M1721" i="1"/>
  <c r="M1715" i="1"/>
  <c r="M1701" i="1"/>
  <c r="M1696" i="1"/>
  <c r="M1698" i="1"/>
  <c r="M1723" i="1"/>
  <c r="M1722" i="1"/>
  <c r="M1711" i="1"/>
  <c r="M1719" i="1"/>
  <c r="M1710" i="1"/>
  <c r="M1706" i="1"/>
  <c r="M1702" i="1"/>
  <c r="M1697" i="1"/>
  <c r="M1705" i="1"/>
  <c r="M1717" i="1"/>
  <c r="M1713" i="1"/>
  <c r="M1720" i="1"/>
  <c r="M1703" i="1"/>
  <c r="M1714" i="1"/>
  <c r="M1708" i="1"/>
  <c r="M1699" i="1"/>
  <c r="M1718" i="1"/>
  <c r="M1707" i="1"/>
  <c r="M1704" i="1"/>
  <c r="M1709" i="1"/>
  <c r="M1685" i="1"/>
  <c r="M1673" i="1"/>
  <c r="M1669" i="1"/>
  <c r="M1668" i="1"/>
  <c r="M1672" i="1"/>
  <c r="M1671" i="1"/>
  <c r="M1678" i="1"/>
  <c r="M1677" i="1"/>
  <c r="M1694" i="1"/>
  <c r="M1691" i="1"/>
  <c r="M1688" i="1"/>
  <c r="M1690" i="1"/>
  <c r="M1682" i="1"/>
  <c r="M1683" i="1"/>
  <c r="M1693" i="1"/>
  <c r="M1679" i="1"/>
  <c r="M1681" i="1"/>
  <c r="M1684" i="1"/>
  <c r="M1692" i="1"/>
  <c r="M1676" i="1"/>
  <c r="M1686" i="1"/>
  <c r="M1674" i="1"/>
  <c r="M1695" i="1"/>
  <c r="M1680" i="1"/>
  <c r="M1687" i="1"/>
  <c r="M1689" i="1"/>
  <c r="M1670" i="1"/>
  <c r="M1675" i="1"/>
  <c r="M1655" i="1"/>
  <c r="M1645" i="1"/>
  <c r="M1648" i="1"/>
  <c r="M1653" i="1"/>
  <c r="M1647" i="1"/>
  <c r="M1666" i="1"/>
  <c r="M1646" i="1"/>
  <c r="M1658" i="1"/>
  <c r="M1664" i="1"/>
  <c r="M1654" i="1"/>
  <c r="M1660" i="1"/>
  <c r="M1651" i="1"/>
  <c r="M1649" i="1"/>
  <c r="M1662" i="1"/>
  <c r="M1667" i="1"/>
  <c r="M1643" i="1"/>
  <c r="M1661" i="1"/>
  <c r="M1642" i="1"/>
  <c r="M1640" i="1"/>
  <c r="M1641" i="1"/>
  <c r="M1665" i="1"/>
  <c r="M1657" i="1"/>
  <c r="M1652" i="1"/>
  <c r="M1656" i="1"/>
  <c r="M1663" i="1"/>
  <c r="M1650" i="1"/>
  <c r="M1659" i="1"/>
  <c r="M1644" i="1"/>
  <c r="M1634" i="1"/>
  <c r="M1618" i="1"/>
  <c r="M1615" i="1"/>
  <c r="M1617" i="1"/>
  <c r="M1636" i="1"/>
  <c r="M1614" i="1"/>
  <c r="M1612" i="1"/>
  <c r="M1628" i="1"/>
  <c r="M1629" i="1"/>
  <c r="M1638" i="1"/>
  <c r="M1626" i="1"/>
  <c r="M1616" i="1"/>
  <c r="M1625" i="1"/>
  <c r="M1637" i="1"/>
  <c r="M1630" i="1"/>
  <c r="M1619" i="1"/>
  <c r="M1613" i="1"/>
  <c r="M1639" i="1"/>
  <c r="M1627" i="1"/>
  <c r="M1635" i="1"/>
  <c r="M1631" i="1"/>
  <c r="M1632" i="1"/>
  <c r="M1620" i="1"/>
  <c r="M1633" i="1"/>
  <c r="M1621" i="1"/>
  <c r="M1623" i="1"/>
  <c r="M1624" i="1"/>
  <c r="M1622" i="1"/>
  <c r="M1592" i="1"/>
  <c r="M1584" i="1"/>
  <c r="M1599" i="1"/>
  <c r="M1597" i="1"/>
  <c r="M1600" i="1"/>
  <c r="M1604" i="1"/>
  <c r="M1606" i="1"/>
  <c r="M1601" i="1"/>
  <c r="M1603" i="1"/>
  <c r="M1596" i="1"/>
  <c r="M1602" i="1"/>
  <c r="M1590" i="1"/>
  <c r="M1598" i="1"/>
  <c r="M1608" i="1"/>
  <c r="M1589" i="1"/>
  <c r="M1593" i="1"/>
  <c r="M1585" i="1"/>
  <c r="M1607" i="1"/>
  <c r="M1605" i="1"/>
  <c r="M1594" i="1"/>
  <c r="M1609" i="1"/>
  <c r="M1588" i="1"/>
  <c r="M1611" i="1"/>
  <c r="M1586" i="1"/>
  <c r="M1587" i="1"/>
  <c r="M1591" i="1"/>
  <c r="M1610" i="1"/>
  <c r="M1595" i="1"/>
  <c r="M1558" i="1"/>
  <c r="M1556" i="1"/>
  <c r="M1557" i="1"/>
  <c r="M1562" i="1"/>
  <c r="M1577" i="1"/>
  <c r="M1559" i="1"/>
  <c r="M1569" i="1"/>
  <c r="M1579" i="1"/>
  <c r="M1582" i="1"/>
  <c r="M1578" i="1"/>
  <c r="M1576" i="1"/>
  <c r="M1574" i="1"/>
  <c r="M1564" i="1"/>
  <c r="M1581" i="1"/>
  <c r="M1560" i="1"/>
  <c r="M1570" i="1"/>
  <c r="M1565" i="1"/>
  <c r="M1566" i="1"/>
  <c r="M1575" i="1"/>
  <c r="M1580" i="1"/>
  <c r="M1571" i="1"/>
  <c r="M1561" i="1"/>
  <c r="M1573" i="1"/>
  <c r="M1572" i="1"/>
  <c r="M1568" i="1"/>
  <c r="M1567" i="1"/>
  <c r="M1583" i="1"/>
  <c r="M1563" i="1"/>
  <c r="M1529" i="1"/>
  <c r="M1538" i="1"/>
  <c r="M1528" i="1"/>
  <c r="M1530" i="1"/>
  <c r="M1550" i="1"/>
  <c r="M1540" i="1"/>
  <c r="M1537" i="1"/>
  <c r="M1534" i="1"/>
  <c r="M1539" i="1"/>
  <c r="M1547" i="1"/>
  <c r="M1543" i="1"/>
  <c r="M1536" i="1"/>
  <c r="M1555" i="1"/>
  <c r="M1546" i="1"/>
  <c r="M1544" i="1"/>
  <c r="M1541" i="1"/>
  <c r="M1535" i="1"/>
  <c r="M1548" i="1"/>
  <c r="M1545" i="1"/>
  <c r="M1532" i="1"/>
  <c r="M1553" i="1"/>
  <c r="M1551" i="1"/>
  <c r="M1554" i="1"/>
  <c r="M1549" i="1"/>
  <c r="M1552" i="1"/>
  <c r="M1531" i="1"/>
  <c r="M1542" i="1"/>
  <c r="M1533" i="1"/>
  <c r="M1512" i="1"/>
  <c r="M1510" i="1"/>
  <c r="M1501" i="1"/>
  <c r="M1508" i="1"/>
  <c r="M1511" i="1"/>
  <c r="M1527" i="1"/>
  <c r="M1506" i="1"/>
  <c r="M1515" i="1"/>
  <c r="M1521" i="1"/>
  <c r="M1502" i="1"/>
  <c r="M1523" i="1"/>
  <c r="M1500" i="1"/>
  <c r="M1517" i="1"/>
  <c r="M1505" i="1"/>
  <c r="M1520" i="1"/>
  <c r="M1516" i="1"/>
  <c r="M1514" i="1"/>
  <c r="M1504" i="1"/>
  <c r="M1522" i="1"/>
  <c r="M1518" i="1"/>
  <c r="M1509" i="1"/>
  <c r="M1513" i="1"/>
  <c r="M1526" i="1"/>
  <c r="M1524" i="1"/>
  <c r="M1525" i="1"/>
  <c r="M1507" i="1"/>
  <c r="M1503" i="1"/>
  <c r="M1519" i="1"/>
  <c r="M1477" i="1"/>
  <c r="M1492" i="1"/>
  <c r="M1473" i="1"/>
  <c r="M1491" i="1"/>
  <c r="M1495" i="1"/>
  <c r="M1478" i="1"/>
  <c r="M1499" i="1"/>
  <c r="M1490" i="1"/>
  <c r="M1472" i="1"/>
  <c r="M1480" i="1"/>
  <c r="M1494" i="1"/>
  <c r="M1481" i="1"/>
  <c r="M1496" i="1"/>
  <c r="M1479" i="1"/>
  <c r="M1474" i="1"/>
  <c r="M1475" i="1"/>
  <c r="M1484" i="1"/>
  <c r="M1476" i="1"/>
  <c r="M1483" i="1"/>
  <c r="M1488" i="1"/>
  <c r="M1489" i="1"/>
  <c r="M1486" i="1"/>
  <c r="M1487" i="1"/>
  <c r="M1498" i="1"/>
  <c r="M1493" i="1"/>
  <c r="M1497" i="1"/>
  <c r="M1485" i="1"/>
  <c r="M1482" i="1"/>
  <c r="M1449" i="1"/>
  <c r="M1465" i="1"/>
  <c r="M1464" i="1"/>
  <c r="M1459" i="1"/>
  <c r="M1466" i="1"/>
  <c r="M1447" i="1"/>
  <c r="M1463" i="1"/>
  <c r="M1458" i="1"/>
  <c r="M1448" i="1"/>
  <c r="M1450" i="1"/>
  <c r="M1453" i="1"/>
  <c r="M1467" i="1"/>
  <c r="M1468" i="1"/>
  <c r="M1451" i="1"/>
  <c r="M1444" i="1"/>
  <c r="M1469" i="1"/>
  <c r="M1462" i="1"/>
  <c r="M1445" i="1"/>
  <c r="M1446" i="1"/>
  <c r="M1455" i="1"/>
  <c r="M1452" i="1"/>
  <c r="M1454" i="1"/>
  <c r="M1460" i="1"/>
  <c r="M1470" i="1"/>
  <c r="M1471" i="1"/>
  <c r="M1456" i="1"/>
  <c r="M1457" i="1"/>
  <c r="M1461" i="1"/>
  <c r="M1427" i="1"/>
  <c r="M1432" i="1"/>
  <c r="M1419" i="1"/>
  <c r="M1426" i="1"/>
  <c r="M1438" i="1"/>
  <c r="M1417" i="1"/>
  <c r="M1424" i="1"/>
  <c r="M1429" i="1"/>
  <c r="M1416" i="1"/>
  <c r="M1443" i="1"/>
  <c r="M1428" i="1"/>
  <c r="M1434" i="1"/>
  <c r="M1425" i="1"/>
  <c r="M1422" i="1"/>
  <c r="M1418" i="1"/>
  <c r="M1431" i="1"/>
  <c r="M1436" i="1"/>
  <c r="M1430" i="1"/>
  <c r="M1420" i="1"/>
  <c r="M1421" i="1"/>
  <c r="M1437" i="1"/>
  <c r="M1433" i="1"/>
  <c r="M1435" i="1"/>
  <c r="M1439" i="1"/>
  <c r="M1441" i="1"/>
  <c r="M1440" i="1"/>
  <c r="M1423" i="1"/>
  <c r="M1442" i="1"/>
  <c r="M1388" i="1"/>
  <c r="M1403" i="1"/>
  <c r="M1398" i="1"/>
  <c r="M1394" i="1"/>
  <c r="M1404" i="1"/>
  <c r="M1401" i="1"/>
  <c r="M1408" i="1"/>
  <c r="M1399" i="1"/>
  <c r="M1390" i="1"/>
  <c r="M1397" i="1"/>
  <c r="M1396" i="1"/>
  <c r="M1395" i="1"/>
  <c r="M1393" i="1"/>
  <c r="M1389" i="1"/>
  <c r="M1405" i="1"/>
  <c r="M1406" i="1"/>
  <c r="M1391" i="1"/>
  <c r="M1392" i="1"/>
  <c r="M1410" i="1"/>
  <c r="M1402" i="1"/>
  <c r="M1407" i="1"/>
  <c r="M1409" i="1"/>
  <c r="M1412" i="1"/>
  <c r="M1415" i="1"/>
  <c r="M1400" i="1"/>
  <c r="M1414" i="1"/>
  <c r="M1411" i="1"/>
  <c r="M1413" i="1"/>
  <c r="M1326" i="1"/>
  <c r="M1382" i="1"/>
  <c r="M1321" i="1"/>
  <c r="M1358" i="1"/>
  <c r="M1313" i="1"/>
  <c r="M1340" i="1"/>
  <c r="M1357" i="1"/>
  <c r="M1315" i="1"/>
  <c r="M1367" i="1"/>
  <c r="M1364" i="1"/>
  <c r="M1344" i="1"/>
  <c r="M1378" i="1"/>
  <c r="M1332" i="1"/>
  <c r="M1318" i="1"/>
  <c r="M1381" i="1"/>
  <c r="M1329" i="1"/>
  <c r="M1366" i="1"/>
  <c r="M1330" i="1"/>
  <c r="M1335" i="1"/>
  <c r="M1307" i="1"/>
  <c r="M1331" i="1"/>
  <c r="M1339" i="1"/>
  <c r="M1323" i="1"/>
  <c r="M1312" i="1"/>
  <c r="M1368" i="1"/>
  <c r="M1353" i="1"/>
  <c r="M1349" i="1"/>
  <c r="M1347" i="1"/>
  <c r="M1348" i="1"/>
  <c r="M1341" i="1"/>
  <c r="M1316" i="1"/>
  <c r="M1337" i="1"/>
  <c r="M1385" i="1"/>
  <c r="M1334" i="1"/>
  <c r="M1372" i="1"/>
  <c r="M1345" i="1"/>
  <c r="M1308" i="1"/>
  <c r="M1310" i="1"/>
  <c r="M1377" i="1"/>
  <c r="M1324" i="1"/>
  <c r="M1375" i="1"/>
  <c r="M1365" i="1"/>
  <c r="M1350" i="1"/>
  <c r="M1363" i="1"/>
  <c r="M1336" i="1"/>
  <c r="M1373" i="1"/>
  <c r="M1386" i="1"/>
  <c r="M1351" i="1"/>
  <c r="M1376" i="1"/>
  <c r="M1383" i="1"/>
  <c r="M1384" i="1"/>
  <c r="M1369" i="1"/>
  <c r="M1352" i="1"/>
  <c r="M1380" i="1"/>
  <c r="M1362" i="1"/>
  <c r="M1317" i="1"/>
  <c r="M1355" i="1"/>
  <c r="M1371" i="1"/>
  <c r="M1359" i="1"/>
  <c r="M1306" i="1"/>
  <c r="M1322" i="1"/>
  <c r="M1311" i="1"/>
  <c r="M1342" i="1"/>
  <c r="M1327" i="1"/>
  <c r="M1356" i="1"/>
  <c r="M1361" i="1"/>
  <c r="M1338" i="1"/>
  <c r="M1333" i="1"/>
  <c r="M1343" i="1"/>
  <c r="M1328" i="1"/>
  <c r="M1319" i="1"/>
  <c r="M1320" i="1"/>
  <c r="M1314" i="1"/>
  <c r="M1346" i="1"/>
  <c r="M1354" i="1"/>
  <c r="M1309" i="1"/>
  <c r="M1379" i="1"/>
  <c r="M1325" i="1"/>
  <c r="M1374" i="1"/>
  <c r="M1360" i="1"/>
  <c r="M1387" i="1"/>
  <c r="M1370" i="1"/>
  <c r="M1281" i="1"/>
  <c r="M1261" i="1"/>
  <c r="M1239" i="1"/>
  <c r="M1238" i="1"/>
  <c r="M1269" i="1"/>
  <c r="M1297" i="1"/>
  <c r="M1268" i="1"/>
  <c r="M1272" i="1"/>
  <c r="M1299" i="1"/>
  <c r="M1291" i="1"/>
  <c r="M1256" i="1"/>
  <c r="M1270" i="1"/>
  <c r="M1293" i="1"/>
  <c r="M1287" i="1"/>
  <c r="M1304" i="1"/>
  <c r="M1286" i="1"/>
  <c r="M1295" i="1"/>
  <c r="M1228" i="1"/>
  <c r="M1258" i="1"/>
  <c r="M1249" i="1"/>
  <c r="M1257" i="1"/>
  <c r="M1208" i="1"/>
  <c r="M1212" i="1"/>
  <c r="M1264" i="1"/>
  <c r="M1260" i="1"/>
  <c r="M1211" i="1"/>
  <c r="M1219" i="1"/>
  <c r="M1221" i="1"/>
  <c r="M1218" i="1"/>
  <c r="M1248" i="1"/>
  <c r="M1241" i="1"/>
  <c r="M1243" i="1"/>
  <c r="M1217" i="1"/>
  <c r="M1210" i="1"/>
  <c r="M1226" i="1"/>
  <c r="M1225" i="1"/>
  <c r="M1262" i="1"/>
  <c r="M1222" i="1"/>
  <c r="M1216" i="1"/>
  <c r="M1282" i="1"/>
  <c r="M1276" i="1"/>
  <c r="M1223" i="1"/>
  <c r="M1213" i="1"/>
  <c r="M1300" i="1"/>
  <c r="M1305" i="1"/>
  <c r="M1245" i="1"/>
  <c r="M1294" i="1"/>
  <c r="M1242" i="1"/>
  <c r="M1275" i="1"/>
  <c r="M1280" i="1"/>
  <c r="M1303" i="1"/>
  <c r="M1301" i="1"/>
  <c r="M1277" i="1"/>
  <c r="M1292" i="1"/>
  <c r="M1240" i="1"/>
  <c r="M1302" i="1"/>
  <c r="M1273" i="1"/>
  <c r="M1271" i="1"/>
  <c r="M1263" i="1"/>
  <c r="M1290" i="1"/>
  <c r="M1267" i="1"/>
  <c r="M1255" i="1"/>
  <c r="M1214" i="1"/>
  <c r="M1229" i="1"/>
  <c r="M1259" i="1"/>
  <c r="M1232" i="1"/>
  <c r="M1227" i="1"/>
  <c r="M1253" i="1"/>
  <c r="M1289" i="1"/>
  <c r="M1278" i="1"/>
  <c r="M1265" i="1"/>
  <c r="M1220" i="1"/>
  <c r="M1298" i="1"/>
  <c r="M1252" i="1"/>
  <c r="M1284" i="1"/>
  <c r="M1233" i="1"/>
  <c r="M1230" i="1"/>
  <c r="M1215" i="1"/>
  <c r="M1288" i="1"/>
  <c r="M1231" i="1"/>
  <c r="M1285" i="1"/>
  <c r="M1236" i="1"/>
  <c r="M1251" i="1"/>
  <c r="M1250" i="1"/>
  <c r="M1235" i="1"/>
  <c r="M1247" i="1"/>
  <c r="M1234" i="1"/>
  <c r="M1254" i="1"/>
  <c r="M1274" i="1"/>
  <c r="M1296" i="1"/>
  <c r="M1266" i="1"/>
  <c r="M1279" i="1"/>
  <c r="M1224" i="1"/>
  <c r="M1209" i="1"/>
  <c r="M1246" i="1"/>
  <c r="M1244" i="1"/>
  <c r="M1237" i="1"/>
  <c r="M1283" i="1"/>
  <c r="M1206" i="1"/>
  <c r="M1159" i="1"/>
  <c r="M1207" i="1"/>
  <c r="M1164" i="1"/>
  <c r="M1189" i="1"/>
  <c r="M1154" i="1"/>
  <c r="M1156" i="1"/>
  <c r="M1155" i="1"/>
  <c r="M1193" i="1"/>
  <c r="M1200" i="1"/>
  <c r="M1168" i="1"/>
  <c r="M1175" i="1"/>
  <c r="M1157" i="1"/>
  <c r="M1185" i="1"/>
  <c r="M1179" i="1"/>
  <c r="M1170" i="1"/>
  <c r="M1166" i="1"/>
  <c r="M1163" i="1"/>
  <c r="M1160" i="1"/>
  <c r="M1173" i="1"/>
  <c r="M1197" i="1"/>
  <c r="M1161" i="1"/>
  <c r="M1192" i="1"/>
  <c r="M1198" i="1"/>
  <c r="M1194" i="1"/>
  <c r="M1177" i="1"/>
  <c r="M1165" i="1"/>
  <c r="M1195" i="1"/>
  <c r="M1171" i="1"/>
  <c r="M1162" i="1"/>
  <c r="M1181" i="1"/>
  <c r="M1187" i="1"/>
  <c r="M1178" i="1"/>
  <c r="M1186" i="1"/>
  <c r="M1205" i="1"/>
  <c r="M1190" i="1"/>
  <c r="M1188" i="1"/>
  <c r="M1196" i="1"/>
  <c r="M1201" i="1"/>
  <c r="M1191" i="1"/>
  <c r="M1183" i="1"/>
  <c r="M1203" i="1"/>
  <c r="M1180" i="1"/>
  <c r="M1169" i="1"/>
  <c r="M1167" i="1"/>
  <c r="M1158" i="1"/>
  <c r="M1176" i="1"/>
  <c r="M1174" i="1"/>
  <c r="M1182" i="1"/>
  <c r="M1172" i="1"/>
  <c r="M1199" i="1"/>
  <c r="M1202" i="1"/>
  <c r="M1204" i="1"/>
  <c r="M1184" i="1"/>
  <c r="M1150" i="1"/>
  <c r="M1141" i="1"/>
  <c r="M1133" i="1"/>
  <c r="M1134" i="1"/>
  <c r="M1143" i="1"/>
  <c r="M1151" i="1"/>
  <c r="M1144" i="1"/>
  <c r="M1152" i="1"/>
  <c r="M1147" i="1"/>
  <c r="M1142" i="1"/>
  <c r="M1140" i="1"/>
  <c r="M1149" i="1"/>
  <c r="M1145" i="1"/>
  <c r="M1139" i="1"/>
  <c r="M1136" i="1"/>
  <c r="M1138" i="1"/>
  <c r="M1146" i="1"/>
  <c r="M1135" i="1"/>
  <c r="M1148" i="1"/>
  <c r="M1137" i="1"/>
  <c r="M1153" i="1"/>
  <c r="M1118" i="1"/>
  <c r="M1126" i="1"/>
  <c r="M1119" i="1"/>
  <c r="M1131" i="1"/>
  <c r="M1112" i="1"/>
  <c r="M1115" i="1"/>
  <c r="M1130" i="1"/>
  <c r="M1121" i="1"/>
  <c r="M1128" i="1"/>
  <c r="M1114" i="1"/>
  <c r="M1125" i="1"/>
  <c r="M1122" i="1"/>
  <c r="M1127" i="1"/>
  <c r="M1129" i="1"/>
  <c r="M1132" i="1"/>
  <c r="M1124" i="1"/>
  <c r="M1113" i="1"/>
  <c r="M1117" i="1"/>
  <c r="M1120" i="1"/>
  <c r="M1116" i="1"/>
  <c r="M1123" i="1"/>
  <c r="M1095" i="1"/>
  <c r="M1109" i="1"/>
  <c r="M1096" i="1"/>
  <c r="M1097" i="1"/>
  <c r="M1092" i="1"/>
  <c r="M1094" i="1"/>
  <c r="M1091" i="1"/>
  <c r="M1111" i="1"/>
  <c r="M1106" i="1"/>
  <c r="M1105" i="1"/>
  <c r="M1103" i="1"/>
  <c r="M1108" i="1"/>
  <c r="M1110" i="1"/>
  <c r="M1104" i="1"/>
  <c r="M1100" i="1"/>
  <c r="M1102" i="1"/>
  <c r="M1093" i="1"/>
  <c r="M1101" i="1"/>
  <c r="M1098" i="1"/>
  <c r="M1099" i="1"/>
  <c r="M1107" i="1"/>
  <c r="M1073" i="1"/>
  <c r="M1079" i="1"/>
  <c r="M1090" i="1"/>
  <c r="M1086" i="1"/>
  <c r="M1080" i="1"/>
  <c r="M1081" i="1"/>
  <c r="M1089" i="1"/>
  <c r="M1082" i="1"/>
  <c r="M1078" i="1"/>
  <c r="M1076" i="1"/>
  <c r="M1087" i="1"/>
  <c r="M1077" i="1"/>
  <c r="M1083" i="1"/>
  <c r="M1085" i="1"/>
  <c r="M1088" i="1"/>
  <c r="M1072" i="1"/>
  <c r="M1071" i="1"/>
  <c r="M1070" i="1"/>
  <c r="M1075" i="1"/>
  <c r="M1074" i="1"/>
  <c r="M1084" i="1"/>
  <c r="M1066" i="1"/>
  <c r="M1067" i="1"/>
  <c r="M1051" i="1"/>
  <c r="M1057" i="1"/>
  <c r="M1053" i="1"/>
  <c r="M1065" i="1"/>
  <c r="M1059" i="1"/>
  <c r="M1049" i="1"/>
  <c r="M1056" i="1"/>
  <c r="M1052" i="1"/>
  <c r="M1050" i="1"/>
  <c r="M1062" i="1"/>
  <c r="M1054" i="1"/>
  <c r="M1061" i="1"/>
  <c r="M1064" i="1"/>
  <c r="M1058" i="1"/>
  <c r="M1060" i="1"/>
  <c r="M1068" i="1"/>
  <c r="M1055" i="1"/>
  <c r="M1069" i="1"/>
  <c r="M1063" i="1"/>
  <c r="M1032" i="1"/>
  <c r="M1040" i="1"/>
  <c r="M1044" i="1"/>
  <c r="M1045" i="1"/>
  <c r="M1029" i="1"/>
  <c r="M1033" i="1"/>
  <c r="M1043" i="1"/>
  <c r="M1034" i="1"/>
  <c r="M1041" i="1"/>
  <c r="M1031" i="1"/>
  <c r="M1035" i="1"/>
  <c r="M1036" i="1"/>
  <c r="M1028" i="1"/>
  <c r="M1038" i="1"/>
  <c r="M1042" i="1"/>
  <c r="M1047" i="1"/>
  <c r="M1030" i="1"/>
  <c r="M1048" i="1"/>
  <c r="M1046" i="1"/>
  <c r="M1037" i="1"/>
  <c r="M1039" i="1"/>
  <c r="M1016" i="1"/>
  <c r="M1024" i="1"/>
  <c r="M1021" i="1"/>
  <c r="M1017" i="1"/>
  <c r="M1012" i="1"/>
  <c r="M1019" i="1"/>
  <c r="M1015" i="1"/>
  <c r="M1023" i="1"/>
  <c r="M1014" i="1"/>
  <c r="M1009" i="1"/>
  <c r="M1008" i="1"/>
  <c r="M1022" i="1"/>
  <c r="M1011" i="1"/>
  <c r="M1025" i="1"/>
  <c r="M1018" i="1"/>
  <c r="M1013" i="1"/>
  <c r="M1020" i="1"/>
  <c r="M1007" i="1"/>
  <c r="M1027" i="1"/>
  <c r="M1026" i="1"/>
  <c r="M1010" i="1"/>
  <c r="M995" i="1"/>
  <c r="M993" i="1"/>
  <c r="M986" i="1"/>
  <c r="M990" i="1"/>
  <c r="M1004" i="1"/>
  <c r="M997" i="1"/>
  <c r="M988" i="1"/>
  <c r="M1002" i="1"/>
  <c r="M1005" i="1"/>
  <c r="M987" i="1"/>
  <c r="M1000" i="1"/>
  <c r="M991" i="1"/>
  <c r="M999" i="1"/>
  <c r="M1001" i="1"/>
  <c r="M998" i="1"/>
  <c r="M1003" i="1"/>
  <c r="M992" i="1"/>
  <c r="M996" i="1"/>
  <c r="M1006" i="1"/>
  <c r="M989" i="1"/>
  <c r="M994" i="1"/>
  <c r="M976" i="1"/>
  <c r="M981" i="1"/>
  <c r="M969" i="1"/>
  <c r="M965" i="1"/>
  <c r="M982" i="1"/>
  <c r="M979" i="1"/>
  <c r="M972" i="1"/>
  <c r="M966" i="1"/>
  <c r="M967" i="1"/>
  <c r="M973" i="1"/>
  <c r="M977" i="1"/>
  <c r="M970" i="1"/>
  <c r="M985" i="1"/>
  <c r="M983" i="1"/>
  <c r="M984" i="1"/>
  <c r="M975" i="1"/>
  <c r="M971" i="1"/>
  <c r="M980" i="1"/>
  <c r="M968" i="1"/>
  <c r="M974" i="1"/>
  <c r="M978" i="1"/>
  <c r="M955" i="1"/>
  <c r="M962" i="1"/>
  <c r="M953" i="1"/>
  <c r="M952" i="1"/>
  <c r="M948" i="1"/>
  <c r="M946" i="1"/>
  <c r="M949" i="1"/>
  <c r="M959" i="1"/>
  <c r="M950" i="1"/>
  <c r="M958" i="1"/>
  <c r="M944" i="1"/>
  <c r="M951" i="1"/>
  <c r="M956" i="1"/>
  <c r="M964" i="1"/>
  <c r="M960" i="1"/>
  <c r="M963" i="1"/>
  <c r="M961" i="1"/>
  <c r="M954" i="1"/>
  <c r="M957" i="1"/>
  <c r="M945" i="1"/>
  <c r="M947" i="1"/>
  <c r="M925" i="1"/>
  <c r="M940" i="1"/>
  <c r="M924" i="1"/>
  <c r="M932" i="1"/>
  <c r="M939" i="1"/>
  <c r="M930" i="1"/>
  <c r="M928" i="1"/>
  <c r="M938" i="1"/>
  <c r="M933" i="1"/>
  <c r="M934" i="1"/>
  <c r="M943" i="1"/>
  <c r="M923" i="1"/>
  <c r="M942" i="1"/>
  <c r="M941" i="1"/>
  <c r="M927" i="1"/>
  <c r="M929" i="1"/>
  <c r="M937" i="1"/>
  <c r="M936" i="1"/>
  <c r="M931" i="1"/>
  <c r="M926" i="1"/>
  <c r="M935" i="1"/>
  <c r="M906" i="1"/>
  <c r="M922" i="1"/>
  <c r="M913" i="1"/>
  <c r="M918" i="1"/>
  <c r="M903" i="1"/>
  <c r="M914" i="1"/>
  <c r="M911" i="1"/>
  <c r="M908" i="1"/>
  <c r="M916" i="1"/>
  <c r="M902" i="1"/>
  <c r="M920" i="1"/>
  <c r="M919" i="1"/>
  <c r="M907" i="1"/>
  <c r="M915" i="1"/>
  <c r="M921" i="1"/>
  <c r="M910" i="1"/>
  <c r="M909" i="1"/>
  <c r="M917" i="1"/>
  <c r="M904" i="1"/>
  <c r="M905" i="1"/>
  <c r="M912" i="1"/>
  <c r="M900" i="1"/>
  <c r="M896" i="1"/>
  <c r="M895" i="1"/>
  <c r="M901" i="1"/>
  <c r="M897" i="1"/>
  <c r="M890" i="1"/>
  <c r="M894" i="1"/>
  <c r="M887" i="1"/>
  <c r="M883" i="1"/>
  <c r="M891" i="1"/>
  <c r="M882" i="1"/>
  <c r="M886" i="1"/>
  <c r="M881" i="1"/>
  <c r="M898" i="1"/>
  <c r="M885" i="1"/>
  <c r="M889" i="1"/>
  <c r="M884" i="1"/>
  <c r="M892" i="1"/>
  <c r="M899" i="1"/>
  <c r="M893" i="1"/>
  <c r="M888" i="1"/>
  <c r="M863" i="1"/>
  <c r="M861" i="1"/>
  <c r="M860" i="1"/>
  <c r="M862" i="1"/>
  <c r="M864" i="1"/>
  <c r="M872" i="1"/>
  <c r="M877" i="1"/>
  <c r="M874" i="1"/>
  <c r="M869" i="1"/>
  <c r="M867" i="1"/>
  <c r="M876" i="1"/>
  <c r="M880" i="1"/>
  <c r="M868" i="1"/>
  <c r="M878" i="1"/>
  <c r="M873" i="1"/>
  <c r="M866" i="1"/>
  <c r="M875" i="1"/>
  <c r="M865" i="1"/>
  <c r="M871" i="1"/>
  <c r="M879" i="1"/>
  <c r="M870" i="1"/>
  <c r="M850" i="1"/>
  <c r="M839" i="1"/>
  <c r="M851" i="1"/>
  <c r="M849" i="1"/>
  <c r="M846" i="1"/>
  <c r="M852" i="1"/>
  <c r="M857" i="1"/>
  <c r="M856" i="1"/>
  <c r="M843" i="1"/>
  <c r="M853" i="1"/>
  <c r="M845" i="1"/>
  <c r="M854" i="1"/>
  <c r="M858" i="1"/>
  <c r="M848" i="1"/>
  <c r="M847" i="1"/>
  <c r="M842" i="1"/>
  <c r="M844" i="1"/>
  <c r="M855" i="1"/>
  <c r="M840" i="1"/>
  <c r="M859" i="1"/>
  <c r="M841" i="1"/>
  <c r="M831" i="1"/>
  <c r="M835" i="1"/>
  <c r="M824" i="1"/>
  <c r="M830" i="1"/>
  <c r="M833" i="1"/>
  <c r="M834" i="1"/>
  <c r="M820" i="1"/>
  <c r="M827" i="1"/>
  <c r="M821" i="1"/>
  <c r="M819" i="1"/>
  <c r="M822" i="1"/>
  <c r="M826" i="1"/>
  <c r="M818" i="1"/>
  <c r="M828" i="1"/>
  <c r="M837" i="1"/>
  <c r="M823" i="1"/>
  <c r="M838" i="1"/>
  <c r="M836" i="1"/>
  <c r="M832" i="1"/>
  <c r="M825" i="1"/>
  <c r="M829" i="1"/>
  <c r="M798" i="1"/>
  <c r="M805" i="1"/>
  <c r="M816" i="1"/>
  <c r="M807" i="1"/>
  <c r="M810" i="1"/>
  <c r="M801" i="1"/>
  <c r="M811" i="1"/>
  <c r="M815" i="1"/>
  <c r="M797" i="1"/>
  <c r="M802" i="1"/>
  <c r="M804" i="1"/>
  <c r="M812" i="1"/>
  <c r="M800" i="1"/>
  <c r="M817" i="1"/>
  <c r="M803" i="1"/>
  <c r="M809" i="1"/>
  <c r="M799" i="1"/>
  <c r="M806" i="1"/>
  <c r="M813" i="1"/>
  <c r="M808" i="1"/>
  <c r="M814" i="1"/>
  <c r="M765" i="1"/>
  <c r="M788" i="1"/>
  <c r="M775" i="1"/>
  <c r="M781" i="1"/>
  <c r="M780" i="1"/>
  <c r="M782" i="1"/>
  <c r="M795" i="1"/>
  <c r="M763" i="1"/>
  <c r="M770" i="1"/>
  <c r="M777" i="1"/>
  <c r="M768" i="1"/>
  <c r="M771" i="1"/>
  <c r="M785" i="1"/>
  <c r="M769" i="1"/>
  <c r="M796" i="1"/>
  <c r="M767" i="1"/>
  <c r="M773" i="1"/>
  <c r="M776" i="1"/>
  <c r="M793" i="1"/>
  <c r="M792" i="1"/>
  <c r="M764" i="1"/>
  <c r="M762" i="1"/>
  <c r="M761" i="1"/>
  <c r="M791" i="1"/>
  <c r="M779" i="1"/>
  <c r="M772" i="1"/>
  <c r="M789" i="1"/>
  <c r="M774" i="1"/>
  <c r="M766" i="1"/>
  <c r="M778" i="1"/>
  <c r="M794" i="1"/>
  <c r="M783" i="1"/>
  <c r="M784" i="1"/>
  <c r="M790" i="1"/>
  <c r="M786" i="1"/>
  <c r="M787" i="1"/>
  <c r="M745" i="1"/>
  <c r="M747" i="1"/>
  <c r="M753" i="1"/>
  <c r="M754" i="1"/>
  <c r="M751" i="1"/>
  <c r="M758" i="1"/>
  <c r="M750" i="1"/>
  <c r="M743" i="1"/>
  <c r="M757" i="1"/>
  <c r="M756" i="1"/>
  <c r="M744" i="1"/>
  <c r="M759" i="1"/>
  <c r="M748" i="1"/>
  <c r="M749" i="1"/>
  <c r="M760" i="1"/>
  <c r="M755" i="1"/>
  <c r="M746" i="1"/>
  <c r="M752" i="1"/>
  <c r="M725" i="1"/>
  <c r="M730" i="1"/>
  <c r="M728" i="1"/>
  <c r="M727" i="1"/>
  <c r="M736" i="1"/>
  <c r="M742" i="1"/>
  <c r="M737" i="1"/>
  <c r="M731" i="1"/>
  <c r="M738" i="1"/>
  <c r="M729" i="1"/>
  <c r="M734" i="1"/>
  <c r="M741" i="1"/>
  <c r="M740" i="1"/>
  <c r="M732" i="1"/>
  <c r="M733" i="1"/>
  <c r="M726" i="1"/>
  <c r="M735" i="1"/>
  <c r="M739" i="1"/>
  <c r="M708" i="1"/>
  <c r="M713" i="1"/>
  <c r="M716" i="1"/>
  <c r="M718" i="1"/>
  <c r="M709" i="1"/>
  <c r="M714" i="1"/>
  <c r="M717" i="1"/>
  <c r="M715" i="1"/>
  <c r="M707" i="1"/>
  <c r="M719" i="1"/>
  <c r="M710" i="1"/>
  <c r="M722" i="1"/>
  <c r="M721" i="1"/>
  <c r="M711" i="1"/>
  <c r="M723" i="1"/>
  <c r="M712" i="1"/>
  <c r="M720" i="1"/>
  <c r="M724" i="1"/>
  <c r="M699" i="1"/>
  <c r="M692" i="1"/>
  <c r="M702" i="1"/>
  <c r="M690" i="1"/>
  <c r="M689" i="1"/>
  <c r="M697" i="1"/>
  <c r="M693" i="1"/>
  <c r="M696" i="1"/>
  <c r="M691" i="1"/>
  <c r="M704" i="1"/>
  <c r="M695" i="1"/>
  <c r="M698" i="1"/>
  <c r="M703" i="1"/>
  <c r="M701" i="1"/>
  <c r="M700" i="1"/>
  <c r="M705" i="1"/>
  <c r="M694" i="1"/>
  <c r="M706" i="1"/>
  <c r="M675" i="1"/>
  <c r="M673" i="1"/>
  <c r="M676" i="1"/>
  <c r="M679" i="1"/>
  <c r="M680" i="1"/>
  <c r="M678" i="1"/>
  <c r="M672" i="1"/>
  <c r="M677" i="1"/>
  <c r="M682" i="1"/>
  <c r="M686" i="1"/>
  <c r="M685" i="1"/>
  <c r="M681" i="1"/>
  <c r="M674" i="1"/>
  <c r="M687" i="1"/>
  <c r="M683" i="1"/>
  <c r="M684" i="1"/>
  <c r="M671" i="1"/>
  <c r="M688" i="1"/>
  <c r="M659" i="1"/>
  <c r="M657" i="1"/>
  <c r="M658" i="1"/>
  <c r="M665" i="1"/>
  <c r="M663" i="1"/>
  <c r="M660" i="1"/>
  <c r="M654" i="1"/>
  <c r="M653" i="1"/>
  <c r="M669" i="1"/>
  <c r="M662" i="1"/>
  <c r="M661" i="1"/>
  <c r="M668" i="1"/>
  <c r="M667" i="1"/>
  <c r="M664" i="1"/>
  <c r="M656" i="1"/>
  <c r="M666" i="1"/>
  <c r="M655" i="1"/>
  <c r="M670" i="1"/>
  <c r="M641" i="1"/>
  <c r="M637" i="1"/>
  <c r="M643" i="1"/>
  <c r="M636" i="1"/>
  <c r="M640" i="1"/>
  <c r="M648" i="1"/>
  <c r="M635" i="1"/>
  <c r="M638" i="1"/>
  <c r="M646" i="1"/>
  <c r="M644" i="1"/>
  <c r="M650" i="1"/>
  <c r="M651" i="1"/>
  <c r="M639" i="1"/>
  <c r="M645" i="1"/>
  <c r="M642" i="1"/>
  <c r="M649" i="1"/>
  <c r="M647" i="1"/>
  <c r="M652" i="1"/>
  <c r="M632" i="1"/>
  <c r="M625" i="1"/>
  <c r="M628" i="1"/>
  <c r="M627" i="1"/>
  <c r="M626" i="1"/>
  <c r="M624" i="1"/>
  <c r="M619" i="1"/>
  <c r="M622" i="1"/>
  <c r="M618" i="1"/>
  <c r="M617" i="1"/>
  <c r="M620" i="1"/>
  <c r="M630" i="1"/>
  <c r="M629" i="1"/>
  <c r="M633" i="1"/>
  <c r="M631" i="1"/>
  <c r="M621" i="1"/>
  <c r="M623" i="1"/>
  <c r="M634" i="1"/>
  <c r="M613" i="1"/>
  <c r="M611" i="1"/>
  <c r="M609" i="1"/>
  <c r="M614" i="1"/>
  <c r="M615" i="1"/>
  <c r="M610" i="1"/>
  <c r="M612" i="1"/>
  <c r="M616" i="1"/>
  <c r="M603" i="1"/>
  <c r="M606" i="1"/>
  <c r="M608" i="1"/>
  <c r="M604" i="1"/>
  <c r="M605" i="1"/>
  <c r="M607" i="1"/>
  <c r="M597" i="1"/>
  <c r="M600" i="1"/>
  <c r="M598" i="1"/>
  <c r="M601" i="1"/>
  <c r="M602" i="1"/>
  <c r="M599" i="1"/>
  <c r="M591" i="1"/>
  <c r="M592" i="1"/>
  <c r="M594" i="1"/>
  <c r="M593" i="1"/>
  <c r="M596" i="1"/>
  <c r="M595" i="1"/>
  <c r="M585" i="1"/>
  <c r="M587" i="1"/>
  <c r="M588" i="1"/>
  <c r="M586" i="1"/>
  <c r="M589" i="1"/>
  <c r="M590" i="1"/>
  <c r="M580" i="1"/>
  <c r="M579" i="1"/>
  <c r="M581" i="1"/>
  <c r="M583" i="1"/>
  <c r="M584" i="1"/>
  <c r="M582" i="1"/>
  <c r="M574" i="1"/>
  <c r="M573" i="1"/>
  <c r="M576" i="1"/>
  <c r="M575" i="1"/>
  <c r="M578" i="1"/>
  <c r="M577" i="1"/>
  <c r="M568" i="1"/>
  <c r="M567" i="1"/>
  <c r="M569" i="1"/>
  <c r="M571" i="1"/>
  <c r="M572" i="1"/>
  <c r="M570" i="1"/>
  <c r="M562" i="1"/>
  <c r="M565" i="1"/>
  <c r="M564" i="1"/>
  <c r="M561" i="1"/>
  <c r="M566" i="1"/>
  <c r="M563" i="1"/>
  <c r="M558" i="1"/>
  <c r="M557" i="1"/>
  <c r="M556" i="1"/>
  <c r="M555" i="1"/>
  <c r="M560" i="1"/>
  <c r="M559" i="1"/>
  <c r="M549" i="1"/>
  <c r="M551" i="1"/>
  <c r="M552" i="1"/>
  <c r="M550" i="1"/>
  <c r="M554" i="1"/>
  <c r="M553" i="1"/>
  <c r="M543" i="1"/>
  <c r="M545" i="1"/>
  <c r="M544" i="1"/>
  <c r="M546" i="1"/>
  <c r="M548" i="1"/>
  <c r="M547" i="1"/>
  <c r="M538" i="1"/>
  <c r="M540" i="1"/>
  <c r="M537" i="1"/>
  <c r="M539" i="1"/>
  <c r="M542" i="1"/>
  <c r="M541" i="1"/>
  <c r="M533" i="1"/>
  <c r="M534" i="1"/>
  <c r="M531" i="1"/>
  <c r="M532" i="1"/>
  <c r="M536" i="1"/>
  <c r="M535" i="1"/>
  <c r="M526" i="1"/>
  <c r="M527" i="1"/>
  <c r="M528" i="1"/>
  <c r="M525" i="1"/>
  <c r="M530" i="1"/>
  <c r="M529" i="1"/>
  <c r="M521" i="1"/>
  <c r="M519" i="1"/>
  <c r="M522" i="1"/>
  <c r="M520" i="1"/>
  <c r="M524" i="1"/>
  <c r="M523" i="1"/>
  <c r="M513" i="1"/>
  <c r="M515" i="1"/>
  <c r="M516" i="1"/>
  <c r="M514" i="1"/>
  <c r="M517" i="1"/>
  <c r="M518" i="1"/>
  <c r="M509" i="1"/>
  <c r="M510" i="1"/>
  <c r="M511" i="1"/>
  <c r="M508" i="1"/>
  <c r="M507" i="1"/>
  <c r="M512" i="1"/>
  <c r="M501" i="1"/>
  <c r="M504" i="1"/>
  <c r="M502" i="1"/>
  <c r="M503" i="1"/>
  <c r="M505" i="1"/>
  <c r="M506" i="1"/>
  <c r="M497" i="1"/>
  <c r="M499" i="1"/>
  <c r="M500" i="1"/>
  <c r="M496" i="1"/>
  <c r="M495" i="1"/>
  <c r="M498" i="1"/>
  <c r="M491" i="1"/>
  <c r="M489" i="1"/>
  <c r="M494" i="1"/>
  <c r="M492" i="1"/>
  <c r="M490" i="1"/>
  <c r="M493" i="1"/>
  <c r="M485" i="1"/>
  <c r="M483" i="1"/>
  <c r="M486" i="1"/>
  <c r="M487" i="1"/>
  <c r="M484" i="1"/>
  <c r="M488" i="1"/>
  <c r="M478" i="1"/>
  <c r="M477" i="1"/>
  <c r="M482" i="1"/>
  <c r="M480" i="1"/>
  <c r="M481" i="1"/>
  <c r="M479" i="1"/>
  <c r="M473" i="1"/>
  <c r="M476" i="1"/>
  <c r="M472" i="1"/>
  <c r="M471" i="1"/>
  <c r="M475" i="1"/>
  <c r="M474" i="1"/>
  <c r="M469" i="1"/>
  <c r="M470" i="1"/>
  <c r="M466" i="1"/>
  <c r="M463" i="1"/>
  <c r="M468" i="1"/>
  <c r="M465" i="1"/>
  <c r="M467" i="1"/>
  <c r="M464" i="1"/>
  <c r="M454" i="1"/>
  <c r="M460" i="1"/>
  <c r="M451" i="1"/>
  <c r="M458" i="1"/>
  <c r="M459" i="1"/>
  <c r="M461" i="1"/>
  <c r="M462" i="1"/>
  <c r="M452" i="1"/>
  <c r="M457" i="1"/>
  <c r="M453" i="1"/>
  <c r="M456" i="1"/>
  <c r="M455" i="1"/>
  <c r="M444" i="1"/>
  <c r="M446" i="1"/>
  <c r="M450" i="1"/>
  <c r="M449" i="1"/>
  <c r="M443" i="1"/>
  <c r="M440" i="1"/>
  <c r="M442" i="1"/>
  <c r="M447" i="1"/>
  <c r="M439" i="1"/>
  <c r="M445" i="1"/>
  <c r="M441" i="1"/>
  <c r="M448" i="1"/>
  <c r="M433" i="1"/>
  <c r="M434" i="1"/>
  <c r="M436" i="1"/>
  <c r="M428" i="1"/>
  <c r="M437" i="1"/>
  <c r="M435" i="1"/>
  <c r="M429" i="1"/>
  <c r="M432" i="1"/>
  <c r="M430" i="1"/>
  <c r="M438" i="1"/>
  <c r="M427" i="1"/>
  <c r="M431" i="1"/>
  <c r="M418" i="1"/>
  <c r="M416" i="1"/>
  <c r="M415" i="1"/>
  <c r="M419" i="1"/>
  <c r="M425" i="1"/>
  <c r="M420" i="1"/>
  <c r="M423" i="1"/>
  <c r="M417" i="1"/>
  <c r="M426" i="1"/>
  <c r="M424" i="1"/>
  <c r="M422" i="1"/>
  <c r="M421" i="1"/>
  <c r="M406" i="1"/>
  <c r="M404" i="1"/>
  <c r="M410" i="1"/>
  <c r="M408" i="1"/>
  <c r="M414" i="1"/>
  <c r="M405" i="1"/>
  <c r="M411" i="1"/>
  <c r="M412" i="1"/>
  <c r="M413" i="1"/>
  <c r="M403" i="1"/>
  <c r="M407" i="1"/>
  <c r="M409" i="1"/>
  <c r="M395" i="1"/>
  <c r="M392" i="1"/>
  <c r="M393" i="1"/>
  <c r="M401" i="1"/>
  <c r="M402" i="1"/>
  <c r="M398" i="1"/>
  <c r="M399" i="1"/>
  <c r="M394" i="1"/>
  <c r="M396" i="1"/>
  <c r="M391" i="1"/>
  <c r="M397" i="1"/>
  <c r="M400" i="1"/>
  <c r="M384" i="1"/>
  <c r="M381" i="1"/>
  <c r="M386" i="1"/>
  <c r="M389" i="1"/>
  <c r="M385" i="1"/>
  <c r="M379" i="1"/>
  <c r="M380" i="1"/>
  <c r="M388" i="1"/>
  <c r="M390" i="1"/>
  <c r="M387" i="1"/>
  <c r="M382" i="1"/>
  <c r="M383" i="1"/>
  <c r="M367" i="1"/>
  <c r="M368" i="1"/>
  <c r="M372" i="1"/>
  <c r="M378" i="1"/>
  <c r="M377" i="1"/>
  <c r="M370" i="1"/>
  <c r="M373" i="1"/>
  <c r="M376" i="1"/>
  <c r="M375" i="1"/>
  <c r="M369" i="1"/>
  <c r="M374" i="1"/>
  <c r="M371" i="1"/>
  <c r="M355" i="1"/>
  <c r="M358" i="1"/>
  <c r="M359" i="1"/>
  <c r="M363" i="1"/>
  <c r="M365" i="1"/>
  <c r="M361" i="1"/>
  <c r="M357" i="1"/>
  <c r="M364" i="1"/>
  <c r="M356" i="1"/>
  <c r="M360" i="1"/>
  <c r="M366" i="1"/>
  <c r="M362" i="1"/>
  <c r="M344" i="1"/>
  <c r="M349" i="1"/>
  <c r="M353" i="1"/>
  <c r="M351" i="1"/>
  <c r="M350" i="1"/>
  <c r="M354" i="1"/>
  <c r="M352" i="1"/>
  <c r="M348" i="1"/>
  <c r="M346" i="1"/>
  <c r="M345" i="1"/>
  <c r="M347" i="1"/>
  <c r="M343" i="1"/>
  <c r="M334" i="1"/>
  <c r="M331" i="1"/>
  <c r="M335" i="1"/>
  <c r="M340" i="1"/>
  <c r="M339" i="1"/>
  <c r="M341" i="1"/>
  <c r="M337" i="1"/>
  <c r="M338" i="1"/>
  <c r="M342" i="1"/>
  <c r="M333" i="1"/>
  <c r="M336" i="1"/>
  <c r="M332" i="1"/>
  <c r="M321" i="1"/>
  <c r="M328" i="1"/>
  <c r="M319" i="1"/>
  <c r="M324" i="1"/>
  <c r="M325" i="1"/>
  <c r="M322" i="1"/>
  <c r="M320" i="1"/>
  <c r="M327" i="1"/>
  <c r="M323" i="1"/>
  <c r="M326" i="1"/>
  <c r="M330" i="1"/>
  <c r="M329" i="1"/>
  <c r="M307" i="1"/>
  <c r="M314" i="1"/>
  <c r="M309" i="1"/>
  <c r="M318" i="1"/>
  <c r="M312" i="1"/>
  <c r="M315" i="1"/>
  <c r="M316" i="1"/>
  <c r="M310" i="1"/>
  <c r="M311" i="1"/>
  <c r="M317" i="1"/>
  <c r="M313" i="1"/>
  <c r="M308" i="1"/>
  <c r="M303" i="1"/>
  <c r="M296" i="1"/>
  <c r="M297" i="1"/>
  <c r="M295" i="1"/>
  <c r="M305" i="1"/>
  <c r="M298" i="1"/>
  <c r="M300" i="1"/>
  <c r="M299" i="1"/>
  <c r="M301" i="1"/>
  <c r="M304" i="1"/>
  <c r="M306" i="1"/>
  <c r="M302" i="1"/>
  <c r="M284" i="1"/>
  <c r="M290" i="1"/>
  <c r="M286" i="1"/>
  <c r="M283" i="1"/>
  <c r="M287" i="1"/>
  <c r="M293" i="1"/>
  <c r="M288" i="1"/>
  <c r="M289" i="1"/>
  <c r="M292" i="1"/>
  <c r="M291" i="1"/>
  <c r="M285" i="1"/>
  <c r="M294" i="1"/>
  <c r="M276" i="1"/>
  <c r="M272" i="1"/>
  <c r="M278" i="1"/>
  <c r="M275" i="1"/>
  <c r="M281" i="1"/>
  <c r="M280" i="1"/>
  <c r="M282" i="1"/>
  <c r="M279" i="1"/>
  <c r="M277" i="1"/>
  <c r="M273" i="1"/>
  <c r="M271" i="1"/>
  <c r="M274" i="1"/>
  <c r="M261" i="1"/>
  <c r="M260" i="1"/>
  <c r="M269" i="1"/>
  <c r="M262" i="1"/>
  <c r="M268" i="1"/>
  <c r="M265" i="1"/>
  <c r="M264" i="1"/>
  <c r="M270" i="1"/>
  <c r="M263" i="1"/>
  <c r="M267" i="1"/>
  <c r="M266" i="1"/>
  <c r="M250" i="1"/>
  <c r="M249" i="1"/>
  <c r="M255" i="1"/>
  <c r="M254" i="1"/>
  <c r="M257" i="1"/>
  <c r="M252" i="1"/>
  <c r="M253" i="1"/>
  <c r="M258" i="1"/>
  <c r="M251" i="1"/>
  <c r="M259" i="1"/>
  <c r="M256" i="1"/>
  <c r="M242" i="1"/>
  <c r="M239" i="1"/>
  <c r="M240" i="1"/>
  <c r="M245" i="1"/>
  <c r="M248" i="1"/>
  <c r="M246" i="1"/>
  <c r="M241" i="1"/>
  <c r="M247" i="1"/>
  <c r="M238" i="1"/>
  <c r="M237" i="1"/>
  <c r="M243" i="1"/>
  <c r="M244" i="1"/>
  <c r="M226" i="1"/>
  <c r="M236" i="1"/>
  <c r="M235" i="1"/>
  <c r="M232" i="1"/>
  <c r="M233" i="1"/>
  <c r="M231" i="1"/>
  <c r="M225" i="1"/>
  <c r="M227" i="1"/>
  <c r="M230" i="1"/>
  <c r="M229" i="1"/>
  <c r="M234" i="1"/>
  <c r="M228" i="1"/>
  <c r="M213" i="1"/>
  <c r="M217" i="1"/>
  <c r="M222" i="1"/>
  <c r="M224" i="1"/>
  <c r="M220" i="1"/>
  <c r="M221" i="1"/>
  <c r="M215" i="1"/>
  <c r="M219" i="1"/>
  <c r="M216" i="1"/>
  <c r="M223" i="1"/>
  <c r="M218" i="1"/>
  <c r="M214" i="1"/>
  <c r="M205" i="1"/>
  <c r="M202" i="1"/>
  <c r="M201" i="1"/>
  <c r="M209" i="1"/>
  <c r="M203" i="1"/>
  <c r="M204" i="1"/>
  <c r="M207" i="1"/>
  <c r="M210" i="1"/>
  <c r="M208" i="1"/>
  <c r="M211" i="1"/>
  <c r="M212" i="1"/>
  <c r="M206" i="1"/>
  <c r="M190" i="1"/>
  <c r="M191" i="1"/>
  <c r="M189" i="1"/>
  <c r="M192" i="1"/>
  <c r="M199" i="1"/>
  <c r="M200" i="1"/>
  <c r="M198" i="1"/>
  <c r="M196" i="1"/>
  <c r="M195" i="1"/>
  <c r="M193" i="1"/>
  <c r="M197" i="1"/>
  <c r="M194" i="1"/>
  <c r="M181" i="1"/>
  <c r="M177" i="1"/>
  <c r="M188" i="1"/>
  <c r="M185" i="1"/>
  <c r="M182" i="1"/>
  <c r="M186" i="1"/>
  <c r="M187" i="1"/>
  <c r="M183" i="1"/>
  <c r="M180" i="1"/>
  <c r="M184" i="1"/>
  <c r="M179" i="1"/>
  <c r="M178" i="1"/>
  <c r="M165" i="1"/>
  <c r="M167" i="1"/>
  <c r="M168" i="1"/>
  <c r="M172" i="1"/>
  <c r="M174" i="1"/>
  <c r="M166" i="1"/>
  <c r="M170" i="1"/>
  <c r="M176" i="1"/>
  <c r="M169" i="1"/>
  <c r="M173" i="1"/>
  <c r="M171" i="1"/>
  <c r="M175" i="1"/>
  <c r="M163" i="1"/>
  <c r="M154" i="1"/>
  <c r="M153" i="1"/>
  <c r="M160" i="1"/>
  <c r="M161" i="1"/>
  <c r="M162" i="1"/>
  <c r="M157" i="1"/>
  <c r="M155" i="1"/>
  <c r="M158" i="1"/>
  <c r="M164" i="1"/>
  <c r="M156" i="1"/>
  <c r="M159" i="1"/>
  <c r="M146" i="1"/>
  <c r="M141" i="1"/>
  <c r="M149" i="1"/>
  <c r="M152" i="1"/>
  <c r="M151" i="1"/>
  <c r="M148" i="1"/>
  <c r="M144" i="1"/>
  <c r="M145" i="1"/>
  <c r="M147" i="1"/>
  <c r="M150" i="1"/>
  <c r="M142" i="1"/>
  <c r="M143" i="1"/>
  <c r="M133" i="1"/>
  <c r="M130" i="1"/>
  <c r="M138" i="1"/>
  <c r="M140" i="1"/>
  <c r="M137" i="1"/>
  <c r="M129" i="1"/>
  <c r="M139" i="1"/>
  <c r="M135" i="1"/>
  <c r="M132" i="1"/>
  <c r="M136" i="1"/>
  <c r="M131" i="1"/>
  <c r="M134" i="1"/>
  <c r="M117" i="1"/>
  <c r="M119" i="1"/>
  <c r="M118" i="1"/>
  <c r="M120" i="1"/>
  <c r="M128" i="1"/>
  <c r="M122" i="1"/>
  <c r="M124" i="1"/>
  <c r="M125" i="1"/>
  <c r="M127" i="1"/>
  <c r="M121" i="1"/>
  <c r="M123" i="1"/>
  <c r="M126" i="1"/>
  <c r="M112" i="1"/>
  <c r="M107" i="1"/>
  <c r="M105" i="1"/>
  <c r="M111" i="1"/>
  <c r="M116" i="1"/>
  <c r="M113" i="1"/>
  <c r="M115" i="1"/>
  <c r="M114" i="1"/>
  <c r="M106" i="1"/>
  <c r="M110" i="1"/>
  <c r="M109" i="1"/>
  <c r="M108" i="1"/>
  <c r="M93" i="1"/>
  <c r="M102" i="1"/>
  <c r="M104" i="1"/>
  <c r="M96" i="1"/>
  <c r="M94" i="1"/>
  <c r="M95" i="1"/>
  <c r="M103" i="1"/>
  <c r="M97" i="1"/>
  <c r="M101" i="1"/>
  <c r="M99" i="1"/>
  <c r="M100" i="1"/>
  <c r="M98" i="1"/>
  <c r="M85" i="1"/>
  <c r="M81" i="1"/>
  <c r="M82" i="1"/>
  <c r="M88" i="1"/>
  <c r="M90" i="1"/>
  <c r="M86" i="1"/>
  <c r="M91" i="1"/>
  <c r="M83" i="1"/>
  <c r="M84" i="1"/>
  <c r="M89" i="1"/>
  <c r="M87" i="1"/>
  <c r="M92" i="1"/>
  <c r="M79" i="1"/>
  <c r="M69" i="1"/>
  <c r="M75" i="1"/>
  <c r="M74" i="1"/>
  <c r="M80" i="1"/>
  <c r="M71" i="1"/>
  <c r="M70" i="1"/>
  <c r="M76" i="1"/>
  <c r="M73" i="1"/>
  <c r="M78" i="1"/>
  <c r="M77" i="1"/>
  <c r="M72" i="1"/>
  <c r="M63" i="1"/>
  <c r="M57" i="1"/>
  <c r="M67" i="1"/>
  <c r="M66" i="1"/>
  <c r="M64" i="1"/>
  <c r="M59" i="1"/>
  <c r="M58" i="1"/>
  <c r="M60" i="1"/>
  <c r="M65" i="1"/>
  <c r="M68" i="1"/>
  <c r="M61" i="1"/>
  <c r="M62" i="1"/>
  <c r="M53" i="1"/>
  <c r="M46" i="1"/>
  <c r="M45" i="1"/>
  <c r="M55" i="1"/>
  <c r="M50" i="1"/>
  <c r="M51" i="1"/>
  <c r="M47" i="1"/>
  <c r="M48" i="1"/>
  <c r="M52" i="1"/>
  <c r="M49" i="1"/>
  <c r="M56" i="1"/>
  <c r="M54" i="1"/>
  <c r="M40" i="1"/>
  <c r="M37" i="1"/>
  <c r="M38" i="1"/>
  <c r="M42" i="1"/>
  <c r="M33" i="1"/>
  <c r="M41" i="1"/>
  <c r="M36" i="1"/>
  <c r="M35" i="1"/>
  <c r="M39" i="1"/>
  <c r="M44" i="1"/>
  <c r="M43" i="1"/>
  <c r="M34" i="1"/>
  <c r="M25" i="1"/>
  <c r="M28" i="1"/>
  <c r="M24" i="1"/>
  <c r="M23" i="1"/>
  <c r="M31" i="1"/>
  <c r="M29" i="1"/>
  <c r="M27" i="1"/>
  <c r="M22" i="1"/>
  <c r="M30" i="1"/>
  <c r="M32" i="1"/>
  <c r="M21" i="1"/>
  <c r="M26" i="1"/>
  <c r="M13" i="1"/>
  <c r="M19" i="1"/>
  <c r="M12" i="1"/>
  <c r="M14" i="1"/>
  <c r="M10" i="1"/>
  <c r="M15" i="1"/>
  <c r="M9" i="1"/>
  <c r="M11" i="1"/>
  <c r="M18" i="1"/>
  <c r="M20" i="1"/>
  <c r="M17" i="1"/>
  <c r="M16" i="1"/>
  <c r="M6" i="1"/>
  <c r="M2" i="1"/>
  <c r="M8" i="1"/>
  <c r="M4" i="1"/>
  <c r="M3" i="1"/>
  <c r="M5" i="1"/>
  <c r="M7" i="1"/>
  <c r="M4521" i="1"/>
  <c r="H4521" i="1"/>
  <c r="H4516" i="1"/>
  <c r="H4517" i="1"/>
  <c r="H4520" i="1"/>
  <c r="H4519" i="1"/>
  <c r="H4518" i="1"/>
  <c r="H4515" i="1"/>
  <c r="H4514" i="1"/>
  <c r="H4512" i="1"/>
  <c r="H4510" i="1"/>
  <c r="H4513" i="1"/>
  <c r="H4511" i="1"/>
  <c r="H4508" i="1"/>
  <c r="H4507" i="1"/>
  <c r="H4509" i="1"/>
  <c r="H4503" i="1"/>
  <c r="H4504" i="1"/>
  <c r="H4505" i="1"/>
  <c r="H4501" i="1"/>
  <c r="H4502" i="1"/>
  <c r="H4506" i="1"/>
  <c r="H4500" i="1"/>
  <c r="H4499" i="1"/>
  <c r="H4498" i="1"/>
  <c r="H4495" i="1"/>
  <c r="H4497" i="1"/>
  <c r="H4496" i="1"/>
  <c r="H4493" i="1"/>
  <c r="H4494" i="1"/>
  <c r="H4490" i="1"/>
  <c r="H4489" i="1"/>
  <c r="H4491" i="1"/>
  <c r="H4492" i="1"/>
  <c r="H4488" i="1"/>
  <c r="H4486" i="1"/>
  <c r="H4485" i="1"/>
  <c r="H4483" i="1"/>
  <c r="H4487" i="1"/>
  <c r="H4484" i="1"/>
  <c r="H4482" i="1"/>
  <c r="H4467" i="1"/>
  <c r="H4475" i="1"/>
  <c r="H4471" i="1"/>
  <c r="H4470" i="1"/>
  <c r="H4479" i="1"/>
  <c r="H4478" i="1"/>
  <c r="H4473" i="1"/>
  <c r="H4477" i="1"/>
  <c r="H4464" i="1"/>
  <c r="H4466" i="1"/>
  <c r="H4469" i="1"/>
  <c r="H4474" i="1"/>
  <c r="H4480" i="1"/>
  <c r="H4468" i="1"/>
  <c r="H4465" i="1"/>
  <c r="H4462" i="1"/>
  <c r="H4481" i="1"/>
  <c r="H4476" i="1"/>
  <c r="H4472" i="1"/>
  <c r="H4463" i="1"/>
  <c r="H4455" i="1"/>
  <c r="H4444" i="1"/>
  <c r="H4446" i="1"/>
  <c r="H4461" i="1"/>
  <c r="H4458" i="1"/>
  <c r="H4443" i="1"/>
  <c r="H4457" i="1"/>
  <c r="H4442" i="1"/>
  <c r="H4456" i="1"/>
  <c r="H4454" i="1"/>
  <c r="H4451" i="1"/>
  <c r="H4445" i="1"/>
  <c r="H4460" i="1"/>
  <c r="H4450" i="1"/>
  <c r="H4447" i="1"/>
  <c r="H4459" i="1"/>
  <c r="H4453" i="1"/>
  <c r="H4449" i="1"/>
  <c r="H4441" i="1"/>
  <c r="H4448" i="1"/>
  <c r="H4452" i="1"/>
  <c r="H4433" i="1"/>
  <c r="H4425" i="1"/>
  <c r="H4438" i="1"/>
  <c r="H4428" i="1"/>
  <c r="H4424" i="1"/>
  <c r="H4429" i="1"/>
  <c r="H4422" i="1"/>
  <c r="H4439" i="1"/>
  <c r="H4434" i="1"/>
  <c r="H4431" i="1"/>
  <c r="H4421" i="1"/>
  <c r="H4430" i="1"/>
  <c r="H4440" i="1"/>
  <c r="H4426" i="1"/>
  <c r="H4423" i="1"/>
  <c r="H4427" i="1"/>
  <c r="H4432" i="1"/>
  <c r="H4420" i="1"/>
  <c r="H4435" i="1"/>
  <c r="H4437" i="1"/>
  <c r="H4436" i="1"/>
  <c r="H4415" i="1"/>
  <c r="H4416" i="1"/>
  <c r="H4411" i="1"/>
  <c r="H4413" i="1"/>
  <c r="H4419" i="1"/>
  <c r="H4412" i="1"/>
  <c r="H4414" i="1"/>
  <c r="H4417" i="1"/>
  <c r="H4418" i="1"/>
  <c r="H4410" i="1"/>
  <c r="H4402" i="1"/>
  <c r="H4403" i="1"/>
  <c r="H4408" i="1"/>
  <c r="H4407" i="1"/>
  <c r="H4404" i="1"/>
  <c r="H4406" i="1"/>
  <c r="H4409" i="1"/>
  <c r="H4405" i="1"/>
  <c r="H4394" i="1"/>
  <c r="H4393" i="1"/>
  <c r="H4395" i="1"/>
  <c r="H4396" i="1"/>
  <c r="H4398" i="1"/>
  <c r="H4397" i="1"/>
  <c r="H4401" i="1"/>
  <c r="H4399" i="1"/>
  <c r="H4400" i="1"/>
  <c r="H4390" i="1"/>
  <c r="H4389" i="1"/>
  <c r="H4387" i="1"/>
  <c r="H4386" i="1"/>
  <c r="H4384" i="1"/>
  <c r="H4388" i="1"/>
  <c r="H4392" i="1"/>
  <c r="H4385" i="1"/>
  <c r="H4391" i="1"/>
  <c r="H4379" i="1"/>
  <c r="H4380" i="1"/>
  <c r="H4382" i="1"/>
  <c r="H4383" i="1"/>
  <c r="H4376" i="1"/>
  <c r="H4381" i="1"/>
  <c r="H4378" i="1"/>
  <c r="H4375" i="1"/>
  <c r="H4377" i="1"/>
  <c r="H4372" i="1"/>
  <c r="H4371" i="1"/>
  <c r="H4369" i="1"/>
  <c r="H4367" i="1"/>
  <c r="H4373" i="1"/>
  <c r="H4374" i="1"/>
  <c r="H4366" i="1"/>
  <c r="H4368" i="1"/>
  <c r="H4370" i="1"/>
  <c r="H4364" i="1"/>
  <c r="H4365" i="1"/>
  <c r="H4363" i="1"/>
  <c r="H4361" i="1"/>
  <c r="H4362" i="1"/>
  <c r="H4360" i="1"/>
  <c r="H4357" i="1"/>
  <c r="H4358" i="1"/>
  <c r="H4359" i="1"/>
  <c r="H4354" i="1"/>
  <c r="H4353" i="1"/>
  <c r="H4352" i="1"/>
  <c r="H4355" i="1"/>
  <c r="H4349" i="1"/>
  <c r="H4345" i="1"/>
  <c r="H4350" i="1"/>
  <c r="H4351" i="1"/>
  <c r="H4347" i="1"/>
  <c r="H4346" i="1"/>
  <c r="H4348" i="1"/>
  <c r="H4356" i="1"/>
  <c r="H4344" i="1"/>
  <c r="H4342" i="1"/>
  <c r="H4338" i="1"/>
  <c r="H4340" i="1"/>
  <c r="H4334" i="1"/>
  <c r="H4333" i="1"/>
  <c r="H4341" i="1"/>
  <c r="H4336" i="1"/>
  <c r="H4339" i="1"/>
  <c r="H4337" i="1"/>
  <c r="H4335" i="1"/>
  <c r="H4343" i="1"/>
  <c r="H4324" i="1"/>
  <c r="H4331" i="1"/>
  <c r="H4327" i="1"/>
  <c r="H4329" i="1"/>
  <c r="H4325" i="1"/>
  <c r="H4328" i="1"/>
  <c r="H4322" i="1"/>
  <c r="H4326" i="1"/>
  <c r="H4332" i="1"/>
  <c r="H4321" i="1"/>
  <c r="H4323" i="1"/>
  <c r="H4330" i="1"/>
  <c r="H4309" i="1"/>
  <c r="H4306" i="1"/>
  <c r="H4305" i="1"/>
  <c r="H4311" i="1"/>
  <c r="H4308" i="1"/>
  <c r="H4303" i="1"/>
  <c r="H4304" i="1"/>
  <c r="H4314" i="1"/>
  <c r="H4319" i="1"/>
  <c r="H4313" i="1"/>
  <c r="H4310" i="1"/>
  <c r="H4312" i="1"/>
  <c r="H4317" i="1"/>
  <c r="H4307" i="1"/>
  <c r="H4316" i="1"/>
  <c r="H4318" i="1"/>
  <c r="H4320" i="1"/>
  <c r="H4315" i="1"/>
  <c r="H4302" i="1"/>
  <c r="H4298" i="1"/>
  <c r="H4300" i="1"/>
  <c r="H4296" i="1"/>
  <c r="H4295" i="1"/>
  <c r="H4297" i="1"/>
  <c r="H4294" i="1"/>
  <c r="H4299" i="1"/>
  <c r="H4301" i="1"/>
  <c r="H4287" i="1"/>
  <c r="H4288" i="1"/>
  <c r="H4285" i="1"/>
  <c r="H4291" i="1"/>
  <c r="H4289" i="1"/>
  <c r="H4292" i="1"/>
  <c r="H4290" i="1"/>
  <c r="H4286" i="1"/>
  <c r="H4293" i="1"/>
  <c r="H4278" i="1"/>
  <c r="H4284" i="1"/>
  <c r="H4279" i="1"/>
  <c r="H4280" i="1"/>
  <c r="H4277" i="1"/>
  <c r="H4276" i="1"/>
  <c r="H4281" i="1"/>
  <c r="H4283" i="1"/>
  <c r="H4282" i="1"/>
  <c r="H4273" i="1"/>
  <c r="H4272" i="1"/>
  <c r="H4267" i="1"/>
  <c r="H4268" i="1"/>
  <c r="H4271" i="1"/>
  <c r="H4275" i="1"/>
  <c r="H4274" i="1"/>
  <c r="H4270" i="1"/>
  <c r="H4269" i="1"/>
  <c r="H4262" i="1"/>
  <c r="H4264" i="1"/>
  <c r="H4266" i="1"/>
  <c r="H4258" i="1"/>
  <c r="H4259" i="1"/>
  <c r="H4265" i="1"/>
  <c r="H4260" i="1"/>
  <c r="H4263" i="1"/>
  <c r="H4261" i="1"/>
  <c r="H4251" i="1"/>
  <c r="H4257" i="1"/>
  <c r="H4256" i="1"/>
  <c r="H4252" i="1"/>
  <c r="H4255" i="1"/>
  <c r="H4249" i="1"/>
  <c r="H4253" i="1"/>
  <c r="H4254" i="1"/>
  <c r="H4250" i="1"/>
  <c r="H4240" i="1"/>
  <c r="H4247" i="1"/>
  <c r="H4241" i="1"/>
  <c r="H4244" i="1"/>
  <c r="H4243" i="1"/>
  <c r="H4245" i="1"/>
  <c r="H4246" i="1"/>
  <c r="H4242" i="1"/>
  <c r="H4248" i="1"/>
  <c r="H4232" i="1"/>
  <c r="H4229" i="1"/>
  <c r="H4228" i="1"/>
  <c r="H4230" i="1"/>
  <c r="H4233" i="1"/>
  <c r="H4239" i="1"/>
  <c r="H4236" i="1"/>
  <c r="H4231" i="1"/>
  <c r="H4235" i="1"/>
  <c r="H4238" i="1"/>
  <c r="H4237" i="1"/>
  <c r="H4234" i="1"/>
  <c r="H4222" i="1"/>
  <c r="H4223" i="1"/>
  <c r="H4220" i="1"/>
  <c r="H4226" i="1"/>
  <c r="H4224" i="1"/>
  <c r="H4219" i="1"/>
  <c r="H4221" i="1"/>
  <c r="H4217" i="1"/>
  <c r="H4218" i="1"/>
  <c r="H4216" i="1"/>
  <c r="H4227" i="1"/>
  <c r="H4225" i="1"/>
  <c r="H4209" i="1"/>
  <c r="H4212" i="1"/>
  <c r="H4205" i="1"/>
  <c r="H4215" i="1"/>
  <c r="H4206" i="1"/>
  <c r="H4204" i="1"/>
  <c r="H4211" i="1"/>
  <c r="H4210" i="1"/>
  <c r="H4213" i="1"/>
  <c r="H4208" i="1"/>
  <c r="H4214" i="1"/>
  <c r="H4207" i="1"/>
  <c r="H4201" i="1"/>
  <c r="H4200" i="1"/>
  <c r="H4202" i="1"/>
  <c r="H4192" i="1"/>
  <c r="H4203" i="1"/>
  <c r="H4199" i="1"/>
  <c r="H4195" i="1"/>
  <c r="H4194" i="1"/>
  <c r="H4196" i="1"/>
  <c r="H4197" i="1"/>
  <c r="H4193" i="1"/>
  <c r="H4198" i="1"/>
  <c r="H4188" i="1"/>
  <c r="H4191" i="1"/>
  <c r="H4185" i="1"/>
  <c r="H4186" i="1"/>
  <c r="H4187" i="1"/>
  <c r="H4190" i="1"/>
  <c r="H4189" i="1"/>
  <c r="H4182" i="1"/>
  <c r="H4181" i="1"/>
  <c r="H4184" i="1"/>
  <c r="H4183" i="1"/>
  <c r="H4180" i="1"/>
  <c r="H4174" i="1"/>
  <c r="H4175" i="1"/>
  <c r="H4176" i="1"/>
  <c r="H4179" i="1"/>
  <c r="H4177" i="1"/>
  <c r="H4171" i="1"/>
  <c r="H4178" i="1"/>
  <c r="H4173" i="1"/>
  <c r="H4172" i="1"/>
  <c r="H4162" i="1"/>
  <c r="H4169" i="1"/>
  <c r="H4150" i="1"/>
  <c r="H4154" i="1"/>
  <c r="H4156" i="1"/>
  <c r="H4168" i="1"/>
  <c r="H4149" i="1"/>
  <c r="H4159" i="1"/>
  <c r="H4155" i="1"/>
  <c r="H4164" i="1"/>
  <c r="H4166" i="1"/>
  <c r="H4157" i="1"/>
  <c r="H4167" i="1"/>
  <c r="H4158" i="1"/>
  <c r="H4165" i="1"/>
  <c r="H4152" i="1"/>
  <c r="H4161" i="1"/>
  <c r="H4153" i="1"/>
  <c r="H4148" i="1"/>
  <c r="H4151" i="1"/>
  <c r="H4163" i="1"/>
  <c r="H4170" i="1"/>
  <c r="H4160" i="1"/>
  <c r="H4147" i="1"/>
  <c r="H4135" i="1"/>
  <c r="H4132" i="1"/>
  <c r="H4143" i="1"/>
  <c r="H4131" i="1"/>
  <c r="H4134" i="1"/>
  <c r="H4141" i="1"/>
  <c r="H4123" i="1"/>
  <c r="H4125" i="1"/>
  <c r="H4126" i="1"/>
  <c r="H4133" i="1"/>
  <c r="H4124" i="1"/>
  <c r="H4127" i="1"/>
  <c r="H4140" i="1"/>
  <c r="H4128" i="1"/>
  <c r="H4129" i="1"/>
  <c r="H4130" i="1"/>
  <c r="H4142" i="1"/>
  <c r="H4144" i="1"/>
  <c r="H4139" i="1"/>
  <c r="H4145" i="1"/>
  <c r="H4137" i="1"/>
  <c r="H4146" i="1"/>
  <c r="H4138" i="1"/>
  <c r="H4136" i="1"/>
  <c r="H4109" i="1"/>
  <c r="H4114" i="1"/>
  <c r="H4101" i="1"/>
  <c r="H4119" i="1"/>
  <c r="H4110" i="1"/>
  <c r="H4108" i="1"/>
  <c r="H4099" i="1"/>
  <c r="H4118" i="1"/>
  <c r="H4104" i="1"/>
  <c r="H4107" i="1"/>
  <c r="H4116" i="1"/>
  <c r="H4121" i="1"/>
  <c r="H4113" i="1"/>
  <c r="H4120" i="1"/>
  <c r="H4122" i="1"/>
  <c r="H4100" i="1"/>
  <c r="H4098" i="1"/>
  <c r="H4112" i="1"/>
  <c r="H4102" i="1"/>
  <c r="H4117" i="1"/>
  <c r="H4103" i="1"/>
  <c r="H4106" i="1"/>
  <c r="H4111" i="1"/>
  <c r="H4105" i="1"/>
  <c r="H4115" i="1"/>
  <c r="H4082" i="1"/>
  <c r="H4090" i="1"/>
  <c r="H4073" i="1"/>
  <c r="H4072" i="1"/>
  <c r="H4087" i="1"/>
  <c r="H4070" i="1"/>
  <c r="H4068" i="1"/>
  <c r="H4091" i="1"/>
  <c r="H4078" i="1"/>
  <c r="H4069" i="1"/>
  <c r="H4077" i="1"/>
  <c r="H4074" i="1"/>
  <c r="H4089" i="1"/>
  <c r="H4095" i="1"/>
  <c r="H4097" i="1"/>
  <c r="H4088" i="1"/>
  <c r="H4096" i="1"/>
  <c r="H4086" i="1"/>
  <c r="H4080" i="1"/>
  <c r="H4093" i="1"/>
  <c r="H4092" i="1"/>
  <c r="H4083" i="1"/>
  <c r="H4071" i="1"/>
  <c r="H4094" i="1"/>
  <c r="H4081" i="1"/>
  <c r="H4084" i="1"/>
  <c r="H4076" i="1"/>
  <c r="H4085" i="1"/>
  <c r="H4079" i="1"/>
  <c r="H4075" i="1"/>
  <c r="H4061" i="1"/>
  <c r="H4042" i="1"/>
  <c r="H4049" i="1"/>
  <c r="H4039" i="1"/>
  <c r="H4060" i="1"/>
  <c r="H4067" i="1"/>
  <c r="H4046" i="1"/>
  <c r="H4058" i="1"/>
  <c r="H4045" i="1"/>
  <c r="H4044" i="1"/>
  <c r="H4065" i="1"/>
  <c r="H4066" i="1"/>
  <c r="H4051" i="1"/>
  <c r="H4062" i="1"/>
  <c r="H4064" i="1"/>
  <c r="H4041" i="1"/>
  <c r="H4038" i="1"/>
  <c r="H4053" i="1"/>
  <c r="H4043" i="1"/>
  <c r="H4055" i="1"/>
  <c r="H4059" i="1"/>
  <c r="H4054" i="1"/>
  <c r="H4040" i="1"/>
  <c r="H4056" i="1"/>
  <c r="H4063" i="1"/>
  <c r="H4048" i="1"/>
  <c r="H4047" i="1"/>
  <c r="H4052" i="1"/>
  <c r="H4050" i="1"/>
  <c r="H4057" i="1"/>
  <c r="H4034" i="1"/>
  <c r="H4030" i="1"/>
  <c r="H4028" i="1"/>
  <c r="H4036" i="1"/>
  <c r="H4037" i="1"/>
  <c r="H4035" i="1"/>
  <c r="H4032" i="1"/>
  <c r="H4033" i="1"/>
  <c r="H4029" i="1"/>
  <c r="H4031" i="1"/>
  <c r="H4027" i="1"/>
  <c r="H4021" i="1"/>
  <c r="H4023" i="1"/>
  <c r="H4024" i="1"/>
  <c r="H4019" i="1"/>
  <c r="H4020" i="1"/>
  <c r="H4026" i="1"/>
  <c r="H4025" i="1"/>
  <c r="H4018" i="1"/>
  <c r="H4022" i="1"/>
  <c r="H4013" i="1"/>
  <c r="H4011" i="1"/>
  <c r="H4012" i="1"/>
  <c r="H4008" i="1"/>
  <c r="H4010" i="1"/>
  <c r="H4016" i="1"/>
  <c r="H4009" i="1"/>
  <c r="H4015" i="1"/>
  <c r="H4017" i="1"/>
  <c r="H4014" i="1"/>
  <c r="H3988" i="1"/>
  <c r="H3990" i="1"/>
  <c r="H3995" i="1"/>
  <c r="H3997" i="1"/>
  <c r="H3991" i="1"/>
  <c r="H4006" i="1"/>
  <c r="H3984" i="1"/>
  <c r="H3999" i="1"/>
  <c r="H3985" i="1"/>
  <c r="H3996" i="1"/>
  <c r="H3986" i="1"/>
  <c r="H4001" i="1"/>
  <c r="H4004" i="1"/>
  <c r="H3993" i="1"/>
  <c r="H4000" i="1"/>
  <c r="H3994" i="1"/>
  <c r="H4007" i="1"/>
  <c r="H4002" i="1"/>
  <c r="H3992" i="1"/>
  <c r="H3998" i="1"/>
  <c r="H4003" i="1"/>
  <c r="H3987" i="1"/>
  <c r="H3989" i="1"/>
  <c r="H4005" i="1"/>
  <c r="H3939" i="1"/>
  <c r="H3956" i="1"/>
  <c r="H3906" i="1"/>
  <c r="H3945" i="1"/>
  <c r="H3973" i="1"/>
  <c r="H3938" i="1"/>
  <c r="H3925" i="1"/>
  <c r="H3930" i="1"/>
  <c r="H3967" i="1"/>
  <c r="H3921" i="1"/>
  <c r="H3980" i="1"/>
  <c r="H3971" i="1"/>
  <c r="H3918" i="1"/>
  <c r="H3976" i="1"/>
  <c r="H3961" i="1"/>
  <c r="H3962" i="1"/>
  <c r="H3982" i="1"/>
  <c r="H3955" i="1"/>
  <c r="H3933" i="1"/>
  <c r="H3975" i="1"/>
  <c r="H3983" i="1"/>
  <c r="H3936" i="1"/>
  <c r="H3953" i="1"/>
  <c r="H3959" i="1"/>
  <c r="H3926" i="1"/>
  <c r="H3919" i="1"/>
  <c r="H3923" i="1"/>
  <c r="H3904" i="1"/>
  <c r="H3960" i="1"/>
  <c r="H3928" i="1"/>
  <c r="H3920" i="1"/>
  <c r="H3981" i="1"/>
  <c r="H3948" i="1"/>
  <c r="H3964" i="1"/>
  <c r="H3978" i="1"/>
  <c r="H3940" i="1"/>
  <c r="H3942" i="1"/>
  <c r="H3908" i="1"/>
  <c r="H3943" i="1"/>
  <c r="H3907" i="1"/>
  <c r="H3910" i="1"/>
  <c r="H3914" i="1"/>
  <c r="H3974" i="1"/>
  <c r="H3951" i="1"/>
  <c r="H3935" i="1"/>
  <c r="H3949" i="1"/>
  <c r="H3905" i="1"/>
  <c r="H3931" i="1"/>
  <c r="H3946" i="1"/>
  <c r="H3958" i="1"/>
  <c r="H3957" i="1"/>
  <c r="H3969" i="1"/>
  <c r="H3927" i="1"/>
  <c r="H3979" i="1"/>
  <c r="H3952" i="1"/>
  <c r="H3917" i="1"/>
  <c r="H3913" i="1"/>
  <c r="H3924" i="1"/>
  <c r="H3977" i="1"/>
  <c r="H3916" i="1"/>
  <c r="H3915" i="1"/>
  <c r="H3954" i="1"/>
  <c r="H3912" i="1"/>
  <c r="H3934" i="1"/>
  <c r="H3966" i="1"/>
  <c r="H3950" i="1"/>
  <c r="H3968" i="1"/>
  <c r="H3922" i="1"/>
  <c r="H3947" i="1"/>
  <c r="H3911" i="1"/>
  <c r="H3970" i="1"/>
  <c r="H3929" i="1"/>
  <c r="H3941" i="1"/>
  <c r="H3937" i="1"/>
  <c r="H3965" i="1"/>
  <c r="H3909" i="1"/>
  <c r="H3963" i="1"/>
  <c r="H3944" i="1"/>
  <c r="H3972" i="1"/>
  <c r="H3932" i="1"/>
  <c r="H3896" i="1"/>
  <c r="H3831" i="1"/>
  <c r="H3900" i="1"/>
  <c r="H3874" i="1"/>
  <c r="H3825" i="1"/>
  <c r="H3857" i="1"/>
  <c r="H3855" i="1"/>
  <c r="H3847" i="1"/>
  <c r="H3851" i="1"/>
  <c r="H3867" i="1"/>
  <c r="H3840" i="1"/>
  <c r="H3877" i="1"/>
  <c r="H3859" i="1"/>
  <c r="H3895" i="1"/>
  <c r="H3872" i="1"/>
  <c r="H3824" i="1"/>
  <c r="H3845" i="1"/>
  <c r="H3886" i="1"/>
  <c r="H3861" i="1"/>
  <c r="H3849" i="1"/>
  <c r="H3891" i="1"/>
  <c r="H3835" i="1"/>
  <c r="H3899" i="1"/>
  <c r="H3841" i="1"/>
  <c r="H3898" i="1"/>
  <c r="H3870" i="1"/>
  <c r="H3880" i="1"/>
  <c r="H3893" i="1"/>
  <c r="H3850" i="1"/>
  <c r="H3894" i="1"/>
  <c r="H3892" i="1"/>
  <c r="H3873" i="1"/>
  <c r="H3871" i="1"/>
  <c r="H3887" i="1"/>
  <c r="H3902" i="1"/>
  <c r="H3860" i="1"/>
  <c r="H3862" i="1"/>
  <c r="H3826" i="1"/>
  <c r="H3863" i="1"/>
  <c r="H3827" i="1"/>
  <c r="H3853" i="1"/>
  <c r="H3856" i="1"/>
  <c r="H3889" i="1"/>
  <c r="H3864" i="1"/>
  <c r="H3878" i="1"/>
  <c r="H3865" i="1"/>
  <c r="H3875" i="1"/>
  <c r="H3866" i="1"/>
  <c r="H3858" i="1"/>
  <c r="H3881" i="1"/>
  <c r="H3897" i="1"/>
  <c r="H3843" i="1"/>
  <c r="H3868" i="1"/>
  <c r="H3879" i="1"/>
  <c r="H3829" i="1"/>
  <c r="H3846" i="1"/>
  <c r="H3834" i="1"/>
  <c r="H3876" i="1"/>
  <c r="H3838" i="1"/>
  <c r="H3882" i="1"/>
  <c r="H3883" i="1"/>
  <c r="H3869" i="1"/>
  <c r="H3901" i="1"/>
  <c r="H3885" i="1"/>
  <c r="H3837" i="1"/>
  <c r="H3884" i="1"/>
  <c r="H3839" i="1"/>
  <c r="H3888" i="1"/>
  <c r="H3842" i="1"/>
  <c r="H3844" i="1"/>
  <c r="H3854" i="1"/>
  <c r="H3830" i="1"/>
  <c r="H3903" i="1"/>
  <c r="H3852" i="1"/>
  <c r="H3890" i="1"/>
  <c r="H3828" i="1"/>
  <c r="H3832" i="1"/>
  <c r="H3836" i="1"/>
  <c r="H3848" i="1"/>
  <c r="H3833" i="1"/>
  <c r="H3820" i="1"/>
  <c r="H3784" i="1"/>
  <c r="H3816" i="1"/>
  <c r="H3804" i="1"/>
  <c r="H3819" i="1"/>
  <c r="H3789" i="1"/>
  <c r="H3801" i="1"/>
  <c r="H3793" i="1"/>
  <c r="H3790" i="1"/>
  <c r="H3812" i="1"/>
  <c r="H3792" i="1"/>
  <c r="H3788" i="1"/>
  <c r="H3796" i="1"/>
  <c r="H3799" i="1"/>
  <c r="H3785" i="1"/>
  <c r="H3817" i="1"/>
  <c r="H3821" i="1"/>
  <c r="H3813" i="1"/>
  <c r="H3806" i="1"/>
  <c r="H3794" i="1"/>
  <c r="H3786" i="1"/>
  <c r="H3815" i="1"/>
  <c r="H3809" i="1"/>
  <c r="H3818" i="1"/>
  <c r="H3797" i="1"/>
  <c r="H3811" i="1"/>
  <c r="H3808" i="1"/>
  <c r="H3814" i="1"/>
  <c r="H3787" i="1"/>
  <c r="H3800" i="1"/>
  <c r="H3803" i="1"/>
  <c r="H3807" i="1"/>
  <c r="H3795" i="1"/>
  <c r="H3823" i="1"/>
  <c r="H3822" i="1"/>
  <c r="H3805" i="1"/>
  <c r="H3802" i="1"/>
  <c r="H3791" i="1"/>
  <c r="H3810" i="1"/>
  <c r="H3798" i="1"/>
  <c r="H3757" i="1"/>
  <c r="H3752" i="1"/>
  <c r="H3783" i="1"/>
  <c r="H3749" i="1"/>
  <c r="H3764" i="1"/>
  <c r="H3750" i="1"/>
  <c r="H3765" i="1"/>
  <c r="H3781" i="1"/>
  <c r="H3779" i="1"/>
  <c r="H3778" i="1"/>
  <c r="H3745" i="1"/>
  <c r="H3775" i="1"/>
  <c r="H3774" i="1"/>
  <c r="H3762" i="1"/>
  <c r="H3751" i="1"/>
  <c r="H3776" i="1"/>
  <c r="H3744" i="1"/>
  <c r="H3770" i="1"/>
  <c r="H3767" i="1"/>
  <c r="H3773" i="1"/>
  <c r="H3777" i="1"/>
  <c r="H3772" i="1"/>
  <c r="H3769" i="1"/>
  <c r="H3748" i="1"/>
  <c r="H3766" i="1"/>
  <c r="H3756" i="1"/>
  <c r="H3754" i="1"/>
  <c r="H3746" i="1"/>
  <c r="H3753" i="1"/>
  <c r="H3780" i="1"/>
  <c r="H3758" i="1"/>
  <c r="H3771" i="1"/>
  <c r="H3782" i="1"/>
  <c r="H3761" i="1"/>
  <c r="H3768" i="1"/>
  <c r="H3747" i="1"/>
  <c r="H3759" i="1"/>
  <c r="H3763" i="1"/>
  <c r="H3760" i="1"/>
  <c r="H3755" i="1"/>
  <c r="H3704" i="1"/>
  <c r="H3726" i="1"/>
  <c r="H3721" i="1"/>
  <c r="H3737" i="1"/>
  <c r="H3729" i="1"/>
  <c r="H3732" i="1"/>
  <c r="H3727" i="1"/>
  <c r="H3711" i="1"/>
  <c r="H3730" i="1"/>
  <c r="H3716" i="1"/>
  <c r="H3706" i="1"/>
  <c r="H3715" i="1"/>
  <c r="H3743" i="1"/>
  <c r="H3734" i="1"/>
  <c r="H3725" i="1"/>
  <c r="H3736" i="1"/>
  <c r="H3717" i="1"/>
  <c r="H3707" i="1"/>
  <c r="H3712" i="1"/>
  <c r="H3724" i="1"/>
  <c r="H3714" i="1"/>
  <c r="H3722" i="1"/>
  <c r="H3735" i="1"/>
  <c r="H3710" i="1"/>
  <c r="H3705" i="1"/>
  <c r="H3738" i="1"/>
  <c r="H3740" i="1"/>
  <c r="H3719" i="1"/>
  <c r="H3723" i="1"/>
  <c r="H3718" i="1"/>
  <c r="H3713" i="1"/>
  <c r="H3741" i="1"/>
  <c r="H3739" i="1"/>
  <c r="H3728" i="1"/>
  <c r="H3709" i="1"/>
  <c r="H3708" i="1"/>
  <c r="H3720" i="1"/>
  <c r="H3742" i="1"/>
  <c r="H3733" i="1"/>
  <c r="H3731" i="1"/>
  <c r="H3703" i="1"/>
  <c r="H3678" i="1"/>
  <c r="H3683" i="1"/>
  <c r="H3689" i="1"/>
  <c r="H3685" i="1"/>
  <c r="H3674" i="1"/>
  <c r="H3668" i="1"/>
  <c r="H3671" i="1"/>
  <c r="H3680" i="1"/>
  <c r="H3672" i="1"/>
  <c r="H3691" i="1"/>
  <c r="H3670" i="1"/>
  <c r="H3696" i="1"/>
  <c r="H3665" i="1"/>
  <c r="H3664" i="1"/>
  <c r="H3686" i="1"/>
  <c r="H3682" i="1"/>
  <c r="H3673" i="1"/>
  <c r="H3677" i="1"/>
  <c r="H3676" i="1"/>
  <c r="H3681" i="1"/>
  <c r="H3694" i="1"/>
  <c r="H3684" i="1"/>
  <c r="H3666" i="1"/>
  <c r="H3675" i="1"/>
  <c r="H3669" i="1"/>
  <c r="H3693" i="1"/>
  <c r="H3702" i="1"/>
  <c r="H3679" i="1"/>
  <c r="H3699" i="1"/>
  <c r="H3690" i="1"/>
  <c r="H3695" i="1"/>
  <c r="H3698" i="1"/>
  <c r="H3692" i="1"/>
  <c r="H3700" i="1"/>
  <c r="H3701" i="1"/>
  <c r="H3688" i="1"/>
  <c r="H3697" i="1"/>
  <c r="H3687" i="1"/>
  <c r="H3667" i="1"/>
  <c r="H3627" i="1"/>
  <c r="H3638" i="1"/>
  <c r="H3625" i="1"/>
  <c r="H3655" i="1"/>
  <c r="H3636" i="1"/>
  <c r="H3629" i="1"/>
  <c r="H3661" i="1"/>
  <c r="H3628" i="1"/>
  <c r="H3649" i="1"/>
  <c r="H3651" i="1"/>
  <c r="H3639" i="1"/>
  <c r="H3647" i="1"/>
  <c r="H3648" i="1"/>
  <c r="H3650" i="1"/>
  <c r="H3652" i="1"/>
  <c r="H3637" i="1"/>
  <c r="H3632" i="1"/>
  <c r="H3653" i="1"/>
  <c r="H3659" i="1"/>
  <c r="H3662" i="1"/>
  <c r="H3641" i="1"/>
  <c r="H3658" i="1"/>
  <c r="H3634" i="1"/>
  <c r="H3663" i="1"/>
  <c r="H3656" i="1"/>
  <c r="H3635" i="1"/>
  <c r="H3657" i="1"/>
  <c r="H3646" i="1"/>
  <c r="H3631" i="1"/>
  <c r="H3644" i="1"/>
  <c r="H3633" i="1"/>
  <c r="H3624" i="1"/>
  <c r="H3643" i="1"/>
  <c r="H3654" i="1"/>
  <c r="H3642" i="1"/>
  <c r="H3640" i="1"/>
  <c r="H3660" i="1"/>
  <c r="H3645" i="1"/>
  <c r="H3630" i="1"/>
  <c r="H3626" i="1"/>
  <c r="H3610" i="1"/>
  <c r="H3600" i="1"/>
  <c r="H3616" i="1"/>
  <c r="H3597" i="1"/>
  <c r="H3603" i="1"/>
  <c r="H3604" i="1"/>
  <c r="H3609" i="1"/>
  <c r="H3584" i="1"/>
  <c r="H3594" i="1"/>
  <c r="H3608" i="1"/>
  <c r="H3623" i="1"/>
  <c r="H3587" i="1"/>
  <c r="H3585" i="1"/>
  <c r="H3619" i="1"/>
  <c r="H3621" i="1"/>
  <c r="H3615" i="1"/>
  <c r="H3618" i="1"/>
  <c r="H3591" i="1"/>
  <c r="H3598" i="1"/>
  <c r="H3605" i="1"/>
  <c r="H3589" i="1"/>
  <c r="H3611" i="1"/>
  <c r="H3614" i="1"/>
  <c r="H3593" i="1"/>
  <c r="H3596" i="1"/>
  <c r="H3595" i="1"/>
  <c r="H3599" i="1"/>
  <c r="H3620" i="1"/>
  <c r="H3617" i="1"/>
  <c r="H3586" i="1"/>
  <c r="H3592" i="1"/>
  <c r="H3590" i="1"/>
  <c r="H3612" i="1"/>
  <c r="H3602" i="1"/>
  <c r="H3601" i="1"/>
  <c r="H3607" i="1"/>
  <c r="H3613" i="1"/>
  <c r="H3606" i="1"/>
  <c r="H3622" i="1"/>
  <c r="H3588" i="1"/>
  <c r="H3577" i="1"/>
  <c r="H3545" i="1"/>
  <c r="H3544" i="1"/>
  <c r="H3564" i="1"/>
  <c r="H3549" i="1"/>
  <c r="H3565" i="1"/>
  <c r="H3548" i="1"/>
  <c r="H3569" i="1"/>
  <c r="H3558" i="1"/>
  <c r="H3581" i="1"/>
  <c r="H3563" i="1"/>
  <c r="H3554" i="1"/>
  <c r="H3557" i="1"/>
  <c r="H3576" i="1"/>
  <c r="H3582" i="1"/>
  <c r="H3580" i="1"/>
  <c r="H3572" i="1"/>
  <c r="H3568" i="1"/>
  <c r="H3561" i="1"/>
  <c r="H3553" i="1"/>
  <c r="H3570" i="1"/>
  <c r="H3583" i="1"/>
  <c r="H3573" i="1"/>
  <c r="H3547" i="1"/>
  <c r="H3556" i="1"/>
  <c r="H3559" i="1"/>
  <c r="H3571" i="1"/>
  <c r="H3551" i="1"/>
  <c r="H3546" i="1"/>
  <c r="H3566" i="1"/>
  <c r="H3575" i="1"/>
  <c r="H3578" i="1"/>
  <c r="H3560" i="1"/>
  <c r="H3567" i="1"/>
  <c r="H3552" i="1"/>
  <c r="H3562" i="1"/>
  <c r="H3574" i="1"/>
  <c r="H3550" i="1"/>
  <c r="H3579" i="1"/>
  <c r="H3555" i="1"/>
  <c r="H3515" i="1"/>
  <c r="H3525" i="1"/>
  <c r="H3512" i="1"/>
  <c r="H3543" i="1"/>
  <c r="H3505" i="1"/>
  <c r="H3523" i="1"/>
  <c r="H3536" i="1"/>
  <c r="H3514" i="1"/>
  <c r="H3508" i="1"/>
  <c r="H3539" i="1"/>
  <c r="H3521" i="1"/>
  <c r="H3535" i="1"/>
  <c r="H3517" i="1"/>
  <c r="H3531" i="1"/>
  <c r="H3528" i="1"/>
  <c r="H3522" i="1"/>
  <c r="H3507" i="1"/>
  <c r="H3524" i="1"/>
  <c r="H3529" i="1"/>
  <c r="H3537" i="1"/>
  <c r="H3542" i="1"/>
  <c r="H3518" i="1"/>
  <c r="H3510" i="1"/>
  <c r="H3533" i="1"/>
  <c r="H3527" i="1"/>
  <c r="H3509" i="1"/>
  <c r="H3506" i="1"/>
  <c r="H3520" i="1"/>
  <c r="H3541" i="1"/>
  <c r="H3504" i="1"/>
  <c r="H3530" i="1"/>
  <c r="H3513" i="1"/>
  <c r="H3538" i="1"/>
  <c r="H3534" i="1"/>
  <c r="H3516" i="1"/>
  <c r="H3526" i="1"/>
  <c r="H3540" i="1"/>
  <c r="H3519" i="1"/>
  <c r="H3511" i="1"/>
  <c r="H3532" i="1"/>
  <c r="H3494" i="1"/>
  <c r="H3450" i="1"/>
  <c r="H3456" i="1"/>
  <c r="H3432" i="1"/>
  <c r="H3485" i="1"/>
  <c r="H3496" i="1"/>
  <c r="H3453" i="1"/>
  <c r="H3438" i="1"/>
  <c r="H3493" i="1"/>
  <c r="H3436" i="1"/>
  <c r="H3465" i="1"/>
  <c r="H3430" i="1"/>
  <c r="H3503" i="1"/>
  <c r="H3464" i="1"/>
  <c r="H3500" i="1"/>
  <c r="H3499" i="1"/>
  <c r="H3490" i="1"/>
  <c r="H3435" i="1"/>
  <c r="H3471" i="1"/>
  <c r="H3495" i="1"/>
  <c r="H3477" i="1"/>
  <c r="H3452" i="1"/>
  <c r="H3474" i="1"/>
  <c r="H3466" i="1"/>
  <c r="H3468" i="1"/>
  <c r="H3492" i="1"/>
  <c r="H3458" i="1"/>
  <c r="H3479" i="1"/>
  <c r="H3467" i="1"/>
  <c r="H3480" i="1"/>
  <c r="H3473" i="1"/>
  <c r="H3476" i="1"/>
  <c r="H3444" i="1"/>
  <c r="H3440" i="1"/>
  <c r="H3502" i="1"/>
  <c r="H3428" i="1"/>
  <c r="H3484" i="1"/>
  <c r="H3482" i="1"/>
  <c r="H3445" i="1"/>
  <c r="H3488" i="1"/>
  <c r="H3491" i="1"/>
  <c r="H3487" i="1"/>
  <c r="H3437" i="1"/>
  <c r="H3470" i="1"/>
  <c r="H3431" i="1"/>
  <c r="H3486" i="1"/>
  <c r="H3446" i="1"/>
  <c r="H3433" i="1"/>
  <c r="H3424" i="1"/>
  <c r="H3497" i="1"/>
  <c r="H3448" i="1"/>
  <c r="H3439" i="1"/>
  <c r="H3461" i="1"/>
  <c r="H3426" i="1"/>
  <c r="H3478" i="1"/>
  <c r="H3441" i="1"/>
  <c r="H3434" i="1"/>
  <c r="H3447" i="1"/>
  <c r="H3498" i="1"/>
  <c r="H3460" i="1"/>
  <c r="H3459" i="1"/>
  <c r="H3451" i="1"/>
  <c r="H3454" i="1"/>
  <c r="H3449" i="1"/>
  <c r="H3443" i="1"/>
  <c r="H3442" i="1"/>
  <c r="H3481" i="1"/>
  <c r="H3463" i="1"/>
  <c r="H3425" i="1"/>
  <c r="H3501" i="1"/>
  <c r="H3483" i="1"/>
  <c r="H3429" i="1"/>
  <c r="H3475" i="1"/>
  <c r="H3455" i="1"/>
  <c r="H3469" i="1"/>
  <c r="H3472" i="1"/>
  <c r="H3427" i="1"/>
  <c r="H3489" i="1"/>
  <c r="H3457" i="1"/>
  <c r="H3462" i="1"/>
  <c r="H3399" i="1"/>
  <c r="H3417" i="1"/>
  <c r="H3420" i="1"/>
  <c r="H3412" i="1"/>
  <c r="H3400" i="1"/>
  <c r="H3416" i="1"/>
  <c r="H3419" i="1"/>
  <c r="H3403" i="1"/>
  <c r="H3422" i="1"/>
  <c r="H3415" i="1"/>
  <c r="H3405" i="1"/>
  <c r="H3394" i="1"/>
  <c r="H3404" i="1"/>
  <c r="H3423" i="1"/>
  <c r="H3406" i="1"/>
  <c r="H3410" i="1"/>
  <c r="H3411" i="1"/>
  <c r="H3409" i="1"/>
  <c r="H3413" i="1"/>
  <c r="H3414" i="1"/>
  <c r="H3396" i="1"/>
  <c r="H3402" i="1"/>
  <c r="H3398" i="1"/>
  <c r="H3397" i="1"/>
  <c r="H3407" i="1"/>
  <c r="H3392" i="1"/>
  <c r="H3418" i="1"/>
  <c r="H3401" i="1"/>
  <c r="H3408" i="1"/>
  <c r="H3395" i="1"/>
  <c r="H3393" i="1"/>
  <c r="H3421" i="1"/>
  <c r="H3388" i="1"/>
  <c r="H3391" i="1"/>
  <c r="H3390" i="1"/>
  <c r="H3371" i="1"/>
  <c r="H3376" i="1"/>
  <c r="H3381" i="1"/>
  <c r="H3367" i="1"/>
  <c r="H3372" i="1"/>
  <c r="H3370" i="1"/>
  <c r="H3386" i="1"/>
  <c r="H3385" i="1"/>
  <c r="H3387" i="1"/>
  <c r="H3379" i="1"/>
  <c r="H3377" i="1"/>
  <c r="H3373" i="1"/>
  <c r="H3383" i="1"/>
  <c r="H3378" i="1"/>
  <c r="H3382" i="1"/>
  <c r="H3380" i="1"/>
  <c r="H3369" i="1"/>
  <c r="H3389" i="1"/>
  <c r="H3374" i="1"/>
  <c r="H3368" i="1"/>
  <c r="H3384" i="1"/>
  <c r="H3375" i="1"/>
  <c r="H3361" i="1"/>
  <c r="H3350" i="1"/>
  <c r="H3352" i="1"/>
  <c r="H3355" i="1"/>
  <c r="H3348" i="1"/>
  <c r="H3347" i="1"/>
  <c r="H3343" i="1"/>
  <c r="H3366" i="1"/>
  <c r="H3357" i="1"/>
  <c r="H3362" i="1"/>
  <c r="H3364" i="1"/>
  <c r="H3353" i="1"/>
  <c r="H3365" i="1"/>
  <c r="H3359" i="1"/>
  <c r="H3342" i="1"/>
  <c r="H3354" i="1"/>
  <c r="H3349" i="1"/>
  <c r="H3344" i="1"/>
  <c r="H3360" i="1"/>
  <c r="H3363" i="1"/>
  <c r="H3346" i="1"/>
  <c r="H3358" i="1"/>
  <c r="H3356" i="1"/>
  <c r="H3345" i="1"/>
  <c r="H3351" i="1"/>
  <c r="H3330" i="1"/>
  <c r="H3335" i="1"/>
  <c r="H3341" i="1"/>
  <c r="H3323" i="1"/>
  <c r="H3320" i="1"/>
  <c r="H3319" i="1"/>
  <c r="H3317" i="1"/>
  <c r="H3318" i="1"/>
  <c r="H3333" i="1"/>
  <c r="H3325" i="1"/>
  <c r="H3337" i="1"/>
  <c r="H3328" i="1"/>
  <c r="H3322" i="1"/>
  <c r="H3331" i="1"/>
  <c r="H3327" i="1"/>
  <c r="H3321" i="1"/>
  <c r="H3334" i="1"/>
  <c r="H3324" i="1"/>
  <c r="H3326" i="1"/>
  <c r="H3329" i="1"/>
  <c r="H3336" i="1"/>
  <c r="H3339" i="1"/>
  <c r="H3332" i="1"/>
  <c r="H3338" i="1"/>
  <c r="H3340" i="1"/>
  <c r="H3306" i="1"/>
  <c r="H3301" i="1"/>
  <c r="H3300" i="1"/>
  <c r="H3299" i="1"/>
  <c r="H3293" i="1"/>
  <c r="H3297" i="1"/>
  <c r="H3294" i="1"/>
  <c r="H3303" i="1"/>
  <c r="H3309" i="1"/>
  <c r="H3308" i="1"/>
  <c r="H3298" i="1"/>
  <c r="H3302" i="1"/>
  <c r="H3307" i="1"/>
  <c r="H3314" i="1"/>
  <c r="H3296" i="1"/>
  <c r="H3305" i="1"/>
  <c r="H3311" i="1"/>
  <c r="H3304" i="1"/>
  <c r="H3295" i="1"/>
  <c r="H3316" i="1"/>
  <c r="H3292" i="1"/>
  <c r="H3315" i="1"/>
  <c r="H3312" i="1"/>
  <c r="H3310" i="1"/>
  <c r="H3313" i="1"/>
  <c r="H3268" i="1"/>
  <c r="H3277" i="1"/>
  <c r="H3281" i="1"/>
  <c r="H3283" i="1"/>
  <c r="H3274" i="1"/>
  <c r="H3290" i="1"/>
  <c r="H3287" i="1"/>
  <c r="H3269" i="1"/>
  <c r="H3276" i="1"/>
  <c r="H3267" i="1"/>
  <c r="H3284" i="1"/>
  <c r="H3289" i="1"/>
  <c r="H3270" i="1"/>
  <c r="H3275" i="1"/>
  <c r="H3291" i="1"/>
  <c r="H3282" i="1"/>
  <c r="H3273" i="1"/>
  <c r="H3272" i="1"/>
  <c r="H3278" i="1"/>
  <c r="H3279" i="1"/>
  <c r="H3288" i="1"/>
  <c r="H3285" i="1"/>
  <c r="H3280" i="1"/>
  <c r="H3271" i="1"/>
  <c r="H3286" i="1"/>
  <c r="H3260" i="1"/>
  <c r="H3265" i="1"/>
  <c r="H3247" i="1"/>
  <c r="H3266" i="1"/>
  <c r="H3254" i="1"/>
  <c r="H3249" i="1"/>
  <c r="H3243" i="1"/>
  <c r="H3250" i="1"/>
  <c r="H3253" i="1"/>
  <c r="H3244" i="1"/>
  <c r="H3251" i="1"/>
  <c r="H3248" i="1"/>
  <c r="H3255" i="1"/>
  <c r="H3264" i="1"/>
  <c r="H3261" i="1"/>
  <c r="H3262" i="1"/>
  <c r="H3256" i="1"/>
  <c r="H3246" i="1"/>
  <c r="H3263" i="1"/>
  <c r="H3242" i="1"/>
  <c r="H3252" i="1"/>
  <c r="H3259" i="1"/>
  <c r="H3257" i="1"/>
  <c r="H3245" i="1"/>
  <c r="H3258" i="1"/>
  <c r="H3231" i="1"/>
  <c r="H3234" i="1"/>
  <c r="H3235" i="1"/>
  <c r="H3229" i="1"/>
  <c r="H3217" i="1"/>
  <c r="H3237" i="1"/>
  <c r="H3220" i="1"/>
  <c r="H3241" i="1"/>
  <c r="H3219" i="1"/>
  <c r="H3221" i="1"/>
  <c r="H3226" i="1"/>
  <c r="H3236" i="1"/>
  <c r="H3222" i="1"/>
  <c r="H3223" i="1"/>
  <c r="H3228" i="1"/>
  <c r="H3230" i="1"/>
  <c r="H3224" i="1"/>
  <c r="H3218" i="1"/>
  <c r="H3225" i="1"/>
  <c r="H3238" i="1"/>
  <c r="H3233" i="1"/>
  <c r="H3239" i="1"/>
  <c r="H3227" i="1"/>
  <c r="H3240" i="1"/>
  <c r="H3232" i="1"/>
  <c r="H3195" i="1"/>
  <c r="H3193" i="1"/>
  <c r="H3200" i="1"/>
  <c r="H3213" i="1"/>
  <c r="H3215" i="1"/>
  <c r="H3214" i="1"/>
  <c r="H3216" i="1"/>
  <c r="H3207" i="1"/>
  <c r="H3211" i="1"/>
  <c r="H3204" i="1"/>
  <c r="H3192" i="1"/>
  <c r="H3206" i="1"/>
  <c r="H3196" i="1"/>
  <c r="H3198" i="1"/>
  <c r="H3205" i="1"/>
  <c r="H3194" i="1"/>
  <c r="H3197" i="1"/>
  <c r="H3199" i="1"/>
  <c r="H3203" i="1"/>
  <c r="H3212" i="1"/>
  <c r="H3201" i="1"/>
  <c r="H3202" i="1"/>
  <c r="H3210" i="1"/>
  <c r="H3208" i="1"/>
  <c r="H3209" i="1"/>
  <c r="H3183" i="1"/>
  <c r="H3173" i="1"/>
  <c r="H3175" i="1"/>
  <c r="H3174" i="1"/>
  <c r="H3190" i="1"/>
  <c r="H3184" i="1"/>
  <c r="H3179" i="1"/>
  <c r="H3191" i="1"/>
  <c r="H3169" i="1"/>
  <c r="H3187" i="1"/>
  <c r="H3167" i="1"/>
  <c r="H3182" i="1"/>
  <c r="H3177" i="1"/>
  <c r="H3168" i="1"/>
  <c r="H3188" i="1"/>
  <c r="H3189" i="1"/>
  <c r="H3170" i="1"/>
  <c r="H3180" i="1"/>
  <c r="H3171" i="1"/>
  <c r="H3176" i="1"/>
  <c r="H3185" i="1"/>
  <c r="H3186" i="1"/>
  <c r="H3181" i="1"/>
  <c r="H3178" i="1"/>
  <c r="H3172" i="1"/>
  <c r="H3142" i="1"/>
  <c r="H3157" i="1"/>
  <c r="H3162" i="1"/>
  <c r="H3154" i="1"/>
  <c r="H3156" i="1"/>
  <c r="H3149" i="1"/>
  <c r="H3166" i="1"/>
  <c r="H3165" i="1"/>
  <c r="H3145" i="1"/>
  <c r="H3158" i="1"/>
  <c r="H3164" i="1"/>
  <c r="H3160" i="1"/>
  <c r="H3159" i="1"/>
  <c r="H3147" i="1"/>
  <c r="H3163" i="1"/>
  <c r="H3148" i="1"/>
  <c r="H3153" i="1"/>
  <c r="H3150" i="1"/>
  <c r="H3151" i="1"/>
  <c r="H3143" i="1"/>
  <c r="H3152" i="1"/>
  <c r="H3144" i="1"/>
  <c r="H3155" i="1"/>
  <c r="H3146" i="1"/>
  <c r="H3161" i="1"/>
  <c r="H3125" i="1"/>
  <c r="H3117" i="1"/>
  <c r="H3129" i="1"/>
  <c r="H3138" i="1"/>
  <c r="H3130" i="1"/>
  <c r="H3136" i="1"/>
  <c r="H3141" i="1"/>
  <c r="H3134" i="1"/>
  <c r="H3122" i="1"/>
  <c r="H3124" i="1"/>
  <c r="H3118" i="1"/>
  <c r="H3120" i="1"/>
  <c r="H3131" i="1"/>
  <c r="H3127" i="1"/>
  <c r="H3132" i="1"/>
  <c r="H3137" i="1"/>
  <c r="H3121" i="1"/>
  <c r="H3119" i="1"/>
  <c r="H3128" i="1"/>
  <c r="H3139" i="1"/>
  <c r="H3140" i="1"/>
  <c r="H3135" i="1"/>
  <c r="H3133" i="1"/>
  <c r="H3123" i="1"/>
  <c r="H3126" i="1"/>
  <c r="H3106" i="1"/>
  <c r="H3094" i="1"/>
  <c r="H3100" i="1"/>
  <c r="H3096" i="1"/>
  <c r="H3095" i="1"/>
  <c r="H3111" i="1"/>
  <c r="H3102" i="1"/>
  <c r="H3101" i="1"/>
  <c r="H3113" i="1"/>
  <c r="H3099" i="1"/>
  <c r="H3108" i="1"/>
  <c r="H3115" i="1"/>
  <c r="H3098" i="1"/>
  <c r="H3104" i="1"/>
  <c r="H3109" i="1"/>
  <c r="H3105" i="1"/>
  <c r="H3093" i="1"/>
  <c r="H3107" i="1"/>
  <c r="H3097" i="1"/>
  <c r="H3116" i="1"/>
  <c r="H3110" i="1"/>
  <c r="H3112" i="1"/>
  <c r="H3092" i="1"/>
  <c r="H3103" i="1"/>
  <c r="H3114" i="1"/>
  <c r="H3090" i="1"/>
  <c r="H3082" i="1"/>
  <c r="H3085" i="1"/>
  <c r="H3084" i="1"/>
  <c r="H3075" i="1"/>
  <c r="H3088" i="1"/>
  <c r="H3089" i="1"/>
  <c r="H3091" i="1"/>
  <c r="H3074" i="1"/>
  <c r="H3073" i="1"/>
  <c r="H3067" i="1"/>
  <c r="H3087" i="1"/>
  <c r="H3080" i="1"/>
  <c r="H3078" i="1"/>
  <c r="H3079" i="1"/>
  <c r="H3072" i="1"/>
  <c r="H3086" i="1"/>
  <c r="H3083" i="1"/>
  <c r="H3076" i="1"/>
  <c r="H3070" i="1"/>
  <c r="H3069" i="1"/>
  <c r="H3068" i="1"/>
  <c r="H3071" i="1"/>
  <c r="H3081" i="1"/>
  <c r="H3077" i="1"/>
  <c r="H3044" i="1"/>
  <c r="H3063" i="1"/>
  <c r="H3062" i="1"/>
  <c r="H3046" i="1"/>
  <c r="H3054" i="1"/>
  <c r="H3057" i="1"/>
  <c r="H3066" i="1"/>
  <c r="H3064" i="1"/>
  <c r="H3060" i="1"/>
  <c r="H3052" i="1"/>
  <c r="H3051" i="1"/>
  <c r="H3059" i="1"/>
  <c r="H3065" i="1"/>
  <c r="H3058" i="1"/>
  <c r="H3055" i="1"/>
  <c r="H3047" i="1"/>
  <c r="H3061" i="1"/>
  <c r="H3049" i="1"/>
  <c r="H3053" i="1"/>
  <c r="H3050" i="1"/>
  <c r="H3043" i="1"/>
  <c r="H3042" i="1"/>
  <c r="H3045" i="1"/>
  <c r="H3048" i="1"/>
  <c r="H3056" i="1"/>
  <c r="H3017" i="1"/>
  <c r="H3021" i="1"/>
  <c r="H3018" i="1"/>
  <c r="H3034" i="1"/>
  <c r="H3035" i="1"/>
  <c r="H3026" i="1"/>
  <c r="H3037" i="1"/>
  <c r="H3032" i="1"/>
  <c r="H3041" i="1"/>
  <c r="H3020" i="1"/>
  <c r="H3019" i="1"/>
  <c r="H3030" i="1"/>
  <c r="H3027" i="1"/>
  <c r="H3029" i="1"/>
  <c r="H3038" i="1"/>
  <c r="H3031" i="1"/>
  <c r="H3024" i="1"/>
  <c r="H3033" i="1"/>
  <c r="H3028" i="1"/>
  <c r="H3025" i="1"/>
  <c r="H3036" i="1"/>
  <c r="H3040" i="1"/>
  <c r="H3022" i="1"/>
  <c r="H3023" i="1"/>
  <c r="H3039" i="1"/>
  <c r="H3009" i="1"/>
  <c r="H3010" i="1"/>
  <c r="H3016" i="1"/>
  <c r="H2993" i="1"/>
  <c r="H2995" i="1"/>
  <c r="H2992" i="1"/>
  <c r="H3007" i="1"/>
  <c r="H3014" i="1"/>
  <c r="H3011" i="1"/>
  <c r="H3015" i="1"/>
  <c r="H3003" i="1"/>
  <c r="H3001" i="1"/>
  <c r="H2997" i="1"/>
  <c r="H3005" i="1"/>
  <c r="H2998" i="1"/>
  <c r="H2996" i="1"/>
  <c r="H2994" i="1"/>
  <c r="H3002" i="1"/>
  <c r="H3006" i="1"/>
  <c r="H3012" i="1"/>
  <c r="H3008" i="1"/>
  <c r="H3004" i="1"/>
  <c r="H3013" i="1"/>
  <c r="H2999" i="1"/>
  <c r="H3000" i="1"/>
  <c r="H2973" i="1"/>
  <c r="H2968" i="1"/>
  <c r="H2975" i="1"/>
  <c r="H2987" i="1"/>
  <c r="H2982" i="1"/>
  <c r="H2967" i="1"/>
  <c r="H2990" i="1"/>
  <c r="H2991" i="1"/>
  <c r="H2980" i="1"/>
  <c r="H2988" i="1"/>
  <c r="H2970" i="1"/>
  <c r="H2983" i="1"/>
  <c r="H2974" i="1"/>
  <c r="H2989" i="1"/>
  <c r="H2986" i="1"/>
  <c r="H2969" i="1"/>
  <c r="H2977" i="1"/>
  <c r="H2976" i="1"/>
  <c r="H2985" i="1"/>
  <c r="H2971" i="1"/>
  <c r="H2979" i="1"/>
  <c r="H2981" i="1"/>
  <c r="H2978" i="1"/>
  <c r="H2972" i="1"/>
  <c r="H2984" i="1"/>
  <c r="H2945" i="1"/>
  <c r="H2957" i="1"/>
  <c r="H2943" i="1"/>
  <c r="H2942" i="1"/>
  <c r="H2946" i="1"/>
  <c r="H2948" i="1"/>
  <c r="H2962" i="1"/>
  <c r="H2956" i="1"/>
  <c r="H2959" i="1"/>
  <c r="H2960" i="1"/>
  <c r="H2964" i="1"/>
  <c r="H2951" i="1"/>
  <c r="H2958" i="1"/>
  <c r="H2965" i="1"/>
  <c r="H2963" i="1"/>
  <c r="H2953" i="1"/>
  <c r="H2950" i="1"/>
  <c r="H2952" i="1"/>
  <c r="H2961" i="1"/>
  <c r="H2954" i="1"/>
  <c r="H2949" i="1"/>
  <c r="H2947" i="1"/>
  <c r="H2955" i="1"/>
  <c r="H2966" i="1"/>
  <c r="H2944" i="1"/>
  <c r="H2924" i="1"/>
  <c r="H2922" i="1"/>
  <c r="H2925" i="1"/>
  <c r="H2929" i="1"/>
  <c r="H2919" i="1"/>
  <c r="H2934" i="1"/>
  <c r="H2923" i="1"/>
  <c r="H2920" i="1"/>
  <c r="H2930" i="1"/>
  <c r="H2927" i="1"/>
  <c r="H2928" i="1"/>
  <c r="H2941" i="1"/>
  <c r="H2939" i="1"/>
  <c r="H2935" i="1"/>
  <c r="H2936" i="1"/>
  <c r="H2938" i="1"/>
  <c r="H2940" i="1"/>
  <c r="H2918" i="1"/>
  <c r="H2933" i="1"/>
  <c r="H2921" i="1"/>
  <c r="H2932" i="1"/>
  <c r="H2931" i="1"/>
  <c r="H2917" i="1"/>
  <c r="H2937" i="1"/>
  <c r="H2926" i="1"/>
  <c r="H2905" i="1"/>
  <c r="H2895" i="1"/>
  <c r="H2896" i="1"/>
  <c r="H2911" i="1"/>
  <c r="H2908" i="1"/>
  <c r="H2907" i="1"/>
  <c r="H2893" i="1"/>
  <c r="H2897" i="1"/>
  <c r="H2904" i="1"/>
  <c r="H2899" i="1"/>
  <c r="H2898" i="1"/>
  <c r="H2909" i="1"/>
  <c r="H2915" i="1"/>
  <c r="H2894" i="1"/>
  <c r="H2910" i="1"/>
  <c r="H2916" i="1"/>
  <c r="H2912" i="1"/>
  <c r="H2892" i="1"/>
  <c r="H2900" i="1"/>
  <c r="H2902" i="1"/>
  <c r="H2903" i="1"/>
  <c r="H2906" i="1"/>
  <c r="H2913" i="1"/>
  <c r="H2901" i="1"/>
  <c r="H2914" i="1"/>
  <c r="H2884" i="1"/>
  <c r="H2890" i="1"/>
  <c r="H2878" i="1"/>
  <c r="H2876" i="1"/>
  <c r="H2889" i="1"/>
  <c r="H2870" i="1"/>
  <c r="H2871" i="1"/>
  <c r="H2885" i="1"/>
  <c r="H2880" i="1"/>
  <c r="H2883" i="1"/>
  <c r="H2888" i="1"/>
  <c r="H2891" i="1"/>
  <c r="H2882" i="1"/>
  <c r="H2879" i="1"/>
  <c r="H2877" i="1"/>
  <c r="H2886" i="1"/>
  <c r="H2874" i="1"/>
  <c r="H2887" i="1"/>
  <c r="H2873" i="1"/>
  <c r="H2868" i="1"/>
  <c r="H2875" i="1"/>
  <c r="H2867" i="1"/>
  <c r="H2869" i="1"/>
  <c r="H2872" i="1"/>
  <c r="H2881" i="1"/>
  <c r="H2858" i="1"/>
  <c r="H2847" i="1"/>
  <c r="H2843" i="1"/>
  <c r="H2855" i="1"/>
  <c r="H2857" i="1"/>
  <c r="H2851" i="1"/>
  <c r="H2856" i="1"/>
  <c r="H2846" i="1"/>
  <c r="H2844" i="1"/>
  <c r="H2852" i="1"/>
  <c r="H2850" i="1"/>
  <c r="H2860" i="1"/>
  <c r="H2865" i="1"/>
  <c r="H2848" i="1"/>
  <c r="H2862" i="1"/>
  <c r="H2854" i="1"/>
  <c r="H2845" i="1"/>
  <c r="H2864" i="1"/>
  <c r="H2866" i="1"/>
  <c r="H2861" i="1"/>
  <c r="H2849" i="1"/>
  <c r="H2863" i="1"/>
  <c r="H2859" i="1"/>
  <c r="H2842" i="1"/>
  <c r="H2853" i="1"/>
  <c r="H2825" i="1"/>
  <c r="H2829" i="1"/>
  <c r="H2831" i="1"/>
  <c r="H2835" i="1"/>
  <c r="H2823" i="1"/>
  <c r="H2840" i="1"/>
  <c r="H2837" i="1"/>
  <c r="H2822" i="1"/>
  <c r="H2841" i="1"/>
  <c r="H2839" i="1"/>
  <c r="H2832" i="1"/>
  <c r="H2824" i="1"/>
  <c r="H2838" i="1"/>
  <c r="H2830" i="1"/>
  <c r="H2836" i="1"/>
  <c r="H2819" i="1"/>
  <c r="H2826" i="1"/>
  <c r="H2817" i="1"/>
  <c r="H2818" i="1"/>
  <c r="H2828" i="1"/>
  <c r="H2820" i="1"/>
  <c r="H2821" i="1"/>
  <c r="H2827" i="1"/>
  <c r="H2834" i="1"/>
  <c r="H2833" i="1"/>
  <c r="H2807" i="1"/>
  <c r="H2808" i="1"/>
  <c r="H2801" i="1"/>
  <c r="H2803" i="1"/>
  <c r="H2793" i="1"/>
  <c r="H2796" i="1"/>
  <c r="H2809" i="1"/>
  <c r="H2797" i="1"/>
  <c r="H2811" i="1"/>
  <c r="H2802" i="1"/>
  <c r="H2792" i="1"/>
  <c r="H2816" i="1"/>
  <c r="H2813" i="1"/>
  <c r="H2814" i="1"/>
  <c r="H2798" i="1"/>
  <c r="H2795" i="1"/>
  <c r="H2815" i="1"/>
  <c r="H2806" i="1"/>
  <c r="H2805" i="1"/>
  <c r="H2800" i="1"/>
  <c r="H2794" i="1"/>
  <c r="H2804" i="1"/>
  <c r="H2799" i="1"/>
  <c r="H2810" i="1"/>
  <c r="H2812" i="1"/>
  <c r="H2779" i="1"/>
  <c r="H2777" i="1"/>
  <c r="H2783" i="1"/>
  <c r="H2785" i="1"/>
  <c r="H2768" i="1"/>
  <c r="H2775" i="1"/>
  <c r="H2782" i="1"/>
  <c r="H2790" i="1"/>
  <c r="H2776" i="1"/>
  <c r="H2767" i="1"/>
  <c r="H2786" i="1"/>
  <c r="H2789" i="1"/>
  <c r="H2787" i="1"/>
  <c r="H2773" i="1"/>
  <c r="H2781" i="1"/>
  <c r="H2774" i="1"/>
  <c r="H2791" i="1"/>
  <c r="H2780" i="1"/>
  <c r="H2770" i="1"/>
  <c r="H2771" i="1"/>
  <c r="H2772" i="1"/>
  <c r="H2784" i="1"/>
  <c r="H2778" i="1"/>
  <c r="H2788" i="1"/>
  <c r="H2769" i="1"/>
  <c r="H2749" i="1"/>
  <c r="H2760" i="1"/>
  <c r="H2742" i="1"/>
  <c r="H2762" i="1"/>
  <c r="H2753" i="1"/>
  <c r="H2766" i="1"/>
  <c r="H2757" i="1"/>
  <c r="H2754" i="1"/>
  <c r="H2764" i="1"/>
  <c r="H2750" i="1"/>
  <c r="H2761" i="1"/>
  <c r="H2765" i="1"/>
  <c r="H2758" i="1"/>
  <c r="H2746" i="1"/>
  <c r="H2763" i="1"/>
  <c r="H2752" i="1"/>
  <c r="H2759" i="1"/>
  <c r="H2745" i="1"/>
  <c r="H2756" i="1"/>
  <c r="H2743" i="1"/>
  <c r="H2748" i="1"/>
  <c r="H2755" i="1"/>
  <c r="H2747" i="1"/>
  <c r="H2751" i="1"/>
  <c r="H2744" i="1"/>
  <c r="H2717" i="1"/>
  <c r="H2729" i="1"/>
  <c r="H2724" i="1"/>
  <c r="H2732" i="1"/>
  <c r="H2727" i="1"/>
  <c r="H2726" i="1"/>
  <c r="H2722" i="1"/>
  <c r="H2739" i="1"/>
  <c r="H2741" i="1"/>
  <c r="H2740" i="1"/>
  <c r="H2720" i="1"/>
  <c r="H2733" i="1"/>
  <c r="H2738" i="1"/>
  <c r="H2735" i="1"/>
  <c r="H2728" i="1"/>
  <c r="H2736" i="1"/>
  <c r="H2731" i="1"/>
  <c r="H2730" i="1"/>
  <c r="H2719" i="1"/>
  <c r="H2725" i="1"/>
  <c r="H2718" i="1"/>
  <c r="H2737" i="1"/>
  <c r="H2734" i="1"/>
  <c r="H2721" i="1"/>
  <c r="H2723" i="1"/>
  <c r="H2693" i="1"/>
  <c r="H2692" i="1"/>
  <c r="H2699" i="1"/>
  <c r="H2715" i="1"/>
  <c r="H2701" i="1"/>
  <c r="H2712" i="1"/>
  <c r="H2706" i="1"/>
  <c r="H2705" i="1"/>
  <c r="H2708" i="1"/>
  <c r="H2709" i="1"/>
  <c r="H2703" i="1"/>
  <c r="H2696" i="1"/>
  <c r="H2714" i="1"/>
  <c r="H2707" i="1"/>
  <c r="H2713" i="1"/>
  <c r="H2710" i="1"/>
  <c r="H2716" i="1"/>
  <c r="H2702" i="1"/>
  <c r="H2704" i="1"/>
  <c r="H2711" i="1"/>
  <c r="H2694" i="1"/>
  <c r="H2695" i="1"/>
  <c r="H2698" i="1"/>
  <c r="H2700" i="1"/>
  <c r="H2697" i="1"/>
  <c r="H2670" i="1"/>
  <c r="H2689" i="1"/>
  <c r="H2673" i="1"/>
  <c r="H2680" i="1"/>
  <c r="H2677" i="1"/>
  <c r="H2691" i="1"/>
  <c r="H2690" i="1"/>
  <c r="H2679" i="1"/>
  <c r="H2678" i="1"/>
  <c r="H2683" i="1"/>
  <c r="H2671" i="1"/>
  <c r="H2681" i="1"/>
  <c r="H2672" i="1"/>
  <c r="H2674" i="1"/>
  <c r="H2685" i="1"/>
  <c r="H2675" i="1"/>
  <c r="H2669" i="1"/>
  <c r="H2676" i="1"/>
  <c r="H2667" i="1"/>
  <c r="H2686" i="1"/>
  <c r="H2668" i="1"/>
  <c r="H2682" i="1"/>
  <c r="H2687" i="1"/>
  <c r="H2688" i="1"/>
  <c r="H2684" i="1"/>
  <c r="H2659" i="1"/>
  <c r="H2654" i="1"/>
  <c r="H2663" i="1"/>
  <c r="H2646" i="1"/>
  <c r="H2651" i="1"/>
  <c r="H2660" i="1"/>
  <c r="H2661" i="1"/>
  <c r="H2666" i="1"/>
  <c r="H2655" i="1"/>
  <c r="H2658" i="1"/>
  <c r="H2652" i="1"/>
  <c r="H2656" i="1"/>
  <c r="H2653" i="1"/>
  <c r="H2662" i="1"/>
  <c r="H2642" i="1"/>
  <c r="H2657" i="1"/>
  <c r="H2649" i="1"/>
  <c r="H2644" i="1"/>
  <c r="H2648" i="1"/>
  <c r="H2650" i="1"/>
  <c r="H2665" i="1"/>
  <c r="H2647" i="1"/>
  <c r="H2643" i="1"/>
  <c r="H2645" i="1"/>
  <c r="H2664" i="1"/>
  <c r="H2618" i="1"/>
  <c r="H2641" i="1"/>
  <c r="H2621" i="1"/>
  <c r="H2625" i="1"/>
  <c r="H2636" i="1"/>
  <c r="H2619" i="1"/>
  <c r="H2637" i="1"/>
  <c r="H2628" i="1"/>
  <c r="H2629" i="1"/>
  <c r="H2633" i="1"/>
  <c r="H2631" i="1"/>
  <c r="H2632" i="1"/>
  <c r="H2623" i="1"/>
  <c r="H2635" i="1"/>
  <c r="H2630" i="1"/>
  <c r="H2638" i="1"/>
  <c r="H2622" i="1"/>
  <c r="H2639" i="1"/>
  <c r="H2626" i="1"/>
  <c r="H2627" i="1"/>
  <c r="H2634" i="1"/>
  <c r="H2624" i="1"/>
  <c r="H2620" i="1"/>
  <c r="H2640" i="1"/>
  <c r="H2617" i="1"/>
  <c r="H2614" i="1"/>
  <c r="H2598" i="1"/>
  <c r="H2616" i="1"/>
  <c r="H2596" i="1"/>
  <c r="H2612" i="1"/>
  <c r="H2605" i="1"/>
  <c r="H2611" i="1"/>
  <c r="H2608" i="1"/>
  <c r="H2604" i="1"/>
  <c r="H2615" i="1"/>
  <c r="H2592" i="1"/>
  <c r="H2593" i="1"/>
  <c r="H2595" i="1"/>
  <c r="H2609" i="1"/>
  <c r="H2603" i="1"/>
  <c r="H2602" i="1"/>
  <c r="H2599" i="1"/>
  <c r="H2613" i="1"/>
  <c r="H2610" i="1"/>
  <c r="H2607" i="1"/>
  <c r="H2600" i="1"/>
  <c r="H2601" i="1"/>
  <c r="H2594" i="1"/>
  <c r="H2597" i="1"/>
  <c r="H2606" i="1"/>
  <c r="H2579" i="1"/>
  <c r="H2582" i="1"/>
  <c r="H2585" i="1"/>
  <c r="H2586" i="1"/>
  <c r="H2576" i="1"/>
  <c r="H2583" i="1"/>
  <c r="H2590" i="1"/>
  <c r="H2573" i="1"/>
  <c r="H2572" i="1"/>
  <c r="H2591" i="1"/>
  <c r="H2589" i="1"/>
  <c r="H2578" i="1"/>
  <c r="H2581" i="1"/>
  <c r="H2575" i="1"/>
  <c r="H2567" i="1"/>
  <c r="H2588" i="1"/>
  <c r="H2584" i="1"/>
  <c r="H2574" i="1"/>
  <c r="H2577" i="1"/>
  <c r="H2568" i="1"/>
  <c r="H2580" i="1"/>
  <c r="H2569" i="1"/>
  <c r="H2587" i="1"/>
  <c r="H2571" i="1"/>
  <c r="H2570" i="1"/>
  <c r="H2545" i="1"/>
  <c r="H2557" i="1"/>
  <c r="H2560" i="1"/>
  <c r="H2555" i="1"/>
  <c r="H2558" i="1"/>
  <c r="H2554" i="1"/>
  <c r="H2562" i="1"/>
  <c r="H2561" i="1"/>
  <c r="H2549" i="1"/>
  <c r="H2548" i="1"/>
  <c r="H2543" i="1"/>
  <c r="H2546" i="1"/>
  <c r="H2550" i="1"/>
  <c r="H2553" i="1"/>
  <c r="H2565" i="1"/>
  <c r="H2556" i="1"/>
  <c r="H2552" i="1"/>
  <c r="H2544" i="1"/>
  <c r="H2564" i="1"/>
  <c r="H2559" i="1"/>
  <c r="H2551" i="1"/>
  <c r="H2547" i="1"/>
  <c r="H2542" i="1"/>
  <c r="H2566" i="1"/>
  <c r="H2563" i="1"/>
  <c r="H2519" i="1"/>
  <c r="H2537" i="1"/>
  <c r="H2541" i="1"/>
  <c r="H2524" i="1"/>
  <c r="H2526" i="1"/>
  <c r="H2535" i="1"/>
  <c r="H2540" i="1"/>
  <c r="H2536" i="1"/>
  <c r="H2528" i="1"/>
  <c r="H2521" i="1"/>
  <c r="H2529" i="1"/>
  <c r="H2523" i="1"/>
  <c r="H2518" i="1"/>
  <c r="H2531" i="1"/>
  <c r="H2530" i="1"/>
  <c r="H2533" i="1"/>
  <c r="H2522" i="1"/>
  <c r="H2525" i="1"/>
  <c r="H2527" i="1"/>
  <c r="H2539" i="1"/>
  <c r="H2534" i="1"/>
  <c r="H2538" i="1"/>
  <c r="H2532" i="1"/>
  <c r="H2520" i="1"/>
  <c r="H2517" i="1"/>
  <c r="H2492" i="1"/>
  <c r="H2500" i="1"/>
  <c r="H2514" i="1"/>
  <c r="H2511" i="1"/>
  <c r="H2506" i="1"/>
  <c r="H2498" i="1"/>
  <c r="H2501" i="1"/>
  <c r="H2515" i="1"/>
  <c r="H2496" i="1"/>
  <c r="H2508" i="1"/>
  <c r="H2510" i="1"/>
  <c r="H2507" i="1"/>
  <c r="H2502" i="1"/>
  <c r="H2505" i="1"/>
  <c r="H2516" i="1"/>
  <c r="H2513" i="1"/>
  <c r="H2503" i="1"/>
  <c r="H2504" i="1"/>
  <c r="H2512" i="1"/>
  <c r="H2509" i="1"/>
  <c r="H2493" i="1"/>
  <c r="H2495" i="1"/>
  <c r="H2494" i="1"/>
  <c r="H2497" i="1"/>
  <c r="H2499" i="1"/>
  <c r="H2487" i="1"/>
  <c r="H2480" i="1"/>
  <c r="H2486" i="1"/>
  <c r="H2482" i="1"/>
  <c r="H2488" i="1"/>
  <c r="H2474" i="1"/>
  <c r="H2491" i="1"/>
  <c r="H2479" i="1"/>
  <c r="H2469" i="1"/>
  <c r="H2470" i="1"/>
  <c r="H2490" i="1"/>
  <c r="H2481" i="1"/>
  <c r="H2476" i="1"/>
  <c r="H2468" i="1"/>
  <c r="H2485" i="1"/>
  <c r="H2477" i="1"/>
  <c r="H2478" i="1"/>
  <c r="H2473" i="1"/>
  <c r="H2489" i="1"/>
  <c r="H2484" i="1"/>
  <c r="H2467" i="1"/>
  <c r="H2472" i="1"/>
  <c r="H2483" i="1"/>
  <c r="H2471" i="1"/>
  <c r="H2475" i="1"/>
  <c r="H2464" i="1"/>
  <c r="H2451" i="1"/>
  <c r="H2456" i="1"/>
  <c r="H2447" i="1"/>
  <c r="H2461" i="1"/>
  <c r="H2459" i="1"/>
  <c r="H2466" i="1"/>
  <c r="H2446" i="1"/>
  <c r="H2463" i="1"/>
  <c r="H2449" i="1"/>
  <c r="H2462" i="1"/>
  <c r="H2455" i="1"/>
  <c r="H2453" i="1"/>
  <c r="H2465" i="1"/>
  <c r="H2458" i="1"/>
  <c r="H2450" i="1"/>
  <c r="H2443" i="1"/>
  <c r="H2460" i="1"/>
  <c r="H2454" i="1"/>
  <c r="H2448" i="1"/>
  <c r="H2444" i="1"/>
  <c r="H2452" i="1"/>
  <c r="H2442" i="1"/>
  <c r="H2445" i="1"/>
  <c r="H2457" i="1"/>
  <c r="H2438" i="1"/>
  <c r="H2433" i="1"/>
  <c r="H2418" i="1"/>
  <c r="H2425" i="1"/>
  <c r="H2431" i="1"/>
  <c r="H2440" i="1"/>
  <c r="H2432" i="1"/>
  <c r="H2439" i="1"/>
  <c r="H2417" i="1"/>
  <c r="H2436" i="1"/>
  <c r="H2441" i="1"/>
  <c r="H2430" i="1"/>
  <c r="H2420" i="1"/>
  <c r="H2421" i="1"/>
  <c r="H2435" i="1"/>
  <c r="H2429" i="1"/>
  <c r="H2424" i="1"/>
  <c r="H2434" i="1"/>
  <c r="H2419" i="1"/>
  <c r="H2426" i="1"/>
  <c r="H2427" i="1"/>
  <c r="H2422" i="1"/>
  <c r="H2437" i="1"/>
  <c r="H2428" i="1"/>
  <c r="H2423" i="1"/>
  <c r="H2410" i="1"/>
  <c r="H2415" i="1"/>
  <c r="H2393" i="1"/>
  <c r="H2400" i="1"/>
  <c r="H2414" i="1"/>
  <c r="H2411" i="1"/>
  <c r="H2408" i="1"/>
  <c r="H2409" i="1"/>
  <c r="H2412" i="1"/>
  <c r="H2397" i="1"/>
  <c r="H2394" i="1"/>
  <c r="H2398" i="1"/>
  <c r="H2403" i="1"/>
  <c r="H2416" i="1"/>
  <c r="H2404" i="1"/>
  <c r="H2407" i="1"/>
  <c r="H2406" i="1"/>
  <c r="H2392" i="1"/>
  <c r="H2413" i="1"/>
  <c r="H2396" i="1"/>
  <c r="H2402" i="1"/>
  <c r="H2399" i="1"/>
  <c r="H2405" i="1"/>
  <c r="H2395" i="1"/>
  <c r="H2401" i="1"/>
  <c r="H2378" i="1"/>
  <c r="H2383" i="1"/>
  <c r="H2370" i="1"/>
  <c r="H2367" i="1"/>
  <c r="H2369" i="1"/>
  <c r="H2389" i="1"/>
  <c r="H2391" i="1"/>
  <c r="H2372" i="1"/>
  <c r="H2368" i="1"/>
  <c r="H2390" i="1"/>
  <c r="H2386" i="1"/>
  <c r="H2379" i="1"/>
  <c r="H2384" i="1"/>
  <c r="H2380" i="1"/>
  <c r="H2385" i="1"/>
  <c r="H2375" i="1"/>
  <c r="H2387" i="1"/>
  <c r="H2376" i="1"/>
  <c r="H2388" i="1"/>
  <c r="H2381" i="1"/>
  <c r="H2377" i="1"/>
  <c r="H2382" i="1"/>
  <c r="H2373" i="1"/>
  <c r="H2374" i="1"/>
  <c r="H2371" i="1"/>
  <c r="H2358" i="1"/>
  <c r="H2352" i="1"/>
  <c r="H2361" i="1"/>
  <c r="H2346" i="1"/>
  <c r="H2342" i="1"/>
  <c r="H2354" i="1"/>
  <c r="H2356" i="1"/>
  <c r="H2366" i="1"/>
  <c r="H2343" i="1"/>
  <c r="H2359" i="1"/>
  <c r="H2362" i="1"/>
  <c r="H2350" i="1"/>
  <c r="H2345" i="1"/>
  <c r="H2365" i="1"/>
  <c r="H2349" i="1"/>
  <c r="H2348" i="1"/>
  <c r="H2360" i="1"/>
  <c r="H2344" i="1"/>
  <c r="H2364" i="1"/>
  <c r="H2363" i="1"/>
  <c r="H2357" i="1"/>
  <c r="H2351" i="1"/>
  <c r="H2355" i="1"/>
  <c r="H2347" i="1"/>
  <c r="H2353" i="1"/>
  <c r="H2334" i="1"/>
  <c r="H2317" i="1"/>
  <c r="H2319" i="1"/>
  <c r="H2326" i="1"/>
  <c r="H2327" i="1"/>
  <c r="H2325" i="1"/>
  <c r="H2324" i="1"/>
  <c r="H2318" i="1"/>
  <c r="H2335" i="1"/>
  <c r="H2338" i="1"/>
  <c r="H2336" i="1"/>
  <c r="H2322" i="1"/>
  <c r="H2331" i="1"/>
  <c r="H2333" i="1"/>
  <c r="H2323" i="1"/>
  <c r="H2321" i="1"/>
  <c r="H2339" i="1"/>
  <c r="H2337" i="1"/>
  <c r="H2320" i="1"/>
  <c r="H2340" i="1"/>
  <c r="H2330" i="1"/>
  <c r="H2332" i="1"/>
  <c r="H2328" i="1"/>
  <c r="H2329" i="1"/>
  <c r="H2341" i="1"/>
  <c r="H2302" i="1"/>
  <c r="H2292" i="1"/>
  <c r="H2296" i="1"/>
  <c r="H2293" i="1"/>
  <c r="H2295" i="1"/>
  <c r="H2307" i="1"/>
  <c r="H2300" i="1"/>
  <c r="H2310" i="1"/>
  <c r="H2312" i="1"/>
  <c r="H2308" i="1"/>
  <c r="H2305" i="1"/>
  <c r="H2301" i="1"/>
  <c r="H2309" i="1"/>
  <c r="H2298" i="1"/>
  <c r="H2294" i="1"/>
  <c r="H2299" i="1"/>
  <c r="H2306" i="1"/>
  <c r="H2303" i="1"/>
  <c r="H2297" i="1"/>
  <c r="H2304" i="1"/>
  <c r="H2311" i="1"/>
  <c r="H2313" i="1"/>
  <c r="H2314" i="1"/>
  <c r="H2316" i="1"/>
  <c r="H2315" i="1"/>
  <c r="H2277" i="1"/>
  <c r="H2291" i="1"/>
  <c r="H2280" i="1"/>
  <c r="H2267" i="1"/>
  <c r="H2286" i="1"/>
  <c r="H2274" i="1"/>
  <c r="H2270" i="1"/>
  <c r="H2273" i="1"/>
  <c r="H2285" i="1"/>
  <c r="H2272" i="1"/>
  <c r="H2287" i="1"/>
  <c r="H2289" i="1"/>
  <c r="H2284" i="1"/>
  <c r="H2275" i="1"/>
  <c r="H2282" i="1"/>
  <c r="H2269" i="1"/>
  <c r="H2279" i="1"/>
  <c r="H2288" i="1"/>
  <c r="H2271" i="1"/>
  <c r="H2276" i="1"/>
  <c r="H2290" i="1"/>
  <c r="H2283" i="1"/>
  <c r="H2281" i="1"/>
  <c r="H2278" i="1"/>
  <c r="H2268" i="1"/>
  <c r="H2214" i="1"/>
  <c r="H2218" i="1"/>
  <c r="H2217" i="1"/>
  <c r="H2212" i="1"/>
  <c r="H2215" i="1"/>
  <c r="H2213" i="1"/>
  <c r="H2237" i="1"/>
  <c r="H2226" i="1"/>
  <c r="H2250" i="1"/>
  <c r="H2253" i="1"/>
  <c r="H2216" i="1"/>
  <c r="H2246" i="1"/>
  <c r="H2261" i="1"/>
  <c r="H2252" i="1"/>
  <c r="H2239" i="1"/>
  <c r="H2232" i="1"/>
  <c r="H2254" i="1"/>
  <c r="H2219" i="1"/>
  <c r="H2220" i="1"/>
  <c r="H2263" i="1"/>
  <c r="H2259" i="1"/>
  <c r="H2230" i="1"/>
  <c r="H2260" i="1"/>
  <c r="H2231" i="1"/>
  <c r="H2264" i="1"/>
  <c r="H2265" i="1"/>
  <c r="H2236" i="1"/>
  <c r="H2243" i="1"/>
  <c r="H2256" i="1"/>
  <c r="H2222" i="1"/>
  <c r="H2221" i="1"/>
  <c r="H2227" i="1"/>
  <c r="H2238" i="1"/>
  <c r="H2266" i="1"/>
  <c r="H2228" i="1"/>
  <c r="H2245" i="1"/>
  <c r="H2258" i="1"/>
  <c r="H2223" i="1"/>
  <c r="H2247" i="1"/>
  <c r="H2224" i="1"/>
  <c r="H2229" i="1"/>
  <c r="H2225" i="1"/>
  <c r="H2233" i="1"/>
  <c r="H2257" i="1"/>
  <c r="H2262" i="1"/>
  <c r="H2240" i="1"/>
  <c r="H2241" i="1"/>
  <c r="H2255" i="1"/>
  <c r="H2248" i="1"/>
  <c r="H2242" i="1"/>
  <c r="H2249" i="1"/>
  <c r="H2235" i="1"/>
  <c r="H2251" i="1"/>
  <c r="H2244" i="1"/>
  <c r="H2234" i="1"/>
  <c r="H2178" i="1"/>
  <c r="H2177" i="1"/>
  <c r="H2209" i="1"/>
  <c r="H2179" i="1"/>
  <c r="H2211" i="1"/>
  <c r="H2199" i="1"/>
  <c r="H2184" i="1"/>
  <c r="H2203" i="1"/>
  <c r="H2196" i="1"/>
  <c r="H2190" i="1"/>
  <c r="H2188" i="1"/>
  <c r="H2186" i="1"/>
  <c r="H2200" i="1"/>
  <c r="H2187" i="1"/>
  <c r="H2202" i="1"/>
  <c r="H2210" i="1"/>
  <c r="H2195" i="1"/>
  <c r="H2201" i="1"/>
  <c r="H2197" i="1"/>
  <c r="H2180" i="1"/>
  <c r="H2183" i="1"/>
  <c r="H2189" i="1"/>
  <c r="H2181" i="1"/>
  <c r="H2206" i="1"/>
  <c r="H2194" i="1"/>
  <c r="H2204" i="1"/>
  <c r="H2198" i="1"/>
  <c r="H2208" i="1"/>
  <c r="H2205" i="1"/>
  <c r="H2207" i="1"/>
  <c r="H2185" i="1"/>
  <c r="H2192" i="1"/>
  <c r="H2182" i="1"/>
  <c r="H2191" i="1"/>
  <c r="H2193" i="1"/>
  <c r="H2153" i="1"/>
  <c r="H2148" i="1"/>
  <c r="H2175" i="1"/>
  <c r="H2143" i="1"/>
  <c r="H2142" i="1"/>
  <c r="H2150" i="1"/>
  <c r="H2176" i="1"/>
  <c r="H2160" i="1"/>
  <c r="H2166" i="1"/>
  <c r="H2167" i="1"/>
  <c r="H2172" i="1"/>
  <c r="H2165" i="1"/>
  <c r="H2171" i="1"/>
  <c r="H2161" i="1"/>
  <c r="H2159" i="1"/>
  <c r="H2162" i="1"/>
  <c r="H2157" i="1"/>
  <c r="H2163" i="1"/>
  <c r="H2154" i="1"/>
  <c r="H2155" i="1"/>
  <c r="H2147" i="1"/>
  <c r="H2169" i="1"/>
  <c r="H2156" i="1"/>
  <c r="H2173" i="1"/>
  <c r="H2145" i="1"/>
  <c r="H2149" i="1"/>
  <c r="H2152" i="1"/>
  <c r="H2168" i="1"/>
  <c r="H2151" i="1"/>
  <c r="H2164" i="1"/>
  <c r="H2174" i="1"/>
  <c r="H2170" i="1"/>
  <c r="H2158" i="1"/>
  <c r="H2146" i="1"/>
  <c r="H2144" i="1"/>
  <c r="H2133" i="1"/>
  <c r="H2109" i="1"/>
  <c r="H2113" i="1"/>
  <c r="H2139" i="1"/>
  <c r="H2128" i="1"/>
  <c r="H2140" i="1"/>
  <c r="H2114" i="1"/>
  <c r="H2110" i="1"/>
  <c r="H2141" i="1"/>
  <c r="H2131" i="1"/>
  <c r="H2123" i="1"/>
  <c r="H2126" i="1"/>
  <c r="H2135" i="1"/>
  <c r="H2125" i="1"/>
  <c r="H2129" i="1"/>
  <c r="H2124" i="1"/>
  <c r="H2118" i="1"/>
  <c r="H2134" i="1"/>
  <c r="H2119" i="1"/>
  <c r="H2120" i="1"/>
  <c r="H2121" i="1"/>
  <c r="H2136" i="1"/>
  <c r="H2130" i="1"/>
  <c r="H2137" i="1"/>
  <c r="H2117" i="1"/>
  <c r="H2115" i="1"/>
  <c r="H2122" i="1"/>
  <c r="H2138" i="1"/>
  <c r="H2116" i="1"/>
  <c r="H2111" i="1"/>
  <c r="H2112" i="1"/>
  <c r="H2127" i="1"/>
  <c r="H2107" i="1"/>
  <c r="H2108" i="1"/>
  <c r="H2132" i="1"/>
  <c r="H2082" i="1"/>
  <c r="H2095" i="1"/>
  <c r="H2079" i="1"/>
  <c r="H2093" i="1"/>
  <c r="H2080" i="1"/>
  <c r="H2081" i="1"/>
  <c r="H2106" i="1"/>
  <c r="H2074" i="1"/>
  <c r="H2077" i="1"/>
  <c r="H2085" i="1"/>
  <c r="H2099" i="1"/>
  <c r="H2086" i="1"/>
  <c r="H2102" i="1"/>
  <c r="H2098" i="1"/>
  <c r="H2101" i="1"/>
  <c r="H2097" i="1"/>
  <c r="H2096" i="1"/>
  <c r="H2091" i="1"/>
  <c r="H2088" i="1"/>
  <c r="H2090" i="1"/>
  <c r="H2103" i="1"/>
  <c r="H2100" i="1"/>
  <c r="H2092" i="1"/>
  <c r="H2084" i="1"/>
  <c r="H2076" i="1"/>
  <c r="H2105" i="1"/>
  <c r="H2104" i="1"/>
  <c r="H2087" i="1"/>
  <c r="H2075" i="1"/>
  <c r="H2083" i="1"/>
  <c r="H2078" i="1"/>
  <c r="H2089" i="1"/>
  <c r="H2094" i="1"/>
  <c r="H2073" i="1"/>
  <c r="H2072" i="1"/>
  <c r="H2054" i="1"/>
  <c r="H2059" i="1"/>
  <c r="H2039" i="1"/>
  <c r="H2071" i="1"/>
  <c r="H2043" i="1"/>
  <c r="H2044" i="1"/>
  <c r="H2047" i="1"/>
  <c r="H2068" i="1"/>
  <c r="H2062" i="1"/>
  <c r="H2042" i="1"/>
  <c r="H2056" i="1"/>
  <c r="H2050" i="1"/>
  <c r="H2064" i="1"/>
  <c r="H2045" i="1"/>
  <c r="H2065" i="1"/>
  <c r="H2055" i="1"/>
  <c r="H2052" i="1"/>
  <c r="H2046" i="1"/>
  <c r="H2069" i="1"/>
  <c r="H2066" i="1"/>
  <c r="H2041" i="1"/>
  <c r="H2067" i="1"/>
  <c r="H2058" i="1"/>
  <c r="H2051" i="1"/>
  <c r="H2070" i="1"/>
  <c r="H2060" i="1"/>
  <c r="H2053" i="1"/>
  <c r="H2057" i="1"/>
  <c r="H2061" i="1"/>
  <c r="H2048" i="1"/>
  <c r="H2040" i="1"/>
  <c r="H2063" i="1"/>
  <c r="H2049" i="1"/>
  <c r="H2037" i="1"/>
  <c r="H2038" i="1"/>
  <c r="H2024" i="1"/>
  <c r="H2033" i="1"/>
  <c r="H2031" i="1"/>
  <c r="H2022" i="1"/>
  <c r="H2016" i="1"/>
  <c r="H2030" i="1"/>
  <c r="H2003" i="1"/>
  <c r="H2006" i="1"/>
  <c r="H2027" i="1"/>
  <c r="H2008" i="1"/>
  <c r="H2026" i="1"/>
  <c r="H2035" i="1"/>
  <c r="H2028" i="1"/>
  <c r="H2013" i="1"/>
  <c r="H2004" i="1"/>
  <c r="H2019" i="1"/>
  <c r="H2010" i="1"/>
  <c r="H2025" i="1"/>
  <c r="H2023" i="1"/>
  <c r="H2036" i="1"/>
  <c r="H2034" i="1"/>
  <c r="H2029" i="1"/>
  <c r="H2020" i="1"/>
  <c r="H2012" i="1"/>
  <c r="H2032" i="1"/>
  <c r="H2011" i="1"/>
  <c r="H2002" i="1"/>
  <c r="H2021" i="1"/>
  <c r="H2005" i="1"/>
  <c r="H2009" i="1"/>
  <c r="H2017" i="1"/>
  <c r="H2007" i="1"/>
  <c r="H2015" i="1"/>
  <c r="H2014" i="1"/>
  <c r="H2018" i="1"/>
  <c r="H1996" i="1"/>
  <c r="H1993" i="1"/>
  <c r="H1974" i="1"/>
  <c r="H1979" i="1"/>
  <c r="H1967" i="1"/>
  <c r="H1990" i="1"/>
  <c r="H1991" i="1"/>
  <c r="H1989" i="1"/>
  <c r="H1992" i="1"/>
  <c r="H1983" i="1"/>
  <c r="H1980" i="1"/>
  <c r="H1973" i="1"/>
  <c r="H1975" i="1"/>
  <c r="H1988" i="1"/>
  <c r="H1995" i="1"/>
  <c r="H1976" i="1"/>
  <c r="H1982" i="1"/>
  <c r="H1971" i="1"/>
  <c r="H1981" i="1"/>
  <c r="H1968" i="1"/>
  <c r="H1970" i="1"/>
  <c r="H1986" i="1"/>
  <c r="H1984" i="1"/>
  <c r="H1985" i="1"/>
  <c r="H1987" i="1"/>
  <c r="H1969" i="1"/>
  <c r="H1977" i="1"/>
  <c r="H1978" i="1"/>
  <c r="H1997" i="1"/>
  <c r="H1998" i="1"/>
  <c r="H2000" i="1"/>
  <c r="H1999" i="1"/>
  <c r="H2001" i="1"/>
  <c r="H1994" i="1"/>
  <c r="H1972" i="1"/>
  <c r="H1943" i="1"/>
  <c r="H1949" i="1"/>
  <c r="H1939" i="1"/>
  <c r="H1954" i="1"/>
  <c r="H1953" i="1"/>
  <c r="H1935" i="1"/>
  <c r="H1957" i="1"/>
  <c r="H1948" i="1"/>
  <c r="H1940" i="1"/>
  <c r="H1951" i="1"/>
  <c r="H1955" i="1"/>
  <c r="H1952" i="1"/>
  <c r="H1944" i="1"/>
  <c r="H1941" i="1"/>
  <c r="H1950" i="1"/>
  <c r="H1947" i="1"/>
  <c r="H1963" i="1"/>
  <c r="H1933" i="1"/>
  <c r="H1962" i="1"/>
  <c r="H1956" i="1"/>
  <c r="H1959" i="1"/>
  <c r="H1945" i="1"/>
  <c r="H1937" i="1"/>
  <c r="H1936" i="1"/>
  <c r="H1942" i="1"/>
  <c r="H1946" i="1"/>
  <c r="H1960" i="1"/>
  <c r="H1938" i="1"/>
  <c r="H1965" i="1"/>
  <c r="H1966" i="1"/>
  <c r="H1961" i="1"/>
  <c r="H1958" i="1"/>
  <c r="H1934" i="1"/>
  <c r="H1964" i="1"/>
  <c r="H1932" i="1"/>
  <c r="H1916" i="1"/>
  <c r="H1911" i="1"/>
  <c r="H1905" i="1"/>
  <c r="H1928" i="1"/>
  <c r="H1910" i="1"/>
  <c r="H1906" i="1"/>
  <c r="H1915" i="1"/>
  <c r="H1924" i="1"/>
  <c r="H1902" i="1"/>
  <c r="H1920" i="1"/>
  <c r="H1914" i="1"/>
  <c r="H1899" i="1"/>
  <c r="H1923" i="1"/>
  <c r="H1927" i="1"/>
  <c r="H1907" i="1"/>
  <c r="H1901" i="1"/>
  <c r="H1917" i="1"/>
  <c r="H1929" i="1"/>
  <c r="H1908" i="1"/>
  <c r="H1919" i="1"/>
  <c r="H1925" i="1"/>
  <c r="H1912" i="1"/>
  <c r="H1900" i="1"/>
  <c r="H1913" i="1"/>
  <c r="H1904" i="1"/>
  <c r="H1918" i="1"/>
  <c r="H1903" i="1"/>
  <c r="H1921" i="1"/>
  <c r="H1897" i="1"/>
  <c r="H1909" i="1"/>
  <c r="H1898" i="1"/>
  <c r="H1931" i="1"/>
  <c r="H1926" i="1"/>
  <c r="H1930" i="1"/>
  <c r="H1922" i="1"/>
  <c r="H1879" i="1"/>
  <c r="H1878" i="1"/>
  <c r="H1883" i="1"/>
  <c r="H1865" i="1"/>
  <c r="H1864" i="1"/>
  <c r="H1869" i="1"/>
  <c r="H1868" i="1"/>
  <c r="H1871" i="1"/>
  <c r="H1876" i="1"/>
  <c r="H1886" i="1"/>
  <c r="H1872" i="1"/>
  <c r="H1874" i="1"/>
  <c r="H1877" i="1"/>
  <c r="H1867" i="1"/>
  <c r="H1881" i="1"/>
  <c r="H1895" i="1"/>
  <c r="H1890" i="1"/>
  <c r="H1882" i="1"/>
  <c r="H1880" i="1"/>
  <c r="H1887" i="1"/>
  <c r="H1875" i="1"/>
  <c r="H1894" i="1"/>
  <c r="H1866" i="1"/>
  <c r="H1885" i="1"/>
  <c r="H1888" i="1"/>
  <c r="H1884" i="1"/>
  <c r="H1893" i="1"/>
  <c r="H1873" i="1"/>
  <c r="H1891" i="1"/>
  <c r="H1889" i="1"/>
  <c r="H1870" i="1"/>
  <c r="H1892" i="1"/>
  <c r="H1896" i="1"/>
  <c r="H1848" i="1"/>
  <c r="H1858" i="1"/>
  <c r="H1856" i="1"/>
  <c r="H1838" i="1"/>
  <c r="H1837" i="1"/>
  <c r="H1845" i="1"/>
  <c r="H1855" i="1"/>
  <c r="H1839" i="1"/>
  <c r="H1863" i="1"/>
  <c r="H1844" i="1"/>
  <c r="H1861" i="1"/>
  <c r="H1860" i="1"/>
  <c r="H1853" i="1"/>
  <c r="H1857" i="1"/>
  <c r="H1840" i="1"/>
  <c r="H1846" i="1"/>
  <c r="H1847" i="1"/>
  <c r="H1843" i="1"/>
  <c r="H1841" i="1"/>
  <c r="H1859" i="1"/>
  <c r="H1852" i="1"/>
  <c r="H1862" i="1"/>
  <c r="H1842" i="1"/>
  <c r="H1851" i="1"/>
  <c r="H1836" i="1"/>
  <c r="H1854" i="1"/>
  <c r="H1850" i="1"/>
  <c r="H1849" i="1"/>
  <c r="H1809" i="1"/>
  <c r="H1835" i="1"/>
  <c r="H1816" i="1"/>
  <c r="H1815" i="1"/>
  <c r="H1808" i="1"/>
  <c r="H1811" i="1"/>
  <c r="H1810" i="1"/>
  <c r="H1827" i="1"/>
  <c r="H1834" i="1"/>
  <c r="H1813" i="1"/>
  <c r="H1817" i="1"/>
  <c r="H1824" i="1"/>
  <c r="H1825" i="1"/>
  <c r="H1820" i="1"/>
  <c r="H1823" i="1"/>
  <c r="H1832" i="1"/>
  <c r="H1830" i="1"/>
  <c r="H1814" i="1"/>
  <c r="H1821" i="1"/>
  <c r="H1826" i="1"/>
  <c r="H1822" i="1"/>
  <c r="H1829" i="1"/>
  <c r="H1818" i="1"/>
  <c r="H1812" i="1"/>
  <c r="H1831" i="1"/>
  <c r="H1819" i="1"/>
  <c r="H1833" i="1"/>
  <c r="H1828" i="1"/>
  <c r="H1780" i="1"/>
  <c r="H1804" i="1"/>
  <c r="H1788" i="1"/>
  <c r="H1785" i="1"/>
  <c r="H1782" i="1"/>
  <c r="H1791" i="1"/>
  <c r="H1798" i="1"/>
  <c r="H1789" i="1"/>
  <c r="H1806" i="1"/>
  <c r="H1801" i="1"/>
  <c r="H1781" i="1"/>
  <c r="H1800" i="1"/>
  <c r="H1797" i="1"/>
  <c r="H1795" i="1"/>
  <c r="H1792" i="1"/>
  <c r="H1790" i="1"/>
  <c r="H1807" i="1"/>
  <c r="H1803" i="1"/>
  <c r="H1796" i="1"/>
  <c r="H1805" i="1"/>
  <c r="H1784" i="1"/>
  <c r="H1802" i="1"/>
  <c r="H1786" i="1"/>
  <c r="H1787" i="1"/>
  <c r="H1794" i="1"/>
  <c r="H1793" i="1"/>
  <c r="H1799" i="1"/>
  <c r="H1783" i="1"/>
  <c r="H1769" i="1"/>
  <c r="H1754" i="1"/>
  <c r="H1760" i="1"/>
  <c r="H1755" i="1"/>
  <c r="H1759" i="1"/>
  <c r="H1767" i="1"/>
  <c r="H1764" i="1"/>
  <c r="H1777" i="1"/>
  <c r="H1773" i="1"/>
  <c r="H1763" i="1"/>
  <c r="H1774" i="1"/>
  <c r="H1768" i="1"/>
  <c r="H1765" i="1"/>
  <c r="H1766" i="1"/>
  <c r="H1772" i="1"/>
  <c r="H1771" i="1"/>
  <c r="H1762" i="1"/>
  <c r="H1775" i="1"/>
  <c r="H1776" i="1"/>
  <c r="H1778" i="1"/>
  <c r="H1779" i="1"/>
  <c r="H1756" i="1"/>
  <c r="H1761" i="1"/>
  <c r="H1770" i="1"/>
  <c r="H1752" i="1"/>
  <c r="H1753" i="1"/>
  <c r="H1757" i="1"/>
  <c r="H1758" i="1"/>
  <c r="H1737" i="1"/>
  <c r="H1739" i="1"/>
  <c r="H1745" i="1"/>
  <c r="H1742" i="1"/>
  <c r="H1738" i="1"/>
  <c r="H1736" i="1"/>
  <c r="H1730" i="1"/>
  <c r="H1725" i="1"/>
  <c r="H1727" i="1"/>
  <c r="H1743" i="1"/>
  <c r="H1726" i="1"/>
  <c r="H1744" i="1"/>
  <c r="H1740" i="1"/>
  <c r="H1724" i="1"/>
  <c r="H1734" i="1"/>
  <c r="H1749" i="1"/>
  <c r="H1733" i="1"/>
  <c r="H1741" i="1"/>
  <c r="H1751" i="1"/>
  <c r="H1728" i="1"/>
  <c r="H1735" i="1"/>
  <c r="H1732" i="1"/>
  <c r="H1729" i="1"/>
  <c r="H1731" i="1"/>
  <c r="H1747" i="1"/>
  <c r="H1748" i="1"/>
  <c r="H1746" i="1"/>
  <c r="H1750" i="1"/>
  <c r="H1700" i="1"/>
  <c r="H1712" i="1"/>
  <c r="H1716" i="1"/>
  <c r="H1721" i="1"/>
  <c r="H1715" i="1"/>
  <c r="H1701" i="1"/>
  <c r="H1696" i="1"/>
  <c r="H1698" i="1"/>
  <c r="H1723" i="1"/>
  <c r="H1722" i="1"/>
  <c r="H1711" i="1"/>
  <c r="H1719" i="1"/>
  <c r="H1710" i="1"/>
  <c r="H1706" i="1"/>
  <c r="H1702" i="1"/>
  <c r="H1697" i="1"/>
  <c r="H1705" i="1"/>
  <c r="H1717" i="1"/>
  <c r="H1713" i="1"/>
  <c r="H1720" i="1"/>
  <c r="H1703" i="1"/>
  <c r="H1714" i="1"/>
  <c r="H1708" i="1"/>
  <c r="H1699" i="1"/>
  <c r="H1718" i="1"/>
  <c r="H1707" i="1"/>
  <c r="H1704" i="1"/>
  <c r="H1709" i="1"/>
  <c r="H1685" i="1"/>
  <c r="H1673" i="1"/>
  <c r="H1669" i="1"/>
  <c r="H1668" i="1"/>
  <c r="H1672" i="1"/>
  <c r="H1671" i="1"/>
  <c r="H1678" i="1"/>
  <c r="H1677" i="1"/>
  <c r="H1694" i="1"/>
  <c r="H1691" i="1"/>
  <c r="H1688" i="1"/>
  <c r="H1690" i="1"/>
  <c r="H1682" i="1"/>
  <c r="H1683" i="1"/>
  <c r="H1693" i="1"/>
  <c r="H1679" i="1"/>
  <c r="H1681" i="1"/>
  <c r="H1684" i="1"/>
  <c r="H1692" i="1"/>
  <c r="H1676" i="1"/>
  <c r="H1686" i="1"/>
  <c r="H1674" i="1"/>
  <c r="H1695" i="1"/>
  <c r="H1680" i="1"/>
  <c r="H1687" i="1"/>
  <c r="H1689" i="1"/>
  <c r="H1670" i="1"/>
  <c r="H1675" i="1"/>
  <c r="H1655" i="1"/>
  <c r="H1645" i="1"/>
  <c r="H1648" i="1"/>
  <c r="H1653" i="1"/>
  <c r="H1647" i="1"/>
  <c r="H1666" i="1"/>
  <c r="H1646" i="1"/>
  <c r="H1658" i="1"/>
  <c r="H1664" i="1"/>
  <c r="H1654" i="1"/>
  <c r="H1660" i="1"/>
  <c r="H1651" i="1"/>
  <c r="H1649" i="1"/>
  <c r="H1662" i="1"/>
  <c r="H1667" i="1"/>
  <c r="H1643" i="1"/>
  <c r="H1661" i="1"/>
  <c r="H1642" i="1"/>
  <c r="H1640" i="1"/>
  <c r="H1641" i="1"/>
  <c r="H1665" i="1"/>
  <c r="H1657" i="1"/>
  <c r="H1652" i="1"/>
  <c r="H1656" i="1"/>
  <c r="H1663" i="1"/>
  <c r="H1650" i="1"/>
  <c r="H1659" i="1"/>
  <c r="H1644" i="1"/>
  <c r="H1634" i="1"/>
  <c r="H1618" i="1"/>
  <c r="H1615" i="1"/>
  <c r="H1617" i="1"/>
  <c r="H1636" i="1"/>
  <c r="H1614" i="1"/>
  <c r="H1612" i="1"/>
  <c r="H1628" i="1"/>
  <c r="H1629" i="1"/>
  <c r="H1638" i="1"/>
  <c r="H1626" i="1"/>
  <c r="H1616" i="1"/>
  <c r="H1625" i="1"/>
  <c r="H1637" i="1"/>
  <c r="H1630" i="1"/>
  <c r="H1619" i="1"/>
  <c r="H1613" i="1"/>
  <c r="H1639" i="1"/>
  <c r="H1627" i="1"/>
  <c r="H1635" i="1"/>
  <c r="H1631" i="1"/>
  <c r="H1632" i="1"/>
  <c r="H1620" i="1"/>
  <c r="H1633" i="1"/>
  <c r="H1621" i="1"/>
  <c r="H1623" i="1"/>
  <c r="H1624" i="1"/>
  <c r="H1622" i="1"/>
  <c r="H1592" i="1"/>
  <c r="H1584" i="1"/>
  <c r="H1599" i="1"/>
  <c r="H1597" i="1"/>
  <c r="H1600" i="1"/>
  <c r="H1604" i="1"/>
  <c r="H1606" i="1"/>
  <c r="H1601" i="1"/>
  <c r="H1603" i="1"/>
  <c r="H1596" i="1"/>
  <c r="H1602" i="1"/>
  <c r="H1590" i="1"/>
  <c r="H1598" i="1"/>
  <c r="H1608" i="1"/>
  <c r="H1589" i="1"/>
  <c r="H1593" i="1"/>
  <c r="H1585" i="1"/>
  <c r="H1607" i="1"/>
  <c r="H1605" i="1"/>
  <c r="H1594" i="1"/>
  <c r="H1609" i="1"/>
  <c r="H1588" i="1"/>
  <c r="H1611" i="1"/>
  <c r="H1586" i="1"/>
  <c r="H1587" i="1"/>
  <c r="H1591" i="1"/>
  <c r="H1610" i="1"/>
  <c r="H1595" i="1"/>
  <c r="H1558" i="1"/>
  <c r="H1556" i="1"/>
  <c r="H1557" i="1"/>
  <c r="H1562" i="1"/>
  <c r="H1577" i="1"/>
  <c r="H1559" i="1"/>
  <c r="H1569" i="1"/>
  <c r="H1579" i="1"/>
  <c r="H1582" i="1"/>
  <c r="H1578" i="1"/>
  <c r="H1576" i="1"/>
  <c r="H1574" i="1"/>
  <c r="H1564" i="1"/>
  <c r="H1581" i="1"/>
  <c r="H1560" i="1"/>
  <c r="H1570" i="1"/>
  <c r="H1565" i="1"/>
  <c r="H1566" i="1"/>
  <c r="H1575" i="1"/>
  <c r="H1580" i="1"/>
  <c r="H1571" i="1"/>
  <c r="H1561" i="1"/>
  <c r="H1573" i="1"/>
  <c r="H1572" i="1"/>
  <c r="H1568" i="1"/>
  <c r="H1567" i="1"/>
  <c r="H1583" i="1"/>
  <c r="H1563" i="1"/>
  <c r="H1529" i="1"/>
  <c r="H1538" i="1"/>
  <c r="H1528" i="1"/>
  <c r="H1530" i="1"/>
  <c r="H1550" i="1"/>
  <c r="H1540" i="1"/>
  <c r="H1537" i="1"/>
  <c r="H1534" i="1"/>
  <c r="H1539" i="1"/>
  <c r="H1547" i="1"/>
  <c r="H1543" i="1"/>
  <c r="H1536" i="1"/>
  <c r="H1555" i="1"/>
  <c r="H1546" i="1"/>
  <c r="H1544" i="1"/>
  <c r="H1541" i="1"/>
  <c r="H1535" i="1"/>
  <c r="H1548" i="1"/>
  <c r="H1545" i="1"/>
  <c r="H1532" i="1"/>
  <c r="H1553" i="1"/>
  <c r="H1551" i="1"/>
  <c r="H1554" i="1"/>
  <c r="H1549" i="1"/>
  <c r="H1552" i="1"/>
  <c r="H1531" i="1"/>
  <c r="H1542" i="1"/>
  <c r="H1533" i="1"/>
  <c r="H1512" i="1"/>
  <c r="H1510" i="1"/>
  <c r="H1501" i="1"/>
  <c r="H1508" i="1"/>
  <c r="H1511" i="1"/>
  <c r="H1527" i="1"/>
  <c r="H1506" i="1"/>
  <c r="H1515" i="1"/>
  <c r="H1521" i="1"/>
  <c r="H1502" i="1"/>
  <c r="H1523" i="1"/>
  <c r="H1500" i="1"/>
  <c r="H1517" i="1"/>
  <c r="H1505" i="1"/>
  <c r="H1520" i="1"/>
  <c r="H1516" i="1"/>
  <c r="H1514" i="1"/>
  <c r="H1504" i="1"/>
  <c r="H1522" i="1"/>
  <c r="H1518" i="1"/>
  <c r="H1509" i="1"/>
  <c r="H1513" i="1"/>
  <c r="H1526" i="1"/>
  <c r="H1524" i="1"/>
  <c r="H1525" i="1"/>
  <c r="H1507" i="1"/>
  <c r="H1503" i="1"/>
  <c r="H1519" i="1"/>
  <c r="H1477" i="1"/>
  <c r="H1492" i="1"/>
  <c r="H1473" i="1"/>
  <c r="H1491" i="1"/>
  <c r="H1495" i="1"/>
  <c r="H1478" i="1"/>
  <c r="H1499" i="1"/>
  <c r="H1490" i="1"/>
  <c r="H1472" i="1"/>
  <c r="H1480" i="1"/>
  <c r="H1494" i="1"/>
  <c r="H1481" i="1"/>
  <c r="H1496" i="1"/>
  <c r="H1479" i="1"/>
  <c r="H1474" i="1"/>
  <c r="H1475" i="1"/>
  <c r="H1484" i="1"/>
  <c r="H1476" i="1"/>
  <c r="H1483" i="1"/>
  <c r="H1488" i="1"/>
  <c r="H1489" i="1"/>
  <c r="H1486" i="1"/>
  <c r="H1487" i="1"/>
  <c r="H1498" i="1"/>
  <c r="H1493" i="1"/>
  <c r="H1497" i="1"/>
  <c r="H1485" i="1"/>
  <c r="H1482" i="1"/>
  <c r="H1449" i="1"/>
  <c r="H1465" i="1"/>
  <c r="H1464" i="1"/>
  <c r="H1459" i="1"/>
  <c r="H1466" i="1"/>
  <c r="H1447" i="1"/>
  <c r="H1463" i="1"/>
  <c r="H1458" i="1"/>
  <c r="H1448" i="1"/>
  <c r="H1450" i="1"/>
  <c r="H1453" i="1"/>
  <c r="H1467" i="1"/>
  <c r="H1468" i="1"/>
  <c r="H1451" i="1"/>
  <c r="H1444" i="1"/>
  <c r="H1469" i="1"/>
  <c r="H1462" i="1"/>
  <c r="H1445" i="1"/>
  <c r="H1446" i="1"/>
  <c r="H1455" i="1"/>
  <c r="H1452" i="1"/>
  <c r="H1454" i="1"/>
  <c r="H1460" i="1"/>
  <c r="H1470" i="1"/>
  <c r="H1471" i="1"/>
  <c r="H1456" i="1"/>
  <c r="H1457" i="1"/>
  <c r="H1461" i="1"/>
  <c r="H1427" i="1"/>
  <c r="H1432" i="1"/>
  <c r="H1419" i="1"/>
  <c r="H1426" i="1"/>
  <c r="H1438" i="1"/>
  <c r="H1417" i="1"/>
  <c r="H1424" i="1"/>
  <c r="H1429" i="1"/>
  <c r="H1416" i="1"/>
  <c r="H1443" i="1"/>
  <c r="H1428" i="1"/>
  <c r="H1434" i="1"/>
  <c r="H1425" i="1"/>
  <c r="H1422" i="1"/>
  <c r="H1418" i="1"/>
  <c r="H1431" i="1"/>
  <c r="H1436" i="1"/>
  <c r="H1430" i="1"/>
  <c r="H1420" i="1"/>
  <c r="H1421" i="1"/>
  <c r="H1437" i="1"/>
  <c r="H1433" i="1"/>
  <c r="H1435" i="1"/>
  <c r="H1439" i="1"/>
  <c r="H1441" i="1"/>
  <c r="H1440" i="1"/>
  <c r="H1423" i="1"/>
  <c r="H1442" i="1"/>
  <c r="H1388" i="1"/>
  <c r="H1403" i="1"/>
  <c r="H1398" i="1"/>
  <c r="H1394" i="1"/>
  <c r="H1404" i="1"/>
  <c r="H1401" i="1"/>
  <c r="H1408" i="1"/>
  <c r="H1399" i="1"/>
  <c r="H1390" i="1"/>
  <c r="H1397" i="1"/>
  <c r="H1396" i="1"/>
  <c r="H1395" i="1"/>
  <c r="H1393" i="1"/>
  <c r="H1389" i="1"/>
  <c r="H1405" i="1"/>
  <c r="H1406" i="1"/>
  <c r="H1391" i="1"/>
  <c r="H1392" i="1"/>
  <c r="H1410" i="1"/>
  <c r="H1402" i="1"/>
  <c r="H1407" i="1"/>
  <c r="H1409" i="1"/>
  <c r="H1412" i="1"/>
  <c r="H1415" i="1"/>
  <c r="H1400" i="1"/>
  <c r="H1414" i="1"/>
  <c r="H1411" i="1"/>
  <c r="H1413" i="1"/>
  <c r="H1326" i="1"/>
  <c r="H1382" i="1"/>
  <c r="H1321" i="1"/>
  <c r="H1358" i="1"/>
  <c r="H1313" i="1"/>
  <c r="H1340" i="1"/>
  <c r="H1357" i="1"/>
  <c r="H1315" i="1"/>
  <c r="H1367" i="1"/>
  <c r="H1364" i="1"/>
  <c r="H1344" i="1"/>
  <c r="H1378" i="1"/>
  <c r="H1332" i="1"/>
  <c r="H1318" i="1"/>
  <c r="H1381" i="1"/>
  <c r="H1329" i="1"/>
  <c r="H1366" i="1"/>
  <c r="H1330" i="1"/>
  <c r="H1335" i="1"/>
  <c r="H1307" i="1"/>
  <c r="H1331" i="1"/>
  <c r="H1339" i="1"/>
  <c r="H1323" i="1"/>
  <c r="H1312" i="1"/>
  <c r="H1368" i="1"/>
  <c r="H1353" i="1"/>
  <c r="H1349" i="1"/>
  <c r="H1347" i="1"/>
  <c r="H1348" i="1"/>
  <c r="H1341" i="1"/>
  <c r="H1316" i="1"/>
  <c r="H1337" i="1"/>
  <c r="H1385" i="1"/>
  <c r="H1334" i="1"/>
  <c r="H1372" i="1"/>
  <c r="H1345" i="1"/>
  <c r="H1308" i="1"/>
  <c r="H1310" i="1"/>
  <c r="H1377" i="1"/>
  <c r="H1324" i="1"/>
  <c r="H1375" i="1"/>
  <c r="H1365" i="1"/>
  <c r="H1350" i="1"/>
  <c r="H1363" i="1"/>
  <c r="H1336" i="1"/>
  <c r="H1373" i="1"/>
  <c r="H1386" i="1"/>
  <c r="H1351" i="1"/>
  <c r="H1376" i="1"/>
  <c r="H1383" i="1"/>
  <c r="H1384" i="1"/>
  <c r="H1369" i="1"/>
  <c r="H1352" i="1"/>
  <c r="H1380" i="1"/>
  <c r="H1362" i="1"/>
  <c r="H1317" i="1"/>
  <c r="H1355" i="1"/>
  <c r="H1371" i="1"/>
  <c r="H1359" i="1"/>
  <c r="H1306" i="1"/>
  <c r="H1322" i="1"/>
  <c r="H1311" i="1"/>
  <c r="H1342" i="1"/>
  <c r="H1327" i="1"/>
  <c r="H1356" i="1"/>
  <c r="H1361" i="1"/>
  <c r="H1338" i="1"/>
  <c r="H1333" i="1"/>
  <c r="H1343" i="1"/>
  <c r="H1328" i="1"/>
  <c r="H1319" i="1"/>
  <c r="H1320" i="1"/>
  <c r="H1314" i="1"/>
  <c r="H1346" i="1"/>
  <c r="H1354" i="1"/>
  <c r="H1309" i="1"/>
  <c r="H1379" i="1"/>
  <c r="H1325" i="1"/>
  <c r="H1374" i="1"/>
  <c r="H1360" i="1"/>
  <c r="H1387" i="1"/>
  <c r="H1370" i="1"/>
  <c r="H1281" i="1"/>
  <c r="H1261" i="1"/>
  <c r="H1239" i="1"/>
  <c r="H1238" i="1"/>
  <c r="H1269" i="1"/>
  <c r="H1297" i="1"/>
  <c r="H1268" i="1"/>
  <c r="H1272" i="1"/>
  <c r="H1299" i="1"/>
  <c r="H1291" i="1"/>
  <c r="H1256" i="1"/>
  <c r="H1270" i="1"/>
  <c r="H1293" i="1"/>
  <c r="H1287" i="1"/>
  <c r="H1304" i="1"/>
  <c r="H1286" i="1"/>
  <c r="H1295" i="1"/>
  <c r="H1228" i="1"/>
  <c r="H1258" i="1"/>
  <c r="H1249" i="1"/>
  <c r="H1257" i="1"/>
  <c r="H1208" i="1"/>
  <c r="H1212" i="1"/>
  <c r="H1264" i="1"/>
  <c r="H1260" i="1"/>
  <c r="H1211" i="1"/>
  <c r="H1219" i="1"/>
  <c r="H1221" i="1"/>
  <c r="H1218" i="1"/>
  <c r="H1248" i="1"/>
  <c r="H1241" i="1"/>
  <c r="H1243" i="1"/>
  <c r="H1217" i="1"/>
  <c r="H1210" i="1"/>
  <c r="H1226" i="1"/>
  <c r="H1225" i="1"/>
  <c r="H1262" i="1"/>
  <c r="H1222" i="1"/>
  <c r="H1216" i="1"/>
  <c r="H1282" i="1"/>
  <c r="H1276" i="1"/>
  <c r="H1223" i="1"/>
  <c r="H1213" i="1"/>
  <c r="H1300" i="1"/>
  <c r="H1305" i="1"/>
  <c r="H1245" i="1"/>
  <c r="H1294" i="1"/>
  <c r="H1242" i="1"/>
  <c r="H1275" i="1"/>
  <c r="H1280" i="1"/>
  <c r="H1303" i="1"/>
  <c r="H1301" i="1"/>
  <c r="H1277" i="1"/>
  <c r="H1292" i="1"/>
  <c r="H1240" i="1"/>
  <c r="H1302" i="1"/>
  <c r="H1273" i="1"/>
  <c r="H1271" i="1"/>
  <c r="H1263" i="1"/>
  <c r="H1290" i="1"/>
  <c r="H1267" i="1"/>
  <c r="H1255" i="1"/>
  <c r="H1214" i="1"/>
  <c r="H1229" i="1"/>
  <c r="H1259" i="1"/>
  <c r="H1232" i="1"/>
  <c r="H1227" i="1"/>
  <c r="H1253" i="1"/>
  <c r="H1289" i="1"/>
  <c r="H1278" i="1"/>
  <c r="H1265" i="1"/>
  <c r="H1220" i="1"/>
  <c r="H1298" i="1"/>
  <c r="H1252" i="1"/>
  <c r="H1284" i="1"/>
  <c r="H1233" i="1"/>
  <c r="H1230" i="1"/>
  <c r="H1215" i="1"/>
  <c r="H1288" i="1"/>
  <c r="H1231" i="1"/>
  <c r="H1285" i="1"/>
  <c r="H1236" i="1"/>
  <c r="H1251" i="1"/>
  <c r="H1250" i="1"/>
  <c r="H1235" i="1"/>
  <c r="H1247" i="1"/>
  <c r="H1234" i="1"/>
  <c r="H1254" i="1"/>
  <c r="H1274" i="1"/>
  <c r="H1296" i="1"/>
  <c r="H1266" i="1"/>
  <c r="H1279" i="1"/>
  <c r="H1224" i="1"/>
  <c r="H1209" i="1"/>
  <c r="H1246" i="1"/>
  <c r="H1244" i="1"/>
  <c r="H1237" i="1"/>
  <c r="H1283" i="1"/>
  <c r="H1206" i="1"/>
  <c r="H1159" i="1"/>
  <c r="H1207" i="1"/>
  <c r="H1164" i="1"/>
  <c r="H1189" i="1"/>
  <c r="H1154" i="1"/>
  <c r="H1156" i="1"/>
  <c r="H1155" i="1"/>
  <c r="H1193" i="1"/>
  <c r="H1200" i="1"/>
  <c r="H1168" i="1"/>
  <c r="H1175" i="1"/>
  <c r="H1157" i="1"/>
  <c r="H1185" i="1"/>
  <c r="H1179" i="1"/>
  <c r="H1170" i="1"/>
  <c r="H1166" i="1"/>
  <c r="H1163" i="1"/>
  <c r="H1160" i="1"/>
  <c r="H1173" i="1"/>
  <c r="H1197" i="1"/>
  <c r="H1161" i="1"/>
  <c r="H1192" i="1"/>
  <c r="H1198" i="1"/>
  <c r="H1194" i="1"/>
  <c r="H1177" i="1"/>
  <c r="H1165" i="1"/>
  <c r="H1195" i="1"/>
  <c r="H1171" i="1"/>
  <c r="H1162" i="1"/>
  <c r="H1181" i="1"/>
  <c r="H1187" i="1"/>
  <c r="H1178" i="1"/>
  <c r="H1186" i="1"/>
  <c r="H1205" i="1"/>
  <c r="H1190" i="1"/>
  <c r="H1188" i="1"/>
  <c r="H1196" i="1"/>
  <c r="H1201" i="1"/>
  <c r="H1191" i="1"/>
  <c r="H1183" i="1"/>
  <c r="H1203" i="1"/>
  <c r="H1180" i="1"/>
  <c r="H1169" i="1"/>
  <c r="H1167" i="1"/>
  <c r="H1158" i="1"/>
  <c r="H1176" i="1"/>
  <c r="H1174" i="1"/>
  <c r="H1182" i="1"/>
  <c r="H1172" i="1"/>
  <c r="H1199" i="1"/>
  <c r="H1202" i="1"/>
  <c r="H1204" i="1"/>
  <c r="H1184" i="1"/>
  <c r="H1150" i="1"/>
  <c r="H1141" i="1"/>
  <c r="H1133" i="1"/>
  <c r="H1134" i="1"/>
  <c r="H1143" i="1"/>
  <c r="H1151" i="1"/>
  <c r="H1144" i="1"/>
  <c r="H1152" i="1"/>
  <c r="H1147" i="1"/>
  <c r="H1142" i="1"/>
  <c r="H1140" i="1"/>
  <c r="H1149" i="1"/>
  <c r="H1145" i="1"/>
  <c r="H1139" i="1"/>
  <c r="H1136" i="1"/>
  <c r="H1138" i="1"/>
  <c r="H1146" i="1"/>
  <c r="H1135" i="1"/>
  <c r="H1148" i="1"/>
  <c r="H1137" i="1"/>
  <c r="H1153" i="1"/>
  <c r="H1118" i="1"/>
  <c r="H1126" i="1"/>
  <c r="H1119" i="1"/>
  <c r="H1131" i="1"/>
  <c r="H1112" i="1"/>
  <c r="H1115" i="1"/>
  <c r="H1130" i="1"/>
  <c r="H1121" i="1"/>
  <c r="H1128" i="1"/>
  <c r="H1114" i="1"/>
  <c r="H1125" i="1"/>
  <c r="H1122" i="1"/>
  <c r="H1127" i="1"/>
  <c r="H1129" i="1"/>
  <c r="H1132" i="1"/>
  <c r="H1124" i="1"/>
  <c r="H1113" i="1"/>
  <c r="H1117" i="1"/>
  <c r="H1120" i="1"/>
  <c r="H1116" i="1"/>
  <c r="H1123" i="1"/>
  <c r="H1095" i="1"/>
  <c r="H1109" i="1"/>
  <c r="H1096" i="1"/>
  <c r="H1097" i="1"/>
  <c r="H1092" i="1"/>
  <c r="H1094" i="1"/>
  <c r="H1091" i="1"/>
  <c r="H1111" i="1"/>
  <c r="H1106" i="1"/>
  <c r="H1105" i="1"/>
  <c r="H1103" i="1"/>
  <c r="H1108" i="1"/>
  <c r="H1110" i="1"/>
  <c r="H1104" i="1"/>
  <c r="H1100" i="1"/>
  <c r="H1102" i="1"/>
  <c r="H1093" i="1"/>
  <c r="H1101" i="1"/>
  <c r="H1098" i="1"/>
  <c r="H1099" i="1"/>
  <c r="H1107" i="1"/>
  <c r="H1073" i="1"/>
  <c r="H1079" i="1"/>
  <c r="H1090" i="1"/>
  <c r="H1086" i="1"/>
  <c r="H1080" i="1"/>
  <c r="H1081" i="1"/>
  <c r="H1089" i="1"/>
  <c r="H1082" i="1"/>
  <c r="H1078" i="1"/>
  <c r="H1076" i="1"/>
  <c r="H1087" i="1"/>
  <c r="H1077" i="1"/>
  <c r="H1083" i="1"/>
  <c r="H1085" i="1"/>
  <c r="H1088" i="1"/>
  <c r="H1072" i="1"/>
  <c r="H1071" i="1"/>
  <c r="H1070" i="1"/>
  <c r="H1075" i="1"/>
  <c r="H1074" i="1"/>
  <c r="H1084" i="1"/>
  <c r="H1066" i="1"/>
  <c r="H1067" i="1"/>
  <c r="H1051" i="1"/>
  <c r="H1057" i="1"/>
  <c r="H1053" i="1"/>
  <c r="H1065" i="1"/>
  <c r="H1059" i="1"/>
  <c r="H1049" i="1"/>
  <c r="H1056" i="1"/>
  <c r="H1052" i="1"/>
  <c r="H1050" i="1"/>
  <c r="H1062" i="1"/>
  <c r="H1054" i="1"/>
  <c r="H1061" i="1"/>
  <c r="H1064" i="1"/>
  <c r="H1058" i="1"/>
  <c r="H1060" i="1"/>
  <c r="H1068" i="1"/>
  <c r="H1055" i="1"/>
  <c r="H1069" i="1"/>
  <c r="H1063" i="1"/>
  <c r="H1032" i="1"/>
  <c r="H1040" i="1"/>
  <c r="H1044" i="1"/>
  <c r="H1045" i="1"/>
  <c r="H1029" i="1"/>
  <c r="H1033" i="1"/>
  <c r="H1043" i="1"/>
  <c r="H1034" i="1"/>
  <c r="H1041" i="1"/>
  <c r="H1031" i="1"/>
  <c r="H1035" i="1"/>
  <c r="H1036" i="1"/>
  <c r="H1028" i="1"/>
  <c r="H1038" i="1"/>
  <c r="H1042" i="1"/>
  <c r="H1047" i="1"/>
  <c r="H1030" i="1"/>
  <c r="H1048" i="1"/>
  <c r="H1046" i="1"/>
  <c r="H1037" i="1"/>
  <c r="H1039" i="1"/>
  <c r="H1016" i="1"/>
  <c r="H1024" i="1"/>
  <c r="H1021" i="1"/>
  <c r="H1017" i="1"/>
  <c r="H1012" i="1"/>
  <c r="H1019" i="1"/>
  <c r="H1015" i="1"/>
  <c r="H1023" i="1"/>
  <c r="H1014" i="1"/>
  <c r="H1009" i="1"/>
  <c r="H1008" i="1"/>
  <c r="H1022" i="1"/>
  <c r="H1011" i="1"/>
  <c r="H1025" i="1"/>
  <c r="H1018" i="1"/>
  <c r="H1013" i="1"/>
  <c r="H1020" i="1"/>
  <c r="H1007" i="1"/>
  <c r="H1027" i="1"/>
  <c r="H1026" i="1"/>
  <c r="H1010" i="1"/>
  <c r="H995" i="1"/>
  <c r="H993" i="1"/>
  <c r="H986" i="1"/>
  <c r="H990" i="1"/>
  <c r="H1004" i="1"/>
  <c r="H997" i="1"/>
  <c r="H988" i="1"/>
  <c r="H1002" i="1"/>
  <c r="H1005" i="1"/>
  <c r="H987" i="1"/>
  <c r="H1000" i="1"/>
  <c r="H991" i="1"/>
  <c r="H999" i="1"/>
  <c r="H1001" i="1"/>
  <c r="H998" i="1"/>
  <c r="H1003" i="1"/>
  <c r="H992" i="1"/>
  <c r="H996" i="1"/>
  <c r="H1006" i="1"/>
  <c r="H989" i="1"/>
  <c r="H994" i="1"/>
  <c r="H976" i="1"/>
  <c r="H981" i="1"/>
  <c r="H969" i="1"/>
  <c r="H965" i="1"/>
  <c r="H982" i="1"/>
  <c r="H979" i="1"/>
  <c r="H972" i="1"/>
  <c r="H966" i="1"/>
  <c r="H967" i="1"/>
  <c r="H973" i="1"/>
  <c r="H977" i="1"/>
  <c r="H970" i="1"/>
  <c r="H985" i="1"/>
  <c r="H983" i="1"/>
  <c r="H984" i="1"/>
  <c r="H975" i="1"/>
  <c r="H971" i="1"/>
  <c r="H980" i="1"/>
  <c r="H968" i="1"/>
  <c r="H974" i="1"/>
  <c r="H978" i="1"/>
  <c r="H955" i="1"/>
  <c r="H962" i="1"/>
  <c r="H953" i="1"/>
  <c r="H952" i="1"/>
  <c r="H948" i="1"/>
  <c r="H946" i="1"/>
  <c r="H949" i="1"/>
  <c r="H959" i="1"/>
  <c r="H950" i="1"/>
  <c r="H958" i="1"/>
  <c r="H944" i="1"/>
  <c r="H951" i="1"/>
  <c r="H956" i="1"/>
  <c r="H964" i="1"/>
  <c r="H960" i="1"/>
  <c r="H963" i="1"/>
  <c r="H961" i="1"/>
  <c r="H954" i="1"/>
  <c r="H957" i="1"/>
  <c r="H945" i="1"/>
  <c r="H947" i="1"/>
  <c r="H925" i="1"/>
  <c r="H940" i="1"/>
  <c r="H924" i="1"/>
  <c r="H932" i="1"/>
  <c r="H939" i="1"/>
  <c r="H930" i="1"/>
  <c r="H928" i="1"/>
  <c r="H938" i="1"/>
  <c r="H933" i="1"/>
  <c r="H934" i="1"/>
  <c r="H943" i="1"/>
  <c r="H923" i="1"/>
  <c r="H942" i="1"/>
  <c r="H941" i="1"/>
  <c r="H927" i="1"/>
  <c r="H929" i="1"/>
  <c r="H937" i="1"/>
  <c r="H936" i="1"/>
  <c r="H931" i="1"/>
  <c r="H926" i="1"/>
  <c r="H935" i="1"/>
  <c r="H906" i="1"/>
  <c r="H922" i="1"/>
  <c r="H913" i="1"/>
  <c r="H918" i="1"/>
  <c r="H903" i="1"/>
  <c r="H914" i="1"/>
  <c r="H911" i="1"/>
  <c r="H908" i="1"/>
  <c r="H916" i="1"/>
  <c r="H902" i="1"/>
  <c r="H920" i="1"/>
  <c r="H919" i="1"/>
  <c r="H907" i="1"/>
  <c r="H915" i="1"/>
  <c r="H921" i="1"/>
  <c r="H910" i="1"/>
  <c r="H909" i="1"/>
  <c r="H917" i="1"/>
  <c r="H904" i="1"/>
  <c r="H905" i="1"/>
  <c r="H912" i="1"/>
  <c r="H900" i="1"/>
  <c r="H896" i="1"/>
  <c r="H895" i="1"/>
  <c r="H901" i="1"/>
  <c r="H897" i="1"/>
  <c r="H890" i="1"/>
  <c r="H894" i="1"/>
  <c r="H887" i="1"/>
  <c r="H883" i="1"/>
  <c r="H891" i="1"/>
  <c r="H882" i="1"/>
  <c r="H886" i="1"/>
  <c r="H881" i="1"/>
  <c r="H898" i="1"/>
  <c r="H885" i="1"/>
  <c r="H889" i="1"/>
  <c r="H884" i="1"/>
  <c r="H892" i="1"/>
  <c r="H899" i="1"/>
  <c r="H893" i="1"/>
  <c r="H888" i="1"/>
  <c r="H863" i="1"/>
  <c r="H861" i="1"/>
  <c r="H860" i="1"/>
  <c r="H862" i="1"/>
  <c r="H864" i="1"/>
  <c r="H872" i="1"/>
  <c r="H877" i="1"/>
  <c r="H874" i="1"/>
  <c r="H869" i="1"/>
  <c r="H867" i="1"/>
  <c r="H876" i="1"/>
  <c r="H880" i="1"/>
  <c r="H868" i="1"/>
  <c r="H878" i="1"/>
  <c r="H873" i="1"/>
  <c r="H866" i="1"/>
  <c r="H875" i="1"/>
  <c r="H865" i="1"/>
  <c r="H871" i="1"/>
  <c r="H879" i="1"/>
  <c r="H870" i="1"/>
  <c r="H850" i="1"/>
  <c r="H839" i="1"/>
  <c r="H851" i="1"/>
  <c r="H849" i="1"/>
  <c r="H846" i="1"/>
  <c r="H852" i="1"/>
  <c r="H857" i="1"/>
  <c r="H856" i="1"/>
  <c r="H843" i="1"/>
  <c r="H853" i="1"/>
  <c r="H845" i="1"/>
  <c r="H854" i="1"/>
  <c r="H858" i="1"/>
  <c r="H848" i="1"/>
  <c r="H847" i="1"/>
  <c r="H842" i="1"/>
  <c r="H844" i="1"/>
  <c r="H855" i="1"/>
  <c r="H840" i="1"/>
  <c r="H859" i="1"/>
  <c r="H841" i="1"/>
  <c r="H831" i="1"/>
  <c r="H835" i="1"/>
  <c r="H824" i="1"/>
  <c r="H830" i="1"/>
  <c r="H833" i="1"/>
  <c r="H834" i="1"/>
  <c r="H820" i="1"/>
  <c r="H827" i="1"/>
  <c r="H821" i="1"/>
  <c r="H819" i="1"/>
  <c r="H822" i="1"/>
  <c r="H826" i="1"/>
  <c r="H818" i="1"/>
  <c r="H828" i="1"/>
  <c r="H837" i="1"/>
  <c r="H823" i="1"/>
  <c r="H838" i="1"/>
  <c r="H836" i="1"/>
  <c r="H832" i="1"/>
  <c r="H825" i="1"/>
  <c r="H829" i="1"/>
  <c r="H798" i="1"/>
  <c r="H805" i="1"/>
  <c r="H816" i="1"/>
  <c r="H807" i="1"/>
  <c r="H810" i="1"/>
  <c r="H801" i="1"/>
  <c r="H811" i="1"/>
  <c r="H815" i="1"/>
  <c r="H797" i="1"/>
  <c r="H802" i="1"/>
  <c r="H804" i="1"/>
  <c r="H812" i="1"/>
  <c r="H800" i="1"/>
  <c r="H817" i="1"/>
  <c r="H803" i="1"/>
  <c r="H809" i="1"/>
  <c r="H799" i="1"/>
  <c r="H806" i="1"/>
  <c r="H813" i="1"/>
  <c r="H808" i="1"/>
  <c r="H814" i="1"/>
  <c r="H765" i="1"/>
  <c r="H788" i="1"/>
  <c r="H775" i="1"/>
  <c r="H781" i="1"/>
  <c r="H780" i="1"/>
  <c r="H782" i="1"/>
  <c r="H795" i="1"/>
  <c r="H763" i="1"/>
  <c r="H770" i="1"/>
  <c r="H777" i="1"/>
  <c r="H768" i="1"/>
  <c r="H771" i="1"/>
  <c r="H785" i="1"/>
  <c r="H769" i="1"/>
  <c r="H796" i="1"/>
  <c r="H767" i="1"/>
  <c r="H773" i="1"/>
  <c r="H776" i="1"/>
  <c r="H793" i="1"/>
  <c r="H792" i="1"/>
  <c r="H764" i="1"/>
  <c r="H762" i="1"/>
  <c r="H761" i="1"/>
  <c r="H791" i="1"/>
  <c r="H779" i="1"/>
  <c r="H772" i="1"/>
  <c r="H789" i="1"/>
  <c r="H774" i="1"/>
  <c r="H766" i="1"/>
  <c r="H778" i="1"/>
  <c r="H794" i="1"/>
  <c r="H783" i="1"/>
  <c r="H784" i="1"/>
  <c r="H790" i="1"/>
  <c r="H786" i="1"/>
  <c r="H787" i="1"/>
  <c r="H745" i="1"/>
  <c r="H747" i="1"/>
  <c r="H753" i="1"/>
  <c r="H754" i="1"/>
  <c r="H751" i="1"/>
  <c r="H758" i="1"/>
  <c r="H750" i="1"/>
  <c r="H743" i="1"/>
  <c r="H757" i="1"/>
  <c r="H756" i="1"/>
  <c r="H744" i="1"/>
  <c r="H759" i="1"/>
  <c r="H748" i="1"/>
  <c r="H749" i="1"/>
  <c r="H760" i="1"/>
  <c r="H755" i="1"/>
  <c r="H746" i="1"/>
  <c r="H752" i="1"/>
  <c r="H725" i="1"/>
  <c r="H730" i="1"/>
  <c r="H728" i="1"/>
  <c r="H727" i="1"/>
  <c r="H736" i="1"/>
  <c r="H742" i="1"/>
  <c r="H737" i="1"/>
  <c r="H731" i="1"/>
  <c r="H738" i="1"/>
  <c r="H729" i="1"/>
  <c r="H734" i="1"/>
  <c r="H741" i="1"/>
  <c r="H740" i="1"/>
  <c r="H732" i="1"/>
  <c r="H733" i="1"/>
  <c r="H726" i="1"/>
  <c r="H735" i="1"/>
  <c r="H739" i="1"/>
  <c r="H708" i="1"/>
  <c r="H713" i="1"/>
  <c r="H716" i="1"/>
  <c r="H718" i="1"/>
  <c r="H709" i="1"/>
  <c r="H714" i="1"/>
  <c r="H717" i="1"/>
  <c r="H715" i="1"/>
  <c r="H707" i="1"/>
  <c r="H719" i="1"/>
  <c r="H710" i="1"/>
  <c r="H722" i="1"/>
  <c r="H721" i="1"/>
  <c r="H711" i="1"/>
  <c r="H723" i="1"/>
  <c r="H712" i="1"/>
  <c r="H720" i="1"/>
  <c r="H724" i="1"/>
  <c r="H699" i="1"/>
  <c r="H692" i="1"/>
  <c r="H702" i="1"/>
  <c r="H690" i="1"/>
  <c r="H689" i="1"/>
  <c r="H697" i="1"/>
  <c r="H693" i="1"/>
  <c r="H696" i="1"/>
  <c r="H691" i="1"/>
  <c r="H704" i="1"/>
  <c r="H695" i="1"/>
  <c r="H698" i="1"/>
  <c r="H703" i="1"/>
  <c r="H701" i="1"/>
  <c r="H700" i="1"/>
  <c r="H705" i="1"/>
  <c r="H694" i="1"/>
  <c r="H706" i="1"/>
  <c r="H675" i="1"/>
  <c r="H673" i="1"/>
  <c r="H676" i="1"/>
  <c r="H679" i="1"/>
  <c r="H680" i="1"/>
  <c r="H678" i="1"/>
  <c r="H672" i="1"/>
  <c r="H677" i="1"/>
  <c r="H682" i="1"/>
  <c r="H686" i="1"/>
  <c r="H685" i="1"/>
  <c r="H681" i="1"/>
  <c r="H674" i="1"/>
  <c r="H687" i="1"/>
  <c r="H683" i="1"/>
  <c r="H684" i="1"/>
  <c r="H671" i="1"/>
  <c r="H688" i="1"/>
  <c r="H659" i="1"/>
  <c r="H657" i="1"/>
  <c r="H658" i="1"/>
  <c r="H665" i="1"/>
  <c r="H663" i="1"/>
  <c r="H660" i="1"/>
  <c r="H654" i="1"/>
  <c r="H653" i="1"/>
  <c r="H669" i="1"/>
  <c r="H662" i="1"/>
  <c r="H661" i="1"/>
  <c r="H668" i="1"/>
  <c r="H667" i="1"/>
  <c r="H664" i="1"/>
  <c r="H656" i="1"/>
  <c r="H666" i="1"/>
  <c r="H655" i="1"/>
  <c r="H670" i="1"/>
  <c r="H641" i="1"/>
  <c r="H637" i="1"/>
  <c r="H643" i="1"/>
  <c r="H636" i="1"/>
  <c r="H640" i="1"/>
  <c r="H648" i="1"/>
  <c r="H635" i="1"/>
  <c r="H638" i="1"/>
  <c r="H646" i="1"/>
  <c r="H644" i="1"/>
  <c r="H650" i="1"/>
  <c r="H651" i="1"/>
  <c r="H639" i="1"/>
  <c r="H645" i="1"/>
  <c r="H642" i="1"/>
  <c r="H649" i="1"/>
  <c r="H647" i="1"/>
  <c r="H652" i="1"/>
  <c r="H632" i="1"/>
  <c r="H625" i="1"/>
  <c r="H628" i="1"/>
  <c r="H627" i="1"/>
  <c r="H626" i="1"/>
  <c r="H624" i="1"/>
  <c r="H619" i="1"/>
  <c r="H622" i="1"/>
  <c r="H618" i="1"/>
  <c r="H617" i="1"/>
  <c r="H620" i="1"/>
  <c r="H630" i="1"/>
  <c r="H629" i="1"/>
  <c r="H633" i="1"/>
  <c r="H631" i="1"/>
  <c r="H621" i="1"/>
  <c r="H623" i="1"/>
  <c r="H634" i="1"/>
  <c r="H613" i="1"/>
  <c r="H611" i="1"/>
  <c r="H609" i="1"/>
  <c r="H614" i="1"/>
  <c r="H615" i="1"/>
  <c r="H610" i="1"/>
  <c r="H612" i="1"/>
  <c r="H616" i="1"/>
  <c r="H603" i="1"/>
  <c r="H606" i="1"/>
  <c r="H608" i="1"/>
  <c r="H604" i="1"/>
  <c r="H605" i="1"/>
  <c r="H607" i="1"/>
  <c r="H597" i="1"/>
  <c r="H600" i="1"/>
  <c r="H598" i="1"/>
  <c r="H601" i="1"/>
  <c r="H602" i="1"/>
  <c r="H599" i="1"/>
  <c r="H591" i="1"/>
  <c r="H592" i="1"/>
  <c r="H594" i="1"/>
  <c r="H593" i="1"/>
  <c r="H596" i="1"/>
  <c r="H595" i="1"/>
  <c r="H585" i="1"/>
  <c r="H587" i="1"/>
  <c r="H588" i="1"/>
  <c r="H586" i="1"/>
  <c r="H589" i="1"/>
  <c r="H590" i="1"/>
  <c r="H580" i="1"/>
  <c r="H579" i="1"/>
  <c r="H581" i="1"/>
  <c r="H583" i="1"/>
  <c r="H584" i="1"/>
  <c r="H582" i="1"/>
  <c r="H574" i="1"/>
  <c r="H573" i="1"/>
  <c r="H576" i="1"/>
  <c r="H575" i="1"/>
  <c r="H578" i="1"/>
  <c r="H577" i="1"/>
  <c r="H568" i="1"/>
  <c r="H567" i="1"/>
  <c r="H569" i="1"/>
  <c r="H571" i="1"/>
  <c r="H572" i="1"/>
  <c r="H570" i="1"/>
  <c r="H562" i="1"/>
  <c r="H565" i="1"/>
  <c r="H564" i="1"/>
  <c r="H561" i="1"/>
  <c r="H566" i="1"/>
  <c r="H563" i="1"/>
  <c r="H558" i="1"/>
  <c r="H557" i="1"/>
  <c r="H556" i="1"/>
  <c r="H555" i="1"/>
  <c r="H560" i="1"/>
  <c r="H559" i="1"/>
  <c r="H549" i="1"/>
  <c r="H551" i="1"/>
  <c r="H552" i="1"/>
  <c r="H550" i="1"/>
  <c r="H554" i="1"/>
  <c r="H553" i="1"/>
  <c r="H543" i="1"/>
  <c r="H545" i="1"/>
  <c r="H544" i="1"/>
  <c r="H546" i="1"/>
  <c r="H548" i="1"/>
  <c r="H547" i="1"/>
  <c r="H538" i="1"/>
  <c r="H540" i="1"/>
  <c r="H537" i="1"/>
  <c r="H539" i="1"/>
  <c r="H542" i="1"/>
  <c r="H541" i="1"/>
  <c r="H533" i="1"/>
  <c r="H534" i="1"/>
  <c r="H531" i="1"/>
  <c r="H532" i="1"/>
  <c r="H536" i="1"/>
  <c r="H535" i="1"/>
  <c r="H526" i="1"/>
  <c r="H527" i="1"/>
  <c r="H528" i="1"/>
  <c r="H525" i="1"/>
  <c r="H530" i="1"/>
  <c r="H529" i="1"/>
  <c r="H521" i="1"/>
  <c r="H519" i="1"/>
  <c r="H522" i="1"/>
  <c r="H520" i="1"/>
  <c r="H524" i="1"/>
  <c r="H523" i="1"/>
  <c r="H513" i="1"/>
  <c r="H515" i="1"/>
  <c r="H516" i="1"/>
  <c r="H514" i="1"/>
  <c r="H517" i="1"/>
  <c r="H518" i="1"/>
  <c r="H509" i="1"/>
  <c r="H510" i="1"/>
  <c r="H511" i="1"/>
  <c r="H508" i="1"/>
  <c r="H507" i="1"/>
  <c r="H512" i="1"/>
  <c r="H501" i="1"/>
  <c r="H504" i="1"/>
  <c r="H502" i="1"/>
  <c r="H503" i="1"/>
  <c r="H505" i="1"/>
  <c r="H506" i="1"/>
  <c r="H497" i="1"/>
  <c r="H499" i="1"/>
  <c r="H500" i="1"/>
  <c r="H496" i="1"/>
  <c r="H495" i="1"/>
  <c r="H498" i="1"/>
  <c r="H491" i="1"/>
  <c r="H489" i="1"/>
  <c r="H494" i="1"/>
  <c r="H492" i="1"/>
  <c r="H490" i="1"/>
  <c r="H493" i="1"/>
  <c r="H485" i="1"/>
  <c r="H483" i="1"/>
  <c r="H486" i="1"/>
  <c r="H487" i="1"/>
  <c r="H484" i="1"/>
  <c r="H488" i="1"/>
  <c r="H478" i="1"/>
  <c r="H477" i="1"/>
  <c r="H482" i="1"/>
  <c r="H480" i="1"/>
  <c r="H481" i="1"/>
  <c r="H479" i="1"/>
  <c r="H473" i="1"/>
  <c r="H476" i="1"/>
  <c r="H472" i="1"/>
  <c r="H471" i="1"/>
  <c r="H475" i="1"/>
  <c r="H474" i="1"/>
  <c r="H469" i="1"/>
  <c r="H470" i="1"/>
  <c r="H466" i="1"/>
  <c r="H463" i="1"/>
  <c r="H468" i="1"/>
  <c r="H465" i="1"/>
  <c r="H467" i="1"/>
  <c r="H464" i="1"/>
  <c r="H454" i="1"/>
  <c r="H460" i="1"/>
  <c r="H451" i="1"/>
  <c r="H458" i="1"/>
  <c r="H459" i="1"/>
  <c r="H461" i="1"/>
  <c r="H462" i="1"/>
  <c r="H452" i="1"/>
  <c r="H457" i="1"/>
  <c r="H453" i="1"/>
  <c r="H456" i="1"/>
  <c r="H455" i="1"/>
  <c r="H444" i="1"/>
  <c r="H446" i="1"/>
  <c r="H450" i="1"/>
  <c r="H449" i="1"/>
  <c r="H443" i="1"/>
  <c r="H440" i="1"/>
  <c r="H442" i="1"/>
  <c r="H447" i="1"/>
  <c r="H439" i="1"/>
  <c r="H445" i="1"/>
  <c r="H441" i="1"/>
  <c r="H448" i="1"/>
  <c r="H433" i="1"/>
  <c r="H434" i="1"/>
  <c r="H436" i="1"/>
  <c r="H428" i="1"/>
  <c r="H437" i="1"/>
  <c r="H435" i="1"/>
  <c r="H429" i="1"/>
  <c r="H432" i="1"/>
  <c r="H430" i="1"/>
  <c r="H438" i="1"/>
  <c r="H427" i="1"/>
  <c r="H431" i="1"/>
  <c r="H418" i="1"/>
  <c r="H416" i="1"/>
  <c r="H415" i="1"/>
  <c r="H419" i="1"/>
  <c r="H425" i="1"/>
  <c r="H420" i="1"/>
  <c r="H423" i="1"/>
  <c r="H417" i="1"/>
  <c r="H426" i="1"/>
  <c r="H424" i="1"/>
  <c r="H422" i="1"/>
  <c r="H421" i="1"/>
  <c r="H406" i="1"/>
  <c r="H404" i="1"/>
  <c r="H410" i="1"/>
  <c r="H408" i="1"/>
  <c r="H414" i="1"/>
  <c r="H405" i="1"/>
  <c r="H411" i="1"/>
  <c r="H412" i="1"/>
  <c r="H413" i="1"/>
  <c r="H403" i="1"/>
  <c r="H407" i="1"/>
  <c r="H409" i="1"/>
  <c r="H395" i="1"/>
  <c r="H392" i="1"/>
  <c r="H393" i="1"/>
  <c r="H401" i="1"/>
  <c r="H402" i="1"/>
  <c r="H398" i="1"/>
  <c r="H399" i="1"/>
  <c r="H394" i="1"/>
  <c r="H396" i="1"/>
  <c r="H391" i="1"/>
  <c r="H397" i="1"/>
  <c r="H400" i="1"/>
  <c r="H384" i="1"/>
  <c r="H381" i="1"/>
  <c r="H386" i="1"/>
  <c r="H389" i="1"/>
  <c r="H385" i="1"/>
  <c r="H379" i="1"/>
  <c r="H380" i="1"/>
  <c r="H388" i="1"/>
  <c r="H390" i="1"/>
  <c r="H387" i="1"/>
  <c r="H382" i="1"/>
  <c r="H383" i="1"/>
  <c r="H367" i="1"/>
  <c r="H368" i="1"/>
  <c r="H372" i="1"/>
  <c r="H378" i="1"/>
  <c r="H377" i="1"/>
  <c r="H370" i="1"/>
  <c r="H373" i="1"/>
  <c r="H376" i="1"/>
  <c r="H375" i="1"/>
  <c r="H369" i="1"/>
  <c r="H374" i="1"/>
  <c r="H371" i="1"/>
  <c r="H355" i="1"/>
  <c r="H358" i="1"/>
  <c r="H359" i="1"/>
  <c r="H363" i="1"/>
  <c r="H365" i="1"/>
  <c r="H361" i="1"/>
  <c r="H357" i="1"/>
  <c r="H364" i="1"/>
  <c r="H356" i="1"/>
  <c r="H360" i="1"/>
  <c r="H366" i="1"/>
  <c r="H362" i="1"/>
  <c r="H344" i="1"/>
  <c r="H349" i="1"/>
  <c r="H353" i="1"/>
  <c r="H351" i="1"/>
  <c r="H350" i="1"/>
  <c r="H354" i="1"/>
  <c r="H352" i="1"/>
  <c r="H348" i="1"/>
  <c r="H346" i="1"/>
  <c r="H345" i="1"/>
  <c r="H347" i="1"/>
  <c r="H343" i="1"/>
  <c r="H334" i="1"/>
  <c r="H331" i="1"/>
  <c r="H335" i="1"/>
  <c r="H340" i="1"/>
  <c r="H339" i="1"/>
  <c r="H341" i="1"/>
  <c r="H337" i="1"/>
  <c r="H338" i="1"/>
  <c r="H342" i="1"/>
  <c r="H333" i="1"/>
  <c r="H336" i="1"/>
  <c r="H332" i="1"/>
  <c r="H321" i="1"/>
  <c r="H328" i="1"/>
  <c r="H319" i="1"/>
  <c r="H324" i="1"/>
  <c r="H325" i="1"/>
  <c r="H322" i="1"/>
  <c r="H320" i="1"/>
  <c r="H327" i="1"/>
  <c r="H323" i="1"/>
  <c r="H326" i="1"/>
  <c r="H330" i="1"/>
  <c r="H329" i="1"/>
  <c r="H307" i="1"/>
  <c r="H314" i="1"/>
  <c r="H309" i="1"/>
  <c r="H318" i="1"/>
  <c r="H312" i="1"/>
  <c r="H315" i="1"/>
  <c r="H316" i="1"/>
  <c r="H310" i="1"/>
  <c r="H311" i="1"/>
  <c r="H317" i="1"/>
  <c r="H313" i="1"/>
  <c r="H308" i="1"/>
  <c r="H303" i="1"/>
  <c r="H296" i="1"/>
  <c r="H297" i="1"/>
  <c r="H295" i="1"/>
  <c r="H305" i="1"/>
  <c r="H298" i="1"/>
  <c r="H300" i="1"/>
  <c r="H299" i="1"/>
  <c r="H301" i="1"/>
  <c r="H304" i="1"/>
  <c r="H306" i="1"/>
  <c r="H302" i="1"/>
  <c r="H284" i="1"/>
  <c r="H290" i="1"/>
  <c r="H286" i="1"/>
  <c r="H283" i="1"/>
  <c r="H287" i="1"/>
  <c r="H293" i="1"/>
  <c r="H288" i="1"/>
  <c r="H289" i="1"/>
  <c r="H292" i="1"/>
  <c r="H291" i="1"/>
  <c r="H285" i="1"/>
  <c r="H294" i="1"/>
  <c r="H276" i="1"/>
  <c r="H272" i="1"/>
  <c r="H278" i="1"/>
  <c r="H275" i="1"/>
  <c r="H281" i="1"/>
  <c r="H280" i="1"/>
  <c r="H282" i="1"/>
  <c r="H279" i="1"/>
  <c r="H277" i="1"/>
  <c r="H273" i="1"/>
  <c r="H271" i="1"/>
  <c r="H274" i="1"/>
  <c r="H261" i="1"/>
  <c r="H260" i="1"/>
  <c r="H269" i="1"/>
  <c r="H262" i="1"/>
  <c r="H268" i="1"/>
  <c r="H265" i="1"/>
  <c r="H264" i="1"/>
  <c r="H270" i="1"/>
  <c r="H263" i="1"/>
  <c r="H267" i="1"/>
  <c r="H266" i="1"/>
  <c r="H250" i="1"/>
  <c r="H249" i="1"/>
  <c r="H255" i="1"/>
  <c r="H254" i="1"/>
  <c r="H257" i="1"/>
  <c r="H252" i="1"/>
  <c r="H253" i="1"/>
  <c r="H258" i="1"/>
  <c r="H251" i="1"/>
  <c r="H259" i="1"/>
  <c r="H256" i="1"/>
  <c r="H242" i="1"/>
  <c r="H239" i="1"/>
  <c r="H240" i="1"/>
  <c r="H245" i="1"/>
  <c r="H248" i="1"/>
  <c r="H246" i="1"/>
  <c r="H241" i="1"/>
  <c r="H247" i="1"/>
  <c r="H238" i="1"/>
  <c r="H237" i="1"/>
  <c r="H243" i="1"/>
  <c r="H244" i="1"/>
  <c r="H226" i="1"/>
  <c r="H236" i="1"/>
  <c r="H235" i="1"/>
  <c r="H232" i="1"/>
  <c r="H233" i="1"/>
  <c r="H231" i="1"/>
  <c r="H225" i="1"/>
  <c r="H227" i="1"/>
  <c r="H230" i="1"/>
  <c r="H229" i="1"/>
  <c r="H234" i="1"/>
  <c r="H228" i="1"/>
  <c r="H213" i="1"/>
  <c r="H217" i="1"/>
  <c r="H222" i="1"/>
  <c r="H224" i="1"/>
  <c r="H220" i="1"/>
  <c r="H221" i="1"/>
  <c r="H215" i="1"/>
  <c r="H219" i="1"/>
  <c r="H216" i="1"/>
  <c r="H223" i="1"/>
  <c r="H218" i="1"/>
  <c r="H214" i="1"/>
  <c r="H205" i="1"/>
  <c r="H202" i="1"/>
  <c r="H201" i="1"/>
  <c r="H209" i="1"/>
  <c r="H203" i="1"/>
  <c r="H204" i="1"/>
  <c r="H207" i="1"/>
  <c r="H210" i="1"/>
  <c r="H208" i="1"/>
  <c r="H211" i="1"/>
  <c r="H212" i="1"/>
  <c r="H206" i="1"/>
  <c r="H190" i="1"/>
  <c r="H191" i="1"/>
  <c r="H189" i="1"/>
  <c r="H192" i="1"/>
  <c r="H199" i="1"/>
  <c r="H200" i="1"/>
  <c r="H198" i="1"/>
  <c r="H196" i="1"/>
  <c r="H195" i="1"/>
  <c r="H193" i="1"/>
  <c r="H197" i="1"/>
  <c r="H194" i="1"/>
  <c r="H181" i="1"/>
  <c r="H177" i="1"/>
  <c r="H188" i="1"/>
  <c r="H185" i="1"/>
  <c r="H182" i="1"/>
  <c r="H186" i="1"/>
  <c r="H187" i="1"/>
  <c r="H183" i="1"/>
  <c r="H180" i="1"/>
  <c r="H184" i="1"/>
  <c r="H179" i="1"/>
  <c r="H178" i="1"/>
  <c r="H165" i="1"/>
  <c r="H167" i="1"/>
  <c r="H168" i="1"/>
  <c r="H172" i="1"/>
  <c r="H174" i="1"/>
  <c r="H166" i="1"/>
  <c r="H170" i="1"/>
  <c r="H176" i="1"/>
  <c r="H169" i="1"/>
  <c r="H173" i="1"/>
  <c r="H171" i="1"/>
  <c r="H175" i="1"/>
  <c r="H163" i="1"/>
  <c r="H154" i="1"/>
  <c r="H153" i="1"/>
  <c r="H160" i="1"/>
  <c r="H161" i="1"/>
  <c r="H162" i="1"/>
  <c r="H157" i="1"/>
  <c r="H155" i="1"/>
  <c r="H158" i="1"/>
  <c r="H164" i="1"/>
  <c r="H156" i="1"/>
  <c r="H159" i="1"/>
  <c r="H146" i="1"/>
  <c r="H141" i="1"/>
  <c r="H149" i="1"/>
  <c r="H152" i="1"/>
  <c r="H151" i="1"/>
  <c r="H148" i="1"/>
  <c r="H144" i="1"/>
  <c r="H145" i="1"/>
  <c r="H147" i="1"/>
  <c r="H150" i="1"/>
  <c r="H142" i="1"/>
  <c r="H143" i="1"/>
  <c r="H133" i="1"/>
  <c r="H130" i="1"/>
  <c r="H138" i="1"/>
  <c r="H140" i="1"/>
  <c r="H137" i="1"/>
  <c r="H129" i="1"/>
  <c r="H139" i="1"/>
  <c r="H135" i="1"/>
  <c r="H132" i="1"/>
  <c r="H136" i="1"/>
  <c r="H131" i="1"/>
  <c r="H134" i="1"/>
  <c r="H117" i="1"/>
  <c r="H119" i="1"/>
  <c r="H118" i="1"/>
  <c r="H120" i="1"/>
  <c r="H128" i="1"/>
  <c r="H122" i="1"/>
  <c r="H124" i="1"/>
  <c r="H125" i="1"/>
  <c r="H127" i="1"/>
  <c r="H121" i="1"/>
  <c r="H123" i="1"/>
  <c r="H126" i="1"/>
  <c r="H112" i="1"/>
  <c r="H107" i="1"/>
  <c r="H105" i="1"/>
  <c r="H111" i="1"/>
  <c r="H116" i="1"/>
  <c r="H113" i="1"/>
  <c r="H115" i="1"/>
  <c r="H114" i="1"/>
  <c r="H106" i="1"/>
  <c r="H110" i="1"/>
  <c r="H109" i="1"/>
  <c r="H108" i="1"/>
  <c r="H93" i="1"/>
  <c r="H102" i="1"/>
  <c r="H104" i="1"/>
  <c r="H96" i="1"/>
  <c r="H94" i="1"/>
  <c r="H95" i="1"/>
  <c r="H103" i="1"/>
  <c r="H97" i="1"/>
  <c r="H101" i="1"/>
  <c r="H99" i="1"/>
  <c r="H100" i="1"/>
  <c r="H98" i="1"/>
  <c r="H85" i="1"/>
  <c r="H81" i="1"/>
  <c r="H82" i="1"/>
  <c r="H88" i="1"/>
  <c r="H90" i="1"/>
  <c r="H86" i="1"/>
  <c r="H91" i="1"/>
  <c r="H83" i="1"/>
  <c r="H84" i="1"/>
  <c r="H89" i="1"/>
  <c r="H87" i="1"/>
  <c r="H92" i="1"/>
  <c r="H79" i="1"/>
  <c r="H69" i="1"/>
  <c r="H75" i="1"/>
  <c r="H74" i="1"/>
  <c r="H80" i="1"/>
  <c r="H71" i="1"/>
  <c r="H70" i="1"/>
  <c r="H76" i="1"/>
  <c r="H73" i="1"/>
  <c r="H78" i="1"/>
  <c r="H77" i="1"/>
  <c r="H72" i="1"/>
  <c r="H63" i="1"/>
  <c r="H57" i="1"/>
  <c r="H67" i="1"/>
  <c r="H66" i="1"/>
  <c r="H64" i="1"/>
  <c r="H59" i="1"/>
  <c r="H58" i="1"/>
  <c r="H60" i="1"/>
  <c r="H65" i="1"/>
  <c r="H68" i="1"/>
  <c r="H61" i="1"/>
  <c r="H62" i="1"/>
  <c r="H53" i="1"/>
  <c r="H46" i="1"/>
  <c r="H45" i="1"/>
  <c r="H55" i="1"/>
  <c r="H50" i="1"/>
  <c r="H51" i="1"/>
  <c r="H47" i="1"/>
  <c r="H48" i="1"/>
  <c r="H52" i="1"/>
  <c r="H49" i="1"/>
  <c r="H56" i="1"/>
  <c r="H54" i="1"/>
  <c r="H40" i="1"/>
  <c r="H37" i="1"/>
  <c r="H38" i="1"/>
  <c r="H42" i="1"/>
  <c r="H33" i="1"/>
  <c r="H41" i="1"/>
  <c r="H36" i="1"/>
  <c r="H35" i="1"/>
  <c r="H39" i="1"/>
  <c r="H44" i="1"/>
  <c r="H43" i="1"/>
  <c r="H34" i="1"/>
  <c r="H25" i="1"/>
  <c r="H28" i="1"/>
  <c r="H24" i="1"/>
  <c r="H23" i="1"/>
  <c r="H31" i="1"/>
  <c r="H29" i="1"/>
  <c r="H27" i="1"/>
  <c r="H22" i="1"/>
  <c r="H30" i="1"/>
  <c r="H32" i="1"/>
  <c r="H21" i="1"/>
  <c r="H26" i="1"/>
  <c r="H13" i="1"/>
  <c r="H19" i="1"/>
  <c r="H12" i="1"/>
  <c r="H14" i="1"/>
  <c r="H10" i="1"/>
  <c r="H15" i="1"/>
  <c r="H9" i="1"/>
  <c r="H11" i="1"/>
  <c r="H18" i="1"/>
  <c r="H20" i="1"/>
  <c r="H17" i="1"/>
  <c r="H16" i="1"/>
  <c r="H6" i="1"/>
  <c r="H2" i="1"/>
  <c r="H8" i="1"/>
  <c r="H4" i="1"/>
  <c r="H3" i="1"/>
  <c r="H5" i="1"/>
  <c r="H7" i="1"/>
  <c r="G8" i="5" l="1"/>
  <c r="E8" i="5"/>
  <c r="G2636" i="1"/>
  <c r="G1067" i="1"/>
  <c r="G4512" i="1"/>
  <c r="G4364" i="1"/>
  <c r="G4459" i="1"/>
  <c r="G2736" i="1"/>
  <c r="G2661" i="1"/>
  <c r="G2137" i="1"/>
  <c r="G223" i="1"/>
  <c r="G4096" i="1"/>
  <c r="G3659" i="1"/>
  <c r="G3313" i="1"/>
  <c r="G3741" i="1"/>
  <c r="G2659" i="1"/>
  <c r="G1723" i="1"/>
  <c r="G4002" i="1"/>
  <c r="G920" i="1"/>
  <c r="G4481" i="1"/>
  <c r="G2815" i="1"/>
  <c r="G3089" i="1"/>
  <c r="G3819" i="1"/>
  <c r="G2206" i="1"/>
  <c r="G3288" i="1"/>
  <c r="G1637" i="1"/>
  <c r="G3497" i="1"/>
  <c r="G3574" i="1"/>
  <c r="G3739" i="1"/>
  <c r="G3535" i="1"/>
  <c r="G2829" i="1"/>
  <c r="G1603" i="1"/>
  <c r="G2203" i="1"/>
  <c r="G1380" i="1"/>
  <c r="G4257" i="1"/>
  <c r="G958" i="1"/>
  <c r="G4301" i="1"/>
  <c r="G3999" i="1"/>
  <c r="G3214" i="1"/>
  <c r="G2735" i="1"/>
  <c r="G3357" i="1"/>
  <c r="G889" i="1"/>
  <c r="G222" i="1"/>
  <c r="G2564" i="1"/>
  <c r="G2664" i="1"/>
  <c r="G3311" i="1"/>
  <c r="G3061" i="1"/>
  <c r="G2247" i="1"/>
  <c r="G1632" i="1"/>
  <c r="G244" i="1"/>
  <c r="G42" i="1"/>
  <c r="G2984" i="1"/>
  <c r="G2457" i="1"/>
  <c r="G1987" i="1"/>
  <c r="G434" i="1"/>
  <c r="G1778" i="1"/>
  <c r="G1720" i="1"/>
  <c r="G1399" i="1"/>
  <c r="G3418" i="1"/>
  <c r="G3567" i="1"/>
  <c r="G3581" i="1"/>
  <c r="G1777" i="1"/>
  <c r="G4518" i="1"/>
  <c r="G1190" i="1"/>
  <c r="G897" i="1"/>
  <c r="G722" i="1"/>
  <c r="G2990" i="1"/>
  <c r="G3859" i="1"/>
  <c r="G1740" i="1"/>
  <c r="G1631" i="1"/>
  <c r="G436" i="1"/>
  <c r="G2476" i="1"/>
  <c r="G2404" i="1"/>
  <c r="G3305" i="1"/>
  <c r="G2940" i="1"/>
  <c r="G1854" i="1"/>
  <c r="G329" i="1"/>
  <c r="G4" i="1"/>
  <c r="G3767" i="1"/>
  <c r="G3340" i="1"/>
  <c r="G1661" i="1"/>
  <c r="G1333" i="1"/>
  <c r="G3251" i="1"/>
  <c r="G1457" i="1"/>
  <c r="G1186" i="1"/>
  <c r="G4475" i="1"/>
  <c r="G1082" i="1"/>
  <c r="G878" i="1"/>
  <c r="G4210" i="1"/>
  <c r="G4317" i="1"/>
  <c r="G3655" i="1"/>
  <c r="G3420" i="1"/>
  <c r="G2549" i="1"/>
  <c r="G3303" i="1"/>
  <c r="G776" i="1"/>
  <c r="G1735" i="1"/>
  <c r="G1509" i="1"/>
  <c r="G2634" i="1"/>
  <c r="G3304" i="1"/>
  <c r="G2233" i="1"/>
  <c r="G1802" i="1"/>
  <c r="G317" i="1"/>
  <c r="G231" i="1"/>
  <c r="G755" i="1"/>
  <c r="G3252" i="1"/>
  <c r="G2427" i="1"/>
  <c r="G1580" i="1"/>
  <c r="G1182" i="1"/>
  <c r="G3462" i="1"/>
  <c r="G3566" i="1"/>
  <c r="G3810" i="1"/>
  <c r="G3298" i="1"/>
  <c r="G1454" i="1"/>
  <c r="G2825" i="1"/>
  <c r="G2514" i="1"/>
  <c r="G1427" i="1"/>
  <c r="G2809" i="1"/>
  <c r="G2126" i="1"/>
  <c r="G1377" i="1"/>
  <c r="G4433" i="1"/>
  <c r="G1149" i="1"/>
  <c r="G1023" i="1"/>
  <c r="G4264" i="1"/>
  <c r="G983" i="1"/>
  <c r="G777" i="1"/>
  <c r="G4490" i="1"/>
  <c r="G4012" i="1"/>
  <c r="G4315" i="1"/>
  <c r="G2351" i="1"/>
  <c r="G992" i="1"/>
  <c r="G2690" i="1"/>
  <c r="G2603" i="1"/>
  <c r="G2991" i="1"/>
  <c r="G1654" i="1"/>
  <c r="G1062" i="1"/>
  <c r="G3188" i="1"/>
  <c r="G492" i="1"/>
  <c r="G425" i="1"/>
  <c r="G960" i="1"/>
  <c r="G864" i="1"/>
  <c r="G2587" i="1"/>
  <c r="G2070" i="1"/>
  <c r="G1704" i="1"/>
  <c r="G385" i="1"/>
  <c r="G396" i="1"/>
  <c r="G263" i="1"/>
  <c r="G90" i="1"/>
  <c r="G3209" i="1"/>
  <c r="G2978" i="1"/>
  <c r="G2437" i="1"/>
  <c r="G1945" i="1"/>
  <c r="G521" i="1"/>
  <c r="G1692" i="1"/>
  <c r="G1250" i="1"/>
  <c r="G3527" i="1"/>
  <c r="G3656" i="1"/>
  <c r="G1256" i="1"/>
  <c r="G1715" i="1"/>
  <c r="G2500" i="1"/>
  <c r="G2764" i="1"/>
  <c r="G977" i="1"/>
  <c r="G4131" i="1"/>
  <c r="G4297" i="1"/>
  <c r="G4356" i="1"/>
  <c r="G1037" i="1"/>
  <c r="G2354" i="1"/>
  <c r="G2550" i="1"/>
  <c r="G4144" i="1"/>
  <c r="G3325" i="1"/>
  <c r="G792" i="1"/>
  <c r="G293" i="1"/>
  <c r="G2365" i="1"/>
  <c r="G3326" i="1"/>
  <c r="G2034" i="1"/>
  <c r="G1680" i="1"/>
  <c r="G1551" i="1"/>
  <c r="G170" i="1"/>
  <c r="G789" i="1"/>
  <c r="G73" i="1"/>
  <c r="G3133" i="1"/>
  <c r="G2311" i="1"/>
  <c r="G1339" i="1"/>
  <c r="G1258" i="1"/>
  <c r="G1795" i="1"/>
  <c r="G1605" i="1"/>
  <c r="G3459" i="1"/>
  <c r="G3763" i="1"/>
  <c r="G1330" i="1"/>
  <c r="G3385" i="1"/>
  <c r="G1441" i="1"/>
  <c r="G3130" i="1"/>
  <c r="G2616" i="1"/>
  <c r="G932" i="1"/>
  <c r="G2352" i="1"/>
  <c r="G1289" i="1"/>
  <c r="G1140" i="1"/>
  <c r="G1019" i="1"/>
  <c r="G4201" i="1"/>
  <c r="G802" i="1"/>
  <c r="G4140" i="1"/>
  <c r="G4332" i="1"/>
  <c r="G2401" i="1"/>
  <c r="G1018" i="1"/>
  <c r="G3388" i="1"/>
  <c r="G2711" i="1"/>
  <c r="G2491" i="1"/>
  <c r="G3229" i="1"/>
  <c r="G2301" i="1"/>
  <c r="G2035" i="1"/>
  <c r="G1923" i="1"/>
  <c r="G1249" i="1"/>
  <c r="G581" i="1"/>
  <c r="G583" i="1"/>
  <c r="G102" i="1"/>
  <c r="G2539" i="1"/>
  <c r="G3411" i="1"/>
  <c r="G2953" i="1"/>
  <c r="G1747" i="1"/>
  <c r="G1379" i="1"/>
  <c r="G210" i="1"/>
  <c r="G100" i="1"/>
  <c r="G4093" i="1"/>
  <c r="G3210" i="1"/>
  <c r="G2363" i="1"/>
  <c r="G1792" i="1"/>
  <c r="G1594" i="1"/>
  <c r="G3760" i="1"/>
  <c r="G3387" i="1"/>
  <c r="G1440" i="1"/>
  <c r="G2612" i="1"/>
  <c r="G918" i="1"/>
  <c r="G2361" i="1"/>
  <c r="G2171" i="1"/>
  <c r="G1278" i="1"/>
  <c r="G1139" i="1"/>
  <c r="G1015" i="1"/>
  <c r="G894" i="1"/>
  <c r="G4169" i="1"/>
  <c r="G4006" i="1"/>
  <c r="G2377" i="1"/>
  <c r="G1013" i="1"/>
  <c r="G3361" i="1"/>
  <c r="G2681" i="1"/>
  <c r="G2466" i="1"/>
  <c r="G3207" i="1"/>
  <c r="G3523" i="1"/>
  <c r="G2275" i="1"/>
  <c r="G1955" i="1"/>
  <c r="G1824" i="1"/>
  <c r="G1257" i="1"/>
  <c r="G565" i="1"/>
  <c r="G571" i="1"/>
  <c r="G1348" i="1"/>
  <c r="G2538" i="1"/>
  <c r="G3409" i="1"/>
  <c r="G2952" i="1"/>
  <c r="G1746" i="1"/>
  <c r="G1274" i="1"/>
  <c r="G1296" i="1"/>
  <c r="G208" i="1"/>
  <c r="G86" i="1"/>
  <c r="G4092" i="1"/>
  <c r="G3208" i="1"/>
  <c r="G2340" i="1"/>
  <c r="G1717" i="1"/>
  <c r="G3684" i="1"/>
  <c r="G3651" i="1"/>
  <c r="G1493" i="1"/>
  <c r="G2760" i="1"/>
  <c r="G2425" i="1"/>
  <c r="G2274" i="1"/>
  <c r="G3982" i="1"/>
  <c r="G4455" i="1"/>
  <c r="G1180" i="1"/>
  <c r="G1086" i="1"/>
  <c r="G4416" i="1"/>
  <c r="G4162" i="1"/>
  <c r="G1398" i="1"/>
  <c r="G4243" i="1"/>
  <c r="G4496" i="1"/>
  <c r="G3973" i="1"/>
  <c r="G3616" i="1"/>
  <c r="G2938" i="1"/>
  <c r="G4170" i="1"/>
  <c r="G984" i="1"/>
  <c r="G3276" i="1"/>
  <c r="G1553" i="1"/>
  <c r="G8" i="1"/>
  <c r="G1347" i="1"/>
  <c r="G2737" i="1"/>
  <c r="G3468" i="1"/>
  <c r="G3321" i="1"/>
  <c r="G3151" i="1"/>
  <c r="G1851" i="1"/>
  <c r="G1591" i="1"/>
  <c r="G1610" i="1"/>
  <c r="G270" i="1"/>
  <c r="G18" i="1"/>
  <c r="G3375" i="1"/>
  <c r="G2532" i="1"/>
  <c r="G1236" i="1"/>
  <c r="G3454" i="1"/>
  <c r="G3562" i="1"/>
  <c r="G3738" i="1"/>
  <c r="G3970" i="1"/>
  <c r="G3200" i="1"/>
  <c r="G2975" i="1"/>
  <c r="G2750" i="1"/>
  <c r="G2050" i="1"/>
  <c r="G1383" i="1"/>
  <c r="G1178" i="1"/>
  <c r="G4191" i="1"/>
  <c r="G2904" i="1"/>
  <c r="G782" i="1"/>
  <c r="G4129" i="1"/>
  <c r="G4282" i="1"/>
  <c r="G2347" i="1"/>
  <c r="G989" i="1"/>
  <c r="G4137" i="1"/>
  <c r="G639" i="1"/>
  <c r="G2577" i="1"/>
  <c r="G534" i="1"/>
  <c r="G540" i="1"/>
  <c r="G2875" i="1"/>
  <c r="G187" i="1"/>
  <c r="G4112" i="1"/>
  <c r="G3112" i="1"/>
  <c r="G1986" i="1"/>
  <c r="G3607" i="1"/>
  <c r="G2614" i="1"/>
  <c r="G1040" i="1"/>
  <c r="G470" i="1"/>
  <c r="G4224" i="1"/>
  <c r="G4339" i="1"/>
  <c r="G2405" i="1"/>
  <c r="G1039" i="1"/>
  <c r="G3689" i="1"/>
  <c r="G2731" i="1"/>
  <c r="G2637" i="1"/>
  <c r="G2162" i="1"/>
  <c r="G2552" i="1"/>
  <c r="G281" i="1"/>
  <c r="G3862" i="1"/>
  <c r="G3613" i="1"/>
  <c r="G2099" i="1"/>
  <c r="G4500" i="1"/>
  <c r="G3496" i="1"/>
  <c r="G1543" i="1"/>
  <c r="G3059" i="1"/>
  <c r="G2201" i="1"/>
  <c r="G503" i="1"/>
  <c r="G490" i="1"/>
  <c r="G1218" i="1"/>
  <c r="G3696" i="1"/>
  <c r="G2025" i="1"/>
  <c r="G77" i="1"/>
  <c r="G1984" i="1"/>
  <c r="G3620" i="1"/>
  <c r="G3700" i="1"/>
  <c r="G2537" i="1"/>
  <c r="G2790" i="1"/>
  <c r="G4001" i="1"/>
  <c r="G4353" i="1"/>
  <c r="G4436" i="1"/>
  <c r="G3088" i="1"/>
  <c r="G2662" i="1"/>
  <c r="G650" i="1"/>
  <c r="G3015" i="1"/>
  <c r="G3211" i="1"/>
  <c r="G576" i="1"/>
  <c r="G3894" i="1"/>
  <c r="G3312" i="1"/>
  <c r="G3740" i="1"/>
  <c r="G2488" i="1"/>
  <c r="G2841" i="1"/>
  <c r="G2263" i="1"/>
  <c r="G1369" i="1"/>
  <c r="G4331" i="1"/>
  <c r="G4165" i="1"/>
  <c r="G2660" i="1"/>
  <c r="G2589" i="1"/>
  <c r="G2964" i="1"/>
  <c r="G2814" i="1"/>
  <c r="G1638" i="1"/>
  <c r="G482" i="1"/>
  <c r="G3893" i="1"/>
  <c r="G258" i="1"/>
  <c r="G3140" i="1"/>
  <c r="G3822" i="1"/>
  <c r="G3359" i="1"/>
  <c r="G1409" i="1"/>
  <c r="G2560" i="1"/>
  <c r="G2131" i="1"/>
  <c r="G1345" i="1"/>
  <c r="G1194" i="1"/>
  <c r="G997" i="1"/>
  <c r="G4374" i="1"/>
  <c r="G668" i="1"/>
  <c r="G572" i="1"/>
  <c r="G522" i="1"/>
  <c r="G2484" i="1"/>
  <c r="G1718" i="1"/>
  <c r="G3537" i="1"/>
  <c r="G3161" i="1"/>
  <c r="G3690" i="1"/>
  <c r="G3959" i="1"/>
  <c r="G3608" i="1"/>
  <c r="G1460" i="1"/>
  <c r="G2732" i="1"/>
  <c r="G1916" i="1"/>
  <c r="G4004" i="1"/>
  <c r="G1263" i="1"/>
  <c r="G4499" i="1"/>
  <c r="G4024" i="1"/>
  <c r="G3494" i="1"/>
  <c r="G4237" i="1"/>
  <c r="G4120" i="1"/>
  <c r="G3052" i="1"/>
  <c r="G812" i="1"/>
  <c r="G2315" i="1"/>
  <c r="G2502" i="1"/>
  <c r="G2700" i="1"/>
  <c r="G1549" i="1"/>
  <c r="G3863" i="1"/>
  <c r="G3579" i="1"/>
  <c r="G3742" i="1"/>
  <c r="G3960" i="1"/>
  <c r="G3471" i="1"/>
  <c r="G1461" i="1"/>
  <c r="G2663" i="1"/>
  <c r="G1601" i="1"/>
  <c r="G1539" i="1"/>
  <c r="G4256" i="1"/>
  <c r="G4408" i="1"/>
  <c r="G4476" i="1"/>
  <c r="G2780" i="1"/>
  <c r="G2941" i="1"/>
  <c r="G2615" i="1"/>
  <c r="G2091" i="1"/>
  <c r="G706" i="1"/>
  <c r="G733" i="1"/>
  <c r="G500" i="1"/>
  <c r="G981" i="1"/>
  <c r="G269" i="1"/>
  <c r="G680" i="1"/>
  <c r="G3256" i="1"/>
  <c r="G3257" i="1"/>
  <c r="G2057" i="1"/>
  <c r="G1859" i="1"/>
  <c r="G3475" i="1"/>
  <c r="G3314" i="1"/>
  <c r="G239" i="1"/>
  <c r="G117" i="1"/>
  <c r="G2196" i="1"/>
  <c r="G4007" i="1"/>
  <c r="G1871" i="1"/>
  <c r="G1267" i="1"/>
  <c r="G1002" i="1"/>
  <c r="G4200" i="1"/>
  <c r="G4238" i="1"/>
  <c r="G2609" i="1"/>
  <c r="G2372" i="1"/>
  <c r="G2980" i="1"/>
  <c r="G1951" i="1"/>
  <c r="G1660" i="1"/>
  <c r="G2214" i="1"/>
  <c r="G1780" i="1"/>
  <c r="G1760" i="1"/>
  <c r="G3230" i="1"/>
  <c r="G3053" i="1"/>
  <c r="G2257" i="1"/>
  <c r="G323" i="1"/>
  <c r="G1552" i="1"/>
  <c r="G136" i="1"/>
  <c r="G3484" i="1"/>
  <c r="G2001" i="1"/>
  <c r="G1685" i="1"/>
  <c r="G1769" i="1"/>
  <c r="G1291" i="1"/>
  <c r="G1809" i="1"/>
  <c r="G205" i="1"/>
  <c r="G112" i="1"/>
  <c r="G1721" i="1"/>
  <c r="G517" i="1"/>
  <c r="G1206" i="1"/>
  <c r="G568" i="1"/>
  <c r="G449" i="1"/>
  <c r="G85" i="1"/>
  <c r="G1264" i="1"/>
  <c r="G1501" i="1"/>
  <c r="G922" i="1"/>
  <c r="G913" i="1"/>
  <c r="G201" i="1"/>
  <c r="G69" i="1"/>
  <c r="G1835" i="1"/>
  <c r="G1527" i="1"/>
  <c r="G1538" i="1"/>
  <c r="G4135" i="1"/>
  <c r="G1207" i="1"/>
  <c r="G236" i="1"/>
  <c r="G1634" i="1"/>
  <c r="G1599" i="1"/>
  <c r="G497" i="1"/>
  <c r="G2209" i="1"/>
  <c r="G1739" i="1"/>
  <c r="G75" i="1"/>
  <c r="G1742" i="1"/>
  <c r="G861" i="1"/>
  <c r="G63" i="1"/>
  <c r="G862" i="1"/>
  <c r="G535" i="1"/>
  <c r="G1550" i="1"/>
  <c r="G1492" i="1"/>
  <c r="G485" i="1"/>
  <c r="G3393" i="1"/>
  <c r="G3679" i="1"/>
  <c r="G1700" i="1"/>
  <c r="G2968" i="1"/>
  <c r="G1943" i="1"/>
  <c r="G2822" i="1"/>
  <c r="G2393" i="1"/>
  <c r="G2232" i="1"/>
  <c r="G3986" i="1"/>
  <c r="G1081" i="1"/>
  <c r="G4298" i="1"/>
  <c r="G4501" i="1"/>
  <c r="G4049" i="1"/>
  <c r="G4028" i="1"/>
  <c r="G3515" i="1"/>
  <c r="G4235" i="1"/>
  <c r="G2873" i="1"/>
  <c r="G4116" i="1"/>
  <c r="G3985" i="1"/>
  <c r="G3073" i="1"/>
  <c r="G3253" i="1"/>
  <c r="G2974" i="1"/>
  <c r="G803" i="1"/>
  <c r="G1137" i="1"/>
  <c r="G2522" i="1"/>
  <c r="G692" i="1"/>
  <c r="G1179" i="1"/>
  <c r="G489" i="1"/>
  <c r="G1678" i="1"/>
  <c r="G1597" i="1"/>
  <c r="G502" i="1"/>
  <c r="G1075" i="1"/>
  <c r="G13" i="1"/>
  <c r="G297" i="1"/>
  <c r="G2153" i="1"/>
  <c r="G690" i="1"/>
  <c r="G2695" i="1"/>
  <c r="G3093" i="1"/>
  <c r="G844" i="1"/>
  <c r="G1563" i="1"/>
  <c r="G814" i="1"/>
  <c r="G3826" i="1"/>
  <c r="G2497" i="1"/>
  <c r="G2111" i="1"/>
  <c r="G1958" i="1"/>
  <c r="G3551" i="1"/>
  <c r="G3692" i="1"/>
  <c r="G1358" i="1"/>
  <c r="G1869" i="1"/>
  <c r="G2246" i="1"/>
  <c r="G2400" i="1"/>
  <c r="G1169" i="1"/>
  <c r="G4295" i="1"/>
  <c r="G4409" i="1"/>
  <c r="G1068" i="1"/>
  <c r="G4218" i="1"/>
  <c r="G2854" i="1"/>
  <c r="G4074" i="1"/>
  <c r="G767" i="1"/>
  <c r="G3237" i="1"/>
  <c r="G791" i="1"/>
  <c r="G1107" i="1"/>
  <c r="G2505" i="1"/>
  <c r="G340" i="1"/>
  <c r="G2191" i="1"/>
  <c r="G533" i="1"/>
  <c r="G1193" i="1"/>
  <c r="G2017" i="1"/>
  <c r="G2668" i="1"/>
  <c r="G3097" i="1"/>
  <c r="G1531" i="1"/>
  <c r="G251" i="1"/>
  <c r="G132" i="1"/>
  <c r="G3000" i="1"/>
  <c r="G2467" i="1"/>
  <c r="G383" i="1"/>
  <c r="G1676" i="1"/>
  <c r="G3546" i="1"/>
  <c r="G1313" i="1"/>
  <c r="G2692" i="1"/>
  <c r="G1839" i="1"/>
  <c r="G4278" i="1"/>
  <c r="G1138" i="1"/>
  <c r="G4489" i="1"/>
  <c r="G4276" i="1"/>
  <c r="G4039" i="1"/>
  <c r="G3906" i="1"/>
  <c r="G4405" i="1"/>
  <c r="G4216" i="1"/>
  <c r="G4089" i="1"/>
  <c r="G3003" i="1"/>
  <c r="G3430" i="1"/>
  <c r="G3220" i="1"/>
  <c r="G3168" i="1"/>
  <c r="G2667" i="1"/>
  <c r="G2039" i="1"/>
  <c r="G580" i="1"/>
  <c r="G592" i="1"/>
  <c r="G82" i="1"/>
  <c r="G673" i="1"/>
  <c r="G699" i="1"/>
  <c r="G550" i="1"/>
  <c r="G483" i="1"/>
  <c r="G347" i="1"/>
  <c r="G1074" i="1"/>
  <c r="G479" i="1"/>
  <c r="G2179" i="1"/>
  <c r="G689" i="1"/>
  <c r="G2007" i="1"/>
  <c r="G2144" i="1"/>
  <c r="G429" i="1"/>
  <c r="G3072" i="1"/>
  <c r="G1812" i="1"/>
  <c r="G1533" i="1"/>
  <c r="G131" i="1"/>
  <c r="G3827" i="1"/>
  <c r="G20" i="1"/>
  <c r="G2472" i="1"/>
  <c r="G1887" i="1"/>
  <c r="G3697" i="1"/>
  <c r="G2701" i="1"/>
  <c r="G2106" i="1"/>
  <c r="G4273" i="1"/>
  <c r="G4265" i="1"/>
  <c r="G4090" i="1"/>
  <c r="G4492" i="1"/>
  <c r="G4213" i="1"/>
  <c r="G2861" i="1"/>
  <c r="G4066" i="1"/>
  <c r="G2958" i="1"/>
  <c r="G3500" i="1"/>
  <c r="G3160" i="1"/>
  <c r="G2481" i="1"/>
  <c r="G2665" i="1"/>
  <c r="G3492" i="1"/>
  <c r="G3083" i="1"/>
  <c r="G1828" i="1"/>
  <c r="G1525" i="1"/>
  <c r="G124" i="1"/>
  <c r="G3806" i="1"/>
  <c r="G1544" i="1"/>
  <c r="G3533" i="1"/>
  <c r="G3663" i="1"/>
  <c r="G3875" i="1"/>
  <c r="G3968" i="1"/>
  <c r="G226" i="1"/>
  <c r="G1773" i="1"/>
  <c r="G1273" i="1"/>
  <c r="G1129" i="1"/>
  <c r="G4410" i="1"/>
  <c r="G914" i="1"/>
  <c r="G4239" i="1"/>
  <c r="G4030" i="1"/>
  <c r="G785" i="1"/>
  <c r="G3874" i="1"/>
  <c r="G4363" i="1"/>
  <c r="G2838" i="1"/>
  <c r="G3967" i="1"/>
  <c r="G1523" i="1"/>
  <c r="G3065" i="1"/>
  <c r="G793" i="1"/>
  <c r="G401" i="1"/>
  <c r="G414" i="1"/>
  <c r="G392" i="1"/>
  <c r="G2024" i="1"/>
  <c r="G742" i="1"/>
  <c r="G1816" i="1"/>
  <c r="G2734" i="1"/>
  <c r="G2092" i="1"/>
  <c r="G1266" i="1"/>
  <c r="G123" i="1"/>
  <c r="G3773" i="1"/>
  <c r="G2244" i="1"/>
  <c r="G1890" i="1"/>
  <c r="G1361" i="1"/>
  <c r="G3635" i="1"/>
  <c r="G190" i="1"/>
  <c r="G1384" i="1"/>
  <c r="G4342" i="1"/>
  <c r="G4185" i="1"/>
  <c r="G4308" i="1"/>
  <c r="G2703" i="1"/>
  <c r="G2939" i="1"/>
  <c r="G3793" i="1"/>
  <c r="G2877" i="1"/>
  <c r="G1288" i="1"/>
  <c r="G1609" i="1"/>
  <c r="G402" i="1"/>
  <c r="G2682" i="1"/>
  <c r="G2029" i="1"/>
  <c r="G1687" i="1"/>
  <c r="G1554" i="1"/>
  <c r="G176" i="1"/>
  <c r="G3339" i="1"/>
  <c r="G1766" i="1"/>
  <c r="G1251" i="1"/>
  <c r="G3463" i="1"/>
  <c r="G3601" i="1"/>
  <c r="G3639" i="1"/>
  <c r="G3106" i="1"/>
  <c r="G2908" i="1"/>
  <c r="G2673" i="1"/>
  <c r="G1911" i="1"/>
  <c r="G1252" i="1"/>
  <c r="G1059" i="1"/>
  <c r="G911" i="1"/>
  <c r="G4186" i="1"/>
  <c r="G4280" i="1"/>
  <c r="G4157" i="1"/>
  <c r="G4158" i="1"/>
  <c r="G2628" i="1"/>
  <c r="G404" i="1"/>
  <c r="G284" i="1"/>
  <c r="G2178" i="1"/>
  <c r="G283" i="1"/>
  <c r="G358" i="1"/>
  <c r="G1811" i="1"/>
  <c r="G745" i="1"/>
  <c r="G2156" i="1"/>
  <c r="G121" i="1"/>
  <c r="G4106" i="1"/>
  <c r="G3407" i="1"/>
  <c r="G2241" i="1"/>
  <c r="G1683" i="1"/>
  <c r="G3408" i="1"/>
  <c r="G3602" i="1"/>
  <c r="G3795" i="1"/>
  <c r="G3899" i="1"/>
  <c r="G3328" i="1"/>
  <c r="G2801" i="1"/>
  <c r="G2729" i="1"/>
  <c r="G993" i="1"/>
  <c r="G1336" i="1"/>
  <c r="G1253" i="1"/>
  <c r="G934" i="1"/>
  <c r="G4082" i="1"/>
  <c r="G4252" i="1"/>
  <c r="G4073" i="1"/>
  <c r="G3064" i="1"/>
  <c r="G3464" i="1"/>
  <c r="G3204" i="1"/>
  <c r="G1710" i="1"/>
  <c r="G2657" i="1"/>
  <c r="G551" i="1"/>
  <c r="G608" i="1"/>
  <c r="G381" i="1"/>
  <c r="G242" i="1"/>
  <c r="G275" i="1"/>
  <c r="G349" i="1"/>
  <c r="G3528" i="1"/>
  <c r="G2551" i="1"/>
  <c r="G3480" i="1"/>
  <c r="G2136" i="1"/>
  <c r="G299" i="1"/>
  <c r="G3951" i="1"/>
  <c r="G2192" i="1"/>
  <c r="G1823" i="1"/>
  <c r="G3520" i="1"/>
  <c r="G3275" i="1"/>
  <c r="G2823" i="1"/>
  <c r="G2722" i="1"/>
  <c r="G1371" i="1"/>
  <c r="G4394" i="1"/>
  <c r="G4380" i="1"/>
  <c r="G4381" i="1"/>
  <c r="G3726" i="1"/>
  <c r="G2312" i="1"/>
  <c r="G2951" i="1"/>
  <c r="G246" i="1"/>
  <c r="G321" i="1"/>
  <c r="G2177" i="1"/>
  <c r="G653" i="1"/>
  <c r="G3410" i="1"/>
  <c r="G2271" i="1"/>
  <c r="G4079" i="1"/>
  <c r="G3682" i="1"/>
  <c r="G3455" i="1"/>
  <c r="G3296" i="1"/>
  <c r="G1791" i="1"/>
  <c r="G877" i="1"/>
  <c r="G4368" i="1"/>
  <c r="G3179" i="1"/>
  <c r="G991" i="1"/>
  <c r="G2124" i="1"/>
  <c r="G261" i="1"/>
  <c r="G2298" i="1"/>
  <c r="G315" i="1"/>
  <c r="G1713" i="1"/>
  <c r="G3552" i="1"/>
  <c r="G3714" i="1"/>
  <c r="G3508" i="1"/>
  <c r="G4515" i="1"/>
  <c r="G4277" i="1"/>
  <c r="G4413" i="1"/>
  <c r="G4286" i="1"/>
  <c r="G1030" i="1"/>
  <c r="G2850" i="1"/>
  <c r="G2529" i="1"/>
  <c r="G3091" i="1"/>
  <c r="G3921" i="1"/>
  <c r="G1844" i="1"/>
  <c r="G1490" i="1"/>
  <c r="G2669" i="1"/>
  <c r="G324" i="1"/>
  <c r="G2869" i="1"/>
  <c r="G388" i="1"/>
  <c r="G182" i="1"/>
  <c r="G70" i="1"/>
  <c r="G4075" i="1"/>
  <c r="G44" i="1"/>
  <c r="G2320" i="1"/>
  <c r="G3148" i="1"/>
  <c r="G3301" i="1"/>
  <c r="G3367" i="1"/>
  <c r="G3192" i="1"/>
  <c r="G1670" i="1"/>
  <c r="G831" i="1"/>
  <c r="G832" i="1"/>
  <c r="G3009" i="1"/>
  <c r="G1882" i="1"/>
  <c r="G1662" i="1"/>
  <c r="G1496" i="1"/>
  <c r="G1338" i="1"/>
  <c r="G3491" i="1"/>
  <c r="G3575" i="1"/>
  <c r="G3701" i="1"/>
  <c r="G1340" i="1"/>
  <c r="G3890" i="1"/>
  <c r="G3623" i="1"/>
  <c r="G1470" i="1"/>
  <c r="G3213" i="1"/>
  <c r="G2987" i="1"/>
  <c r="G2715" i="1"/>
  <c r="G1827" i="1"/>
  <c r="G2211" i="1"/>
  <c r="G2414" i="1"/>
  <c r="G2259" i="1"/>
  <c r="G4521" i="1"/>
  <c r="G1255" i="1"/>
  <c r="G1142" i="1"/>
  <c r="G4461" i="1"/>
  <c r="G1089" i="1"/>
  <c r="G943" i="1"/>
  <c r="G4284" i="1"/>
  <c r="G1132" i="1"/>
  <c r="G4352" i="1"/>
  <c r="G4355" i="1"/>
  <c r="G4275" i="1"/>
  <c r="G4119" i="1"/>
  <c r="G4067" i="1"/>
  <c r="G3900" i="1"/>
  <c r="G4401" i="1"/>
  <c r="G16" i="1"/>
  <c r="G1069" i="1"/>
  <c r="G4227" i="1"/>
  <c r="G2864" i="1"/>
  <c r="G4097" i="1"/>
  <c r="G3980" i="1"/>
  <c r="G2243" i="1"/>
  <c r="G3604" i="1"/>
  <c r="G2988" i="1"/>
  <c r="G3503" i="1"/>
  <c r="G3241" i="1"/>
  <c r="G3164" i="1"/>
  <c r="G2989" i="1"/>
  <c r="G1592" i="1"/>
  <c r="G2686" i="1"/>
  <c r="G1088" i="1"/>
  <c r="G2490" i="1"/>
  <c r="G2071" i="1"/>
  <c r="G2250" i="1"/>
  <c r="G1281" i="1"/>
  <c r="G138" i="1"/>
  <c r="G303" i="1"/>
  <c r="G1084" i="1"/>
  <c r="G6" i="1"/>
  <c r="G1126" i="1"/>
  <c r="G936" i="1"/>
  <c r="G1745" i="1"/>
  <c r="G1197" i="1"/>
  <c r="G1243" i="1"/>
  <c r="G697" i="1"/>
  <c r="G423" i="1"/>
  <c r="G2687" i="1"/>
  <c r="G595" i="1"/>
  <c r="G3329" i="1"/>
  <c r="G3086" i="1"/>
  <c r="G2266" i="1"/>
  <c r="G1831" i="1"/>
  <c r="G1526" i="1"/>
  <c r="G259" i="1"/>
  <c r="G25" i="1"/>
  <c r="G4027" i="1"/>
  <c r="G122" i="1"/>
  <c r="G4026" i="1"/>
  <c r="G3821" i="1"/>
  <c r="G2979" i="1"/>
  <c r="G2483" i="1"/>
  <c r="G2127" i="1"/>
  <c r="G1880" i="1"/>
  <c r="G3809" i="1"/>
  <c r="G3946" i="1"/>
  <c r="G2876" i="1"/>
  <c r="G2451" i="1"/>
  <c r="G1016" i="1"/>
  <c r="G1280" i="1"/>
  <c r="G1183" i="1"/>
  <c r="G4395" i="1"/>
  <c r="G4233" i="1"/>
  <c r="G4221" i="1"/>
  <c r="G695" i="1"/>
  <c r="G4130" i="1"/>
  <c r="G4139" i="1"/>
  <c r="G2604" i="1"/>
  <c r="G3685" i="1"/>
  <c r="G3376" i="1"/>
  <c r="G845" i="1"/>
  <c r="G3029" i="1"/>
  <c r="G2362" i="1"/>
  <c r="G3180" i="1"/>
  <c r="G3128" i="1"/>
  <c r="G2299" i="1"/>
  <c r="G407" i="1"/>
  <c r="G3524" i="1"/>
  <c r="G3152" i="1"/>
  <c r="G2276" i="1"/>
  <c r="G1635" i="1"/>
  <c r="G3441" i="1"/>
  <c r="G3589" i="1"/>
  <c r="G3731" i="1"/>
  <c r="G2651" i="1"/>
  <c r="G1432" i="1"/>
  <c r="G1232" i="1"/>
  <c r="G4229" i="1"/>
  <c r="G843" i="1"/>
  <c r="G4404" i="1"/>
  <c r="G4346" i="1"/>
  <c r="G3847" i="1"/>
  <c r="G2771" i="1"/>
  <c r="G2891" i="1"/>
  <c r="G2508" i="1"/>
  <c r="G3317" i="1"/>
  <c r="G1973" i="1"/>
  <c r="G711" i="1"/>
  <c r="G666" i="1"/>
  <c r="G627" i="1"/>
  <c r="G221" i="1"/>
  <c r="G95" i="1"/>
  <c r="G4048" i="1"/>
  <c r="G3233" i="1"/>
  <c r="G2388" i="1"/>
  <c r="G1934" i="1"/>
  <c r="G3919" i="1"/>
  <c r="G72" i="1"/>
  <c r="G2044" i="1"/>
  <c r="G1052" i="1"/>
  <c r="G4484" i="1"/>
  <c r="G4385" i="1"/>
  <c r="G4207" i="1"/>
  <c r="G682" i="1"/>
  <c r="G3918" i="1"/>
  <c r="G3147" i="1"/>
  <c r="G118" i="1"/>
  <c r="G621" i="1"/>
  <c r="G409" i="1"/>
  <c r="G2014" i="1"/>
  <c r="G2643" i="1"/>
  <c r="G3458" i="1"/>
  <c r="G3070" i="1"/>
  <c r="G2223" i="1"/>
  <c r="G1784" i="1"/>
  <c r="G1476" i="1"/>
  <c r="G1558" i="1"/>
  <c r="G772" i="1"/>
  <c r="G4022" i="1"/>
  <c r="G2452" i="1"/>
  <c r="G1932" i="1"/>
  <c r="G3173" i="1"/>
  <c r="G2670" i="1"/>
  <c r="G2370" i="1"/>
  <c r="G4467" i="1"/>
  <c r="G1031" i="1"/>
  <c r="G4391" i="1"/>
  <c r="G674" i="1"/>
  <c r="G2468" i="1"/>
  <c r="G105" i="1"/>
  <c r="G2645" i="1"/>
  <c r="G3047" i="1"/>
  <c r="G2224" i="1"/>
  <c r="G1786" i="1"/>
  <c r="G1556" i="1"/>
  <c r="G774" i="1"/>
  <c r="G3292" i="1"/>
  <c r="G3923" i="1"/>
  <c r="G3554" i="1"/>
  <c r="G4267" i="1"/>
  <c r="G1009" i="1"/>
  <c r="G4042" i="1"/>
  <c r="G769" i="1"/>
  <c r="G4468" i="1"/>
  <c r="G4198" i="1"/>
  <c r="G3417" i="1"/>
  <c r="G2620" i="1"/>
  <c r="G2225" i="1"/>
  <c r="G1787" i="1"/>
  <c r="G1488" i="1"/>
  <c r="G1489" i="1"/>
  <c r="G241" i="1"/>
  <c r="G1557" i="1"/>
  <c r="G4033" i="1"/>
  <c r="G2422" i="1"/>
  <c r="G2083" i="1"/>
  <c r="G1896" i="1"/>
  <c r="G1679" i="1"/>
  <c r="G3771" i="1"/>
  <c r="G1268" i="1"/>
  <c r="G3927" i="1"/>
  <c r="G3926" i="1"/>
  <c r="G1716" i="1"/>
  <c r="G1433" i="1"/>
  <c r="G1316" i="1"/>
  <c r="G2754" i="1"/>
  <c r="G2230" i="1"/>
  <c r="G4503" i="1"/>
  <c r="G1056" i="1"/>
  <c r="G908" i="1"/>
  <c r="G2870" i="1"/>
  <c r="G4268" i="1"/>
  <c r="G4127" i="1"/>
  <c r="G4128" i="1"/>
  <c r="G4260" i="1"/>
  <c r="G3512" i="1"/>
  <c r="G687" i="1"/>
  <c r="G3976" i="1"/>
  <c r="G3381" i="1"/>
  <c r="G3206" i="1"/>
  <c r="G188" i="1"/>
  <c r="G2435" i="1"/>
  <c r="G1353" i="1"/>
  <c r="G126" i="1"/>
  <c r="G314" i="1"/>
  <c r="G1141" i="1"/>
  <c r="G486" i="1"/>
  <c r="G1764" i="1"/>
  <c r="G175" i="1"/>
  <c r="G2429" i="1"/>
  <c r="G3349" i="1"/>
  <c r="G3334" i="1"/>
  <c r="G2834" i="1"/>
  <c r="G184" i="1"/>
  <c r="G783" i="1"/>
  <c r="G4100" i="1"/>
  <c r="G3444" i="1"/>
  <c r="G835" i="1"/>
  <c r="G836" i="1"/>
  <c r="G3451" i="1"/>
  <c r="G1423" i="1"/>
  <c r="G3175" i="1"/>
  <c r="G2231" i="1"/>
  <c r="G4016" i="1"/>
  <c r="G876" i="1"/>
  <c r="G4325" i="1"/>
  <c r="G771" i="1"/>
  <c r="G3938" i="1"/>
  <c r="G4183" i="1"/>
  <c r="G3265" i="1"/>
  <c r="G2773" i="1"/>
  <c r="G2671" i="1"/>
  <c r="G3198" i="1"/>
  <c r="G1451" i="1"/>
  <c r="G224" i="1"/>
  <c r="G104" i="1"/>
  <c r="G328" i="1"/>
  <c r="G558" i="1"/>
  <c r="G481" i="1"/>
  <c r="G520" i="1"/>
  <c r="G421" i="1"/>
  <c r="G716" i="1"/>
  <c r="G79" i="1"/>
  <c r="G694" i="1"/>
  <c r="G2688" i="1"/>
  <c r="G3224" i="1"/>
  <c r="G3008" i="1"/>
  <c r="G2023" i="1"/>
  <c r="G1624" i="1"/>
  <c r="G288" i="1"/>
  <c r="G306" i="1"/>
  <c r="G2139" i="1"/>
  <c r="G3676" i="1"/>
  <c r="G4387" i="1"/>
  <c r="G3447" i="1"/>
  <c r="G3838" i="1"/>
  <c r="G1400" i="1"/>
  <c r="G2973" i="1"/>
  <c r="G1032" i="1"/>
  <c r="G2200" i="1"/>
  <c r="G4154" i="1"/>
  <c r="G2871" i="1"/>
  <c r="G4045" i="1"/>
  <c r="G2554" i="1"/>
  <c r="G2666" i="1"/>
  <c r="G2322" i="1"/>
  <c r="G3124" i="1"/>
  <c r="G1726" i="1"/>
  <c r="G1744" i="1"/>
  <c r="G578" i="1"/>
  <c r="G2544" i="1"/>
  <c r="G262" i="1"/>
  <c r="G2530" i="1"/>
  <c r="G1736" i="1"/>
  <c r="G567" i="1"/>
  <c r="G1261" i="1"/>
  <c r="G217" i="1"/>
  <c r="G445" i="1"/>
  <c r="G255" i="1"/>
  <c r="G448" i="1"/>
  <c r="G1262" i="1"/>
  <c r="G679" i="1"/>
  <c r="G624" i="1"/>
  <c r="G2018" i="1"/>
  <c r="G3928" i="1"/>
  <c r="G2386" i="1"/>
  <c r="G3024" i="1"/>
  <c r="G2183" i="1"/>
  <c r="G3" i="1"/>
  <c r="G3445" i="1"/>
  <c r="G3346" i="1"/>
  <c r="G371" i="1"/>
  <c r="G1964" i="1"/>
  <c r="G3446" i="1"/>
  <c r="G3722" i="1"/>
  <c r="G3929" i="1"/>
  <c r="G2946" i="1"/>
  <c r="G1317" i="1"/>
  <c r="G1229" i="1"/>
  <c r="G1078" i="1"/>
  <c r="G4414" i="1"/>
  <c r="G3721" i="1"/>
  <c r="G2371" i="1"/>
  <c r="G1055" i="1"/>
  <c r="G3007" i="1"/>
  <c r="G2630" i="1"/>
  <c r="G4121" i="1"/>
  <c r="G2830" i="1"/>
  <c r="G3099" i="1"/>
  <c r="G1626" i="1"/>
  <c r="G1690" i="1"/>
  <c r="G566" i="1"/>
  <c r="G505" i="1"/>
  <c r="G134" i="1"/>
  <c r="G465" i="1"/>
  <c r="G546" i="1"/>
  <c r="G931" i="1"/>
  <c r="G290" i="1"/>
  <c r="G525" i="1"/>
  <c r="G417" i="1"/>
  <c r="G2193" i="1"/>
  <c r="G712" i="1"/>
  <c r="G3197" i="1"/>
  <c r="G2748" i="1"/>
  <c r="G1889" i="1"/>
  <c r="G302" i="1"/>
  <c r="G285" i="1"/>
  <c r="G215" i="1"/>
  <c r="G97" i="1"/>
  <c r="G4088" i="1"/>
  <c r="G3398" i="1"/>
  <c r="G1994" i="1"/>
  <c r="G2495" i="1"/>
  <c r="G611" i="1"/>
  <c r="G1832" i="1"/>
  <c r="G1548" i="1"/>
  <c r="G1408" i="1"/>
  <c r="G1247" i="1"/>
  <c r="G3541" i="1"/>
  <c r="G3654" i="1"/>
  <c r="G1326" i="1"/>
  <c r="G3888" i="1"/>
  <c r="G3364" i="1"/>
  <c r="G3090" i="1"/>
  <c r="G2890" i="1"/>
  <c r="G2558" i="1"/>
  <c r="G2712" i="1"/>
  <c r="G2415" i="1"/>
  <c r="G2172" i="1"/>
  <c r="G1386" i="1"/>
  <c r="G1928" i="1"/>
  <c r="G1290" i="1"/>
  <c r="G1121" i="1"/>
  <c r="G1045" i="1"/>
  <c r="G880" i="1"/>
  <c r="G4203" i="1"/>
  <c r="G1087" i="1"/>
  <c r="G781" i="1"/>
  <c r="G4300" i="1"/>
  <c r="G4190" i="1"/>
  <c r="G2237" i="1"/>
  <c r="G4023" i="1"/>
  <c r="G751" i="1"/>
  <c r="G4118" i="1"/>
  <c r="G2353" i="1"/>
  <c r="G1058" i="1"/>
  <c r="G4196" i="1"/>
  <c r="G686" i="1"/>
  <c r="G3895" i="1"/>
  <c r="G3729" i="1"/>
  <c r="G3348" i="1"/>
  <c r="G2713" i="1"/>
  <c r="G941" i="1"/>
  <c r="G3132" i="1"/>
  <c r="G2965" i="1"/>
  <c r="G2090" i="1"/>
  <c r="G67" i="1"/>
  <c r="G389" i="1"/>
  <c r="G1170" i="1"/>
  <c r="G1838" i="1"/>
  <c r="G1097" i="1"/>
  <c r="G295" i="1"/>
  <c r="G368" i="1"/>
  <c r="G2253" i="1"/>
  <c r="G395" i="1"/>
  <c r="G3743" i="1"/>
  <c r="G765" i="1"/>
  <c r="G2913" i="1"/>
  <c r="G2309" i="1"/>
  <c r="G1748" i="1"/>
  <c r="G1279" i="1"/>
  <c r="G1469" i="1"/>
  <c r="G247" i="1"/>
  <c r="G127" i="1"/>
  <c r="G4105" i="1"/>
  <c r="G3813" i="1"/>
  <c r="G3186" i="1"/>
  <c r="G2955" i="1"/>
  <c r="G2290" i="1"/>
  <c r="G1946" i="1"/>
  <c r="G3540" i="1"/>
  <c r="G3645" i="1"/>
  <c r="G3691" i="1"/>
  <c r="G3474" i="1"/>
  <c r="G3156" i="1"/>
  <c r="G1106" i="1"/>
  <c r="G1990" i="1"/>
  <c r="G1300" i="1"/>
  <c r="G4460" i="1"/>
  <c r="G2226" i="1"/>
  <c r="G4348" i="1"/>
  <c r="G2355" i="1"/>
  <c r="G996" i="1"/>
  <c r="G2738" i="1"/>
  <c r="G1919" i="1"/>
  <c r="G248" i="1"/>
  <c r="G418" i="1"/>
  <c r="G433" i="1"/>
  <c r="G3799" i="1"/>
  <c r="G2489" i="1"/>
  <c r="G412" i="1"/>
  <c r="G3110" i="1"/>
  <c r="G2251" i="1"/>
  <c r="G1630" i="1"/>
  <c r="G1458" i="1"/>
  <c r="G3461" i="1"/>
  <c r="G622" i="1"/>
  <c r="G617" i="1"/>
  <c r="G3728" i="1"/>
  <c r="G3949" i="1"/>
  <c r="G3490" i="1"/>
  <c r="G1664" i="1"/>
  <c r="G2190" i="1"/>
  <c r="G3992" i="1"/>
  <c r="G1044" i="1"/>
  <c r="G4251" i="1"/>
  <c r="G4291" i="1"/>
  <c r="G4426" i="1"/>
  <c r="G2213" i="1"/>
  <c r="G750" i="1"/>
  <c r="G4370" i="1"/>
  <c r="G4178" i="1"/>
  <c r="G2800" i="1"/>
  <c r="G3037" i="1"/>
  <c r="G3727" i="1"/>
  <c r="G3565" i="1"/>
  <c r="G2728" i="1"/>
  <c r="G3347" i="1"/>
  <c r="G2157" i="1"/>
  <c r="G3131" i="1"/>
  <c r="G2626" i="1"/>
  <c r="G1864" i="1"/>
  <c r="G1645" i="1"/>
  <c r="G579" i="1"/>
  <c r="G603" i="1"/>
  <c r="G2580" i="1"/>
  <c r="G3279" i="1"/>
  <c r="G3031" i="1"/>
  <c r="G2155" i="1"/>
  <c r="G110" i="1"/>
  <c r="G3280" i="1"/>
  <c r="G2402" i="1"/>
  <c r="G2089" i="1"/>
  <c r="G1917" i="1"/>
  <c r="G1607" i="1"/>
  <c r="G3472" i="1"/>
  <c r="G3768" i="1"/>
  <c r="G1321" i="1"/>
  <c r="G3342" i="1"/>
  <c r="G1712" i="1"/>
  <c r="G1412" i="1"/>
  <c r="G3046" i="1"/>
  <c r="G2945" i="1"/>
  <c r="G2586" i="1"/>
  <c r="G1658" i="1"/>
  <c r="G1798" i="1"/>
  <c r="G2022" i="1"/>
  <c r="G4003" i="1"/>
  <c r="G1053" i="1"/>
  <c r="G4393" i="1"/>
  <c r="G4159" i="1"/>
  <c r="G3820" i="1"/>
  <c r="G4197" i="1"/>
  <c r="G2826" i="1"/>
  <c r="G3391" i="1"/>
  <c r="G3867" i="1"/>
  <c r="G1478" i="1"/>
  <c r="G3343" i="1"/>
  <c r="G1438" i="1"/>
  <c r="G724" i="1"/>
  <c r="G2644" i="1"/>
  <c r="G463" i="1"/>
  <c r="G116" i="1"/>
  <c r="G714" i="1"/>
  <c r="G599" i="1"/>
  <c r="G2881" i="1"/>
  <c r="G360" i="1"/>
  <c r="G252" i="1"/>
  <c r="G51" i="1"/>
  <c r="G3591" i="1"/>
  <c r="G3123" i="1"/>
  <c r="G2304" i="1"/>
  <c r="G1898" i="1"/>
  <c r="G1841" i="1"/>
  <c r="G1613" i="1"/>
  <c r="G3426" i="1"/>
  <c r="G3708" i="1"/>
  <c r="G3905" i="1"/>
  <c r="G3904" i="1"/>
  <c r="G1628" i="1"/>
  <c r="G1629" i="1"/>
  <c r="G4411" i="1"/>
  <c r="G923" i="1"/>
  <c r="G797" i="1"/>
  <c r="G4412" i="1"/>
  <c r="G743" i="1"/>
  <c r="G4360" i="1"/>
  <c r="G4173" i="1"/>
  <c r="G3014" i="1"/>
  <c r="G3789" i="1"/>
  <c r="G3548" i="1"/>
  <c r="G2398" i="1"/>
  <c r="G2146" i="1"/>
  <c r="G2569" i="1"/>
  <c r="G2147" i="1"/>
  <c r="G1753" i="1"/>
  <c r="G1452" i="1"/>
  <c r="G225" i="1"/>
  <c r="G4040" i="1"/>
  <c r="G3724" i="1"/>
  <c r="G3271" i="1"/>
  <c r="G2399" i="1"/>
  <c r="G2073" i="1"/>
  <c r="G1724" i="1"/>
  <c r="G3509" i="1"/>
  <c r="G1783" i="1"/>
  <c r="G3866" i="1"/>
  <c r="G3922" i="1"/>
  <c r="G3716" i="1"/>
  <c r="G1115" i="1"/>
  <c r="G2296" i="1"/>
  <c r="G2045" i="1"/>
  <c r="G1125" i="1"/>
  <c r="G970" i="1"/>
  <c r="G4306" i="1"/>
  <c r="G4187" i="1"/>
  <c r="G2899" i="1"/>
  <c r="G710" i="1"/>
  <c r="G4299" i="1"/>
  <c r="G2619" i="1"/>
  <c r="G2915" i="1"/>
  <c r="G2746" i="1"/>
  <c r="G1008" i="1"/>
  <c r="G372" i="1"/>
  <c r="G312" i="1"/>
  <c r="G636" i="1"/>
  <c r="G2406" i="1"/>
  <c r="G1970" i="1"/>
  <c r="G1657" i="1"/>
  <c r="G346" i="1"/>
  <c r="G161" i="1"/>
  <c r="G968" i="1"/>
  <c r="G52" i="1"/>
  <c r="G2249" i="1"/>
  <c r="G1846" i="1"/>
  <c r="G1640" i="1"/>
  <c r="G3718" i="1"/>
  <c r="G2184" i="1"/>
  <c r="G3994" i="1"/>
  <c r="G4377" i="1"/>
  <c r="G4181" i="1"/>
  <c r="G3234" i="1"/>
  <c r="G3370" i="1"/>
  <c r="G2601" i="1"/>
  <c r="G3273" i="1"/>
  <c r="G1445" i="1"/>
  <c r="G238" i="1"/>
  <c r="G4043" i="1"/>
  <c r="G3717" i="1"/>
  <c r="G2423" i="1"/>
  <c r="G1897" i="1"/>
  <c r="G1843" i="1"/>
  <c r="G3424" i="1"/>
  <c r="G3713" i="1"/>
  <c r="G3833" i="1"/>
  <c r="G1677" i="1"/>
  <c r="G2367" i="1"/>
  <c r="G1049" i="1"/>
  <c r="G902" i="1"/>
  <c r="G4305" i="1"/>
  <c r="G4366" i="1"/>
  <c r="G4180" i="1"/>
  <c r="G3102" i="1"/>
  <c r="G3824" i="1"/>
  <c r="G3584" i="1"/>
  <c r="G3167" i="1"/>
  <c r="G2420" i="1"/>
  <c r="G2597" i="1"/>
  <c r="G2189" i="1"/>
  <c r="G1752" i="1"/>
  <c r="G237" i="1"/>
  <c r="G3712" i="1"/>
  <c r="G2392" i="1"/>
  <c r="G609" i="1"/>
  <c r="G1112" i="1"/>
  <c r="G4061" i="1"/>
  <c r="G1719" i="1"/>
  <c r="G854" i="1"/>
  <c r="G2534" i="1"/>
  <c r="G2961" i="1"/>
  <c r="G1642" i="1"/>
  <c r="G1475" i="1"/>
  <c r="G3667" i="1"/>
  <c r="G3912" i="1"/>
  <c r="G3587" i="1"/>
  <c r="G3094" i="1"/>
  <c r="G2919" i="1"/>
  <c r="G4495" i="1"/>
  <c r="G820" i="1"/>
  <c r="G4125" i="1"/>
  <c r="G2846" i="1"/>
  <c r="G3855" i="1"/>
  <c r="G2745" i="1"/>
  <c r="G2824" i="1"/>
  <c r="G2222" i="1"/>
  <c r="G1099" i="1"/>
  <c r="G2997" i="1"/>
  <c r="G1389" i="1"/>
  <c r="G168" i="1"/>
  <c r="G2570" i="1"/>
  <c r="G2794" i="1"/>
  <c r="G1933" i="1"/>
  <c r="G333" i="1"/>
  <c r="G33" i="1"/>
  <c r="G2494" i="1"/>
  <c r="G2116" i="1"/>
  <c r="G788" i="1"/>
  <c r="G1334" i="1"/>
  <c r="G887" i="1"/>
  <c r="G1416" i="1"/>
  <c r="G3829" i="1"/>
  <c r="G3830" i="1"/>
  <c r="G3394" i="1"/>
  <c r="G3044" i="1"/>
  <c r="G2895" i="1"/>
  <c r="G2693" i="1"/>
  <c r="G883" i="1"/>
  <c r="G4240" i="1"/>
  <c r="G3525" i="1"/>
  <c r="G2593" i="1"/>
  <c r="G4051" i="1"/>
  <c r="G1867" i="1"/>
  <c r="G2221" i="1"/>
  <c r="G3120" i="1"/>
  <c r="G359" i="1"/>
  <c r="G764" i="1"/>
  <c r="G2594" i="1"/>
  <c r="G3119" i="1"/>
  <c r="G1900" i="1"/>
  <c r="G1561" i="1"/>
  <c r="G4018" i="1"/>
  <c r="G2442" i="1"/>
  <c r="G2078" i="1"/>
  <c r="G1474" i="1"/>
  <c r="G3526" i="1"/>
  <c r="G3709" i="1"/>
  <c r="G3911" i="1"/>
  <c r="G3435" i="1"/>
  <c r="G2943" i="1"/>
  <c r="G839" i="1"/>
  <c r="G4124" i="1"/>
  <c r="G4307" i="1"/>
  <c r="G2845" i="1"/>
  <c r="G3300" i="1"/>
  <c r="G1135" i="1"/>
  <c r="G3244" i="1"/>
  <c r="G3019" i="1"/>
  <c r="G508" i="1"/>
  <c r="G495" i="1"/>
  <c r="G453" i="1"/>
  <c r="G623" i="1"/>
  <c r="G2443" i="1"/>
  <c r="G3143" i="1"/>
  <c r="G847" i="1"/>
  <c r="G855" i="1"/>
  <c r="G2180" i="1"/>
  <c r="G4041" i="1"/>
  <c r="G2444" i="1"/>
  <c r="G1969" i="1"/>
  <c r="G3815" i="1"/>
  <c r="G1335" i="1"/>
  <c r="G3379" i="1"/>
  <c r="G2582" i="1"/>
  <c r="G901" i="1"/>
  <c r="G3330" i="1"/>
  <c r="G1914" i="1"/>
  <c r="G2607" i="1"/>
  <c r="G557" i="1"/>
  <c r="G1512" i="1"/>
  <c r="G1672" i="1"/>
  <c r="G945" i="1"/>
  <c r="G3796" i="1"/>
  <c r="G2066" i="1"/>
  <c r="G1246" i="1"/>
  <c r="G1202" i="1"/>
  <c r="G212" i="1"/>
  <c r="G4083" i="1"/>
  <c r="G3605" i="1"/>
  <c r="G2330" i="1"/>
  <c r="G491" i="1"/>
  <c r="G1479" i="1"/>
  <c r="G3443" i="1"/>
  <c r="G2598" i="1"/>
  <c r="G1171" i="1"/>
  <c r="G948" i="1"/>
  <c r="G821" i="1"/>
  <c r="G4134" i="1"/>
  <c r="G2446" i="1"/>
  <c r="G3318" i="1"/>
  <c r="G1648" i="1"/>
  <c r="G872" i="1"/>
  <c r="G1903" i="1"/>
  <c r="G1620" i="1"/>
  <c r="G1820" i="1"/>
  <c r="G1627" i="1"/>
  <c r="G1448" i="1"/>
  <c r="G3478" i="1"/>
  <c r="G3555" i="1"/>
  <c r="G3733" i="1"/>
  <c r="G3931" i="1"/>
  <c r="G3845" i="1"/>
  <c r="G3477" i="1"/>
  <c r="G1435" i="1"/>
  <c r="G2924" i="1"/>
  <c r="G2646" i="1"/>
  <c r="G1465" i="1"/>
  <c r="G2186" i="1"/>
  <c r="G1940" i="1"/>
  <c r="G4446" i="1"/>
  <c r="G4470" i="1"/>
  <c r="G1033" i="1"/>
  <c r="G4403" i="1"/>
  <c r="G4241" i="1"/>
  <c r="G873" i="1"/>
  <c r="G4347" i="1"/>
  <c r="G3930" i="1"/>
  <c r="G2770" i="1"/>
  <c r="G2909" i="1"/>
  <c r="G3750" i="1"/>
  <c r="G2521" i="1"/>
  <c r="G3319" i="1"/>
  <c r="G2046" i="1"/>
  <c r="G688" i="1"/>
  <c r="G177" i="1"/>
  <c r="G2599" i="1"/>
  <c r="G1737" i="1"/>
  <c r="G809" i="1"/>
  <c r="G723" i="1"/>
  <c r="G610" i="1"/>
  <c r="G917" i="1"/>
  <c r="G1211" i="1"/>
  <c r="G1668" i="1"/>
  <c r="G893" i="1"/>
  <c r="G4514" i="1"/>
  <c r="G753" i="1"/>
  <c r="G625" i="1"/>
  <c r="G3964" i="1"/>
  <c r="G2571" i="1"/>
  <c r="G563" i="1"/>
  <c r="G2145" i="1"/>
  <c r="G1757" i="1"/>
  <c r="G1431" i="1"/>
  <c r="G1436" i="1"/>
  <c r="G234" i="1"/>
  <c r="G109" i="1"/>
  <c r="G4056" i="1"/>
  <c r="G3673" i="1"/>
  <c r="G3245" i="1"/>
  <c r="G2375" i="1"/>
  <c r="G2061" i="1"/>
  <c r="G511" i="1"/>
  <c r="G3425" i="1"/>
  <c r="G2077" i="1"/>
  <c r="G1165" i="1"/>
  <c r="G3194" i="1"/>
  <c r="G3593" i="1"/>
  <c r="G3769" i="1"/>
  <c r="G163" i="1"/>
  <c r="G2762" i="1"/>
  <c r="G2851" i="1"/>
  <c r="G2270" i="1"/>
  <c r="G3975" i="1"/>
  <c r="G4445" i="1"/>
  <c r="G3627" i="1"/>
  <c r="G4250" i="1"/>
  <c r="G2900" i="1"/>
  <c r="G4142" i="1"/>
  <c r="G3628" i="1"/>
  <c r="G2314" i="1"/>
  <c r="G871" i="1"/>
  <c r="G1422" i="1"/>
  <c r="G2559" i="1"/>
  <c r="G1349" i="1"/>
  <c r="G2321" i="1"/>
  <c r="G2769" i="1"/>
  <c r="G1884" i="1"/>
  <c r="G1621" i="1"/>
  <c r="G301" i="1"/>
  <c r="G746" i="1"/>
  <c r="G3048" i="1"/>
  <c r="G2185" i="1"/>
  <c r="G1821" i="1"/>
  <c r="G1453" i="1"/>
  <c r="G3614" i="1"/>
  <c r="G3772" i="1"/>
  <c r="G1378" i="1"/>
  <c r="G3452" i="1"/>
  <c r="G213" i="1"/>
  <c r="G1403" i="1"/>
  <c r="G4230" i="1"/>
  <c r="G4397" i="1"/>
  <c r="G731" i="1"/>
  <c r="G4447" i="1"/>
  <c r="G3804" i="1"/>
  <c r="G2860" i="1"/>
  <c r="G2449" i="1"/>
  <c r="G2028" i="1"/>
  <c r="G670" i="1"/>
  <c r="G165" i="1"/>
  <c r="G732" i="1"/>
  <c r="G684" i="1"/>
  <c r="G454" i="1"/>
  <c r="G510" i="1"/>
  <c r="G1529" i="1"/>
  <c r="G1219" i="1"/>
  <c r="G272" i="1"/>
  <c r="G250" i="1"/>
  <c r="G1754" i="1"/>
  <c r="G628" i="1"/>
  <c r="G3940" i="1"/>
  <c r="G3246" i="1"/>
  <c r="G3002" i="1"/>
  <c r="G2119" i="1"/>
  <c r="G1420" i="1"/>
  <c r="G1421" i="1"/>
  <c r="G220" i="1"/>
  <c r="G1528" i="1"/>
  <c r="G4063" i="1"/>
  <c r="G3677" i="1"/>
  <c r="G3258" i="1"/>
  <c r="G2949" i="1"/>
  <c r="G2376" i="1"/>
  <c r="G504" i="1"/>
  <c r="G1927" i="1"/>
  <c r="G1520" i="1"/>
  <c r="G3611" i="1"/>
  <c r="G3897" i="1"/>
  <c r="G3291" i="1"/>
  <c r="G3054" i="1"/>
  <c r="G2506" i="1"/>
  <c r="G1066" i="1"/>
  <c r="G2840" i="1"/>
  <c r="G3983" i="1"/>
  <c r="G1004" i="1"/>
  <c r="G4109" i="1"/>
  <c r="G2934" i="1"/>
  <c r="G4358" i="1"/>
  <c r="G704" i="1"/>
  <c r="G3610" i="1"/>
  <c r="G2710" i="1"/>
  <c r="G3216" i="1"/>
  <c r="G3283" i="1"/>
  <c r="G2305" i="1"/>
  <c r="G2026" i="1"/>
  <c r="G3362" i="1"/>
  <c r="G1574" i="1"/>
  <c r="G3055" i="1"/>
  <c r="G2986" i="1"/>
  <c r="G2584" i="1"/>
  <c r="G879" i="1"/>
  <c r="G2465" i="1"/>
  <c r="G3212" i="1"/>
  <c r="G3033" i="1"/>
  <c r="G1770" i="1"/>
  <c r="G1573" i="1"/>
  <c r="G316" i="1"/>
  <c r="G267" i="1"/>
  <c r="G4035" i="1"/>
  <c r="G3770" i="1"/>
  <c r="G3315" i="1"/>
  <c r="G2981" i="1"/>
  <c r="G2198" i="1"/>
  <c r="G2094" i="1"/>
  <c r="G1931" i="1"/>
  <c r="G3756" i="1"/>
  <c r="G1318" i="1"/>
  <c r="G400" i="1"/>
  <c r="G1152" i="1"/>
  <c r="G1034" i="1"/>
  <c r="G3453" i="1"/>
  <c r="G634" i="1"/>
  <c r="G154" i="1"/>
  <c r="G656" i="1"/>
  <c r="G649" i="1"/>
  <c r="G2038" i="1"/>
  <c r="G905" i="1"/>
  <c r="G21" i="1"/>
  <c r="G1221" i="1"/>
  <c r="G260" i="1"/>
  <c r="G963" i="1"/>
  <c r="G474" i="1"/>
  <c r="G718" i="1"/>
  <c r="G754" i="1"/>
  <c r="G2216" i="1"/>
  <c r="G1972" i="1"/>
  <c r="G2143" i="1"/>
  <c r="G3942" i="1"/>
  <c r="G2120" i="1"/>
  <c r="G1758" i="1"/>
  <c r="G1405" i="1"/>
  <c r="G103" i="1"/>
  <c r="G4050" i="1"/>
  <c r="G499" i="1"/>
  <c r="G3657" i="1"/>
  <c r="G1582" i="1"/>
  <c r="G2260" i="1"/>
  <c r="G1924" i="1"/>
  <c r="G810" i="1"/>
  <c r="G4202" i="1"/>
  <c r="G4060" i="1"/>
  <c r="G1995" i="1"/>
  <c r="G1689" i="1"/>
  <c r="G1908" i="1"/>
  <c r="G3634" i="1"/>
  <c r="G3337" i="1"/>
  <c r="G2325" i="1"/>
  <c r="G2123" i="1"/>
  <c r="G1324" i="1"/>
  <c r="G1177" i="1"/>
  <c r="G4415" i="1"/>
  <c r="G4188" i="1"/>
  <c r="G2432" i="1"/>
  <c r="G909" i="1"/>
  <c r="G2455" i="1"/>
  <c r="G1655" i="1"/>
  <c r="G1092" i="1"/>
  <c r="G1819" i="1"/>
  <c r="G3572" i="1"/>
  <c r="G1930" i="1"/>
  <c r="G1772" i="1"/>
  <c r="G1514" i="1"/>
  <c r="G1396" i="1"/>
  <c r="G1234" i="1"/>
  <c r="G3532" i="1"/>
  <c r="G3596" i="1"/>
  <c r="G1799" i="1"/>
  <c r="G3753" i="1"/>
  <c r="G1293" i="1"/>
  <c r="G3937" i="1"/>
  <c r="G3936" i="1"/>
  <c r="G1414" i="1"/>
  <c r="G3157" i="1"/>
  <c r="G2831" i="1"/>
  <c r="G62" i="1"/>
  <c r="G2487" i="1"/>
  <c r="G1111" i="1"/>
  <c r="G2706" i="1"/>
  <c r="G2431" i="1"/>
  <c r="G2285" i="1"/>
  <c r="G462" i="1"/>
  <c r="G1233" i="1"/>
  <c r="G1136" i="1"/>
  <c r="G4479" i="1"/>
  <c r="G856" i="1"/>
  <c r="G4302" i="1"/>
  <c r="G811" i="1"/>
  <c r="G4480" i="1"/>
  <c r="G4167" i="1"/>
  <c r="G2215" i="1"/>
  <c r="G4110" i="1"/>
  <c r="G757" i="1"/>
  <c r="G4435" i="1"/>
  <c r="G4318" i="1"/>
  <c r="G4208" i="1"/>
  <c r="G2675" i="1"/>
  <c r="G3066" i="1"/>
  <c r="G3872" i="1"/>
  <c r="G3400" i="1"/>
  <c r="G2658" i="1"/>
  <c r="G3386" i="1"/>
  <c r="G3182" i="1"/>
  <c r="G1564" i="1"/>
  <c r="G2341" i="1"/>
  <c r="G202" i="1"/>
  <c r="G1011" i="1"/>
  <c r="G2485" i="1"/>
  <c r="G1604" i="1"/>
  <c r="G1477" i="1"/>
  <c r="G1815" i="1"/>
  <c r="G604" i="1"/>
  <c r="G2182" i="1"/>
  <c r="G2072" i="1"/>
  <c r="G142" i="1"/>
  <c r="G1614" i="1"/>
  <c r="G249" i="1"/>
  <c r="G1696" i="1"/>
  <c r="G441" i="1"/>
  <c r="G2302" i="1"/>
  <c r="G1118" i="1"/>
  <c r="G431" i="1"/>
  <c r="G537" i="1"/>
  <c r="G863" i="1"/>
  <c r="G1226" i="1"/>
  <c r="G1123" i="1"/>
  <c r="G672" i="1"/>
  <c r="G813" i="1"/>
  <c r="G393" i="1"/>
  <c r="G671" i="1"/>
  <c r="G424" i="1"/>
  <c r="G3049" i="1"/>
  <c r="G1925" i="1"/>
  <c r="G1818" i="1"/>
  <c r="G1542" i="1"/>
  <c r="G169" i="1"/>
  <c r="G1540" i="1"/>
  <c r="G787" i="1"/>
  <c r="G48" i="1"/>
  <c r="G3428" i="1"/>
  <c r="G1977" i="1"/>
  <c r="G478" i="1"/>
  <c r="G1926" i="1"/>
  <c r="G1130" i="1"/>
  <c r="G4424" i="1"/>
  <c r="G2696" i="1"/>
  <c r="G616" i="1"/>
  <c r="G635" i="1"/>
  <c r="G904" i="1"/>
  <c r="G308" i="1"/>
  <c r="G1210" i="1"/>
  <c r="G2142" i="1"/>
  <c r="G2547" i="1"/>
  <c r="G2121" i="1"/>
  <c r="G1391" i="1"/>
  <c r="G1392" i="1"/>
  <c r="G216" i="1"/>
  <c r="G4057" i="1"/>
  <c r="G3510" i="1"/>
  <c r="G3592" i="1"/>
  <c r="G3719" i="1"/>
  <c r="G3836" i="1"/>
  <c r="G2957" i="1"/>
  <c r="G1192" i="1"/>
  <c r="G2150" i="1"/>
  <c r="G1265" i="1"/>
  <c r="G4361" i="1"/>
  <c r="G4034" i="1"/>
  <c r="G4259" i="1"/>
  <c r="G4310" i="1"/>
  <c r="G4502" i="1"/>
  <c r="G4010" i="1"/>
  <c r="G3749" i="1"/>
  <c r="G2816" i="1"/>
  <c r="G3412" i="1"/>
  <c r="G3274" i="1"/>
  <c r="G1419" i="1"/>
  <c r="G907" i="1"/>
  <c r="G1054" i="1"/>
  <c r="G3098" i="1"/>
  <c r="G325" i="1"/>
  <c r="G2810" i="1"/>
  <c r="G336" i="1"/>
  <c r="G41" i="1"/>
  <c r="G1937" i="1"/>
  <c r="G1907" i="1"/>
  <c r="G3401" i="1"/>
  <c r="G3803" i="1"/>
  <c r="G3790" i="1"/>
  <c r="G3373" i="1"/>
  <c r="G2797" i="1"/>
  <c r="G4486" i="1"/>
  <c r="G4379" i="1"/>
  <c r="G4357" i="1"/>
  <c r="G3939" i="1"/>
  <c r="G2948" i="1"/>
  <c r="G4430" i="1"/>
  <c r="G4423" i="1"/>
  <c r="G4359" i="1"/>
  <c r="G2374" i="1"/>
  <c r="G1010" i="1"/>
  <c r="G4062" i="1"/>
  <c r="G1861" i="1"/>
  <c r="G1590" i="1"/>
  <c r="G3058" i="1"/>
  <c r="G2676" i="1"/>
  <c r="G386" i="1"/>
  <c r="G598" i="1"/>
  <c r="G3725" i="1"/>
  <c r="G2454" i="1"/>
  <c r="G3380" i="1"/>
  <c r="G3225" i="1"/>
  <c r="G3137" i="1"/>
  <c r="G2084" i="1"/>
  <c r="G1224" i="1"/>
  <c r="G3310" i="1"/>
  <c r="G2049" i="1"/>
  <c r="G1857" i="1"/>
  <c r="G1463" i="1"/>
  <c r="G3470" i="1"/>
  <c r="G3641" i="1"/>
  <c r="G3688" i="1"/>
  <c r="G1307" i="1"/>
  <c r="G3958" i="1"/>
  <c r="G3779" i="1"/>
  <c r="G3255" i="1"/>
  <c r="G995" i="1"/>
  <c r="G2261" i="1"/>
  <c r="G1301" i="1"/>
  <c r="G1227" i="1"/>
  <c r="G4223" i="1"/>
  <c r="G4485" i="1"/>
  <c r="G698" i="1"/>
  <c r="G4253" i="1"/>
  <c r="G26" i="1"/>
  <c r="G994" i="1"/>
  <c r="G2752" i="1"/>
  <c r="G2813" i="1"/>
  <c r="G1342" i="1"/>
  <c r="G1885" i="1"/>
  <c r="G318" i="1"/>
  <c r="G1094" i="1"/>
  <c r="G2217" i="1"/>
  <c r="G437" i="1"/>
  <c r="G2477" i="1"/>
  <c r="G2932" i="1"/>
  <c r="G2067" i="1"/>
  <c r="G1709" i="1"/>
  <c r="G327" i="1"/>
  <c r="G1567" i="1"/>
  <c r="G101" i="1"/>
  <c r="G2262" i="1"/>
  <c r="G1797" i="1"/>
  <c r="G1684" i="1"/>
  <c r="G1429" i="1"/>
  <c r="G1343" i="1"/>
  <c r="G3469" i="1"/>
  <c r="G3658" i="1"/>
  <c r="G3687" i="1"/>
  <c r="G1331" i="1"/>
  <c r="G3979" i="1"/>
  <c r="G3861" i="1"/>
  <c r="G3539" i="1"/>
  <c r="G2689" i="1"/>
  <c r="G1144" i="1"/>
  <c r="G2128" i="1"/>
  <c r="G2161" i="1"/>
  <c r="G466" i="1"/>
  <c r="G1915" i="1"/>
  <c r="G1201" i="1"/>
  <c r="G1103" i="1"/>
  <c r="G1104" i="1"/>
  <c r="G807" i="1"/>
  <c r="G2956" i="1"/>
  <c r="G4338" i="1"/>
  <c r="G4329" i="1"/>
  <c r="G4245" i="1"/>
  <c r="G719" i="1"/>
  <c r="G4399" i="1"/>
  <c r="G3306" i="1"/>
  <c r="G2730" i="1"/>
  <c r="G3390" i="1"/>
  <c r="G2528" i="1"/>
  <c r="G3254" i="1"/>
  <c r="G1124" i="1"/>
  <c r="G956" i="1"/>
  <c r="G3109" i="1"/>
  <c r="G2613" i="1"/>
  <c r="G633" i="1"/>
  <c r="G185" i="1"/>
  <c r="G1164" i="1"/>
  <c r="G2218" i="1"/>
  <c r="G1810" i="1"/>
  <c r="G3978" i="1"/>
  <c r="G2384" i="1"/>
  <c r="G2812" i="1"/>
  <c r="G1947" i="1"/>
  <c r="G1656" i="1"/>
  <c r="G326" i="1"/>
  <c r="G266" i="1"/>
  <c r="G135" i="1"/>
  <c r="G4085" i="1"/>
  <c r="G3529" i="1"/>
  <c r="G2332" i="1"/>
  <c r="G2021" i="1"/>
  <c r="G3534" i="1"/>
  <c r="G3571" i="1"/>
  <c r="G3969" i="1"/>
  <c r="G3775" i="1"/>
  <c r="G3423" i="1"/>
  <c r="G2254" i="1"/>
  <c r="G891" i="1"/>
  <c r="G4247" i="1"/>
  <c r="G4350" i="1"/>
  <c r="G2357" i="1"/>
  <c r="G1042" i="1"/>
  <c r="G3260" i="1"/>
  <c r="G2756" i="1"/>
  <c r="G2765" i="1"/>
  <c r="G2202" i="1"/>
  <c r="G1085" i="1"/>
  <c r="G1517" i="1"/>
  <c r="G858" i="1"/>
  <c r="G140" i="1"/>
  <c r="G705" i="1"/>
  <c r="G3621" i="1"/>
  <c r="G1962" i="1"/>
  <c r="G1659" i="1"/>
  <c r="G342" i="1"/>
  <c r="G3185" i="1"/>
  <c r="G2638" i="1"/>
  <c r="G1894" i="1"/>
  <c r="G1667" i="1"/>
  <c r="G3542" i="1"/>
  <c r="G3578" i="1"/>
  <c r="G3818" i="1"/>
  <c r="G1366" i="1"/>
  <c r="G3977" i="1"/>
  <c r="G3264" i="1"/>
  <c r="G1413" i="1"/>
  <c r="G3034" i="1"/>
  <c r="G2783" i="1"/>
  <c r="G2641" i="1"/>
  <c r="G1579" i="1"/>
  <c r="G1090" i="1"/>
  <c r="G1991" i="1"/>
  <c r="G1305" i="1"/>
  <c r="G1957" i="1"/>
  <c r="G1196" i="1"/>
  <c r="G4438" i="1"/>
  <c r="G4478" i="1"/>
  <c r="G985" i="1"/>
  <c r="G857" i="1"/>
  <c r="G4168" i="1"/>
  <c r="G2885" i="1"/>
  <c r="G815" i="1"/>
  <c r="G4439" i="1"/>
  <c r="G741" i="1"/>
  <c r="G4448" i="1"/>
  <c r="G3752" i="1"/>
  <c r="G2373" i="1"/>
  <c r="G1006" i="1"/>
  <c r="G4248" i="1"/>
  <c r="G2716" i="1"/>
  <c r="G3191" i="1"/>
  <c r="G3266" i="1"/>
  <c r="G2284" i="1"/>
  <c r="G3493" i="1"/>
  <c r="G2591" i="1"/>
  <c r="G1499" i="1"/>
  <c r="G1466" i="1"/>
  <c r="G3159" i="1"/>
  <c r="G1895" i="1"/>
  <c r="G1988" i="1"/>
  <c r="G838" i="1"/>
  <c r="G2441" i="1"/>
  <c r="G1738" i="1"/>
  <c r="G640" i="1"/>
  <c r="G1185" i="1"/>
  <c r="G659" i="1"/>
  <c r="G1244" i="1"/>
  <c r="G976" i="1"/>
  <c r="G957" i="1"/>
  <c r="G2277" i="1"/>
  <c r="G278" i="1"/>
  <c r="G657" i="1"/>
  <c r="G626" i="1"/>
  <c r="G3989" i="1"/>
  <c r="G2640" i="1"/>
  <c r="G590" i="1"/>
  <c r="G2820" i="1"/>
  <c r="G2228" i="1"/>
  <c r="G1750" i="1"/>
  <c r="G1402" i="1"/>
  <c r="G390" i="1"/>
  <c r="G164" i="1"/>
  <c r="G978" i="1"/>
  <c r="G19" i="1"/>
  <c r="G30" i="1"/>
  <c r="G4047" i="1"/>
  <c r="G3632" i="1"/>
  <c r="G3240" i="1"/>
  <c r="G2937" i="1"/>
  <c r="G2208" i="1"/>
  <c r="G2138" i="1"/>
  <c r="G1751" i="1"/>
  <c r="G1608" i="1"/>
  <c r="G1434" i="1"/>
  <c r="G3530" i="1"/>
  <c r="G3646" i="1"/>
  <c r="G3289" i="1"/>
  <c r="G2803" i="1"/>
  <c r="G2753" i="1"/>
  <c r="G1996" i="1"/>
  <c r="G2839" i="1"/>
  <c r="G2141" i="1"/>
  <c r="G461" i="1"/>
  <c r="G1195" i="1"/>
  <c r="G1127" i="1"/>
  <c r="G4372" i="1"/>
  <c r="G4354" i="1"/>
  <c r="G3896" i="1"/>
  <c r="G4477" i="1"/>
  <c r="G4440" i="1"/>
  <c r="G4108" i="1"/>
  <c r="G756" i="1"/>
  <c r="G4437" i="1"/>
  <c r="G4320" i="1"/>
  <c r="G4214" i="1"/>
  <c r="G2652" i="1"/>
  <c r="G669" i="1"/>
  <c r="G3962" i="1"/>
  <c r="G3732" i="1"/>
  <c r="G3609" i="1"/>
  <c r="G1464" i="1"/>
  <c r="G3366" i="1"/>
  <c r="G1401" i="1"/>
  <c r="G3115" i="1"/>
  <c r="G2163" i="1"/>
  <c r="G2069" i="1"/>
  <c r="G55" i="1"/>
  <c r="G378" i="1"/>
  <c r="G420" i="1"/>
  <c r="G2513" i="1"/>
  <c r="G3282" i="1"/>
  <c r="G2428" i="1"/>
  <c r="G1357" i="1"/>
  <c r="G2767" i="1"/>
  <c r="G1063" i="1"/>
  <c r="G596" i="1"/>
  <c r="G2093" i="1"/>
  <c r="G296" i="1"/>
  <c r="G447" i="1"/>
  <c r="G925" i="1"/>
  <c r="G1237" i="1"/>
  <c r="G549" i="1"/>
  <c r="G1618" i="1"/>
  <c r="G410" i="1"/>
  <c r="G559" i="1"/>
  <c r="G974" i="1"/>
  <c r="G1091" i="1"/>
  <c r="G2294" i="1"/>
  <c r="G1728" i="1"/>
  <c r="G1589" i="1"/>
  <c r="G1425" i="1"/>
  <c r="G3513" i="1"/>
  <c r="G3631" i="1"/>
  <c r="G3843" i="1"/>
  <c r="G1270" i="1"/>
  <c r="G3844" i="1"/>
  <c r="G3594" i="1"/>
  <c r="G2545" i="1"/>
  <c r="G1449" i="1"/>
  <c r="G830" i="1"/>
  <c r="G2085" i="1"/>
  <c r="G1876" i="1"/>
  <c r="G4471" i="1"/>
  <c r="G972" i="1"/>
  <c r="G4324" i="1"/>
  <c r="G4287" i="1"/>
  <c r="G2923" i="1"/>
  <c r="G4472" i="1"/>
  <c r="G3450" i="1"/>
  <c r="G2720" i="1"/>
  <c r="G2819" i="1"/>
  <c r="G2356" i="1"/>
  <c r="G2572" i="1"/>
  <c r="G2470" i="1"/>
  <c r="G875" i="1"/>
  <c r="G1231" i="1"/>
  <c r="G1649" i="1"/>
  <c r="G506" i="1"/>
  <c r="G130" i="1"/>
  <c r="G823" i="1"/>
  <c r="G1319" i="1"/>
  <c r="G528" i="1"/>
  <c r="G660" i="1"/>
  <c r="G1510" i="1"/>
  <c r="G46" i="1"/>
  <c r="G467" i="1"/>
  <c r="G1669" i="1"/>
  <c r="G276" i="1"/>
  <c r="G2107" i="1"/>
  <c r="G40" i="1"/>
  <c r="G693" i="1"/>
  <c r="G736" i="1"/>
  <c r="G3870" i="1"/>
  <c r="G2448" i="1"/>
  <c r="G523" i="1"/>
  <c r="G2755" i="1"/>
  <c r="G1891" i="1"/>
  <c r="G1588" i="1"/>
  <c r="G1437" i="1"/>
  <c r="G219" i="1"/>
  <c r="G778" i="1"/>
  <c r="G29" i="1"/>
  <c r="G3935" i="1"/>
  <c r="G2152" i="1"/>
  <c r="G2048" i="1"/>
  <c r="G473" i="1"/>
  <c r="G2006" i="1"/>
  <c r="G4281" i="1"/>
  <c r="G2385" i="1"/>
  <c r="G2804" i="1"/>
  <c r="G3644" i="1"/>
  <c r="G3868" i="1"/>
  <c r="G1415" i="1"/>
  <c r="G2837" i="1"/>
  <c r="G4145" i="1"/>
  <c r="G2478" i="1"/>
  <c r="G3383" i="1"/>
  <c r="G413" i="1"/>
  <c r="G186" i="1"/>
  <c r="G3351" i="1"/>
  <c r="G218" i="1"/>
  <c r="G3889" i="1"/>
  <c r="G3406" i="1"/>
  <c r="G4406" i="1"/>
  <c r="G2656" i="1"/>
  <c r="G3764" i="1"/>
  <c r="G1459" i="1"/>
  <c r="G512" i="1"/>
  <c r="G2649" i="1"/>
  <c r="G552" i="1"/>
  <c r="G2460" i="1"/>
  <c r="G3382" i="1"/>
  <c r="G1707" i="1"/>
  <c r="G1595" i="1"/>
  <c r="G1325" i="1"/>
  <c r="G211" i="1"/>
  <c r="G115" i="1"/>
  <c r="G4053" i="1"/>
  <c r="G3013" i="1"/>
  <c r="G3699" i="1"/>
  <c r="G3950" i="1"/>
  <c r="G3405" i="1"/>
  <c r="G3638" i="1"/>
  <c r="G2672" i="1"/>
  <c r="G739" i="1"/>
  <c r="G2648" i="1"/>
  <c r="G1038" i="1"/>
  <c r="G351" i="1"/>
  <c r="G2684" i="1"/>
  <c r="G3413" i="1"/>
  <c r="G1732" i="1"/>
  <c r="G387" i="1"/>
  <c r="G304" i="1"/>
  <c r="G144" i="1"/>
  <c r="G27" i="1"/>
  <c r="G3239" i="1"/>
  <c r="G2381" i="1"/>
  <c r="G3814" i="1"/>
  <c r="G3952" i="1"/>
  <c r="G3891" i="1"/>
  <c r="G3377" i="1"/>
  <c r="G3857" i="1"/>
  <c r="G2685" i="1"/>
  <c r="G589" i="1"/>
  <c r="G2588" i="1"/>
  <c r="G556" i="1"/>
  <c r="G2512" i="1"/>
  <c r="G3414" i="1"/>
  <c r="G1708" i="1"/>
  <c r="G1184" i="1"/>
  <c r="G422" i="1"/>
  <c r="G196" i="1"/>
  <c r="G91" i="1"/>
  <c r="G4081" i="1"/>
  <c r="G3181" i="1"/>
  <c r="G1922" i="1"/>
  <c r="G1762" i="1"/>
  <c r="G3429" i="1"/>
  <c r="G3791" i="1"/>
  <c r="G1368" i="1"/>
  <c r="G3745" i="1"/>
  <c r="G2519" i="1"/>
  <c r="G1388" i="1"/>
  <c r="G2318" i="1"/>
  <c r="G2086" i="1"/>
  <c r="G4488" i="1"/>
  <c r="G988" i="1"/>
  <c r="G867" i="1"/>
  <c r="G4013" i="1"/>
  <c r="G4345" i="1"/>
  <c r="G4420" i="1"/>
  <c r="G3545" i="1"/>
  <c r="G3026" i="1"/>
  <c r="G3341" i="1"/>
  <c r="G2894" i="1"/>
  <c r="G1877" i="1"/>
  <c r="G1616" i="1"/>
  <c r="G1781" i="1"/>
  <c r="G496" i="1"/>
  <c r="G484" i="1"/>
  <c r="G574" i="1"/>
  <c r="G108" i="1"/>
  <c r="G1150" i="1"/>
  <c r="G1848" i="1"/>
  <c r="G675" i="1"/>
  <c r="G1239" i="1"/>
  <c r="G1647" i="1"/>
  <c r="G709" i="1"/>
  <c r="G726" i="1"/>
  <c r="G655" i="1"/>
  <c r="G3665" i="1"/>
  <c r="G3369" i="1"/>
  <c r="G3199" i="1"/>
  <c r="G2872" i="1"/>
  <c r="G1674" i="1"/>
  <c r="G370" i="1"/>
  <c r="G180" i="1"/>
  <c r="G4102" i="1"/>
  <c r="G1998" i="1"/>
  <c r="G3092" i="1"/>
  <c r="G2278" i="1"/>
  <c r="G4220" i="1"/>
  <c r="G3018" i="1"/>
  <c r="G1967" i="1"/>
  <c r="G881" i="1"/>
  <c r="G1028" i="1"/>
  <c r="G744" i="1"/>
  <c r="G3585" i="1"/>
  <c r="G332" i="1"/>
  <c r="G3017" i="1"/>
  <c r="G2003" i="1"/>
  <c r="G4008" i="1"/>
  <c r="G866" i="1"/>
  <c r="G3243" i="1"/>
  <c r="G3785" i="1"/>
  <c r="G3218" i="1"/>
  <c r="G403" i="1"/>
  <c r="G4098" i="1"/>
  <c r="G2293" i="1"/>
  <c r="G818" i="1"/>
  <c r="G1899" i="1"/>
  <c r="G3664" i="1"/>
  <c r="G1309" i="1"/>
  <c r="G1560" i="1"/>
  <c r="G4463" i="1"/>
  <c r="G2967" i="1"/>
  <c r="G1113" i="1"/>
  <c r="G3219" i="1"/>
  <c r="G543" i="1"/>
  <c r="G3242" i="1"/>
  <c r="G1209" i="1"/>
  <c r="G1892" i="1"/>
  <c r="G798" i="1"/>
  <c r="G799" i="1"/>
  <c r="G1776" i="1"/>
  <c r="G1575" i="1"/>
  <c r="G3588" i="1"/>
  <c r="G1272" i="1"/>
  <c r="G3916" i="1"/>
  <c r="G3730" i="1"/>
  <c r="G3327" i="1"/>
  <c r="G2847" i="1"/>
  <c r="G2526" i="1"/>
  <c r="G1282" i="1"/>
  <c r="G2775" i="1"/>
  <c r="G2068" i="1"/>
  <c r="G1376" i="1"/>
  <c r="G1187" i="1"/>
  <c r="G1114" i="1"/>
  <c r="G4443" i="1"/>
  <c r="G967" i="1"/>
  <c r="G868" i="1"/>
  <c r="G2907" i="1"/>
  <c r="G4442" i="1"/>
  <c r="G4334" i="1"/>
  <c r="G4330" i="1"/>
  <c r="G1027" i="1"/>
  <c r="G2888" i="1"/>
  <c r="G2635" i="1"/>
  <c r="G3165" i="1"/>
  <c r="G2879" i="1"/>
  <c r="G3671" i="1"/>
  <c r="G3438" i="1"/>
  <c r="G1722" i="1"/>
  <c r="G1311" i="1"/>
  <c r="G1536" i="1"/>
  <c r="G1765" i="1"/>
  <c r="G542" i="1"/>
  <c r="G476" i="1"/>
  <c r="G457" i="1"/>
  <c r="G2043" i="1"/>
  <c r="G98" i="1"/>
  <c r="G926" i="1"/>
  <c r="G456" i="1"/>
  <c r="G382" i="1"/>
  <c r="G613" i="1"/>
  <c r="G2403" i="1"/>
  <c r="G3354" i="1"/>
  <c r="G3203" i="1"/>
  <c r="G2859" i="1"/>
  <c r="G357" i="1"/>
  <c r="G364" i="1"/>
  <c r="G1530" i="1"/>
  <c r="G59" i="1"/>
  <c r="G4111" i="1"/>
  <c r="G1999" i="1"/>
  <c r="G3069" i="1"/>
  <c r="G2931" i="1"/>
  <c r="G2240" i="1"/>
  <c r="G362" i="1"/>
  <c r="G1929" i="1"/>
  <c r="G1585" i="1"/>
  <c r="G1443" i="1"/>
  <c r="G1285" i="1"/>
  <c r="G3421" i="1"/>
  <c r="G3823" i="1"/>
  <c r="G3142" i="1"/>
  <c r="G2889" i="1"/>
  <c r="G2757" i="1"/>
  <c r="G2383" i="1"/>
  <c r="G2110" i="1"/>
  <c r="G4508" i="1"/>
  <c r="G4444" i="1"/>
  <c r="G1051" i="1"/>
  <c r="G903" i="1"/>
  <c r="G4192" i="1"/>
  <c r="G1093" i="1"/>
  <c r="G804" i="1"/>
  <c r="G4483" i="1"/>
  <c r="G4349" i="1"/>
  <c r="G4069" i="1"/>
  <c r="G3984" i="1"/>
  <c r="G2515" i="1"/>
  <c r="G3217" i="1"/>
  <c r="G2436" i="1"/>
  <c r="G3333" i="1"/>
  <c r="G3087" i="1"/>
  <c r="G1472" i="1"/>
  <c r="G153" i="1"/>
  <c r="G2518" i="1"/>
  <c r="G1212" i="1"/>
  <c r="G367" i="1"/>
  <c r="G3619" i="1"/>
  <c r="G3189" i="1"/>
  <c r="G1963" i="1"/>
  <c r="G1663" i="1"/>
  <c r="G330" i="1"/>
  <c r="G3902" i="1"/>
  <c r="G2002" i="1"/>
  <c r="G1807" i="1"/>
  <c r="G1581" i="1"/>
  <c r="G3501" i="1"/>
  <c r="G3643" i="1"/>
  <c r="G3702" i="1"/>
  <c r="G133" i="1"/>
  <c r="G3063" i="1"/>
  <c r="G962" i="1"/>
  <c r="G2219" i="1"/>
  <c r="G1308" i="1"/>
  <c r="G1259" i="1"/>
  <c r="G1005" i="1"/>
  <c r="G780" i="1"/>
  <c r="G4340" i="1"/>
  <c r="G4383" i="1"/>
  <c r="G758" i="1"/>
  <c r="G4462" i="1"/>
  <c r="G4294" i="1"/>
  <c r="G2791" i="1"/>
  <c r="G3141" i="1"/>
  <c r="G3187" i="1"/>
  <c r="G828" i="1"/>
  <c r="G837" i="1"/>
  <c r="G964" i="1"/>
  <c r="G1208" i="1"/>
  <c r="G1785" i="1"/>
  <c r="G860" i="1"/>
  <c r="G3582" i="1"/>
  <c r="G2503" i="1"/>
  <c r="G3479" i="1"/>
  <c r="G3316" i="1"/>
  <c r="G1805" i="1"/>
  <c r="G354" i="1"/>
  <c r="G1524" i="1"/>
  <c r="G4071" i="1"/>
  <c r="G3662" i="1"/>
  <c r="G1997" i="1"/>
  <c r="G3040" i="1"/>
  <c r="G1960" i="1"/>
  <c r="G1522" i="1"/>
  <c r="G3626" i="1"/>
  <c r="G3766" i="1"/>
  <c r="G3466" i="1"/>
  <c r="G1439" i="1"/>
  <c r="G2779" i="1"/>
  <c r="G2464" i="1"/>
  <c r="G2033" i="1"/>
  <c r="G2691" i="1"/>
  <c r="G2369" i="1"/>
  <c r="G2030" i="1"/>
  <c r="G4494" i="1"/>
  <c r="G1205" i="1"/>
  <c r="G1122" i="1"/>
  <c r="G4422" i="1"/>
  <c r="G4390" i="1"/>
  <c r="G4371" i="1"/>
  <c r="G4143" i="1"/>
  <c r="G4466" i="1"/>
  <c r="G4376" i="1"/>
  <c r="G4099" i="1"/>
  <c r="G4019" i="1"/>
  <c r="G3577" i="1"/>
  <c r="G2395" i="1"/>
  <c r="G1007" i="1"/>
  <c r="G3543" i="1"/>
  <c r="G4122" i="1"/>
  <c r="G3041" i="1"/>
  <c r="G3711" i="1"/>
  <c r="G3465" i="1"/>
  <c r="G1691" i="1"/>
  <c r="G3499" i="1"/>
  <c r="G1801" i="1"/>
  <c r="G3108" i="1"/>
  <c r="G2195" i="1"/>
  <c r="G530" i="1"/>
  <c r="G1571" i="1"/>
  <c r="G419" i="1"/>
  <c r="G2516" i="1"/>
  <c r="G1730" i="1"/>
  <c r="G1341" i="1"/>
  <c r="G713" i="1"/>
  <c r="G444" i="1"/>
  <c r="G2566" i="1"/>
  <c r="G547" i="1"/>
  <c r="G3238" i="1"/>
  <c r="G2105" i="1"/>
  <c r="G1793" i="1"/>
  <c r="G1487" i="1"/>
  <c r="G1519" i="1"/>
  <c r="G65" i="1"/>
  <c r="G3332" i="1"/>
  <c r="G2020" i="1"/>
  <c r="G1826" i="1"/>
  <c r="G1570" i="1"/>
  <c r="G3640" i="1"/>
  <c r="G3236" i="1"/>
  <c r="G2777" i="1"/>
  <c r="G2461" i="1"/>
  <c r="G1337" i="1"/>
  <c r="G2160" i="1"/>
  <c r="G4017" i="1"/>
  <c r="G1188" i="1"/>
  <c r="G953" i="1"/>
  <c r="G4132" i="1"/>
  <c r="G4271" i="1"/>
  <c r="G4396" i="1"/>
  <c r="G4293" i="1"/>
  <c r="G2474" i="1"/>
  <c r="G2581" i="1"/>
  <c r="G2787" i="1"/>
  <c r="G2629" i="1"/>
  <c r="G3603" i="1"/>
  <c r="G68" i="1"/>
  <c r="G2159" i="1"/>
  <c r="G1711" i="1"/>
  <c r="G1768" i="1"/>
  <c r="G3051" i="1"/>
  <c r="G1598" i="1"/>
  <c r="G1254" i="1"/>
  <c r="G588" i="1"/>
  <c r="G3686" i="1"/>
  <c r="G2527" i="1"/>
  <c r="G3107" i="1"/>
  <c r="G2051" i="1"/>
  <c r="G230" i="1"/>
  <c r="G2000" i="1"/>
  <c r="G2242" i="1"/>
  <c r="G3437" i="1"/>
  <c r="G3787" i="1"/>
  <c r="G1312" i="1"/>
  <c r="G3788" i="1"/>
  <c r="G3647" i="1"/>
  <c r="G2896" i="1"/>
  <c r="G2579" i="1"/>
  <c r="G1698" i="1"/>
  <c r="G1868" i="1"/>
  <c r="G2042" i="1"/>
  <c r="G4517" i="1"/>
  <c r="G1220" i="1"/>
  <c r="G4205" i="1"/>
  <c r="G2930" i="1"/>
  <c r="G4507" i="1"/>
  <c r="G4464" i="1"/>
  <c r="G4465" i="1"/>
  <c r="G4375" i="1"/>
  <c r="G1047" i="1"/>
  <c r="G2786" i="1"/>
  <c r="G4065" i="1"/>
  <c r="G3169" i="1"/>
  <c r="G3668" i="1"/>
  <c r="G3436" i="1"/>
  <c r="G1167" i="1"/>
  <c r="G999" i="1"/>
  <c r="G2998" i="1"/>
  <c r="G1417" i="1"/>
  <c r="G652" i="1"/>
  <c r="G642" i="1"/>
  <c r="G615" i="1"/>
  <c r="G954" i="1"/>
  <c r="G532" i="1"/>
  <c r="G1173" i="1"/>
  <c r="G658" i="1"/>
  <c r="G1175" i="1"/>
  <c r="G2380" i="1"/>
  <c r="G3170" i="1"/>
  <c r="G2799" i="1"/>
  <c r="G338" i="1"/>
  <c r="G39" i="1"/>
  <c r="G32" i="1"/>
  <c r="G3144" i="1"/>
  <c r="G2944" i="1"/>
  <c r="G2328" i="1"/>
  <c r="G2005" i="1"/>
  <c r="G1299" i="1"/>
  <c r="G2843" i="1"/>
  <c r="G4333" i="1"/>
  <c r="G1026" i="1"/>
  <c r="G2792" i="1"/>
  <c r="G3101" i="1"/>
  <c r="G1158" i="1"/>
  <c r="G1500" i="1"/>
  <c r="G524" i="1"/>
  <c r="G335" i="1"/>
  <c r="G452" i="1"/>
  <c r="G428" i="1"/>
  <c r="G1238" i="1"/>
  <c r="G2842" i="1"/>
  <c r="G840" i="1"/>
  <c r="G58" i="1"/>
  <c r="G3516" i="1"/>
  <c r="G1382" i="1"/>
  <c r="G3117" i="1"/>
  <c r="G1351" i="1"/>
  <c r="G4209" i="1"/>
  <c r="G4303" i="1"/>
  <c r="G3678" i="1"/>
  <c r="G1046" i="1"/>
  <c r="G3247" i="1"/>
  <c r="G1098" i="1"/>
  <c r="G3221" i="1"/>
  <c r="G584" i="1"/>
  <c r="G507" i="1"/>
  <c r="G708" i="1"/>
  <c r="G477" i="1"/>
  <c r="G455" i="1"/>
  <c r="G2617" i="1"/>
  <c r="G2080" i="1"/>
  <c r="G2081" i="1"/>
  <c r="G841" i="1"/>
  <c r="G273" i="1"/>
  <c r="G3907" i="1"/>
  <c r="G3837" i="1"/>
  <c r="G4182" i="1"/>
  <c r="G4153" i="1"/>
  <c r="G2408" i="1"/>
  <c r="G3372" i="1"/>
  <c r="G760" i="1"/>
  <c r="G1200" i="1"/>
  <c r="G1109" i="1"/>
  <c r="G676" i="1"/>
  <c r="G2504" i="1"/>
  <c r="G2117" i="1"/>
  <c r="G183" i="1"/>
  <c r="G3022" i="1"/>
  <c r="G2151" i="1"/>
  <c r="G1706" i="1"/>
  <c r="G3223" i="1"/>
  <c r="G1276" i="1"/>
  <c r="G2166" i="1"/>
  <c r="G4226" i="1"/>
  <c r="G2573" i="1"/>
  <c r="G1394" i="1"/>
  <c r="G2316" i="1"/>
  <c r="G160" i="1"/>
  <c r="G2149" i="1"/>
  <c r="G337" i="1"/>
  <c r="G158" i="1"/>
  <c r="G36" i="1"/>
  <c r="G3482" i="1"/>
  <c r="G3559" i="1"/>
  <c r="G3675" i="1"/>
  <c r="G4367" i="1"/>
  <c r="G661" i="1"/>
  <c r="G2574" i="1"/>
  <c r="G3736" i="1"/>
  <c r="G2772" i="1"/>
  <c r="G2279" i="1"/>
  <c r="G1314" i="1"/>
  <c r="G3599" i="1"/>
  <c r="G3758" i="1"/>
  <c r="G4510" i="1"/>
  <c r="G4232" i="1"/>
  <c r="G826" i="1"/>
  <c r="G4473" i="1"/>
  <c r="G4195" i="1"/>
  <c r="G4449" i="1"/>
  <c r="G4337" i="1"/>
  <c r="G3597" i="1"/>
  <c r="G2725" i="1"/>
  <c r="G2562" i="1"/>
  <c r="G2359" i="1"/>
  <c r="G607" i="1"/>
  <c r="G614" i="1"/>
  <c r="G593" i="1"/>
  <c r="G2563" i="1"/>
  <c r="G3473" i="1"/>
  <c r="G2976" i="1"/>
  <c r="G2103" i="1"/>
  <c r="G1729" i="1"/>
  <c r="G1320" i="1"/>
  <c r="G3598" i="1"/>
  <c r="G3201" i="1"/>
  <c r="G2360" i="1"/>
  <c r="G1566" i="1"/>
  <c r="G3853" i="1"/>
  <c r="G3322" i="1"/>
  <c r="G2524" i="1"/>
  <c r="G1373" i="1"/>
  <c r="G2927" i="1"/>
  <c r="G4474" i="1"/>
  <c r="G4351" i="1"/>
  <c r="G2928" i="1"/>
  <c r="G2623" i="1"/>
  <c r="G3235" i="1"/>
  <c r="G1763" i="1"/>
  <c r="G472" i="1"/>
  <c r="G2426" i="1"/>
  <c r="G1982" i="1"/>
  <c r="G365" i="1"/>
  <c r="G4103" i="1"/>
  <c r="G3103" i="1"/>
  <c r="G3460" i="1"/>
  <c r="G3761" i="1"/>
  <c r="G3404" i="1"/>
  <c r="G4511" i="1"/>
  <c r="G1017" i="1"/>
  <c r="G4222" i="1"/>
  <c r="G775" i="1"/>
  <c r="G4177" i="1"/>
  <c r="G3564" i="1"/>
  <c r="G2704" i="1"/>
  <c r="G2540" i="1"/>
  <c r="G3299" i="1"/>
  <c r="G2055" i="1"/>
  <c r="G602" i="1"/>
  <c r="G594" i="1"/>
  <c r="G2525" i="1"/>
  <c r="G3476" i="1"/>
  <c r="G2985" i="1"/>
  <c r="G2100" i="1"/>
  <c r="G1731" i="1"/>
  <c r="G1354" i="1"/>
  <c r="G99" i="1"/>
  <c r="G4080" i="1"/>
  <c r="G3202" i="1"/>
  <c r="G2364" i="1"/>
  <c r="G3427" i="1"/>
  <c r="G3747" i="1"/>
  <c r="G2220" i="1"/>
  <c r="G1310" i="1"/>
  <c r="G1029" i="1"/>
  <c r="G3988" i="1"/>
  <c r="G2893" i="1"/>
  <c r="G4249" i="1"/>
  <c r="G3784" i="1"/>
  <c r="G2417" i="1"/>
  <c r="G1050" i="1"/>
  <c r="G865" i="1"/>
  <c r="G12" i="1"/>
  <c r="G1842" i="1"/>
  <c r="G1586" i="1"/>
  <c r="G271" i="1"/>
  <c r="G274" i="1"/>
  <c r="G129" i="1"/>
  <c r="G9" i="1"/>
  <c r="G3910" i="1"/>
  <c r="G1532" i="1"/>
  <c r="G3834" i="1"/>
  <c r="G3715" i="1"/>
  <c r="G3021" i="1"/>
  <c r="G1974" i="1"/>
  <c r="G1223" i="1"/>
  <c r="G1105" i="1"/>
  <c r="G2880" i="1"/>
  <c r="G768" i="1"/>
  <c r="G4263" i="1"/>
  <c r="G2543" i="1"/>
  <c r="G2608" i="1"/>
  <c r="G1502" i="1"/>
  <c r="G3001" i="1"/>
  <c r="G498" i="1"/>
  <c r="G199" i="1"/>
  <c r="G203" i="1"/>
  <c r="G1133" i="1"/>
  <c r="G1161" i="1"/>
  <c r="G1222" i="1"/>
  <c r="G2333" i="1"/>
  <c r="G1913" i="1"/>
  <c r="G1644" i="1"/>
  <c r="G310" i="1"/>
  <c r="G311" i="1"/>
  <c r="G3396" i="1"/>
  <c r="G3045" i="1"/>
  <c r="G2204" i="1"/>
  <c r="G1775" i="1"/>
  <c r="G3864" i="1"/>
  <c r="G1442" i="1"/>
  <c r="G4000" i="1"/>
  <c r="G4262" i="1"/>
  <c r="G4392" i="1"/>
  <c r="G2761" i="1"/>
  <c r="G2866" i="1"/>
  <c r="G2391" i="1"/>
  <c r="G2129" i="1"/>
  <c r="G560" i="1"/>
  <c r="G111" i="1"/>
  <c r="G152" i="1"/>
  <c r="G2339" i="1"/>
  <c r="G3360" i="1"/>
  <c r="G3263" i="1"/>
  <c r="G1406" i="1"/>
  <c r="G1410" i="1"/>
  <c r="G2205" i="1"/>
  <c r="G3865" i="1"/>
  <c r="G3307" i="1"/>
  <c r="G4316" i="1"/>
  <c r="G3032" i="1"/>
  <c r="G341" i="1"/>
  <c r="G2827" i="1"/>
  <c r="G352" i="1"/>
  <c r="G4115" i="1"/>
  <c r="G3081" i="1"/>
  <c r="G2248" i="1"/>
  <c r="G3798" i="1"/>
  <c r="G1025" i="1"/>
  <c r="G3085" i="1"/>
  <c r="G2802" i="1"/>
  <c r="G2102" i="1"/>
  <c r="G1365" i="1"/>
  <c r="G3281" i="1"/>
  <c r="G554" i="1"/>
  <c r="G480" i="1"/>
  <c r="G2434" i="1"/>
  <c r="G2863" i="1"/>
  <c r="G373" i="1"/>
  <c r="G376" i="1"/>
  <c r="G786" i="1"/>
  <c r="G64" i="1"/>
  <c r="G4117" i="1"/>
  <c r="G45" i="1"/>
  <c r="G81" i="1"/>
  <c r="G3777" i="1"/>
  <c r="G2511" i="1"/>
  <c r="G2740" i="1"/>
  <c r="G1355" i="1"/>
  <c r="G852" i="1"/>
  <c r="G3997" i="1"/>
  <c r="G4246" i="1"/>
  <c r="G2886" i="1"/>
  <c r="G2287" i="1"/>
  <c r="G3113" i="1"/>
  <c r="G2256" i="1"/>
  <c r="G1602" i="1"/>
  <c r="G1779" i="1"/>
  <c r="G1199" i="1"/>
  <c r="G3880" i="1"/>
  <c r="G3114" i="1"/>
  <c r="G2063" i="1"/>
  <c r="G3695" i="1"/>
  <c r="G2555" i="1"/>
  <c r="G1521" i="1"/>
  <c r="G1350" i="1"/>
  <c r="G849" i="1"/>
  <c r="G4487" i="1"/>
  <c r="G3231" i="1"/>
  <c r="G2805" i="1"/>
  <c r="G2882" i="1"/>
  <c r="G3801" i="1"/>
  <c r="G2910" i="1"/>
  <c r="G2134" i="1"/>
  <c r="G88" i="1"/>
  <c r="G3648" i="1"/>
  <c r="G3336" i="1"/>
  <c r="G1516" i="1"/>
  <c r="G1450" i="1"/>
  <c r="G1235" i="1"/>
  <c r="G3538" i="1"/>
  <c r="G3633" i="1"/>
  <c r="G3755" i="1"/>
  <c r="G1315" i="1"/>
  <c r="G3848" i="1"/>
  <c r="G1471" i="1"/>
  <c r="G3062" i="1"/>
  <c r="G2982" i="1"/>
  <c r="G2585" i="1"/>
  <c r="G1515" i="1"/>
  <c r="G2811" i="1"/>
  <c r="G2286" i="1"/>
  <c r="G1992" i="1"/>
  <c r="G1303" i="1"/>
  <c r="G1203" i="1"/>
  <c r="G4458" i="1"/>
  <c r="G1041" i="1"/>
  <c r="G4382" i="1"/>
  <c r="G4164" i="1"/>
  <c r="G2883" i="1"/>
  <c r="G4505" i="1"/>
  <c r="G4319" i="1"/>
  <c r="G3990" i="1"/>
  <c r="G721" i="1"/>
  <c r="G4036" i="1"/>
  <c r="G4274" i="1"/>
  <c r="G2535" i="1"/>
  <c r="G2575" i="1"/>
  <c r="G4146" i="1"/>
  <c r="G645" i="1"/>
  <c r="G3514" i="1"/>
  <c r="G2097" i="1"/>
  <c r="G1806" i="1"/>
  <c r="G1651" i="1"/>
  <c r="G3038" i="1"/>
  <c r="G2983" i="1"/>
  <c r="G606" i="1"/>
  <c r="G468" i="1"/>
  <c r="G1606" i="1"/>
  <c r="G1260" i="1"/>
  <c r="G344" i="1"/>
  <c r="G57" i="1"/>
  <c r="G331" i="1"/>
  <c r="G1671" i="1"/>
  <c r="G1767" i="1"/>
  <c r="G1119" i="1"/>
  <c r="G696" i="1"/>
  <c r="G1096" i="1"/>
  <c r="G2059" i="1"/>
  <c r="G702" i="1"/>
  <c r="G1157" i="1"/>
  <c r="G3817" i="1"/>
  <c r="G553" i="1"/>
  <c r="G2901" i="1"/>
  <c r="G1956" i="1"/>
  <c r="G1849" i="1"/>
  <c r="G1346" i="1"/>
  <c r="G361" i="1"/>
  <c r="G207" i="1"/>
  <c r="G794" i="1"/>
  <c r="G113" i="1"/>
  <c r="G4038" i="1"/>
  <c r="G3744" i="1"/>
  <c r="G3071" i="1"/>
  <c r="G2471" i="1"/>
  <c r="G2012" i="1"/>
  <c r="G1800" i="1"/>
  <c r="G1565" i="1"/>
  <c r="G1397" i="1"/>
  <c r="G3519" i="1"/>
  <c r="G3261" i="1"/>
  <c r="G3010" i="1"/>
  <c r="G2925" i="1"/>
  <c r="G2621" i="1"/>
  <c r="G1534" i="1"/>
  <c r="G2709" i="1"/>
  <c r="G2300" i="1"/>
  <c r="G2273" i="1"/>
  <c r="G1294" i="1"/>
  <c r="G1043" i="1"/>
  <c r="G4156" i="1"/>
  <c r="G4289" i="1"/>
  <c r="G4326" i="1"/>
  <c r="G4078" i="1"/>
  <c r="G4269" i="1"/>
  <c r="G4242" i="1"/>
  <c r="G2874" i="1"/>
  <c r="G2265" i="1"/>
  <c r="G3074" i="1"/>
  <c r="G2187" i="1"/>
  <c r="G1576" i="1"/>
  <c r="G1176" i="1"/>
  <c r="G3177" i="1"/>
  <c r="G1944" i="1"/>
  <c r="G2154" i="1"/>
  <c r="G3850" i="1"/>
  <c r="G2697" i="1"/>
  <c r="G2903" i="1"/>
  <c r="G2173" i="1"/>
  <c r="G375" i="1"/>
  <c r="G174" i="1"/>
  <c r="G125" i="1"/>
  <c r="G3178" i="1"/>
  <c r="G2255" i="1"/>
  <c r="G2087" i="1"/>
  <c r="G1643" i="1"/>
  <c r="G1390" i="1"/>
  <c r="G3439" i="1"/>
  <c r="G3858" i="1"/>
  <c r="G1344" i="1"/>
  <c r="G3832" i="1"/>
  <c r="G3331" i="1"/>
  <c r="G955" i="1"/>
  <c r="G2776" i="1"/>
  <c r="G3993" i="1"/>
  <c r="G869" i="1"/>
  <c r="G4206" i="1"/>
  <c r="G4136" i="1"/>
  <c r="G2848" i="1"/>
  <c r="G2397" i="1"/>
  <c r="G3079" i="1"/>
  <c r="G1878" i="1"/>
  <c r="G519" i="1"/>
  <c r="G1755" i="1"/>
  <c r="G2718" i="1"/>
  <c r="G2971" i="1"/>
  <c r="G2076" i="1"/>
  <c r="G1794" i="1"/>
  <c r="G4031" i="1"/>
  <c r="G3507" i="1"/>
  <c r="G3146" i="1"/>
  <c r="G1961" i="1"/>
  <c r="G1803" i="1"/>
  <c r="G1639" i="1"/>
  <c r="G1297" i="1"/>
  <c r="G2855" i="1"/>
  <c r="G87" i="1"/>
  <c r="G2576" i="1"/>
  <c r="G1694" i="1"/>
  <c r="G1948" i="1"/>
  <c r="G4174" i="1"/>
  <c r="G919" i="1"/>
  <c r="G4311" i="1"/>
  <c r="G4451" i="1"/>
  <c r="G4087" i="1"/>
  <c r="G3757" i="1"/>
  <c r="G2828" i="1"/>
  <c r="G3961" i="1"/>
  <c r="G2836" i="1"/>
  <c r="G3419" i="1"/>
  <c r="G119" i="1"/>
  <c r="G848" i="1"/>
  <c r="G298" i="1"/>
  <c r="G2113" i="1"/>
  <c r="G663" i="1"/>
  <c r="G334" i="1"/>
  <c r="G892" i="1"/>
  <c r="G561" i="1"/>
  <c r="G34" i="1"/>
  <c r="G1248" i="1"/>
  <c r="G374" i="1"/>
  <c r="G586" i="1"/>
  <c r="G143" i="1"/>
  <c r="G1153" i="1"/>
  <c r="G900" i="1"/>
  <c r="G749" i="1"/>
  <c r="G494" i="1"/>
  <c r="G2721" i="1"/>
  <c r="G2950" i="1"/>
  <c r="G2104" i="1"/>
  <c r="G1462" i="1"/>
  <c r="G1498" i="1"/>
  <c r="G172" i="1"/>
  <c r="G779" i="1"/>
  <c r="G4094" i="1"/>
  <c r="G3618" i="1"/>
  <c r="G2281" i="1"/>
  <c r="G460" i="1"/>
  <c r="G3442" i="1"/>
  <c r="G3590" i="1"/>
  <c r="G3800" i="1"/>
  <c r="G3917" i="1"/>
  <c r="G3835" i="1"/>
  <c r="G3096" i="1"/>
  <c r="G1491" i="1"/>
  <c r="G850" i="1"/>
  <c r="G459" i="1"/>
  <c r="G986" i="1"/>
  <c r="G734" i="1"/>
  <c r="G2338" i="1"/>
  <c r="G3122" i="1"/>
  <c r="G1817" i="1"/>
  <c r="G3080" i="1"/>
  <c r="G1879" i="1"/>
  <c r="G56" i="1"/>
  <c r="G538" i="1"/>
  <c r="G545" i="1"/>
  <c r="G2933" i="1"/>
  <c r="G2041" i="1"/>
  <c r="G1699" i="1"/>
  <c r="G405" i="1"/>
  <c r="G411" i="1"/>
  <c r="G84" i="1"/>
  <c r="G4076" i="1"/>
  <c r="G3553" i="1"/>
  <c r="G3172" i="1"/>
  <c r="G3735" i="1"/>
  <c r="G2858" i="1"/>
  <c r="G1110" i="1"/>
  <c r="G4341" i="1"/>
  <c r="G3995" i="1"/>
  <c r="G3057" i="1"/>
  <c r="G3134" i="1"/>
  <c r="G629" i="1"/>
  <c r="G1083" i="1"/>
  <c r="G1952" i="1"/>
  <c r="G2556" i="1"/>
  <c r="G527" i="1"/>
  <c r="G3734" i="1"/>
  <c r="G3135" i="1"/>
  <c r="G3878" i="1"/>
  <c r="G3183" i="1"/>
  <c r="G2884" i="1"/>
  <c r="G2677" i="1"/>
  <c r="G1834" i="1"/>
  <c r="G1352" i="1"/>
  <c r="G890" i="1"/>
  <c r="G4179" i="1"/>
  <c r="G4491" i="1"/>
  <c r="G2389" i="1"/>
  <c r="G4160" i="1"/>
  <c r="G3877" i="1"/>
  <c r="G2936" i="1"/>
  <c r="G3415" i="1"/>
  <c r="G980" i="1"/>
  <c r="G3580" i="1"/>
  <c r="G3285" i="1"/>
  <c r="G3879" i="1"/>
  <c r="G2807" i="1"/>
  <c r="G2480" i="1"/>
  <c r="G2739" i="1"/>
  <c r="G2307" i="1"/>
  <c r="G3996" i="1"/>
  <c r="G938" i="1"/>
  <c r="G4373" i="1"/>
  <c r="G4452" i="1"/>
  <c r="G3184" i="1"/>
  <c r="G2632" i="1"/>
  <c r="G2678" i="1"/>
  <c r="G630" i="1"/>
  <c r="G2390" i="1"/>
  <c r="G1404" i="1"/>
  <c r="G600" i="1"/>
  <c r="G2510" i="1"/>
  <c r="G3774" i="1"/>
  <c r="G3259" i="1"/>
  <c r="G1985" i="1"/>
  <c r="G3881" i="1"/>
  <c r="G2654" i="1"/>
  <c r="G1993" i="1"/>
  <c r="G2101" i="1"/>
  <c r="G1277" i="1"/>
  <c r="G851" i="1"/>
  <c r="G4292" i="1"/>
  <c r="G4432" i="1"/>
  <c r="G2832" i="1"/>
  <c r="G2887" i="1"/>
  <c r="G3011" i="1"/>
  <c r="G3355" i="1"/>
  <c r="G1920" i="1"/>
  <c r="G1688" i="1"/>
  <c r="G516" i="1"/>
  <c r="G3776" i="1"/>
  <c r="G3384" i="1"/>
  <c r="G3694" i="1"/>
  <c r="G2165" i="1"/>
  <c r="G1145" i="1"/>
  <c r="G4428" i="1"/>
  <c r="G4199" i="1"/>
  <c r="G4417" i="1"/>
  <c r="G4225" i="1"/>
  <c r="G2674" i="1"/>
  <c r="G2611" i="1"/>
  <c r="G2935" i="1"/>
  <c r="G1146" i="1"/>
  <c r="G3309" i="1"/>
  <c r="G1022" i="1"/>
  <c r="G1686" i="1"/>
  <c r="G700" i="1"/>
  <c r="G3898" i="1"/>
  <c r="G2130" i="1"/>
  <c r="G1633" i="1"/>
  <c r="G3871" i="1"/>
  <c r="G3056" i="1"/>
  <c r="G2387" i="1"/>
  <c r="G3807" i="1"/>
  <c r="G2557" i="1"/>
  <c r="G816" i="1"/>
  <c r="G4504" i="1"/>
  <c r="G833" i="1"/>
  <c r="G4431" i="1"/>
  <c r="G4453" i="1"/>
  <c r="G2959" i="1"/>
  <c r="G2702" i="1"/>
  <c r="G4113" i="1"/>
  <c r="G3060" i="1"/>
  <c r="G2633" i="1"/>
  <c r="G487" i="1"/>
  <c r="G3650" i="1"/>
  <c r="G3338" i="1"/>
  <c r="G3882" i="1"/>
  <c r="G3035" i="1"/>
  <c r="G2456" i="1"/>
  <c r="G2176" i="1"/>
  <c r="G2358" i="1"/>
  <c r="G2167" i="1"/>
  <c r="G4014" i="1"/>
  <c r="G834" i="1"/>
  <c r="G4314" i="1"/>
  <c r="G4091" i="1"/>
  <c r="G2335" i="1"/>
  <c r="G2759" i="1"/>
  <c r="G2758" i="1"/>
  <c r="G2655" i="1"/>
  <c r="G1578" i="1"/>
  <c r="G915" i="1"/>
  <c r="G232" i="1"/>
  <c r="G435" i="1"/>
  <c r="G3356" i="1"/>
  <c r="G3808" i="1"/>
  <c r="G2680" i="1"/>
  <c r="G1863" i="1"/>
  <c r="G2064" i="1"/>
  <c r="G3998" i="1"/>
  <c r="G916" i="1"/>
  <c r="G4454" i="1"/>
  <c r="G2411" i="1"/>
  <c r="G2912" i="1"/>
  <c r="G681" i="1"/>
  <c r="G3971" i="1"/>
  <c r="G2862" i="1"/>
  <c r="G3416" i="1"/>
  <c r="G209" i="1"/>
  <c r="G3981" i="1"/>
  <c r="G162" i="1"/>
  <c r="G3286" i="1"/>
  <c r="G3802" i="1"/>
  <c r="G2782" i="1"/>
  <c r="G1147" i="1"/>
  <c r="G4429" i="1"/>
  <c r="G4211" i="1"/>
  <c r="G3111" i="1"/>
  <c r="G2653" i="1"/>
  <c r="G644" i="1"/>
  <c r="G1983" i="1"/>
  <c r="G1000" i="1"/>
  <c r="G1860" i="1"/>
  <c r="G569" i="1"/>
  <c r="G2453" i="1"/>
  <c r="G426" i="1"/>
  <c r="G1981" i="1"/>
  <c r="G4025" i="1"/>
  <c r="G3568" i="1"/>
  <c r="G3232" i="1"/>
  <c r="G2283" i="1"/>
  <c r="G2407" i="1"/>
  <c r="G2245" i="1"/>
  <c r="G1204" i="1"/>
  <c r="G1003" i="1"/>
  <c r="G1134" i="1"/>
  <c r="G1216" i="1"/>
  <c r="G895" i="1"/>
  <c r="G1790" i="1"/>
  <c r="G1467" i="1"/>
  <c r="G3483" i="1"/>
  <c r="G3660" i="1"/>
  <c r="G3883" i="1"/>
  <c r="G3226" i="1"/>
  <c r="G982" i="1"/>
  <c r="G1198" i="1"/>
  <c r="G4015" i="1"/>
  <c r="G4369" i="1"/>
  <c r="G703" i="1"/>
  <c r="G4254" i="1"/>
  <c r="G2902" i="1"/>
  <c r="G2561" i="1"/>
  <c r="G3104" i="1"/>
  <c r="G305" i="1"/>
  <c r="G257" i="1"/>
  <c r="G3615" i="1"/>
  <c r="G2350" i="1"/>
  <c r="G2784" i="1"/>
  <c r="G2282" i="1"/>
  <c r="G1850" i="1"/>
  <c r="G398" i="1"/>
  <c r="G89" i="1"/>
  <c r="G3561" i="1"/>
  <c r="G3126" i="1"/>
  <c r="G1217" i="1"/>
  <c r="G3006" i="1"/>
  <c r="G1163" i="1"/>
  <c r="G896" i="1"/>
  <c r="G1918" i="1"/>
  <c r="G3748" i="1"/>
  <c r="G1332" i="1"/>
  <c r="G146" i="1"/>
  <c r="G2922" i="1"/>
  <c r="G2618" i="1"/>
  <c r="G4009" i="1"/>
  <c r="G4386" i="1"/>
  <c r="G4335" i="1"/>
  <c r="G2898" i="1"/>
  <c r="G2501" i="1"/>
  <c r="G3020" i="1"/>
  <c r="G2118" i="1"/>
  <c r="G884" i="1"/>
  <c r="G2421" i="1"/>
  <c r="G475" i="1"/>
  <c r="G632" i="1"/>
  <c r="G3920" i="1"/>
  <c r="G3272" i="1"/>
  <c r="G2181" i="1"/>
  <c r="G1446" i="1"/>
  <c r="G4055" i="1"/>
  <c r="G2972" i="1"/>
  <c r="G2344" i="1"/>
  <c r="G1734" i="1"/>
  <c r="G1535" i="1"/>
  <c r="G1428" i="1"/>
  <c r="G618" i="1"/>
  <c r="G3947" i="1"/>
  <c r="G2726" i="1"/>
  <c r="G2016" i="1"/>
  <c r="G1362" i="1"/>
  <c r="G846" i="1"/>
  <c r="G4176" i="1"/>
  <c r="G4296" i="1"/>
  <c r="G4328" i="1"/>
  <c r="G4104" i="1"/>
  <c r="G4290" i="1"/>
  <c r="G2605" i="1"/>
  <c r="G2578" i="1"/>
  <c r="G2865" i="1"/>
  <c r="G3636" i="1"/>
  <c r="G1596" i="1"/>
  <c r="G951" i="1"/>
  <c r="G3030" i="1"/>
  <c r="G339" i="1"/>
  <c r="G1837" i="1"/>
  <c r="G1646" i="1"/>
  <c r="G573" i="1"/>
  <c r="G597" i="1"/>
  <c r="G3637" i="1"/>
  <c r="G2379" i="1"/>
  <c r="G1652" i="1"/>
  <c r="G49" i="1"/>
  <c r="G3077" i="1"/>
  <c r="G1978" i="1"/>
  <c r="G824" i="1"/>
  <c r="G825" i="1"/>
  <c r="G1323" i="1"/>
  <c r="G3195" i="1"/>
  <c r="G2596" i="1"/>
  <c r="G4384" i="1"/>
  <c r="G2795" i="1"/>
  <c r="G3196" i="1"/>
  <c r="G548" i="1"/>
  <c r="G587" i="1"/>
  <c r="G471" i="1"/>
  <c r="G1600" i="1"/>
  <c r="G2148" i="1"/>
  <c r="G2419" i="1"/>
  <c r="G1968" i="1"/>
  <c r="G1507" i="1"/>
  <c r="G4084" i="1"/>
  <c r="G2396" i="1"/>
  <c r="G515" i="1"/>
  <c r="G1830" i="1"/>
  <c r="G1545" i="1"/>
  <c r="G2808" i="1"/>
  <c r="G2482" i="1"/>
  <c r="G2741" i="1"/>
  <c r="G1359" i="1"/>
  <c r="G4434" i="1"/>
  <c r="G4058" i="1"/>
  <c r="G662" i="1"/>
  <c r="G2065" i="1"/>
  <c r="G1774" i="1"/>
  <c r="G2914" i="1"/>
  <c r="G1959" i="1"/>
  <c r="G1829" i="1"/>
  <c r="G1468" i="1"/>
  <c r="G3489" i="1"/>
  <c r="G3617" i="1"/>
  <c r="G3698" i="1"/>
  <c r="G3812" i="1"/>
  <c r="G1495" i="1"/>
  <c r="G1363" i="1"/>
  <c r="G4456" i="1"/>
  <c r="G4064" i="1"/>
  <c r="G3536" i="1"/>
  <c r="G2210" i="1"/>
  <c r="G2458" i="1"/>
  <c r="G2833" i="1"/>
  <c r="G2169" i="1"/>
  <c r="G114" i="1"/>
  <c r="G7" i="1"/>
  <c r="G3488" i="1"/>
  <c r="G3358" i="1"/>
  <c r="G1546" i="1"/>
  <c r="G3487" i="1"/>
  <c r="G3811" i="1"/>
  <c r="G3886" i="1"/>
  <c r="G4493" i="1"/>
  <c r="G4255" i="1"/>
  <c r="G4037" i="1"/>
  <c r="G2310" i="1"/>
  <c r="G2439" i="1"/>
  <c r="G683" i="1"/>
  <c r="G631" i="1"/>
  <c r="G3012" i="1"/>
  <c r="G1888" i="1"/>
  <c r="G31" i="1"/>
  <c r="G3887" i="1"/>
  <c r="G3036" i="1"/>
  <c r="G805" i="1"/>
  <c r="G806" i="1"/>
  <c r="G1697" i="1"/>
  <c r="G3434" i="1"/>
  <c r="G3746" i="1"/>
  <c r="G1329" i="1"/>
  <c r="G3909" i="1"/>
  <c r="G1701" i="1"/>
  <c r="G3193" i="1"/>
  <c r="G1242" i="1"/>
  <c r="G4228" i="1"/>
  <c r="G4322" i="1"/>
  <c r="G691" i="1"/>
  <c r="G4270" i="1"/>
  <c r="G2498" i="1"/>
  <c r="G2567" i="1"/>
  <c r="G4138" i="1"/>
  <c r="G2343" i="1"/>
  <c r="G2125" i="1"/>
  <c r="G2568" i="1"/>
  <c r="G531" i="1"/>
  <c r="G74" i="1"/>
  <c r="G842" i="1"/>
  <c r="G562" i="1"/>
  <c r="G464" i="1"/>
  <c r="G159" i="1"/>
  <c r="G1116" i="1"/>
  <c r="G2009" i="1"/>
  <c r="G2450" i="1"/>
  <c r="G3028" i="1"/>
  <c r="G1976" i="1"/>
  <c r="G1675" i="1"/>
  <c r="G1503" i="1"/>
  <c r="G83" i="1"/>
  <c r="G4054" i="1"/>
  <c r="G3707" i="1"/>
  <c r="G2235" i="1"/>
  <c r="G2053" i="1"/>
  <c r="G1840" i="1"/>
  <c r="G3433" i="1"/>
  <c r="G1228" i="1"/>
  <c r="G3987" i="1"/>
  <c r="G2995" i="1"/>
  <c r="G4150" i="1"/>
  <c r="G3625" i="1"/>
  <c r="G4151" i="1"/>
  <c r="G2236" i="1"/>
  <c r="G2996" i="1"/>
  <c r="G94" i="1"/>
  <c r="G2744" i="1"/>
  <c r="G1587" i="1"/>
  <c r="G264" i="1"/>
  <c r="G11" i="1"/>
  <c r="G3974" i="1"/>
  <c r="G2115" i="1"/>
  <c r="G3856" i="1"/>
  <c r="G3129" i="1"/>
  <c r="G2727" i="1"/>
  <c r="G2327" i="1"/>
  <c r="G4189" i="1"/>
  <c r="G715" i="1"/>
  <c r="G4343" i="1"/>
  <c r="G4234" i="1"/>
  <c r="G667" i="1"/>
  <c r="G3323" i="1"/>
  <c r="G1743" i="1"/>
  <c r="G1881" i="1"/>
  <c r="G1120" i="1"/>
  <c r="G514" i="1"/>
  <c r="G2334" i="1"/>
  <c r="G937" i="1"/>
  <c r="G678" i="1"/>
  <c r="G643" i="1"/>
  <c r="G3762" i="1"/>
  <c r="G2606" i="1"/>
  <c r="G3278" i="1"/>
  <c r="G3050" i="1"/>
  <c r="G1455" i="1"/>
  <c r="G243" i="1"/>
  <c r="G998" i="1"/>
  <c r="G4059" i="1"/>
  <c r="G2413" i="1"/>
  <c r="G1641" i="1"/>
  <c r="G3666" i="1"/>
  <c r="G4304" i="1"/>
  <c r="G3704" i="1"/>
  <c r="G4193" i="1"/>
  <c r="G2817" i="1"/>
  <c r="G3350" i="1"/>
  <c r="G3118" i="1"/>
  <c r="G167" i="1"/>
  <c r="G2394" i="1"/>
  <c r="G439" i="1"/>
  <c r="G3262" i="1"/>
  <c r="G2229" i="1"/>
  <c r="G356" i="1"/>
  <c r="G3908" i="1"/>
  <c r="G3068" i="1"/>
  <c r="G2112" i="1"/>
  <c r="G3392" i="1"/>
  <c r="G2992" i="1"/>
  <c r="G2742" i="1"/>
  <c r="G4402" i="1"/>
  <c r="G1306" i="1"/>
  <c r="G4068" i="1"/>
  <c r="G3825" i="1"/>
  <c r="G3544" i="1"/>
  <c r="G2892" i="1"/>
  <c r="G4147" i="1"/>
  <c r="G944" i="1"/>
  <c r="G3267" i="1"/>
  <c r="G637" i="1"/>
  <c r="G1836" i="1"/>
  <c r="G2517" i="1"/>
  <c r="G725" i="1"/>
  <c r="G3606" i="1"/>
  <c r="G3954" i="1"/>
  <c r="G3953" i="1"/>
  <c r="G2056" i="1"/>
  <c r="G1021" i="1"/>
  <c r="G4362" i="1"/>
  <c r="G4427" i="1"/>
  <c r="G2382" i="1"/>
  <c r="G1020" i="1"/>
  <c r="G4163" i="1"/>
  <c r="G2331" i="1"/>
  <c r="G1980" i="1"/>
  <c r="G2650" i="1"/>
  <c r="G1486" i="1"/>
  <c r="G1569" i="1"/>
  <c r="G2475" i="1"/>
  <c r="G1909" i="1"/>
  <c r="G1847" i="1"/>
  <c r="G1541" i="1"/>
  <c r="G3720" i="1"/>
  <c r="G1364" i="1"/>
  <c r="G1497" i="1"/>
  <c r="G2008" i="1"/>
  <c r="G3955" i="1"/>
  <c r="G1076" i="1"/>
  <c r="G4272" i="1"/>
  <c r="G987" i="1"/>
  <c r="G4219" i="1"/>
  <c r="G4152" i="1"/>
  <c r="G1048" i="1"/>
  <c r="G2583" i="1"/>
  <c r="G2960" i="1"/>
  <c r="G2227" i="1"/>
  <c r="G536" i="1"/>
  <c r="G171" i="1"/>
  <c r="G61" i="1"/>
  <c r="G2015" i="1"/>
  <c r="G2849" i="1"/>
  <c r="G1971" i="1"/>
  <c r="G253" i="1"/>
  <c r="G47" i="1"/>
  <c r="G4086" i="1"/>
  <c r="G3440" i="1"/>
  <c r="G3797" i="1"/>
  <c r="G3957" i="1"/>
  <c r="G3778" i="1"/>
  <c r="G1989" i="1"/>
  <c r="G1191" i="1"/>
  <c r="G827" i="1"/>
  <c r="G4133" i="1"/>
  <c r="G4244" i="1"/>
  <c r="G4236" i="1"/>
  <c r="G3956" i="1"/>
  <c r="G4107" i="1"/>
  <c r="G2329" i="1"/>
  <c r="G1060" i="1"/>
  <c r="G2536" i="1"/>
  <c r="G3765" i="1"/>
  <c r="G898" i="1"/>
  <c r="G1796" i="1"/>
  <c r="G287" i="1"/>
  <c r="G1845" i="1"/>
  <c r="G1912" i="1"/>
  <c r="G1568" i="1"/>
  <c r="G3860" i="1"/>
  <c r="G3155" i="1"/>
  <c r="G2303" i="1"/>
  <c r="G1705" i="1"/>
  <c r="G1481" i="1"/>
  <c r="G1172" i="1"/>
  <c r="G3556" i="1"/>
  <c r="G451" i="1"/>
  <c r="G3839" i="1"/>
  <c r="G1295" i="1"/>
  <c r="G3932" i="1"/>
  <c r="G2749" i="1"/>
  <c r="G2047" i="1"/>
  <c r="G1874" i="1"/>
  <c r="G928" i="1"/>
  <c r="G4101" i="1"/>
  <c r="G2852" i="1"/>
  <c r="G4336" i="1"/>
  <c r="G4046" i="1"/>
  <c r="G3268" i="1"/>
  <c r="G2719" i="1"/>
  <c r="G3352" i="1"/>
  <c r="G2496" i="1"/>
  <c r="G1101" i="1"/>
  <c r="G3294" i="1"/>
  <c r="G927" i="1"/>
  <c r="G1975" i="1"/>
  <c r="G2082" i="1"/>
  <c r="G2095" i="1"/>
  <c r="G509" i="1"/>
  <c r="G149" i="1"/>
  <c r="G2531" i="1"/>
  <c r="G1070" i="1"/>
  <c r="G585" i="1"/>
  <c r="G605" i="1"/>
  <c r="G727" i="1"/>
  <c r="G3557" i="1"/>
  <c r="G2345" i="1"/>
  <c r="G2778" i="1"/>
  <c r="G2269" i="1"/>
  <c r="G1572" i="1"/>
  <c r="G193" i="1"/>
  <c r="G71" i="1"/>
  <c r="G2011" i="1"/>
  <c r="G1072" i="1"/>
  <c r="G3576" i="1"/>
  <c r="G3693" i="1"/>
  <c r="G3842" i="1"/>
  <c r="G3841" i="1"/>
  <c r="G2796" i="1"/>
  <c r="G2346" i="1"/>
  <c r="G874" i="1"/>
  <c r="G770" i="1"/>
  <c r="G2212" i="1"/>
  <c r="G729" i="1"/>
  <c r="G4323" i="1"/>
  <c r="G3399" i="1"/>
  <c r="G4077" i="1"/>
  <c r="G3751" i="1"/>
  <c r="G3025" i="1"/>
  <c r="G369" i="1"/>
  <c r="G166" i="1"/>
  <c r="G619" i="1"/>
  <c r="G1733" i="1"/>
  <c r="G1681" i="1"/>
  <c r="G1328" i="1"/>
  <c r="G3457" i="1"/>
  <c r="G3759" i="1"/>
  <c r="G3852" i="1"/>
  <c r="G3792" i="1"/>
  <c r="G3495" i="1"/>
  <c r="G3084" i="1"/>
  <c r="G2857" i="1"/>
  <c r="G4519" i="1"/>
  <c r="G1910" i="1"/>
  <c r="G4425" i="1"/>
  <c r="G1057" i="1"/>
  <c r="G4175" i="1"/>
  <c r="G886" i="1"/>
  <c r="G4327" i="1"/>
  <c r="G2267" i="1"/>
  <c r="G3945" i="1"/>
  <c r="G3456" i="1"/>
  <c r="G3485" i="1"/>
  <c r="G3851" i="1"/>
  <c r="G2798" i="1"/>
  <c r="G3403" i="1"/>
  <c r="G1117" i="1"/>
  <c r="G3127" i="1"/>
  <c r="G1682" i="1"/>
  <c r="G2602" i="1"/>
  <c r="G2133" i="1"/>
  <c r="G513" i="1"/>
  <c r="G38" i="1"/>
  <c r="G363" i="1"/>
  <c r="G591" i="1"/>
  <c r="G612" i="1"/>
  <c r="G1156" i="1"/>
  <c r="G730" i="1"/>
  <c r="G3652" i="1"/>
  <c r="G2977" i="1"/>
  <c r="G2019" i="1"/>
  <c r="G397" i="1"/>
  <c r="G380" i="1"/>
  <c r="G194" i="1"/>
  <c r="G808" i="1"/>
  <c r="G1577" i="1"/>
  <c r="G1875" i="1"/>
  <c r="G1424" i="1"/>
  <c r="G3448" i="1"/>
  <c r="G1367" i="1"/>
  <c r="G3284" i="1"/>
  <c r="G3174" i="1"/>
  <c r="G1727" i="1"/>
  <c r="G3933" i="1"/>
  <c r="G4155" i="1"/>
  <c r="G1230" i="1"/>
  <c r="G4378" i="1"/>
  <c r="G2818" i="1"/>
  <c r="G3335" i="1"/>
  <c r="G3840" i="1"/>
  <c r="G3320" i="1"/>
  <c r="G1584" i="1"/>
  <c r="G1941" i="1"/>
  <c r="G406" i="1"/>
  <c r="G929" i="1"/>
  <c r="G442" i="1"/>
  <c r="G1168" i="1"/>
  <c r="G1155" i="1"/>
  <c r="G728" i="1"/>
  <c r="G2424" i="1"/>
  <c r="G2853" i="1"/>
  <c r="G2288" i="1"/>
  <c r="G348" i="1"/>
  <c r="G204" i="1"/>
  <c r="G784" i="1"/>
  <c r="G1782" i="1"/>
  <c r="G76" i="1"/>
  <c r="G2297" i="1"/>
  <c r="G2122" i="1"/>
  <c r="G3449" i="1"/>
  <c r="G3723" i="1"/>
  <c r="G37" i="1"/>
  <c r="G3934" i="1"/>
  <c r="G3558" i="1"/>
  <c r="G3100" i="1"/>
  <c r="G1905" i="1"/>
  <c r="G4021" i="1"/>
  <c r="G4509" i="1"/>
  <c r="G4020" i="1"/>
  <c r="G2272" i="1"/>
  <c r="G2409" i="1"/>
  <c r="G3674" i="1"/>
  <c r="G3067" i="1"/>
  <c r="G2610" i="1"/>
  <c r="G2079" i="1"/>
  <c r="G1071" i="1"/>
  <c r="G1154" i="1"/>
  <c r="G1623" i="1"/>
  <c r="G1430" i="1"/>
  <c r="G157" i="1"/>
  <c r="G35" i="1"/>
  <c r="G1741" i="1"/>
  <c r="G1505" i="1"/>
  <c r="G3876" i="1"/>
  <c r="G3941" i="1"/>
  <c r="G3680" i="1"/>
  <c r="G3248" i="1"/>
  <c r="G2708" i="1"/>
  <c r="G4261" i="1"/>
  <c r="G2546" i="1"/>
  <c r="G200" i="1"/>
  <c r="G3517" i="1"/>
  <c r="G2323" i="1"/>
  <c r="G3176" i="1"/>
  <c r="G2788" i="1"/>
  <c r="G1904" i="1"/>
  <c r="G313" i="1"/>
  <c r="G300" i="1"/>
  <c r="G23" i="1"/>
  <c r="G3402" i="1"/>
  <c r="G2917" i="1"/>
  <c r="G1749" i="1"/>
  <c r="G1693" i="1"/>
  <c r="G3498" i="1"/>
  <c r="G3622" i="1"/>
  <c r="G3782" i="1"/>
  <c r="G3903" i="1"/>
  <c r="G3365" i="1"/>
  <c r="G3190" i="1"/>
  <c r="G2541" i="1"/>
  <c r="G2766" i="1"/>
  <c r="G4520" i="1"/>
  <c r="G1298" i="1"/>
  <c r="G1065" i="1"/>
  <c r="G4266" i="1"/>
  <c r="G795" i="1"/>
  <c r="G4419" i="1"/>
  <c r="G796" i="1"/>
  <c r="G3703" i="1"/>
  <c r="G2440" i="1"/>
  <c r="G2916" i="1"/>
  <c r="G685" i="1"/>
  <c r="G3781" i="1"/>
  <c r="G3422" i="1"/>
  <c r="G3163" i="1"/>
  <c r="G1555" i="1"/>
  <c r="G2639" i="1"/>
  <c r="G353" i="1"/>
  <c r="G759" i="1"/>
  <c r="G1865" i="1"/>
  <c r="G1666" i="1"/>
  <c r="G747" i="1"/>
  <c r="G2416" i="1"/>
  <c r="G3116" i="1"/>
  <c r="G2036" i="1"/>
  <c r="G1695" i="1"/>
  <c r="G1583" i="1"/>
  <c r="G3502" i="1"/>
  <c r="G2966" i="1"/>
  <c r="G2313" i="1"/>
  <c r="G1771" i="1"/>
  <c r="G1504" i="1"/>
  <c r="G1395" i="1"/>
  <c r="G1174" i="1"/>
  <c r="G3570" i="1"/>
  <c r="G3595" i="1"/>
  <c r="G3754" i="1"/>
  <c r="G1381" i="1"/>
  <c r="G3965" i="1"/>
  <c r="G762" i="1"/>
  <c r="G178" i="1"/>
  <c r="G1411" i="1"/>
  <c r="G3162" i="1"/>
  <c r="G2835" i="1"/>
  <c r="G54" i="1"/>
  <c r="G2486" i="1"/>
  <c r="G1079" i="1"/>
  <c r="G2705" i="1"/>
  <c r="G2410" i="1"/>
  <c r="G2252" i="1"/>
  <c r="G1385" i="1"/>
  <c r="G1906" i="1"/>
  <c r="G1284" i="1"/>
  <c r="G1128" i="1"/>
  <c r="G4457" i="1"/>
  <c r="G1080" i="1"/>
  <c r="G4344" i="1"/>
  <c r="G4215" i="1"/>
  <c r="G2962" i="1"/>
  <c r="G4497" i="1"/>
  <c r="G4365" i="1"/>
  <c r="G4011" i="1"/>
  <c r="G740" i="1"/>
  <c r="G4418" i="1"/>
  <c r="G4400" i="1"/>
  <c r="G3215" i="1"/>
  <c r="G2806" i="1"/>
  <c r="G3166" i="1"/>
  <c r="G2707" i="1"/>
  <c r="G3569" i="1"/>
  <c r="G2763" i="1"/>
  <c r="G942" i="1"/>
  <c r="G1148" i="1"/>
  <c r="G817" i="1"/>
  <c r="G2963" i="1"/>
  <c r="G1001" i="1"/>
  <c r="G2462" i="1"/>
  <c r="G654" i="1"/>
  <c r="G2317" i="1"/>
  <c r="G1166" i="1"/>
  <c r="G1858" i="1"/>
  <c r="G2037" i="1"/>
  <c r="G156" i="1"/>
  <c r="G912" i="1"/>
  <c r="G179" i="1"/>
  <c r="G240" i="1"/>
  <c r="G307" i="1"/>
  <c r="G430" i="1"/>
  <c r="G2292" i="1"/>
  <c r="G286" i="1"/>
  <c r="G717" i="1"/>
  <c r="G544" i="1"/>
  <c r="G1095" i="1"/>
  <c r="G1225" i="1"/>
  <c r="G677" i="1"/>
  <c r="G17" i="1"/>
  <c r="G641" i="1"/>
  <c r="G761" i="1"/>
  <c r="G3892" i="1"/>
  <c r="G2600" i="1"/>
  <c r="G582" i="1"/>
  <c r="G2821" i="1"/>
  <c r="G2258" i="1"/>
  <c r="G1714" i="1"/>
  <c r="G1407" i="1"/>
  <c r="G377" i="1"/>
  <c r="G151" i="1"/>
  <c r="G752" i="1"/>
  <c r="G2" i="1"/>
  <c r="G14" i="1"/>
  <c r="G4052" i="1"/>
  <c r="G3653" i="1"/>
  <c r="G2947" i="1"/>
  <c r="G2207" i="1"/>
  <c r="G1942" i="1"/>
  <c r="G526" i="1"/>
  <c r="G3846" i="1"/>
  <c r="G1482" i="1"/>
  <c r="G979" i="1"/>
  <c r="G2098" i="1"/>
  <c r="G1012" i="1"/>
  <c r="G4288" i="1"/>
  <c r="G3149" i="1"/>
  <c r="G191" i="1"/>
  <c r="G384" i="1"/>
  <c r="G408" i="1"/>
  <c r="G1788" i="1"/>
  <c r="G2509" i="1"/>
  <c r="G570" i="1"/>
  <c r="G3467" i="1"/>
  <c r="G1950" i="1"/>
  <c r="G1418" i="1"/>
  <c r="G766" i="1"/>
  <c r="G5" i="1"/>
  <c r="G469" i="1"/>
  <c r="G1615" i="1"/>
  <c r="G3486" i="1"/>
  <c r="G3563" i="1"/>
  <c r="G1456" i="1"/>
  <c r="G2031" i="1"/>
  <c r="G1979" i="1"/>
  <c r="G2774" i="1"/>
  <c r="G1636" i="1"/>
  <c r="G3948" i="1"/>
  <c r="G2624" i="1"/>
  <c r="G541" i="1"/>
  <c r="G3153" i="1"/>
  <c r="G350" i="1"/>
  <c r="G1513" i="1"/>
  <c r="G790" i="1"/>
  <c r="G60" i="1"/>
  <c r="G2499" i="1"/>
  <c r="G3481" i="1"/>
  <c r="G3805" i="1"/>
  <c r="G3924" i="1"/>
  <c r="G3649" i="1"/>
  <c r="G3138" i="1"/>
  <c r="G2911" i="1"/>
  <c r="G1725" i="1"/>
  <c r="G1949" i="1"/>
  <c r="G2062" i="1"/>
  <c r="G4516" i="1"/>
  <c r="G1014" i="1"/>
  <c r="G4212" i="1"/>
  <c r="G4469" i="1"/>
  <c r="G4313" i="1"/>
  <c r="G4506" i="1"/>
  <c r="G4044" i="1"/>
  <c r="G3816" i="1"/>
  <c r="G3737" i="1"/>
  <c r="G2789" i="1"/>
  <c r="G3371" i="1"/>
  <c r="G3629" i="1"/>
  <c r="G3293" i="1"/>
  <c r="G3158" i="1"/>
  <c r="G3297" i="1"/>
  <c r="G2052" i="1"/>
  <c r="G3027" i="1"/>
  <c r="G1625" i="1"/>
  <c r="G1852" i="1"/>
  <c r="G280" i="1"/>
  <c r="G2349" i="1"/>
  <c r="G3139" i="1"/>
  <c r="G2306" i="1"/>
  <c r="G399" i="1"/>
  <c r="G394" i="1"/>
  <c r="G195" i="1"/>
  <c r="G78" i="1"/>
  <c r="G3345" i="1"/>
  <c r="G1702" i="1"/>
  <c r="G1480" i="1"/>
  <c r="G1393" i="1"/>
  <c r="G3511" i="1"/>
  <c r="G3630" i="1"/>
  <c r="G3869" i="1"/>
  <c r="G1287" i="1"/>
  <c r="G3963" i="1"/>
  <c r="G3672" i="1"/>
  <c r="G3222" i="1"/>
  <c r="G93" i="1"/>
  <c r="G1374" i="1"/>
  <c r="G2447" i="1"/>
  <c r="G2199" i="1"/>
  <c r="G1939" i="1"/>
  <c r="G1872" i="1"/>
  <c r="G1108" i="1"/>
  <c r="G1100" i="1"/>
  <c r="G959" i="1"/>
  <c r="G822" i="1"/>
  <c r="G4126" i="1"/>
  <c r="G4312" i="1"/>
  <c r="G3925" i="1"/>
  <c r="G2553" i="1"/>
  <c r="G2479" i="1"/>
  <c r="G2469" i="1"/>
  <c r="G1077" i="1"/>
  <c r="G3308" i="1"/>
  <c r="G971" i="1"/>
  <c r="G1447" i="1"/>
  <c r="G1703" i="1"/>
  <c r="G96" i="1"/>
  <c r="G137" i="1"/>
  <c r="G1508" i="1"/>
  <c r="G1159" i="1"/>
  <c r="G189" i="1"/>
  <c r="G1856" i="1"/>
  <c r="G1160" i="1"/>
  <c r="G432" i="1"/>
  <c r="G1241" i="1"/>
  <c r="G1612" i="1"/>
  <c r="G446" i="1"/>
  <c r="G3531" i="1"/>
  <c r="G2747" i="1"/>
  <c r="G1870" i="1"/>
  <c r="G1622" i="1"/>
  <c r="G292" i="1"/>
  <c r="G291" i="1"/>
  <c r="G145" i="1"/>
  <c r="G22" i="1"/>
  <c r="G3397" i="1"/>
  <c r="G3023" i="1"/>
  <c r="G2164" i="1"/>
  <c r="G1938" i="1"/>
  <c r="G1473" i="1"/>
  <c r="G443" i="1"/>
  <c r="G1617" i="1"/>
  <c r="G3395" i="1"/>
  <c r="G3854" i="1"/>
  <c r="G1485" i="1"/>
  <c r="G3105" i="1"/>
  <c r="G3966" i="1"/>
  <c r="G1024" i="1"/>
  <c r="G2135" i="1"/>
  <c r="G3136" i="1"/>
  <c r="G2631" i="1"/>
  <c r="G646" i="1"/>
  <c r="G620" i="1"/>
  <c r="G1653" i="1"/>
  <c r="G3873" i="1"/>
  <c r="G577" i="1"/>
  <c r="G2197" i="1"/>
  <c r="G279" i="1"/>
  <c r="G147" i="1"/>
  <c r="G3612" i="1"/>
  <c r="G3082" i="1"/>
  <c r="G2027" i="1"/>
  <c r="G1271" i="1"/>
  <c r="G2590" i="1"/>
  <c r="G1789" i="1"/>
  <c r="G2096" i="1"/>
  <c r="G2507" i="1"/>
  <c r="G2058" i="1"/>
  <c r="G1356" i="1"/>
  <c r="G3884" i="1"/>
  <c r="G28" i="1"/>
  <c r="G3972" i="1"/>
  <c r="G181" i="1"/>
  <c r="G2433" i="1"/>
  <c r="G1953" i="1"/>
  <c r="G1302" i="1"/>
  <c r="G939" i="1"/>
  <c r="G2308" i="1"/>
  <c r="G2412" i="1"/>
  <c r="G3287" i="1"/>
  <c r="G488" i="1"/>
  <c r="G107" i="1"/>
  <c r="G648" i="1"/>
  <c r="G309" i="1"/>
  <c r="G2319" i="1"/>
  <c r="G1151" i="1"/>
  <c r="G1855" i="1"/>
  <c r="G1506" i="1"/>
  <c r="G940" i="1"/>
  <c r="G1283" i="1"/>
  <c r="G235" i="1"/>
  <c r="G965" i="1"/>
  <c r="G665" i="1"/>
  <c r="G638" i="1"/>
  <c r="G53" i="1"/>
  <c r="G450" i="1"/>
  <c r="G529" i="1"/>
  <c r="G1833" i="1"/>
  <c r="G198" i="1"/>
  <c r="G1562" i="1"/>
  <c r="G66" i="1"/>
  <c r="G2168" i="1"/>
  <c r="G1518" i="1"/>
  <c r="G1673" i="1"/>
  <c r="G1360" i="1"/>
  <c r="G3154" i="1"/>
  <c r="G2929" i="1"/>
  <c r="G2625" i="1"/>
  <c r="G1245" i="1"/>
  <c r="G952" i="1"/>
  <c r="G4389" i="1"/>
  <c r="G4166" i="1"/>
  <c r="G4398" i="1"/>
  <c r="G4283" i="1"/>
  <c r="G2459" i="1"/>
  <c r="G2714" i="1"/>
  <c r="G2683" i="1"/>
  <c r="G1547" i="1"/>
  <c r="G853" i="1"/>
  <c r="G3250" i="1"/>
  <c r="G3078" i="1"/>
  <c r="G1853" i="1"/>
  <c r="G141" i="1"/>
  <c r="G2238" i="1"/>
  <c r="G254" i="1"/>
  <c r="G2533" i="1"/>
  <c r="G501" i="1"/>
  <c r="G906" i="1"/>
  <c r="G355" i="1"/>
  <c r="G3324" i="1"/>
  <c r="G2906" i="1"/>
  <c r="G229" i="1"/>
  <c r="G1559" i="1"/>
  <c r="G50" i="1"/>
  <c r="G3794" i="1"/>
  <c r="G2032" i="1"/>
  <c r="G3518" i="1"/>
  <c r="G3560" i="1"/>
  <c r="G3849" i="1"/>
  <c r="G3125" i="1"/>
  <c r="G2324" i="1"/>
  <c r="G1275" i="1"/>
  <c r="G949" i="1"/>
  <c r="G4141" i="1"/>
  <c r="G4231" i="1"/>
  <c r="G738" i="1"/>
  <c r="G2109" i="1"/>
  <c r="G2679" i="1"/>
  <c r="G1322" i="1"/>
  <c r="G800" i="1"/>
  <c r="G3249" i="1"/>
  <c r="G3005" i="1"/>
  <c r="G2013" i="1"/>
  <c r="G1883" i="1"/>
  <c r="G1822" i="1"/>
  <c r="G268" i="1"/>
  <c r="G415" i="1"/>
  <c r="G1759" i="1"/>
  <c r="G2054" i="1"/>
  <c r="G1808" i="1"/>
  <c r="G2473" i="1"/>
  <c r="G3378" i="1"/>
  <c r="G2921" i="1"/>
  <c r="G2010" i="1"/>
  <c r="G1537" i="1"/>
  <c r="G1494" i="1"/>
  <c r="G1327" i="1"/>
  <c r="G3573" i="1"/>
  <c r="G870" i="1"/>
  <c r="G3885" i="1"/>
  <c r="G1286" i="1"/>
  <c r="G3944" i="1"/>
  <c r="G748" i="1"/>
  <c r="G3228" i="1"/>
  <c r="G1370" i="1"/>
  <c r="G2785" i="1"/>
  <c r="G43" i="1"/>
  <c r="G2140" i="1"/>
  <c r="G1954" i="1"/>
  <c r="G1240" i="1"/>
  <c r="G1102" i="1"/>
  <c r="G950" i="1"/>
  <c r="G4114" i="1"/>
  <c r="G4194" i="1"/>
  <c r="G4498" i="1"/>
  <c r="G3991" i="1"/>
  <c r="G3683" i="1"/>
  <c r="G4161" i="1"/>
  <c r="G2523" i="1"/>
  <c r="G2336" i="1"/>
  <c r="G885" i="1"/>
  <c r="G493" i="1"/>
  <c r="G24" i="1"/>
  <c r="G92" i="1"/>
  <c r="G1511" i="1"/>
  <c r="G647" i="1"/>
  <c r="G319" i="1"/>
  <c r="G1143" i="1"/>
  <c r="G899" i="1"/>
  <c r="G555" i="1"/>
  <c r="G1804" i="1"/>
  <c r="G228" i="1"/>
  <c r="G173" i="1"/>
  <c r="G539" i="1"/>
  <c r="G935" i="1"/>
  <c r="G206" i="1"/>
  <c r="G1269" i="1"/>
  <c r="G829" i="1"/>
  <c r="G214" i="1"/>
  <c r="G2268" i="1"/>
  <c r="G2132" i="1"/>
  <c r="G1189" i="1"/>
  <c r="G961" i="1"/>
  <c r="G427" i="1"/>
  <c r="G2108" i="1"/>
  <c r="G2280" i="1"/>
  <c r="G1131" i="1"/>
  <c r="G245" i="1"/>
  <c r="G888" i="1"/>
  <c r="G366" i="1"/>
  <c r="G969" i="1"/>
  <c r="G1073" i="1"/>
  <c r="G737" i="1"/>
  <c r="G735" i="1"/>
  <c r="G947" i="1"/>
  <c r="G720" i="1"/>
  <c r="G3522" i="1"/>
  <c r="G2337" i="1"/>
  <c r="G518" i="1"/>
  <c r="G3150" i="1"/>
  <c r="G2751" i="1"/>
  <c r="G1862" i="1"/>
  <c r="G277" i="1"/>
  <c r="G150" i="1"/>
  <c r="G15" i="1"/>
  <c r="G3943" i="1"/>
  <c r="G3374" i="1"/>
  <c r="G1966" i="1"/>
  <c r="G3004" i="1"/>
  <c r="G2926" i="1"/>
  <c r="G2170" i="1"/>
  <c r="G1921" i="1"/>
  <c r="G416" i="1"/>
  <c r="G192" i="1"/>
  <c r="G343" i="1"/>
  <c r="G1593" i="1"/>
  <c r="G3075" i="1"/>
  <c r="G2905" i="1"/>
  <c r="G2724" i="1"/>
  <c r="G2326" i="1"/>
  <c r="G2188" i="1"/>
  <c r="G1181" i="1"/>
  <c r="G973" i="1"/>
  <c r="G4279" i="1"/>
  <c r="G4388" i="1"/>
  <c r="G4184" i="1"/>
  <c r="G3277" i="1"/>
  <c r="G1036" i="1"/>
  <c r="G2088" i="1"/>
  <c r="G2622" i="1"/>
  <c r="G1484" i="1"/>
  <c r="G233" i="1"/>
  <c r="G2723" i="1"/>
  <c r="G3295" i="1"/>
  <c r="G3076" i="1"/>
  <c r="G4032" i="1"/>
  <c r="G3431" i="1"/>
  <c r="G3705" i="1"/>
  <c r="G3828" i="1"/>
  <c r="G1213" i="1"/>
  <c r="G1214" i="1"/>
  <c r="G763" i="1"/>
  <c r="G4258" i="1"/>
  <c r="G4204" i="1"/>
  <c r="G707" i="1"/>
  <c r="G4172" i="1"/>
  <c r="G2592" i="1"/>
  <c r="G4095" i="1"/>
  <c r="G1813" i="1"/>
  <c r="G440" i="1"/>
  <c r="G2698" i="1"/>
  <c r="G3344" i="1"/>
  <c r="G2969" i="1"/>
  <c r="G2060" i="1"/>
  <c r="G391" i="1"/>
  <c r="G379" i="1"/>
  <c r="G197" i="1"/>
  <c r="G2520" i="1"/>
  <c r="G1866" i="1"/>
  <c r="G3547" i="1"/>
  <c r="G3681" i="1"/>
  <c r="G3205" i="1"/>
  <c r="G2993" i="1"/>
  <c r="G2768" i="1"/>
  <c r="G2418" i="1"/>
  <c r="G924" i="1"/>
  <c r="G2074" i="1"/>
  <c r="G1935" i="1"/>
  <c r="G4482" i="1"/>
  <c r="G930" i="1"/>
  <c r="G801" i="1"/>
  <c r="G2844" i="1"/>
  <c r="G4171" i="1"/>
  <c r="G4070" i="1"/>
  <c r="G4148" i="1"/>
  <c r="G2289" i="1"/>
  <c r="G2368" i="1"/>
  <c r="G1035" i="1"/>
  <c r="G3269" i="1"/>
  <c r="G2004" i="1"/>
  <c r="G1061" i="1"/>
  <c r="G564" i="1"/>
  <c r="G2542" i="1"/>
  <c r="G2867" i="1"/>
  <c r="G1873" i="1"/>
  <c r="G289" i="1"/>
  <c r="G148" i="1"/>
  <c r="G10" i="1"/>
  <c r="G3227" i="1"/>
  <c r="G2348" i="1"/>
  <c r="G2040" i="1"/>
  <c r="G1619" i="1"/>
  <c r="G3506" i="1"/>
  <c r="G3550" i="1"/>
  <c r="G3710" i="1"/>
  <c r="G3915" i="1"/>
  <c r="G3670" i="1"/>
  <c r="G3302" i="1"/>
  <c r="G2699" i="1"/>
  <c r="G1375" i="1"/>
  <c r="G1902" i="1"/>
  <c r="G933" i="1"/>
  <c r="G2897" i="1"/>
  <c r="G3831" i="1"/>
  <c r="G3600" i="1"/>
  <c r="G2642" i="1"/>
  <c r="G651" i="1"/>
  <c r="G1825" i="1"/>
  <c r="G910" i="1"/>
  <c r="G575" i="1"/>
  <c r="G2954" i="1"/>
  <c r="G1756" i="1"/>
  <c r="G1444" i="1"/>
  <c r="G265" i="1"/>
  <c r="G139" i="1"/>
  <c r="G3914" i="1"/>
  <c r="G3368" i="1"/>
  <c r="G2999" i="1"/>
  <c r="G2158" i="1"/>
  <c r="G1901" i="1"/>
  <c r="G3669" i="1"/>
  <c r="G3913" i="1"/>
  <c r="G3353" i="1"/>
  <c r="G3095" i="1"/>
  <c r="G2878" i="1"/>
  <c r="G2295" i="1"/>
  <c r="G2239" i="1"/>
  <c r="G4513" i="1"/>
  <c r="G966" i="1"/>
  <c r="G4309" i="1"/>
  <c r="G4285" i="1"/>
  <c r="G2920" i="1"/>
  <c r="G4407" i="1"/>
  <c r="G4072" i="1"/>
  <c r="G2595" i="1"/>
  <c r="G701" i="1"/>
  <c r="G3145" i="1"/>
  <c r="G3549" i="1"/>
  <c r="G2781" i="1"/>
  <c r="G975" i="1"/>
  <c r="G2627" i="1"/>
  <c r="G2430" i="1"/>
  <c r="G2694" i="1"/>
  <c r="G3171" i="1"/>
  <c r="G3121" i="1"/>
  <c r="G1483" i="1"/>
  <c r="G256" i="1"/>
  <c r="G4029" i="1"/>
  <c r="G2445" i="1"/>
  <c r="G1936" i="1"/>
  <c r="G3586" i="1"/>
  <c r="G3786" i="1"/>
  <c r="G3521" i="1"/>
  <c r="G2942" i="1"/>
  <c r="G2492" i="1"/>
  <c r="G2378" i="1"/>
  <c r="G2114" i="1"/>
  <c r="G458" i="1"/>
  <c r="G1162" i="1"/>
  <c r="G946" i="1"/>
  <c r="G819" i="1"/>
  <c r="G4123" i="1"/>
  <c r="G4217" i="1"/>
  <c r="G2743" i="1"/>
  <c r="G2733" i="1"/>
  <c r="G3505" i="1"/>
  <c r="G1215" i="1"/>
  <c r="G773" i="1"/>
  <c r="G2970" i="1"/>
  <c r="G120" i="1"/>
  <c r="G2994" i="1"/>
  <c r="G1650" i="1"/>
  <c r="G320" i="1"/>
  <c r="G155" i="1"/>
  <c r="G3043" i="1"/>
  <c r="G2234" i="1"/>
  <c r="G1814" i="1"/>
  <c r="G3504" i="1"/>
  <c r="G3624" i="1"/>
  <c r="G3706" i="1"/>
  <c r="G3270" i="1"/>
  <c r="G2793" i="1"/>
  <c r="G2717" i="1"/>
  <c r="G2856" i="1"/>
  <c r="G2342" i="1"/>
  <c r="G1372" i="1"/>
  <c r="G990" i="1"/>
  <c r="G882" i="1"/>
  <c r="G4149" i="1"/>
  <c r="G4421" i="1"/>
  <c r="G4441" i="1"/>
  <c r="G4321" i="1"/>
  <c r="G3432" i="1"/>
  <c r="G2868" i="1"/>
  <c r="G664" i="1"/>
  <c r="G2548" i="1"/>
  <c r="G1426" i="1"/>
  <c r="G322" i="1"/>
  <c r="G2647" i="1"/>
  <c r="G2918" i="1"/>
  <c r="G2194" i="1"/>
  <c r="G1761" i="1"/>
  <c r="G345" i="1"/>
  <c r="G227" i="1"/>
  <c r="G106" i="1"/>
  <c r="G3042" i="1"/>
  <c r="G2493" i="1"/>
  <c r="G2075" i="1"/>
  <c r="G3642" i="1"/>
  <c r="G1886" i="1"/>
  <c r="G4450" i="1"/>
  <c r="G1893" i="1"/>
  <c r="G3583" i="1"/>
  <c r="G3901" i="1"/>
  <c r="G1304" i="1"/>
  <c r="G1387" i="1"/>
  <c r="G3016" i="1"/>
  <c r="G2438" i="1"/>
  <c r="G1292" i="1"/>
  <c r="G3783" i="1"/>
  <c r="G2264" i="1"/>
  <c r="G2565" i="1"/>
  <c r="G2366" i="1"/>
  <c r="G2463" i="1"/>
  <c r="G3661" i="1"/>
  <c r="G3290" i="1"/>
  <c r="G921" i="1"/>
  <c r="G1665" i="1"/>
  <c r="G80" i="1"/>
  <c r="G128" i="1"/>
  <c r="G2175" i="1"/>
  <c r="G601" i="1"/>
  <c r="G438" i="1"/>
  <c r="G1064" i="1"/>
  <c r="G2291" i="1"/>
  <c r="G3363" i="1"/>
  <c r="G859" i="1"/>
  <c r="G1611" i="1"/>
  <c r="G294" i="1"/>
  <c r="G282" i="1"/>
  <c r="G4005" i="1"/>
  <c r="G3389" i="1"/>
  <c r="G1965" i="1"/>
  <c r="G3039" i="1"/>
  <c r="G2174" i="1"/>
  <c r="G3780" i="1"/>
</calcChain>
</file>

<file path=xl/sharedStrings.xml><?xml version="1.0" encoding="utf-8"?>
<sst xmlns="http://schemas.openxmlformats.org/spreadsheetml/2006/main" count="22898" uniqueCount="736">
  <si>
    <t>Агент</t>
  </si>
  <si>
    <t>Код товара</t>
  </si>
  <si>
    <t>Наименование</t>
  </si>
  <si>
    <t>Ед.изм.</t>
  </si>
  <si>
    <t>Продано, кг.</t>
  </si>
  <si>
    <t>Сумма в ценах закупки</t>
  </si>
  <si>
    <t>Сумма в ценах продажи</t>
  </si>
  <si>
    <t>Агент22</t>
  </si>
  <si>
    <t>кг</t>
  </si>
  <si>
    <t>Агент20</t>
  </si>
  <si>
    <t>Агент13</t>
  </si>
  <si>
    <t>Агент9</t>
  </si>
  <si>
    <t>Агент24</t>
  </si>
  <si>
    <t>Агент14</t>
  </si>
  <si>
    <t>Агент16</t>
  </si>
  <si>
    <t>Агент3</t>
  </si>
  <si>
    <t>Агент19</t>
  </si>
  <si>
    <t>Агент15</t>
  </si>
  <si>
    <t>Агент4</t>
  </si>
  <si>
    <t>Агент17</t>
  </si>
  <si>
    <t>Агент6</t>
  </si>
  <si>
    <t>Агент7</t>
  </si>
  <si>
    <t>Агент5</t>
  </si>
  <si>
    <t>Агент8</t>
  </si>
  <si>
    <t>Агент11</t>
  </si>
  <si>
    <t>Агент21</t>
  </si>
  <si>
    <t>Агент23</t>
  </si>
  <si>
    <t>Агент18</t>
  </si>
  <si>
    <t>Агент2</t>
  </si>
  <si>
    <t>Агент1</t>
  </si>
  <si>
    <t>Агент12</t>
  </si>
  <si>
    <t>Наименование товара</t>
  </si>
  <si>
    <t>Подгруппа</t>
  </si>
  <si>
    <t>Цитрусовый коктейль</t>
  </si>
  <si>
    <t xml:space="preserve">Грушевые </t>
  </si>
  <si>
    <t xml:space="preserve">Пчелка </t>
  </si>
  <si>
    <t>Вишня</t>
  </si>
  <si>
    <t>Лайм</t>
  </si>
  <si>
    <t>Клюковка</t>
  </si>
  <si>
    <t>Морошковая</t>
  </si>
  <si>
    <t>Шипучка апельсин</t>
  </si>
  <si>
    <t xml:space="preserve">Шипучка лимонад </t>
  </si>
  <si>
    <t>Шипучка лимон</t>
  </si>
  <si>
    <t>Шипучка микс</t>
  </si>
  <si>
    <t>Карамель барбарис</t>
  </si>
  <si>
    <t xml:space="preserve">Карамель дюшес </t>
  </si>
  <si>
    <t xml:space="preserve">Карамель мята </t>
  </si>
  <si>
    <t>Цитрусовая карамель</t>
  </si>
  <si>
    <t>Байкальская мята</t>
  </si>
  <si>
    <t>Микс</t>
  </si>
  <si>
    <t>Лимонно-апельсиновый</t>
  </si>
  <si>
    <t>Молочный</t>
  </si>
  <si>
    <t>Сливочно-творожный</t>
  </si>
  <si>
    <t>Барбасовая</t>
  </si>
  <si>
    <t>Кофейные</t>
  </si>
  <si>
    <t>Ореховые</t>
  </si>
  <si>
    <t>Кремовые</t>
  </si>
  <si>
    <t>Ванильные</t>
  </si>
  <si>
    <t>Миндальные</t>
  </si>
  <si>
    <t>Какао со сливками</t>
  </si>
  <si>
    <t>Нежные</t>
  </si>
  <si>
    <t>Рококо</t>
  </si>
  <si>
    <t>Вишня в шоколаде</t>
  </si>
  <si>
    <t>Лесной орех</t>
  </si>
  <si>
    <t>Золотой орех</t>
  </si>
  <si>
    <t>Золотой  крем-брюле</t>
  </si>
  <si>
    <t>Серебрянный шедевр</t>
  </si>
  <si>
    <t>Золотой шар</t>
  </si>
  <si>
    <t>Золотой кокос</t>
  </si>
  <si>
    <t>Ароматный банан</t>
  </si>
  <si>
    <t xml:space="preserve">Тарантелла </t>
  </si>
  <si>
    <t>Аромат мяты</t>
  </si>
  <si>
    <t>желе в помаде</t>
  </si>
  <si>
    <t>Желе апельсина</t>
  </si>
  <si>
    <t>Желе черники</t>
  </si>
  <si>
    <t>Желе барбариса</t>
  </si>
  <si>
    <t>Тоффи в помаде</t>
  </si>
  <si>
    <t>Золотой теленок</t>
  </si>
  <si>
    <t>Сказочный мишка</t>
  </si>
  <si>
    <t>Золотой шедевр</t>
  </si>
  <si>
    <t>Желе в помаде</t>
  </si>
  <si>
    <t>Капри молоко</t>
  </si>
  <si>
    <t>Сливки-апельсин</t>
  </si>
  <si>
    <t>Сливки-малина</t>
  </si>
  <si>
    <t>Сливки-клубника</t>
  </si>
  <si>
    <t>Стеклышки микс</t>
  </si>
  <si>
    <t xml:space="preserve">Банан-клубника </t>
  </si>
  <si>
    <t xml:space="preserve">Банан-вишня </t>
  </si>
  <si>
    <t>Медовая дыня</t>
  </si>
  <si>
    <t>Орешек</t>
  </si>
  <si>
    <t xml:space="preserve">Южный вечер </t>
  </si>
  <si>
    <t xml:space="preserve">Морская звезда </t>
  </si>
  <si>
    <t>Бим-Бом</t>
  </si>
  <si>
    <t xml:space="preserve">Ромашка </t>
  </si>
  <si>
    <t>Кофейная со сливками</t>
  </si>
  <si>
    <t xml:space="preserve"> крем-шоколад </t>
  </si>
  <si>
    <t xml:space="preserve">крем-орех </t>
  </si>
  <si>
    <t xml:space="preserve">крем-сгущенное молоко </t>
  </si>
  <si>
    <t xml:space="preserve">Знаки Зодиака </t>
  </si>
  <si>
    <t>Веселый журавлик</t>
  </si>
  <si>
    <t>Василиса</t>
  </si>
  <si>
    <t>Стежки</t>
  </si>
  <si>
    <t>Зеленый петушок</t>
  </si>
  <si>
    <t>Рулет шоколадный</t>
  </si>
  <si>
    <t xml:space="preserve">Рулет шоколадно-ореховый </t>
  </si>
  <si>
    <t>Рулет капучино</t>
  </si>
  <si>
    <t>Рулет вишня-крем</t>
  </si>
  <si>
    <t xml:space="preserve">Рулет сгущенное молоко МФ </t>
  </si>
  <si>
    <t>Рулет апельсин-крем</t>
  </si>
  <si>
    <t>Рулет абрикос-крем</t>
  </si>
  <si>
    <t>Рулет клубника-крем</t>
  </si>
  <si>
    <t>Кленовая</t>
  </si>
  <si>
    <t>Пилот</t>
  </si>
  <si>
    <t>Ласточка</t>
  </si>
  <si>
    <t>Буревестник</t>
  </si>
  <si>
    <t xml:space="preserve">Мини  шоколад </t>
  </si>
  <si>
    <t xml:space="preserve">Мини  орех </t>
  </si>
  <si>
    <t xml:space="preserve">Мини вкус вишни </t>
  </si>
  <si>
    <t>Мини  молоко</t>
  </si>
  <si>
    <t>Желейные</t>
  </si>
  <si>
    <t>Леденцовая</t>
  </si>
  <si>
    <t>Отливная</t>
  </si>
  <si>
    <t>Помадка</t>
  </si>
  <si>
    <t>Глазированные</t>
  </si>
  <si>
    <t>Вафельные</t>
  </si>
  <si>
    <t>Бисквиты</t>
  </si>
  <si>
    <t>Дата сделки</t>
  </si>
  <si>
    <t>Торговая точка</t>
  </si>
  <si>
    <t>Тип ТТ</t>
  </si>
  <si>
    <t>Адрес</t>
  </si>
  <si>
    <t>Точка93</t>
  </si>
  <si>
    <t>С</t>
  </si>
  <si>
    <t>Адрес120</t>
  </si>
  <si>
    <t>Точка71</t>
  </si>
  <si>
    <t>ЭС</t>
  </si>
  <si>
    <t>Адрес69</t>
  </si>
  <si>
    <t>Точка83</t>
  </si>
  <si>
    <t>Адрес93</t>
  </si>
  <si>
    <t>Точка74</t>
  </si>
  <si>
    <t>Адрес77</t>
  </si>
  <si>
    <t>Точка108</t>
  </si>
  <si>
    <t>Адрес146</t>
  </si>
  <si>
    <t>Точка96</t>
  </si>
  <si>
    <t>Адрес130</t>
  </si>
  <si>
    <t>Точка112</t>
  </si>
  <si>
    <t>Адрес150</t>
  </si>
  <si>
    <t>Точка192</t>
  </si>
  <si>
    <t>Мм</t>
  </si>
  <si>
    <t>Адрес83</t>
  </si>
  <si>
    <t>Точка129</t>
  </si>
  <si>
    <t>Адрес181</t>
  </si>
  <si>
    <t>Точка92</t>
  </si>
  <si>
    <t>Адрес119</t>
  </si>
  <si>
    <t>Точка120</t>
  </si>
  <si>
    <t>Адрес161</t>
  </si>
  <si>
    <t>Точка101</t>
  </si>
  <si>
    <t>См</t>
  </si>
  <si>
    <t>Адрес137</t>
  </si>
  <si>
    <t>Точка107</t>
  </si>
  <si>
    <t>Адрес145</t>
  </si>
  <si>
    <t>Точка90</t>
  </si>
  <si>
    <t>Адрес114</t>
  </si>
  <si>
    <t>Точка79</t>
  </si>
  <si>
    <t>К</t>
  </si>
  <si>
    <t>Адрес90</t>
  </si>
  <si>
    <t>Точка70</t>
  </si>
  <si>
    <t>Адрес72</t>
  </si>
  <si>
    <t>Точка128</t>
  </si>
  <si>
    <t>Адрес180</t>
  </si>
  <si>
    <t>Точка91</t>
  </si>
  <si>
    <t>Адрес118</t>
  </si>
  <si>
    <t>Точка115</t>
  </si>
  <si>
    <t>Адрес156</t>
  </si>
  <si>
    <t>Точка110</t>
  </si>
  <si>
    <t>Адрес148</t>
  </si>
  <si>
    <t>Точка95</t>
  </si>
  <si>
    <t>Адрес129</t>
  </si>
  <si>
    <t>Точка113</t>
  </si>
  <si>
    <t>Адрес151</t>
  </si>
  <si>
    <t>Точка75</t>
  </si>
  <si>
    <t>Адрес78</t>
  </si>
  <si>
    <t>Точка88</t>
  </si>
  <si>
    <t>Адрес107</t>
  </si>
  <si>
    <t>Точка118</t>
  </si>
  <si>
    <t>Адрес159</t>
  </si>
  <si>
    <t>Точка119</t>
  </si>
  <si>
    <t>Адрес160</t>
  </si>
  <si>
    <t>Точка232</t>
  </si>
  <si>
    <t>Адрес226</t>
  </si>
  <si>
    <t>Точка193</t>
  </si>
  <si>
    <t>Адрес175</t>
  </si>
  <si>
    <t>Точка85</t>
  </si>
  <si>
    <t>Адрес104</t>
  </si>
  <si>
    <t>Точка105</t>
  </si>
  <si>
    <t>Адрес141</t>
  </si>
  <si>
    <t>Точка100</t>
  </si>
  <si>
    <t>Адрес135</t>
  </si>
  <si>
    <t>Точка12</t>
  </si>
  <si>
    <t>Адрес124</t>
  </si>
  <si>
    <t>Точка77</t>
  </si>
  <si>
    <t>Адрес88</t>
  </si>
  <si>
    <t>Точка82</t>
  </si>
  <si>
    <t>Адрес92</t>
  </si>
  <si>
    <t>Точка121</t>
  </si>
  <si>
    <t>Адрес162</t>
  </si>
  <si>
    <t>Точка279</t>
  </si>
  <si>
    <t>Адрес198</t>
  </si>
  <si>
    <t>Точка28</t>
  </si>
  <si>
    <t>Опт</t>
  </si>
  <si>
    <t>Адрес127</t>
  </si>
  <si>
    <t>Точка76</t>
  </si>
  <si>
    <t>Адрес87</t>
  </si>
  <si>
    <t>Точка94</t>
  </si>
  <si>
    <t>Адрес128</t>
  </si>
  <si>
    <t>Точка131</t>
  </si>
  <si>
    <t>Адрес207</t>
  </si>
  <si>
    <t>Точка256</t>
  </si>
  <si>
    <t>Адрес283</t>
  </si>
  <si>
    <t>Точка133</t>
  </si>
  <si>
    <t>Адрес263</t>
  </si>
  <si>
    <t>Точка89</t>
  </si>
  <si>
    <t>Адрес108</t>
  </si>
  <si>
    <t>Точка73</t>
  </si>
  <si>
    <t>Адрес76</t>
  </si>
  <si>
    <t>Точка97</t>
  </si>
  <si>
    <t>Адрес133</t>
  </si>
  <si>
    <t>Точка98</t>
  </si>
  <si>
    <t>Адрес134</t>
  </si>
  <si>
    <t>Точка125</t>
  </si>
  <si>
    <t>Адрес132</t>
  </si>
  <si>
    <t>Точка15</t>
  </si>
  <si>
    <t>Адрес280</t>
  </si>
  <si>
    <t>Точка155</t>
  </si>
  <si>
    <t>Адрес290</t>
  </si>
  <si>
    <t>Точка247</t>
  </si>
  <si>
    <t>Адрес169</t>
  </si>
  <si>
    <t>Точка239</t>
  </si>
  <si>
    <t>Адрес255</t>
  </si>
  <si>
    <t>Точка132</t>
  </si>
  <si>
    <t>Адрес166</t>
  </si>
  <si>
    <t>Точка102</t>
  </si>
  <si>
    <t>Адрес138</t>
  </si>
  <si>
    <t>Точка104</t>
  </si>
  <si>
    <t>Адрес140</t>
  </si>
  <si>
    <t>Точка109</t>
  </si>
  <si>
    <t>Адрес142</t>
  </si>
  <si>
    <t>Точка123</t>
  </si>
  <si>
    <t>Адрес164</t>
  </si>
  <si>
    <t>Точка124</t>
  </si>
  <si>
    <t>Адрес143</t>
  </si>
  <si>
    <t>Точка58</t>
  </si>
  <si>
    <t>Адрес8</t>
  </si>
  <si>
    <t>Точка81</t>
  </si>
  <si>
    <t>Адрес155</t>
  </si>
  <si>
    <t>Точка72</t>
  </si>
  <si>
    <t>Адрес75</t>
  </si>
  <si>
    <t>Точка68</t>
  </si>
  <si>
    <t>Адрес70</t>
  </si>
  <si>
    <t>Точка84</t>
  </si>
  <si>
    <t>Адрес103</t>
  </si>
  <si>
    <t>Точка67</t>
  </si>
  <si>
    <t>Адрес64</t>
  </si>
  <si>
    <t>Точка114</t>
  </si>
  <si>
    <t>Адрес154</t>
  </si>
  <si>
    <t>Точка111</t>
  </si>
  <si>
    <t>Адрес149</t>
  </si>
  <si>
    <t>Точка5</t>
  </si>
  <si>
    <t>Адрес39</t>
  </si>
  <si>
    <t>Точка280</t>
  </si>
  <si>
    <t>Адрес197</t>
  </si>
  <si>
    <t>Точка126</t>
  </si>
  <si>
    <t>Адрес131</t>
  </si>
  <si>
    <t>Точка127</t>
  </si>
  <si>
    <t>Адрес173</t>
  </si>
  <si>
    <t>Точка165</t>
  </si>
  <si>
    <t>Адрес286</t>
  </si>
  <si>
    <t>Точка274</t>
  </si>
  <si>
    <t>Адрес79</t>
  </si>
  <si>
    <t>Точка130</t>
  </si>
  <si>
    <t>Адрес152</t>
  </si>
  <si>
    <t>Точка69</t>
  </si>
  <si>
    <t>Адрес71</t>
  </si>
  <si>
    <t>Точка78</t>
  </si>
  <si>
    <t>Адрес89</t>
  </si>
  <si>
    <t>Точка59</t>
  </si>
  <si>
    <t>Адрес32</t>
  </si>
  <si>
    <t>Точка80</t>
  </si>
  <si>
    <t>Адрес91</t>
  </si>
  <si>
    <t>Точка116</t>
  </si>
  <si>
    <t>Адрес157</t>
  </si>
  <si>
    <t>Точка223</t>
  </si>
  <si>
    <t>Нт</t>
  </si>
  <si>
    <t>Адрес9</t>
  </si>
  <si>
    <t>Точка289</t>
  </si>
  <si>
    <t>Адрес171</t>
  </si>
  <si>
    <t>Точка259</t>
  </si>
  <si>
    <t>Адрес183</t>
  </si>
  <si>
    <t>Точка255</t>
  </si>
  <si>
    <t>Адрес172</t>
  </si>
  <si>
    <t>Точка243</t>
  </si>
  <si>
    <t>Адрес268</t>
  </si>
  <si>
    <t>Точка122</t>
  </si>
  <si>
    <t>Адрес163</t>
  </si>
  <si>
    <t>Точка287</t>
  </si>
  <si>
    <t>Адрес115</t>
  </si>
  <si>
    <t>Точка36</t>
  </si>
  <si>
    <t>Адрес274</t>
  </si>
  <si>
    <t>Точка213</t>
  </si>
  <si>
    <t>Адрес179</t>
  </si>
  <si>
    <t>Точка177</t>
  </si>
  <si>
    <t>Адрес195</t>
  </si>
  <si>
    <t>Точка117</t>
  </si>
  <si>
    <t>Адрес158</t>
  </si>
  <si>
    <t>Точка273</t>
  </si>
  <si>
    <t>Адрес81</t>
  </si>
  <si>
    <t>Точка282</t>
  </si>
  <si>
    <t>Адрес259</t>
  </si>
  <si>
    <t>Точка300</t>
  </si>
  <si>
    <t>Адрес26</t>
  </si>
  <si>
    <t>Адрес5</t>
  </si>
  <si>
    <t>Точка65</t>
  </si>
  <si>
    <t>Адрес58</t>
  </si>
  <si>
    <t>Точка140</t>
  </si>
  <si>
    <t>Адрес19</t>
  </si>
  <si>
    <t>Точка24</t>
  </si>
  <si>
    <t>Адрес292</t>
  </si>
  <si>
    <t>Точка86</t>
  </si>
  <si>
    <t>Адрес105</t>
  </si>
  <si>
    <t>Точка284</t>
  </si>
  <si>
    <t>Адрес187</t>
  </si>
  <si>
    <t>Точка219</t>
  </si>
  <si>
    <t>Адрес125</t>
  </si>
  <si>
    <t>Точка195</t>
  </si>
  <si>
    <t>Адрес73</t>
  </si>
  <si>
    <t>Точка187</t>
  </si>
  <si>
    <t>Адрес22</t>
  </si>
  <si>
    <t>Точка156</t>
  </si>
  <si>
    <t>Адрес12</t>
  </si>
  <si>
    <t>Точка66</t>
  </si>
  <si>
    <t>Адрес277</t>
  </si>
  <si>
    <t>Точка147</t>
  </si>
  <si>
    <t>Адрес20</t>
  </si>
  <si>
    <t>Точка245</t>
  </si>
  <si>
    <t>Адрес260</t>
  </si>
  <si>
    <t>Точка162</t>
  </si>
  <si>
    <t>Адрес192</t>
  </si>
  <si>
    <t>Точка87</t>
  </si>
  <si>
    <t>Адрес106</t>
  </si>
  <si>
    <t>Точка262</t>
  </si>
  <si>
    <t>Адрес126</t>
  </si>
  <si>
    <t>Точка33</t>
  </si>
  <si>
    <t>Адрес278</t>
  </si>
  <si>
    <t>Точка99</t>
  </si>
  <si>
    <t>Ст</t>
  </si>
  <si>
    <t>Адрес136</t>
  </si>
  <si>
    <t>Точка32</t>
  </si>
  <si>
    <t>Адрес220</t>
  </si>
  <si>
    <t>Точка17</t>
  </si>
  <si>
    <t>Адрес272</t>
  </si>
  <si>
    <t>Точка40</t>
  </si>
  <si>
    <t>Адрес276</t>
  </si>
  <si>
    <t>Точка233</t>
  </si>
  <si>
    <t>Адрес45</t>
  </si>
  <si>
    <t>Точка204</t>
  </si>
  <si>
    <t>Адрес194</t>
  </si>
  <si>
    <t>Точка34</t>
  </si>
  <si>
    <t>Адрес153</t>
  </si>
  <si>
    <t>Точка161</t>
  </si>
  <si>
    <t>Адрес7</t>
  </si>
  <si>
    <t>Точка35</t>
  </si>
  <si>
    <t>Адрес84</t>
  </si>
  <si>
    <t>Точка240</t>
  </si>
  <si>
    <t>Адрес95</t>
  </si>
  <si>
    <t>Точка39</t>
  </si>
  <si>
    <t>Адрес275</t>
  </si>
  <si>
    <t>Точка299</t>
  </si>
  <si>
    <t>Адрес211</t>
  </si>
  <si>
    <t>Точка18</t>
  </si>
  <si>
    <t xml:space="preserve"> Мм</t>
  </si>
  <si>
    <t>Адрес116</t>
  </si>
  <si>
    <t>Точка267</t>
  </si>
  <si>
    <t>Адрес96</t>
  </si>
  <si>
    <t>Точка144</t>
  </si>
  <si>
    <t>Адрес35</t>
  </si>
  <si>
    <t>Точка103</t>
  </si>
  <si>
    <t>Адрес139</t>
  </si>
  <si>
    <t>Точка46</t>
  </si>
  <si>
    <t>Адрес202</t>
  </si>
  <si>
    <t>Точка42</t>
  </si>
  <si>
    <t>Адрес234</t>
  </si>
  <si>
    <t>Точка62</t>
  </si>
  <si>
    <t>Адрес4</t>
  </si>
  <si>
    <t>Точка291</t>
  </si>
  <si>
    <t>Адрес241</t>
  </si>
  <si>
    <t>Точка209</t>
  </si>
  <si>
    <t>Адрес177</t>
  </si>
  <si>
    <t>Точка164</t>
  </si>
  <si>
    <t>Адрес247</t>
  </si>
  <si>
    <t>Точка265</t>
  </si>
  <si>
    <t>Адрес250</t>
  </si>
  <si>
    <t>Точка286</t>
  </si>
  <si>
    <t>Адрес191</t>
  </si>
  <si>
    <t>Точка224</t>
  </si>
  <si>
    <t>Адрес1</t>
  </si>
  <si>
    <t>Точка3</t>
  </si>
  <si>
    <t>Адрес36</t>
  </si>
  <si>
    <t>Точка106</t>
  </si>
  <si>
    <t>Адрес144</t>
  </si>
  <si>
    <t>Точка211</t>
  </si>
  <si>
    <t>Адрес246</t>
  </si>
  <si>
    <t>Точка57</t>
  </si>
  <si>
    <t>Адрес10</t>
  </si>
  <si>
    <t>Точка22</t>
  </si>
  <si>
    <t>Адрес117</t>
  </si>
  <si>
    <t>Точка27</t>
  </si>
  <si>
    <t>Адрес188</t>
  </si>
  <si>
    <t>Точка228</t>
  </si>
  <si>
    <t>Адрес50</t>
  </si>
  <si>
    <t>Точка263</t>
  </si>
  <si>
    <t>Адрес269</t>
  </si>
  <si>
    <t>Точка151</t>
  </si>
  <si>
    <t>Адрес147</t>
  </si>
  <si>
    <t>Точка214</t>
  </si>
  <si>
    <t>Адрес204</t>
  </si>
  <si>
    <t>Точка234</t>
  </si>
  <si>
    <t>Адрес101</t>
  </si>
  <si>
    <t>Точка281</t>
  </si>
  <si>
    <t>Адрес186</t>
  </si>
  <si>
    <t>Точка174</t>
  </si>
  <si>
    <t>Адрес244</t>
  </si>
  <si>
    <t>Точка198</t>
  </si>
  <si>
    <t>Адрес184</t>
  </si>
  <si>
    <t>Точка168</t>
  </si>
  <si>
    <t>Адрес99</t>
  </si>
  <si>
    <t>Точка48</t>
  </si>
  <si>
    <t>Адрес215</t>
  </si>
  <si>
    <t>Точка142</t>
  </si>
  <si>
    <t>Адрес121</t>
  </si>
  <si>
    <t>Точка294</t>
  </si>
  <si>
    <t>Адрес30</t>
  </si>
  <si>
    <t>Точка175</t>
  </si>
  <si>
    <t>Адрес224</t>
  </si>
  <si>
    <t>Точка136</t>
  </si>
  <si>
    <t>Адрес288</t>
  </si>
  <si>
    <t>Точка248</t>
  </si>
  <si>
    <t>Адрес193</t>
  </si>
  <si>
    <t>Точка2</t>
  </si>
  <si>
    <t>Адрес60</t>
  </si>
  <si>
    <t>Точка298</t>
  </si>
  <si>
    <t>Адрес25</t>
  </si>
  <si>
    <t>Точка296</t>
  </si>
  <si>
    <t>Адрес264</t>
  </si>
  <si>
    <t>Точка138</t>
  </si>
  <si>
    <t>Адрес18</t>
  </si>
  <si>
    <t>Точка251</t>
  </si>
  <si>
    <t>Адрес85</t>
  </si>
  <si>
    <t>Точка215</t>
  </si>
  <si>
    <t>Адрес37</t>
  </si>
  <si>
    <t>Точка176</t>
  </si>
  <si>
    <t>Адрес233</t>
  </si>
  <si>
    <t>Точка29</t>
  </si>
  <si>
    <t>Адрес243</t>
  </si>
  <si>
    <t>Адрес56</t>
  </si>
  <si>
    <t>Точка45</t>
  </si>
  <si>
    <t>Адрес237</t>
  </si>
  <si>
    <t>Точка221</t>
  </si>
  <si>
    <t>Адрес16</t>
  </si>
  <si>
    <t>Точка242</t>
  </si>
  <si>
    <t>Адрес47</t>
  </si>
  <si>
    <t>Точка52</t>
  </si>
  <si>
    <t>Адрес11</t>
  </si>
  <si>
    <t>Адрес57</t>
  </si>
  <si>
    <t>Точка290</t>
  </si>
  <si>
    <t>Адрес31</t>
  </si>
  <si>
    <t>Точка264</t>
  </si>
  <si>
    <t>Адрес111</t>
  </si>
  <si>
    <t>Точка199</t>
  </si>
  <si>
    <t>Адрес33</t>
  </si>
  <si>
    <t>Точка13</t>
  </si>
  <si>
    <t>Адрес13</t>
  </si>
  <si>
    <t>Точка135</t>
  </si>
  <si>
    <t>Адрес53</t>
  </si>
  <si>
    <t>Точка163</t>
  </si>
  <si>
    <t>Адрес270</t>
  </si>
  <si>
    <t>Точка229</t>
  </si>
  <si>
    <t>Адрес123</t>
  </si>
  <si>
    <t>Точка277</t>
  </si>
  <si>
    <t>Адрес199</t>
  </si>
  <si>
    <t>Точка217</t>
  </si>
  <si>
    <t>Точка261</t>
  </si>
  <si>
    <t>Адрес291</t>
  </si>
  <si>
    <t>Точка43</t>
  </si>
  <si>
    <t>Адрес236</t>
  </si>
  <si>
    <t>Точка283</t>
  </si>
  <si>
    <t>Адрес109</t>
  </si>
  <si>
    <t>Точка250</t>
  </si>
  <si>
    <t>Адрес38</t>
  </si>
  <si>
    <t>Точка249</t>
  </si>
  <si>
    <t>Адрес296</t>
  </si>
  <si>
    <t>Точка4</t>
  </si>
  <si>
    <t>Адрес59</t>
  </si>
  <si>
    <t>Точка285</t>
  </si>
  <si>
    <t>Адрес110</t>
  </si>
  <si>
    <t>Точка226</t>
  </si>
  <si>
    <t>Адрес219</t>
  </si>
  <si>
    <t>Точка257</t>
  </si>
  <si>
    <t>Адрес27</t>
  </si>
  <si>
    <t>Точка260</t>
  </si>
  <si>
    <t>Адрес3</t>
  </si>
  <si>
    <t>Точка6</t>
  </si>
  <si>
    <t>Адрес40</t>
  </si>
  <si>
    <t>Точка50</t>
  </si>
  <si>
    <t>Точка237</t>
  </si>
  <si>
    <t>Адрес28</t>
  </si>
  <si>
    <t>Точка297</t>
  </si>
  <si>
    <t>Адрес170</t>
  </si>
  <si>
    <t>Точка148</t>
  </si>
  <si>
    <t>Адрес52</t>
  </si>
  <si>
    <t>Точка61</t>
  </si>
  <si>
    <t>Адрес287</t>
  </si>
  <si>
    <t>Точка235</t>
  </si>
  <si>
    <t>Адрес51</t>
  </si>
  <si>
    <t>Точка238</t>
  </si>
  <si>
    <t>Адрес189</t>
  </si>
  <si>
    <t>Точка51</t>
  </si>
  <si>
    <t>Адрес55</t>
  </si>
  <si>
    <t>Точка206</t>
  </si>
  <si>
    <t>Адрес23</t>
  </si>
  <si>
    <t>Точка31</t>
  </si>
  <si>
    <t>Адрес295</t>
  </si>
  <si>
    <t>Точка278</t>
  </si>
  <si>
    <t>Адрес94</t>
  </si>
  <si>
    <t>Точка205</t>
  </si>
  <si>
    <t>Адрес216</t>
  </si>
  <si>
    <t>Точка159</t>
  </si>
  <si>
    <t>Адрес62</t>
  </si>
  <si>
    <t>Точка47</t>
  </si>
  <si>
    <t>Точка179</t>
  </si>
  <si>
    <t>Адрес228</t>
  </si>
  <si>
    <t>Точка141</t>
  </si>
  <si>
    <t>Адрес209</t>
  </si>
  <si>
    <t>Точка220</t>
  </si>
  <si>
    <t>Адрес212</t>
  </si>
  <si>
    <t>Точка276</t>
  </si>
  <si>
    <t>Адрес230</t>
  </si>
  <si>
    <t>Точка180</t>
  </si>
  <si>
    <t>Адрес42</t>
  </si>
  <si>
    <t>Точка20</t>
  </si>
  <si>
    <t>Адрес206</t>
  </si>
  <si>
    <t>Точка252</t>
  </si>
  <si>
    <t>Адрес218</t>
  </si>
  <si>
    <t>Точка275</t>
  </si>
  <si>
    <t>Адрес238</t>
  </si>
  <si>
    <t>Точка292</t>
  </si>
  <si>
    <t>Адрес203</t>
  </si>
  <si>
    <t>Точка227</t>
  </si>
  <si>
    <t>Адрес221</t>
  </si>
  <si>
    <t>Точка16</t>
  </si>
  <si>
    <t>Адрес2</t>
  </si>
  <si>
    <t>Точка295</t>
  </si>
  <si>
    <t>Адрес24</t>
  </si>
  <si>
    <t>Точка11</t>
  </si>
  <si>
    <t>Адрес240</t>
  </si>
  <si>
    <t>Точка288</t>
  </si>
  <si>
    <t>Адрес266</t>
  </si>
  <si>
    <t>Точка269</t>
  </si>
  <si>
    <t>Адрес46</t>
  </si>
  <si>
    <t>Точка271</t>
  </si>
  <si>
    <t>Адрес251</t>
  </si>
  <si>
    <t>Точка268</t>
  </si>
  <si>
    <t>Адрес261</t>
  </si>
  <si>
    <t>Точка21</t>
  </si>
  <si>
    <t>Адрес273</t>
  </si>
  <si>
    <t>Точка258</t>
  </si>
  <si>
    <t>Адрес112</t>
  </si>
  <si>
    <t>Точка272</t>
  </si>
  <si>
    <t>Адрес267</t>
  </si>
  <si>
    <t>Точка293</t>
  </si>
  <si>
    <t>Адрес44</t>
  </si>
  <si>
    <t>Точка170</t>
  </si>
  <si>
    <t>Адрес222</t>
  </si>
  <si>
    <t>Точка222</t>
  </si>
  <si>
    <t>Адрес17</t>
  </si>
  <si>
    <t>Точка218</t>
  </si>
  <si>
    <t>Адрес223</t>
  </si>
  <si>
    <t>Точка14</t>
  </si>
  <si>
    <t>Адрес282</t>
  </si>
  <si>
    <t>Точка160</t>
  </si>
  <si>
    <t>Адрес214</t>
  </si>
  <si>
    <t>Точка23</t>
  </si>
  <si>
    <t>Адрес205</t>
  </si>
  <si>
    <t>Точка172</t>
  </si>
  <si>
    <t>Адрес239</t>
  </si>
  <si>
    <t>Точка64</t>
  </si>
  <si>
    <t>Адрес190</t>
  </si>
  <si>
    <t>Точка56</t>
  </si>
  <si>
    <t>Адрес245</t>
  </si>
  <si>
    <t>Точка171</t>
  </si>
  <si>
    <t>Адрес248</t>
  </si>
  <si>
    <t>Точка19</t>
  </si>
  <si>
    <t>Адрес279</t>
  </si>
  <si>
    <t>Точка253</t>
  </si>
  <si>
    <t>Адрес113</t>
  </si>
  <si>
    <t>Точка150</t>
  </si>
  <si>
    <t>Адрес256</t>
  </si>
  <si>
    <t>Точка254</t>
  </si>
  <si>
    <t>Адрес82</t>
  </si>
  <si>
    <t>Точка189</t>
  </si>
  <si>
    <t>Адрес258</t>
  </si>
  <si>
    <t>Точка202</t>
  </si>
  <si>
    <t>Точка38</t>
  </si>
  <si>
    <t>Адрес262</t>
  </si>
  <si>
    <t>Точка181</t>
  </si>
  <si>
    <t>Адрес229</t>
  </si>
  <si>
    <t>Точка60</t>
  </si>
  <si>
    <t>Адрес29</t>
  </si>
  <si>
    <t>Точка197</t>
  </si>
  <si>
    <t>Адрес231</t>
  </si>
  <si>
    <t>Точка190</t>
  </si>
  <si>
    <t>Адрес185</t>
  </si>
  <si>
    <t>Точка270</t>
  </si>
  <si>
    <t>Адрес168</t>
  </si>
  <si>
    <t>Точка137</t>
  </si>
  <si>
    <t>Адрес271</t>
  </si>
  <si>
    <t>Точка49</t>
  </si>
  <si>
    <t>Адрес284</t>
  </si>
  <si>
    <t>Точка37</t>
  </si>
  <si>
    <t>Адрес294</t>
  </si>
  <si>
    <t>Точка157</t>
  </si>
  <si>
    <t>Адрес43</t>
  </si>
  <si>
    <t>Точка185</t>
  </si>
  <si>
    <t>Адрес61</t>
  </si>
  <si>
    <t>Точка191</t>
  </si>
  <si>
    <t>Адрес15</t>
  </si>
  <si>
    <t>Точка230</t>
  </si>
  <si>
    <t>Адрес65</t>
  </si>
  <si>
    <t>Точка154</t>
  </si>
  <si>
    <t>Адрес227</t>
  </si>
  <si>
    <t>Точка25</t>
  </si>
  <si>
    <t>Адрес208</t>
  </si>
  <si>
    <t>Точка266</t>
  </si>
  <si>
    <t>Адрес297</t>
  </si>
  <si>
    <t>Точка203</t>
  </si>
  <si>
    <t>Адрес299</t>
  </si>
  <si>
    <t>Точка145</t>
  </si>
  <si>
    <t>Адрес253</t>
  </si>
  <si>
    <t>Точка41</t>
  </si>
  <si>
    <t>Адрес293</t>
  </si>
  <si>
    <t>Точка146</t>
  </si>
  <si>
    <t>Адрес182</t>
  </si>
  <si>
    <t>Точка236</t>
  </si>
  <si>
    <t>Адрес232</t>
  </si>
  <si>
    <t>Точка166</t>
  </si>
  <si>
    <t>Адрес54</t>
  </si>
  <si>
    <t>Точка26</t>
  </si>
  <si>
    <t>Адрес178</t>
  </si>
  <si>
    <t>Точка196</t>
  </si>
  <si>
    <t>Адрес174</t>
  </si>
  <si>
    <t>Точка153</t>
  </si>
  <si>
    <t>Адрес167</t>
  </si>
  <si>
    <t>Точка188</t>
  </si>
  <si>
    <t>Адрес249</t>
  </si>
  <si>
    <t>Точка173</t>
  </si>
  <si>
    <t>Адрес98</t>
  </si>
  <si>
    <t>Точка200</t>
  </si>
  <si>
    <t>Адрес201</t>
  </si>
  <si>
    <t>Точка9</t>
  </si>
  <si>
    <t>Адрес80</t>
  </si>
  <si>
    <t>Точка1</t>
  </si>
  <si>
    <t>Адрес34</t>
  </si>
  <si>
    <t>Точка44</t>
  </si>
  <si>
    <t>Адрес217</t>
  </si>
  <si>
    <t>Точка169</t>
  </si>
  <si>
    <t>Адрес196</t>
  </si>
  <si>
    <t>Точка149</t>
  </si>
  <si>
    <t>Адрес257</t>
  </si>
  <si>
    <t>Точка139</t>
  </si>
  <si>
    <t>Адрес225</t>
  </si>
  <si>
    <t>Точка183</t>
  </si>
  <si>
    <t>Адрес235</t>
  </si>
  <si>
    <t>Точка207</t>
  </si>
  <si>
    <t>Адрес242</t>
  </si>
  <si>
    <t>Точка10</t>
  </si>
  <si>
    <t>Адрес86</t>
  </si>
  <si>
    <t>Точка210</t>
  </si>
  <si>
    <t>Адрес63</t>
  </si>
  <si>
    <t>Точка241</t>
  </si>
  <si>
    <t>Адрес210</t>
  </si>
  <si>
    <t>Точка167</t>
  </si>
  <si>
    <t>Адрес122</t>
  </si>
  <si>
    <t>Точка8</t>
  </si>
  <si>
    <t>Адрес100</t>
  </si>
  <si>
    <t>Точка244</t>
  </si>
  <si>
    <t>Адрес200</t>
  </si>
  <si>
    <t>Точка53</t>
  </si>
  <si>
    <t>Адрес48</t>
  </si>
  <si>
    <t>Точка152</t>
  </si>
  <si>
    <t>Адрес49</t>
  </si>
  <si>
    <t>Точка134</t>
  </si>
  <si>
    <t>Адрес265</t>
  </si>
  <si>
    <t>Точка231</t>
  </si>
  <si>
    <t>Адрес102</t>
  </si>
  <si>
    <t>Точка246</t>
  </si>
  <si>
    <t>Адрес252</t>
  </si>
  <si>
    <t>Адрес6</t>
  </si>
  <si>
    <t>Точка208</t>
  </si>
  <si>
    <t>Адрес285</t>
  </si>
  <si>
    <t>Точка194</t>
  </si>
  <si>
    <t>Адрес176</t>
  </si>
  <si>
    <t>Точка178</t>
  </si>
  <si>
    <t>Адрес66</t>
  </si>
  <si>
    <t>Точка63</t>
  </si>
  <si>
    <t>Адрес213</t>
  </si>
  <si>
    <t>Сумма по полю Сумма в ценах продажи</t>
  </si>
  <si>
    <t>Названия строк</t>
  </si>
  <si>
    <t>Общий итог</t>
  </si>
  <si>
    <t>янв</t>
  </si>
  <si>
    <t>февр</t>
  </si>
  <si>
    <t>март</t>
  </si>
  <si>
    <t>апр</t>
  </si>
  <si>
    <t>май</t>
  </si>
  <si>
    <t>июнь</t>
  </si>
  <si>
    <t>июль</t>
  </si>
  <si>
    <t>авг</t>
  </si>
  <si>
    <t>сент</t>
  </si>
  <si>
    <t>окт</t>
  </si>
  <si>
    <t>нояб</t>
  </si>
  <si>
    <t>Сумма продажи</t>
  </si>
  <si>
    <t>Прибыль</t>
  </si>
  <si>
    <t>Сумма по полю Прибыль</t>
  </si>
  <si>
    <t xml:space="preserve">Прибыль </t>
  </si>
  <si>
    <t xml:space="preserve"> Прибыль</t>
  </si>
  <si>
    <t>Месяц</t>
  </si>
  <si>
    <t>Сумма по полю Продано, кг.</t>
  </si>
  <si>
    <t>ГРУППА-ЛИДЕР</t>
  </si>
  <si>
    <t>АГЕНТ-АУТСАЙДЕР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</si>
</sst>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_-* #,##0_р_._-;\-* #,##0_р_._-;_-* &quot;-&quot;??_р_._-;_-@_-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>
      <alignment horizontal="left"/>
    </xf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65" fontId="1" fillId="0" borderId="0" xfId="1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NumberFormat="1"/>
    <xf numFmtId="165" fontId="1" fillId="0" borderId="0" xfId="1" applyNumberFormat="1" applyFont="1"/>
    <xf numFmtId="1" fontId="4" fillId="0" borderId="0" xfId="0" applyNumberFormat="1" applyFont="1" applyFill="1"/>
    <xf numFmtId="0" fontId="3" fillId="0" borderId="0" xfId="0" applyFont="1"/>
    <xf numFmtId="0" fontId="5" fillId="0" borderId="1" xfId="2" applyNumberFormat="1" applyFont="1" applyFill="1" applyBorder="1" applyAlignment="1"/>
    <xf numFmtId="0" fontId="5" fillId="0" borderId="2" xfId="2" applyFont="1" applyFill="1" applyBorder="1" applyAlignment="1"/>
    <xf numFmtId="0" fontId="5" fillId="0" borderId="0" xfId="2" applyFont="1" applyFill="1" applyAlignment="1"/>
    <xf numFmtId="0" fontId="6" fillId="0" borderId="0" xfId="0" applyFont="1" applyFill="1"/>
    <xf numFmtId="1" fontId="7" fillId="0" borderId="0" xfId="0" applyNumberFormat="1" applyFont="1" applyFill="1"/>
    <xf numFmtId="0" fontId="7" fillId="0" borderId="0" xfId="0" applyFont="1" applyFill="1"/>
    <xf numFmtId="0" fontId="6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pivotButton="1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165" fontId="0" fillId="0" borderId="0" xfId="0" applyNumberFormat="1"/>
    <xf numFmtId="0" fontId="8" fillId="0" borderId="0" xfId="0" applyFont="1"/>
  </cellXfs>
  <cellStyles count="3">
    <cellStyle name="Обычный" xfId="0" builtinId="0"/>
    <cellStyle name="Обычный 3" xfId="2" xr:uid="{273AAB87-274F-43BF-8A34-12E100109068}"/>
    <cellStyle name="Финансовый" xfId="1" builtinId="3"/>
  </cellStyles>
  <dxfs count="2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_-* #,##0_р_._-;\-* #,##0_р_._-;_-* &quot;-&quot;??_р_.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_-* #,##0_р_._-;\-* #,##0_р_._-;_-* &quot;-&quot;??_р_.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" formatCode="0"/>
      <fill>
        <patternFill patternType="none">
          <fgColor indexed="64"/>
          <bgColor indexed="65"/>
        </patternFill>
      </fill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[Практика управленческой аналитики.xlsx]Аналитическая панель!Сводная таблица10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Прибыль по подгруппам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'Аналитическая панель'!$B$2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'Аналитическая панель'!$A$3:$A$11</c:f>
              <c:strCache>
                <c:ptCount val="8"/>
                <c:pt idx="0">
                  <c:v>Бисквиты</c:v>
                </c:pt>
                <c:pt idx="1">
                  <c:v>Вафельные</c:v>
                </c:pt>
                <c:pt idx="2">
                  <c:v>Глазированные</c:v>
                </c:pt>
                <c:pt idx="3">
                  <c:v>Желейные</c:v>
                </c:pt>
                <c:pt idx="4">
                  <c:v>Кремовые</c:v>
                </c:pt>
                <c:pt idx="5">
                  <c:v>Леденцовая</c:v>
                </c:pt>
                <c:pt idx="6">
                  <c:v>Отливная</c:v>
                </c:pt>
                <c:pt idx="7">
                  <c:v>Помадка</c:v>
                </c:pt>
              </c:strCache>
            </c:strRef>
          </c:cat>
          <c:val>
            <c:numRef>
              <c:f>'Аналитическая панель'!$B$3:$B$11</c:f>
              <c:numCache>
                <c:formatCode>0</c:formatCode>
                <c:ptCount val="8"/>
                <c:pt idx="0">
                  <c:v>12950.964399999997</c:v>
                </c:pt>
                <c:pt idx="1">
                  <c:v>65020.782499999987</c:v>
                </c:pt>
                <c:pt idx="2">
                  <c:v>84435.038979999939</c:v>
                </c:pt>
                <c:pt idx="3">
                  <c:v>67696.533099999986</c:v>
                </c:pt>
                <c:pt idx="4">
                  <c:v>88772.674499999921</c:v>
                </c:pt>
                <c:pt idx="5">
                  <c:v>73478.351200000121</c:v>
                </c:pt>
                <c:pt idx="6">
                  <c:v>93937.687399999777</c:v>
                </c:pt>
                <c:pt idx="7">
                  <c:v>64109.138500000103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4-46FF-883D-1C36C31F2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519391"/>
        <c:axId val="1946527760"/>
      </c:barChart>
      <c:catAx>
        <c:axId val="32951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46527760"/>
        <c:crosses val="autoZero"/>
        <c:auto val="1"/>
        <c:lblAlgn val="ctr"/>
        <c:lblOffset val="100"/>
        <c:noMultiLvlLbl val="0"/>
      </c:catAx>
      <c:valAx>
        <c:axId val="19465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2951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[Практика управленческой аналитики.xlsx]Аналитическая панель!Сводная таблица11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прибыли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2761003795389"/>
          <c:y val="0.27254410906969961"/>
          <c:w val="0.88333541041182806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'Аналитическая панель'!$E$2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'Аналитическая панель'!$D$3:$D$14</c:f>
              <c:strCache>
                <c:ptCount val="11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</c:strCache>
            </c:strRef>
          </c:cat>
          <c:val>
            <c:numRef>
              <c:f>'Аналитическая панель'!$E$3:$E$14</c:f>
              <c:numCache>
                <c:formatCode>0</c:formatCode>
                <c:ptCount val="11"/>
                <c:pt idx="0">
                  <c:v>772.97479999999973</c:v>
                </c:pt>
                <c:pt idx="1">
                  <c:v>1359.6523999999997</c:v>
                </c:pt>
                <c:pt idx="2">
                  <c:v>7741.9974000000002</c:v>
                </c:pt>
                <c:pt idx="3">
                  <c:v>7169.8578999999982</c:v>
                </c:pt>
                <c:pt idx="4">
                  <c:v>9687.2696000000033</c:v>
                </c:pt>
                <c:pt idx="5">
                  <c:v>11730.268399999995</c:v>
                </c:pt>
                <c:pt idx="6">
                  <c:v>9493.0589999999956</c:v>
                </c:pt>
                <c:pt idx="7">
                  <c:v>6612.2557999999972</c:v>
                </c:pt>
                <c:pt idx="8">
                  <c:v>5395.0883000000003</c:v>
                </c:pt>
                <c:pt idx="9">
                  <c:v>2307.6481000000003</c:v>
                </c:pt>
                <c:pt idx="10">
                  <c:v>2750.7107999999994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1-4025-85DF-A71339D3F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68799"/>
        <c:axId val="1946495312"/>
      </c:lineChart>
      <c:catAx>
        <c:axId val="14506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46495312"/>
        <c:crosses val="autoZero"/>
        <c:auto val="1"/>
        <c:lblAlgn val="ctr"/>
        <c:lblOffset val="100"/>
        <c:noMultiLvlLbl val="0"/>
      </c:catAx>
      <c:valAx>
        <c:axId val="19464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4506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[Практика управленческой аналитики.xlsx]Аналитическая панель!Сводная таблица12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Обьемы продаж,</a:t>
            </a:r>
            <a:r>
              <a:rPr lang="ru-RU" baseline="0"/>
              <a:t> кг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'Аналитическая панель'!$H$2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'Аналитическая панель'!$G$3:$G$11</c:f>
              <c:strCache>
                <c:ptCount val="8"/>
                <c:pt idx="0">
                  <c:v>Бисквиты</c:v>
                </c:pt>
                <c:pt idx="1">
                  <c:v>Вафельные</c:v>
                </c:pt>
                <c:pt idx="2">
                  <c:v>Глазированные</c:v>
                </c:pt>
                <c:pt idx="3">
                  <c:v>Желейные</c:v>
                </c:pt>
                <c:pt idx="4">
                  <c:v>Кремовые</c:v>
                </c:pt>
                <c:pt idx="5">
                  <c:v>Леденцовая</c:v>
                </c:pt>
                <c:pt idx="6">
                  <c:v>Отливная</c:v>
                </c:pt>
                <c:pt idx="7">
                  <c:v>Помадка</c:v>
                </c:pt>
              </c:strCache>
            </c:strRef>
          </c:cat>
          <c:val>
            <c:numRef>
              <c:f>'Аналитическая панель'!$H$3:$H$11</c:f>
              <c:numCache>
                <c:formatCode>0</c:formatCode>
                <c:ptCount val="8"/>
                <c:pt idx="0">
                  <c:v>536.93299999999977</c:v>
                </c:pt>
                <c:pt idx="1">
                  <c:v>3368.9980000000023</c:v>
                </c:pt>
                <c:pt idx="2">
                  <c:v>4490.2360000000062</c:v>
                </c:pt>
                <c:pt idx="3">
                  <c:v>5038.1120000000019</c:v>
                </c:pt>
                <c:pt idx="4">
                  <c:v>4470.3929999999964</c:v>
                </c:pt>
                <c:pt idx="5">
                  <c:v>6320.2360000000035</c:v>
                </c:pt>
                <c:pt idx="6">
                  <c:v>6056.4580000000078</c:v>
                </c:pt>
                <c:pt idx="7">
                  <c:v>4171.4820000000009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C-4F85-94B4-FA1996DF6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531280"/>
        <c:axId val="146881695"/>
      </c:barChart>
      <c:catAx>
        <c:axId val="193653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46881695"/>
        <c:crosses val="autoZero"/>
        <c:auto val="1"/>
        <c:lblAlgn val="ctr"/>
        <c:lblOffset val="100"/>
        <c:noMultiLvlLbl val="0"/>
      </c:catAx>
      <c:valAx>
        <c:axId val="1468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3653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[Практика управленческой аналитики.xlsx]Аналитическая панель!Сводная таблица10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Диверсификация по групам</a:t>
            </a:r>
          </a:p>
        </c:rich>
      </c:tx>
      <c:layout>
        <c:manualLayout>
          <c:xMode val="edge"/>
          <c:yMode val="edge"/>
          <c:x val="0.45212489063867017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'Аналитическая панель'!$B$2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1-45CF-9FB9-0B3CBC7A01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1-45CF-9FB9-0B3CBC7A01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31-45CF-9FB9-0B3CBC7A01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31-45CF-9FB9-0B3CBC7A01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31-45CF-9FB9-0B3CBC7A01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31-45CF-9FB9-0B3CBC7A01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31-45CF-9FB9-0B3CBC7A01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D31-45CF-9FB9-0B3CBC7A01F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'Аналитическая панель'!$A$3:$A$11</c:f>
              <c:strCache>
                <c:ptCount val="8"/>
                <c:pt idx="0">
                  <c:v>Бисквиты</c:v>
                </c:pt>
                <c:pt idx="1">
                  <c:v>Вафельные</c:v>
                </c:pt>
                <c:pt idx="2">
                  <c:v>Глазированные</c:v>
                </c:pt>
                <c:pt idx="3">
                  <c:v>Желейные</c:v>
                </c:pt>
                <c:pt idx="4">
                  <c:v>Кремовые</c:v>
                </c:pt>
                <c:pt idx="5">
                  <c:v>Леденцовая</c:v>
                </c:pt>
                <c:pt idx="6">
                  <c:v>Отливная</c:v>
                </c:pt>
                <c:pt idx="7">
                  <c:v>Помадка</c:v>
                </c:pt>
              </c:strCache>
            </c:strRef>
          </c:cat>
          <c:val>
            <c:numRef>
              <c:f>'Аналитическая панель'!$B$3:$B$11</c:f>
              <c:numCache>
                <c:formatCode>0</c:formatCode>
                <c:ptCount val="8"/>
                <c:pt idx="0">
                  <c:v>12950.964399999997</c:v>
                </c:pt>
                <c:pt idx="1">
                  <c:v>65020.782499999987</c:v>
                </c:pt>
                <c:pt idx="2">
                  <c:v>84435.038979999939</c:v>
                </c:pt>
                <c:pt idx="3">
                  <c:v>67696.533099999986</c:v>
                </c:pt>
                <c:pt idx="4">
                  <c:v>88772.674499999921</c:v>
                </c:pt>
                <c:pt idx="5">
                  <c:v>73478.351200000121</c:v>
                </c:pt>
                <c:pt idx="6">
                  <c:v>93937.687399999777</c:v>
                </c:pt>
                <c:pt idx="7">
                  <c:v>64109.138500000103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C-49BE-B2FE-259A3714D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[Практика управленческой аналитики.xlsx]Аналитическая панель!Сводная таблица14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Точки с наибольшими продажами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'Аналитическая панель'!$K$2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'Аналитическая панель'!$J$3:$J$12</c:f>
              <c:strCache>
                <c:ptCount val="10"/>
                <c:pt idx="0">
                  <c:v>Точка67</c:v>
                </c:pt>
                <c:pt idx="1">
                  <c:v>Точка74</c:v>
                </c:pt>
                <c:pt idx="2">
                  <c:v>Точка82</c:v>
                </c:pt>
                <c:pt idx="3">
                  <c:v>Точка115</c:v>
                </c:pt>
                <c:pt idx="4">
                  <c:v>Точка112</c:v>
                </c:pt>
                <c:pt idx="5">
                  <c:v>Точка78</c:v>
                </c:pt>
                <c:pt idx="6">
                  <c:v>Точка116</c:v>
                </c:pt>
                <c:pt idx="7">
                  <c:v>Точка121</c:v>
                </c:pt>
                <c:pt idx="8">
                  <c:v>Точка114</c:v>
                </c:pt>
                <c:pt idx="9">
                  <c:v>Точка125</c:v>
                </c:pt>
              </c:strCache>
            </c:strRef>
          </c:cat>
          <c:val>
            <c:numRef>
              <c:f>'Аналитическая панель'!$K$3:$K$12</c:f>
              <c:numCache>
                <c:formatCode>0</c:formatCode>
                <c:ptCount val="10"/>
                <c:pt idx="0">
                  <c:v>3437.9655000000002</c:v>
                </c:pt>
                <c:pt idx="1">
                  <c:v>3018.1028999999999</c:v>
                </c:pt>
                <c:pt idx="2">
                  <c:v>2286.3318999999997</c:v>
                </c:pt>
                <c:pt idx="3">
                  <c:v>2273.5146999999997</c:v>
                </c:pt>
                <c:pt idx="4">
                  <c:v>1744.8890999999999</c:v>
                </c:pt>
                <c:pt idx="5">
                  <c:v>1697.4461999999996</c:v>
                </c:pt>
                <c:pt idx="6">
                  <c:v>1692.4506999999994</c:v>
                </c:pt>
                <c:pt idx="7">
                  <c:v>1637.5084000000002</c:v>
                </c:pt>
                <c:pt idx="8">
                  <c:v>1602.5436</c:v>
                </c:pt>
                <c:pt idx="9">
                  <c:v>1577.8740999999995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2-4C2D-BE8B-3F35C7846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8241136"/>
        <c:axId val="146874623"/>
      </c:barChart>
      <c:catAx>
        <c:axId val="183824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46874623"/>
        <c:crosses val="autoZero"/>
        <c:auto val="1"/>
        <c:lblAlgn val="ctr"/>
        <c:lblOffset val="100"/>
        <c:noMultiLvlLbl val="0"/>
      </c:catAx>
      <c:valAx>
        <c:axId val="1468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3824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[Практика управленческой аналитики.xlsx]Аналитическая панель!Сводная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Агенты</a:t>
            </a:r>
            <a:r>
              <a:rPr lang="ru-RU" baseline="0"/>
              <a:t> лидеры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'Аналитическая панель'!$N$2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'Аналитическая панель'!$M$3:$M$8</c:f>
              <c:strCache>
                <c:ptCount val="5"/>
                <c:pt idx="0">
                  <c:v>Агент22</c:v>
                </c:pt>
                <c:pt idx="1">
                  <c:v>Агент20</c:v>
                </c:pt>
                <c:pt idx="2">
                  <c:v>Агент9</c:v>
                </c:pt>
                <c:pt idx="3">
                  <c:v>Агент3</c:v>
                </c:pt>
                <c:pt idx="4">
                  <c:v>Агент13</c:v>
                </c:pt>
              </c:strCache>
            </c:strRef>
          </c:cat>
          <c:val>
            <c:numRef>
              <c:f>'Аналитическая панель'!$N$3:$N$8</c:f>
              <c:numCache>
                <c:formatCode>0</c:formatCode>
                <c:ptCount val="5"/>
                <c:pt idx="0">
                  <c:v>217852.63400000022</c:v>
                </c:pt>
                <c:pt idx="1">
                  <c:v>138885.82700000005</c:v>
                </c:pt>
                <c:pt idx="2">
                  <c:v>54804.78</c:v>
                </c:pt>
                <c:pt idx="3">
                  <c:v>10983</c:v>
                </c:pt>
                <c:pt idx="4">
                  <c:v>10751.076999999999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3-46C5-91A2-00ACF1897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265712"/>
        <c:axId val="1173659360"/>
      </c:barChart>
      <c:catAx>
        <c:axId val="11782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173659360"/>
        <c:crosses val="autoZero"/>
        <c:auto val="1"/>
        <c:lblAlgn val="ctr"/>
        <c:lblOffset val="100"/>
        <c:noMultiLvlLbl val="0"/>
      </c:catAx>
      <c:valAx>
        <c:axId val="11736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1782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746760</xdr:colOff>
      <xdr:row>8</xdr:row>
      <xdr:rowOff>7620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Дата сделки">
              <a:extLst>
                <a:ext uri="{FF2B5EF4-FFF2-40B4-BE49-F238E27FC236}">
                  <a16:creationId xmlns:a16="http://schemas.microsoft.com/office/drawing/2014/main" id="{F3CE3353-7E62-4CE6-9B4F-32C494AB9F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 сделки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3573780" cy="1470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163830</xdr:rowOff>
    </xdr:from>
    <xdr:to>
      <xdr:col>6</xdr:col>
      <xdr:colOff>320040</xdr:colOff>
      <xdr:row>29</xdr:row>
      <xdr:rowOff>15240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D16CDF0-B47F-45E8-A7E7-C85BCA997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327660</xdr:colOff>
      <xdr:row>13</xdr:row>
      <xdr:rowOff>148590</xdr:rowOff>
    </xdr:from>
    <xdr:to>
      <xdr:col>10</xdr:col>
      <xdr:colOff>220980</xdr:colOff>
      <xdr:row>28</xdr:row>
      <xdr:rowOff>83820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E89B78F-E506-458A-B441-3692304C8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171450</xdr:rowOff>
    </xdr:from>
    <xdr:to>
      <xdr:col>6</xdr:col>
      <xdr:colOff>327660</xdr:colOff>
      <xdr:row>43</xdr:row>
      <xdr:rowOff>91440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BC22D53-C845-4345-ABE9-F5263FB05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327660</xdr:colOff>
      <xdr:row>28</xdr:row>
      <xdr:rowOff>91440</xdr:rowOff>
    </xdr:from>
    <xdr:to>
      <xdr:col>10</xdr:col>
      <xdr:colOff>259080</xdr:colOff>
      <xdr:row>43</xdr:row>
      <xdr:rowOff>22860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8848FEB-5D5D-4732-814E-85FAC0371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200361</xdr:colOff>
      <xdr:row>13</xdr:row>
      <xdr:rowOff>160244</xdr:rowOff>
    </xdr:from>
    <xdr:to>
      <xdr:col>15</xdr:col>
      <xdr:colOff>7759</xdr:colOff>
      <xdr:row>28</xdr:row>
      <xdr:rowOff>160244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CECFFDD-F1D4-405B-A422-0277416F8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228598</xdr:colOff>
      <xdr:row>28</xdr:row>
      <xdr:rowOff>152400</xdr:rowOff>
    </xdr:from>
    <xdr:to>
      <xdr:col>14</xdr:col>
      <xdr:colOff>600635</xdr:colOff>
      <xdr:row>44</xdr:row>
      <xdr:rowOff>26894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F7A31E-41C4-40D5-9DFD-08B53F4C3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600635</xdr:colOff>
      <xdr:row>13</xdr:row>
      <xdr:rowOff>162707</xdr:rowOff>
    </xdr:from>
    <xdr:to>
      <xdr:col>17</xdr:col>
      <xdr:colOff>358589</xdr:colOff>
      <xdr:row>27</xdr:row>
      <xdr:rowOff>125505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Подгруппа 3">
              <a:extLst>
                <a:ext uri="{FF2B5EF4-FFF2-40B4-BE49-F238E27FC236}">
                  <a16:creationId xmlns:a16="http://schemas.microsoft.com/office/drawing/2014/main" id="{F7AB87D0-255A-434B-874D-D61F0B8344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дгруппа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96564" y="2493531"/>
              <a:ext cx="1586754" cy="24729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2537460</xdr:colOff>
      <xdr:row>1</xdr:row>
      <xdr:rowOff>30480</xdr:rowOff>
    </xdr:from>
    <xdr:to>
      <xdr:col>4</xdr:col>
      <xdr:colOff>579120</xdr:colOff>
      <xdr:row>14</xdr:row>
      <xdr:rowOff>120015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Подгруппа 1">
              <a:extLst>
                <a:ext uri="{FF2B5EF4-FFF2-40B4-BE49-F238E27FC236}">
                  <a16:creationId xmlns:a16="http://schemas.microsoft.com/office/drawing/2014/main" id="{C524F87B-D4E5-415B-A70D-15D2426FED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дгруппа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3320" y="2133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ian" refreshedDate="44527.68053287037" createdVersion="6" refreshedVersion="6" minRefreshableVersion="3" recordCount="4520" xr:uid="{99DA50D9-B6A0-4B50-A3D9-43F886BE3D47}">
  <cacheSource type="worksheet">
    <worksheetSource name="Таблица1"/>
  </cacheSource>
  <cacheFields count="13">
    <cacheField name="Дата сделки" numFmtId="14">
      <sharedItems containsSemiMixedTypes="0" containsNonDate="0" containsDate="1" containsString="0" minDate="2017-01-10T00:00:00" maxDate="2017-11-25T00:00:00" count="224">
        <d v="2017-11-24T00:00:00"/>
        <d v="2017-11-23T00:00:00"/>
        <d v="2017-11-22T00:00:00"/>
        <d v="2017-11-21T00:00:00"/>
        <d v="2017-11-20T00:00:00"/>
        <d v="2017-11-17T00:00:00"/>
        <d v="2017-11-16T00:00:00"/>
        <d v="2017-11-15T00:00:00"/>
        <d v="2017-11-14T00:00:00"/>
        <d v="2017-11-13T00:00:00"/>
        <d v="2017-11-10T00:00:00"/>
        <d v="2017-11-09T00:00:00"/>
        <d v="2017-11-08T00:00:00"/>
        <d v="2017-11-07T00:00:00"/>
        <d v="2017-11-06T00:00:00"/>
        <d v="2017-11-03T00:00:00"/>
        <d v="2017-11-02T00:00:00"/>
        <d v="2017-11-01T00:00:00"/>
        <d v="2017-10-31T00:00:00"/>
        <d v="2017-10-30T00:00:00"/>
        <d v="2017-10-27T00:00:00"/>
        <d v="2017-10-26T00:00:00"/>
        <d v="2017-10-25T00:00:00"/>
        <d v="2017-10-24T00:00:00"/>
        <d v="2017-10-23T00:00:00"/>
        <d v="2017-10-20T00:00:00"/>
        <d v="2017-10-19T00:00:00"/>
        <d v="2017-10-18T00:00:00"/>
        <d v="2017-10-17T00:00:00"/>
        <d v="2017-10-16T00:00:00"/>
        <d v="2017-10-13T00:00:00"/>
        <d v="2017-10-12T00:00:00"/>
        <d v="2017-10-11T00:00:00"/>
        <d v="2017-10-10T00:00:00"/>
        <d v="2017-10-09T00:00:00"/>
        <d v="2017-10-06T00:00:00"/>
        <d v="2017-10-05T00:00:00"/>
        <d v="2017-10-04T00:00:00"/>
        <d v="2017-10-03T00:00:00"/>
        <d v="2017-10-02T00:00:00"/>
        <d v="2017-09-29T00:00:00"/>
        <d v="2017-09-28T00:00:00"/>
        <d v="2017-09-27T00:00:00"/>
        <d v="2017-09-26T00:00:00"/>
        <d v="2017-09-25T00:00:00"/>
        <d v="2017-09-22T00:00:00"/>
        <d v="2017-09-21T00:00:00"/>
        <d v="2017-09-20T00:00:00"/>
        <d v="2017-09-19T00:00:00"/>
        <d v="2017-09-18T00:00:00"/>
        <d v="2017-09-15T00:00:00"/>
        <d v="2017-09-14T00:00:00"/>
        <d v="2017-09-13T00:00:00"/>
        <d v="2017-09-12T00:00:00"/>
        <d v="2017-09-11T00:00:00"/>
        <d v="2017-09-08T00:00:00"/>
        <d v="2017-09-07T00:00:00"/>
        <d v="2017-09-06T00:00:00"/>
        <d v="2017-09-05T00:00:00"/>
        <d v="2017-09-04T00:00:00"/>
        <d v="2017-09-01T00:00:00"/>
        <d v="2017-08-31T00:00:00"/>
        <d v="2017-08-30T00:00:00"/>
        <d v="2017-08-29T00:00:00"/>
        <d v="2017-08-28T00:00:00"/>
        <d v="2017-08-25T00:00:00"/>
        <d v="2017-08-24T00:00:00"/>
        <d v="2017-08-23T00:00:00"/>
        <d v="2017-08-22T00:00:00"/>
        <d v="2017-08-21T00:00:00"/>
        <d v="2017-08-18T00:00:00"/>
        <d v="2017-08-17T00:00:00"/>
        <d v="2017-08-16T00:00:00"/>
        <d v="2017-08-15T00:00:00"/>
        <d v="2017-08-14T00:00:00"/>
        <d v="2017-08-11T00:00:00"/>
        <d v="2017-08-10T00:00:00"/>
        <d v="2017-08-09T00:00:00"/>
        <d v="2017-08-08T00:00:00"/>
        <d v="2017-08-07T00:00:00"/>
        <d v="2017-08-04T00:00:00"/>
        <d v="2017-08-03T00:00:00"/>
        <d v="2017-08-02T00:00:00"/>
        <d v="2017-08-01T00:00:00"/>
        <d v="2017-07-31T00:00:00"/>
        <d v="2017-07-28T00:00:00"/>
        <d v="2017-07-27T00:00:00"/>
        <d v="2017-07-26T00:00:00"/>
        <d v="2017-07-25T00:00:00"/>
        <d v="2017-07-24T00:00:00"/>
        <d v="2017-07-21T00:00:00"/>
        <d v="2017-07-20T00:00:00"/>
        <d v="2017-07-19T00:00:00"/>
        <d v="2017-07-18T00:00:00"/>
        <d v="2017-07-17T00:00:00"/>
        <d v="2017-07-14T00:00:00"/>
        <d v="2017-07-13T00:00:00"/>
        <d v="2017-07-12T00:00:00"/>
        <d v="2017-07-11T00:00:00"/>
        <d v="2017-07-10T00:00:00"/>
        <d v="2017-07-07T00:00:00"/>
        <d v="2017-07-06T00:00:00"/>
        <d v="2017-07-05T00:00:00"/>
        <d v="2017-07-04T00:00:00"/>
        <d v="2017-07-03T00:00:00"/>
        <d v="2017-06-30T00:00:00"/>
        <d v="2017-06-29T00:00:00"/>
        <d v="2017-06-28T00:00:00"/>
        <d v="2017-06-27T00:00:00"/>
        <d v="2017-06-26T00:00:00"/>
        <d v="2017-06-23T00:00:00"/>
        <d v="2017-06-22T00:00:00"/>
        <d v="2017-06-21T00:00:00"/>
        <d v="2017-06-20T00:00:00"/>
        <d v="2017-06-19T00:00:00"/>
        <d v="2017-06-16T00:00:00"/>
        <d v="2017-06-15T00:00:00"/>
        <d v="2017-06-14T00:00:00"/>
        <d v="2017-06-13T00:00:00"/>
        <d v="2017-06-12T00:00:00"/>
        <d v="2017-06-09T00:00:00"/>
        <d v="2017-06-08T00:00:00"/>
        <d v="2017-06-07T00:00:00"/>
        <d v="2017-06-06T00:00:00"/>
        <d v="2017-06-05T00:00:00"/>
        <d v="2017-06-02T00:00:00"/>
        <d v="2017-06-01T00:00:00"/>
        <d v="2017-05-31T00:00:00"/>
        <d v="2017-05-30T00:00:00"/>
        <d v="2017-05-29T00:00:00"/>
        <d v="2017-05-26T00:00:00"/>
        <d v="2017-05-25T00:00:00"/>
        <d v="2017-05-24T00:00:00"/>
        <d v="2017-05-23T00:00:00"/>
        <d v="2017-05-22T00:00:00"/>
        <d v="2017-05-19T00:00:00"/>
        <d v="2017-05-18T00:00:00"/>
        <d v="2017-05-17T00:00:00"/>
        <d v="2017-05-16T00:00:00"/>
        <d v="2017-05-15T00:00:00"/>
        <d v="2017-05-12T00:00:00"/>
        <d v="2017-05-11T00:00:00"/>
        <d v="2017-05-10T00:00:00"/>
        <d v="2017-05-09T00:00:00"/>
        <d v="2017-05-08T00:00:00"/>
        <d v="2017-05-05T00:00:00"/>
        <d v="2017-05-04T00:00:00"/>
        <d v="2017-05-03T00:00:00"/>
        <d v="2017-05-02T00:00:00"/>
        <d v="2017-05-01T00:00:00"/>
        <d v="2017-04-28T00:00:00"/>
        <d v="2017-04-27T00:00:00"/>
        <d v="2017-04-26T00:00:00"/>
        <d v="2017-04-25T00:00:00"/>
        <d v="2017-04-24T00:00:00"/>
        <d v="2017-04-21T00:00:00"/>
        <d v="2017-04-20T00:00:00"/>
        <d v="2017-04-19T00:00:00"/>
        <d v="2017-04-18T00:00:00"/>
        <d v="2017-04-17T00:00:00"/>
        <d v="2017-04-14T00:00:00"/>
        <d v="2017-04-13T00:00:00"/>
        <d v="2017-04-12T00:00:00"/>
        <d v="2017-04-11T00:00:00"/>
        <d v="2017-04-10T00:00:00"/>
        <d v="2017-04-07T00:00:00"/>
        <d v="2017-04-06T00:00:00"/>
        <d v="2017-04-05T00:00:00"/>
        <d v="2017-04-04T00:00:00"/>
        <d v="2017-04-03T00:00:00"/>
        <d v="2017-03-31T00:00:00"/>
        <d v="2017-03-30T00:00:00"/>
        <d v="2017-03-29T00:00:00"/>
        <d v="2017-03-28T00:00:00"/>
        <d v="2017-03-27T00:00:00"/>
        <d v="2017-03-24T00:00:00"/>
        <d v="2017-03-23T00:00:00"/>
        <d v="2017-03-22T00:00:00"/>
        <d v="2017-03-21T00:00:00"/>
        <d v="2017-03-20T00:00:00"/>
        <d v="2017-03-17T00:00:00"/>
        <d v="2017-03-16T00:00:00"/>
        <d v="2017-03-15T00:00:00"/>
        <d v="2017-03-14T00:00:00"/>
        <d v="2017-03-13T00:00:00"/>
        <d v="2017-03-10T00:00:00"/>
        <d v="2017-03-09T00:00:00"/>
        <d v="2017-03-08T00:00:00"/>
        <d v="2017-03-07T00:00:00"/>
        <d v="2017-03-06T00:00:00"/>
        <d v="2017-03-03T00:00:00"/>
        <d v="2017-03-02T00:00:00"/>
        <d v="2017-03-01T00:00:00"/>
        <d v="2017-02-28T00:00:00"/>
        <d v="2017-02-27T00:00:00"/>
        <d v="2017-02-24T00:00:00"/>
        <d v="2017-02-23T00:00:00"/>
        <d v="2017-02-22T00:00:00"/>
        <d v="2017-02-21T00:00:00"/>
        <d v="2017-02-20T00:00:00"/>
        <d v="2017-02-17T00:00:00"/>
        <d v="2017-02-16T00:00:00"/>
        <d v="2017-02-15T00:00:00"/>
        <d v="2017-02-14T00:00:00"/>
        <d v="2017-02-13T00:00:00"/>
        <d v="2017-02-10T00:00:00"/>
        <d v="2017-02-09T00:00:00"/>
        <d v="2017-02-08T00:00:00"/>
        <d v="2017-02-07T00:00:00"/>
        <d v="2017-02-06T00:00:00"/>
        <d v="2017-02-03T00:00:00"/>
        <d v="2017-02-02T00:00:00"/>
        <d v="2017-02-01T00:00:00"/>
        <d v="2017-01-24T00:00:00"/>
        <d v="2017-01-23T00:00:00"/>
        <d v="2017-01-20T00:00:00"/>
        <d v="2017-01-19T00:00:00"/>
        <d v="2017-01-18T00:00:00"/>
        <d v="2017-01-17T00:00:00"/>
        <d v="2017-01-16T00:00:00"/>
        <d v="2017-01-13T00:00:00"/>
        <d v="2017-01-12T00:00:00"/>
        <d v="2017-01-11T00:00:00"/>
        <d v="2017-01-10T00:00:00"/>
      </sharedItems>
      <fieldGroup base="0">
        <rangePr groupBy="months" startDate="2017-01-10T00:00:00" endDate="2017-11-25T00:00:00"/>
        <groupItems count="14">
          <s v="&lt;10.01.2017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25.11.2017"/>
        </groupItems>
      </fieldGroup>
    </cacheField>
    <cacheField name="Агент" numFmtId="0">
      <sharedItems count="23">
        <s v="Агент15"/>
        <s v="Агент22"/>
        <s v="Агент14"/>
        <s v="Агент9"/>
        <s v="Агент8"/>
        <s v="Агент3"/>
        <s v="Агент19"/>
        <s v="Агент7"/>
        <s v="Агент16"/>
        <s v="Агент13"/>
        <s v="Агент5"/>
        <s v="Агент1"/>
        <s v="Агент6"/>
        <s v="Агент11"/>
        <s v="Агент2"/>
        <s v="Агент4"/>
        <s v="Агент24"/>
        <s v="Агент23"/>
        <s v="Агент20"/>
        <s v="Агент18"/>
        <s v="Агент12"/>
        <s v="Агент17"/>
        <s v="Агент21"/>
      </sharedItems>
    </cacheField>
    <cacheField name="Торговая точка" numFmtId="0">
      <sharedItems count="287">
        <s v="Точка113"/>
        <s v="Точка77"/>
        <s v="Точка114"/>
        <s v="Точка115"/>
        <s v="Точка74"/>
        <s v="Точка78"/>
        <s v="Точка75"/>
        <s v="Точка91"/>
        <s v="Точка116"/>
        <s v="Точка110"/>
        <s v="Точка124"/>
        <s v="Точка287"/>
        <s v="Точка109"/>
        <s v="Точка120"/>
        <s v="Точка119"/>
        <s v="Точка94"/>
        <s v="Точка108"/>
        <s v="Точка125"/>
        <s v="Точка100"/>
        <s v="Точка98"/>
        <s v="Точка104"/>
        <s v="Точка105"/>
        <s v="Точка95"/>
        <s v="Точка99"/>
        <s v="Точка76"/>
        <s v="Точка126"/>
        <s v="Точка285"/>
        <s v="Точка87"/>
        <s v="Точка96"/>
        <s v="Точка88"/>
        <s v="Точка82"/>
        <s v="Точка90"/>
        <s v="Точка122"/>
        <s v="Точка79"/>
        <s v="Точка93"/>
        <s v="Точка84"/>
        <s v="Точка85"/>
        <s v="Точка129"/>
        <s v="Точка70"/>
        <s v="Точка89"/>
        <s v="Точка73"/>
        <s v="Точка101"/>
        <s v="Точка65"/>
        <s v="Точка123"/>
        <s v="Точка148"/>
        <s v="Точка24"/>
        <s v="Точка72"/>
        <s v="Точка121"/>
        <s v="Точка3"/>
        <s v="Точка233"/>
        <s v="Точка62"/>
        <s v="Точка286"/>
        <s v="Точка37"/>
        <s v="Точка259"/>
        <s v="Точка14"/>
        <s v="Точка63"/>
        <s v="Точка107"/>
        <s v="Точка247"/>
        <s v="Точка290"/>
        <s v="Точка102"/>
        <s v="Точка67"/>
        <s v="Точка128"/>
        <s v="Точка117"/>
        <s v="Точка43"/>
        <s v="Точка29"/>
        <s v="Точка58"/>
        <s v="Точка71"/>
        <s v="Точка111"/>
        <s v="Точка288"/>
        <s v="Точка97"/>
        <s v="Точка103"/>
        <s v="Точка66"/>
        <s v="Точка159"/>
        <s v="Точка83"/>
        <s v="Точка208"/>
        <s v="Точка112"/>
        <s v="Точка226"/>
        <s v="Точка276"/>
        <s v="Точка262"/>
        <s v="Точка178"/>
        <s v="Точка86"/>
        <s v="Точка92"/>
        <s v="Точка2"/>
        <s v="Точка144"/>
        <s v="Точка127"/>
        <s v="Точка194"/>
        <s v="Точка61"/>
        <s v="Точка64"/>
        <s v="Точка69"/>
        <s v="Точка80"/>
        <s v="Точка265"/>
        <s v="Точка25"/>
        <s v="Точка151"/>
        <s v="Точка240"/>
        <s v="Точка299"/>
        <s v="Точка81"/>
        <s v="Точка165"/>
        <s v="Точка215"/>
        <s v="Точка131"/>
        <s v="Точка291"/>
        <s v="Точка294"/>
        <s v="Точка28"/>
        <s v="Точка176"/>
        <s v="Точка232"/>
        <s v="Точка185"/>
        <s v="Точка214"/>
        <s v="Точка132"/>
        <s v="Точка274"/>
        <s v="Точка227"/>
        <s v="Точка34"/>
        <s v="Точка242"/>
        <s v="Точка224"/>
        <s v="Точка51"/>
        <s v="Точка197"/>
        <s v="Точка118"/>
        <s v="Точка6"/>
        <s v="Точка246"/>
        <s v="Точка199"/>
        <s v="Точка273"/>
        <s v="Точка231"/>
        <s v="Точка177"/>
        <s v="Точка204"/>
        <s v="Точка300"/>
        <s v="Точка134"/>
        <s v="Точка223"/>
        <s v="Точка138"/>
        <s v="Точка146"/>
        <s v="Точка38"/>
        <s v="Точка245"/>
        <s v="Точка244"/>
        <s v="Точка161"/>
        <s v="Точка235"/>
        <s v="Точка35"/>
        <s v="Точка253"/>
        <s v="Точка193"/>
        <s v="Точка237"/>
        <s v="Точка256"/>
        <s v="Точка282"/>
        <s v="Точка40"/>
        <s v="Точка31"/>
        <s v="Точка106"/>
        <s v="Точка13"/>
        <s v="Точка149"/>
        <s v="Точка45"/>
        <s v="Точка217"/>
        <s v="Точка257"/>
        <s v="Точка200"/>
        <s v="Точка5"/>
        <s v="Точка27"/>
        <s v="Точка152"/>
        <s v="Точка18"/>
        <s v="Точка53"/>
        <s v="Точка50"/>
        <s v="Точка17"/>
        <s v="Точка130"/>
        <s v="Точка8"/>
        <s v="Точка162"/>
        <s v="Точка213"/>
        <s v="Точка168"/>
        <s v="Точка241"/>
        <s v="Точка57"/>
        <s v="Точка167"/>
        <s v="Точка60"/>
        <s v="Точка236"/>
        <s v="Точка68"/>
        <s v="Точка210"/>
        <s v="Точка36"/>
        <s v="Точка207"/>
        <s v="Точка10"/>
        <s v="Точка56"/>
        <s v="Точка15"/>
        <s v="Точка180"/>
        <s v="Точка283"/>
        <s v="Точка298"/>
        <s v="Точка251"/>
        <s v="Точка21"/>
        <s v="Точка183"/>
        <s v="Точка139"/>
        <s v="Точка263"/>
        <s v="Точка49"/>
        <s v="Точка9"/>
        <s v="Точка169"/>
        <s v="Точка195"/>
        <s v="Точка1"/>
        <s v="Точка44"/>
        <s v="Точка277"/>
        <s v="Точка48"/>
        <s v="Точка230"/>
        <s v="Точка160"/>
        <s v="Точка188"/>
        <s v="Точка173"/>
        <s v="Точка153"/>
        <s v="Точка26"/>
        <s v="Точка196"/>
        <s v="Точка166"/>
        <s v="Точка260"/>
        <s v="Точка41"/>
        <s v="Точка219"/>
        <s v="Точка234"/>
        <s v="Точка33"/>
        <s v="Точка147"/>
        <s v="Точка145"/>
        <s v="Точка203"/>
        <s v="Точка154"/>
        <s v="Точка266"/>
        <s v="Точка252"/>
        <s v="Точка191"/>
        <s v="Точка198"/>
        <s v="Точка239"/>
        <s v="Точка270"/>
        <s v="Точка271"/>
        <s v="Точка157"/>
        <s v="Точка4"/>
        <s v="Точка281"/>
        <s v="Точка136"/>
        <s v="Точка293"/>
        <s v="Точка137"/>
        <s v="Точка190"/>
        <s v="Точка211"/>
        <s v="Точка32"/>
        <s v="Точка206"/>
        <s v="Точка135"/>
        <s v="Точка181"/>
        <s v="Точка20"/>
        <s v="Точка19"/>
        <s v="Точка202"/>
        <s v="Точка254"/>
        <s v="Точка189"/>
        <s v="Точка292"/>
        <s v="Точка133"/>
        <s v="Точка150"/>
        <s v="Точка171"/>
        <s v="Точка172"/>
        <s v="Точка23"/>
        <s v="Точка42"/>
        <s v="Точка218"/>
        <s v="Точка170"/>
        <s v="Точка222"/>
        <s v="Точка272"/>
        <s v="Точка258"/>
        <s v="Точка264"/>
        <s v="Точка269"/>
        <s v="Точка268"/>
        <s v="Точка205"/>
        <s v="Точка228"/>
        <s v="Точка296"/>
        <s v="Точка164"/>
        <s v="Точка11"/>
        <s v="Точка295"/>
        <s v="Точка16"/>
        <s v="Точка275"/>
        <s v="Точка141"/>
        <s v="Точка220"/>
        <s v="Точка267"/>
        <s v="Точка179"/>
        <s v="Точка278"/>
        <s v="Точка47"/>
        <s v="Точка46"/>
        <s v="Точка280"/>
        <s v="Точка248"/>
        <s v="Точка238"/>
        <s v="Точка297"/>
        <s v="Точка249"/>
        <s v="Точка250"/>
        <s v="Точка261"/>
        <s v="Точка155"/>
        <s v="Точка229"/>
        <s v="Точка209"/>
        <s v="Точка163"/>
        <s v="Точка289"/>
        <s v="Точка156"/>
        <s v="Точка52"/>
        <s v="Точка221"/>
        <s v="Точка175"/>
        <s v="Точка142"/>
        <s v="Точка174"/>
        <s v="Точка22"/>
        <s v="Точка39"/>
        <s v="Точка187"/>
        <s v="Точка284"/>
        <s v="Точка140"/>
        <s v="Точка255"/>
        <s v="Точка243"/>
        <s v="Точка59"/>
        <s v="Точка279"/>
        <s v="Точка12"/>
        <s v="Точка192"/>
      </sharedItems>
    </cacheField>
    <cacheField name="Тип ТТ" numFmtId="0">
      <sharedItems/>
    </cacheField>
    <cacheField name="Адрес" numFmtId="0">
      <sharedItems/>
    </cacheField>
    <cacheField name="Код товара" numFmtId="0">
      <sharedItems containsSemiMixedTypes="0" containsString="0" containsNumber="1" containsInteger="1" minValue="15000" maxValue="1500001200"/>
    </cacheField>
    <cacheField name="Наименование" numFmtId="0">
      <sharedItems count="85">
        <s v="Шипучка лимон"/>
        <s v="Ароматный банан"/>
        <s v="Аромат мяты"/>
        <s v="Вишня"/>
        <s v=" крем-шоколад "/>
        <s v="Карамель дюшес "/>
        <s v="Шипучка микс"/>
        <s v="Рулет апельсин-крем"/>
        <s v="Морошковая"/>
        <s v="Бим-Бом"/>
        <s v="Мини вкус вишни "/>
        <s v="Пилот"/>
        <s v="Кленовая"/>
        <s v="Сливочно-творожный"/>
        <s v="Байкальская мята"/>
        <s v="Цитрусовая карамель"/>
        <s v="Банан-вишня "/>
        <s v="Сливки-апельсин"/>
        <s v="Сливки-малина"/>
        <s v="Сливки-клубника"/>
        <s v="Зеленый петушок"/>
        <s v="Южный вечер "/>
        <s v="Стеклышки микс"/>
        <s v="Пчелка "/>
        <s v="Сказочный мишка"/>
        <s v="Молочный"/>
        <s v="Ромашка "/>
        <s v="Рулет вишня-крем"/>
        <s v="Рококо"/>
        <s v="Серебрянный шедевр"/>
        <s v="Вишня в шоколаде"/>
        <s v="Лимонно-апельсиновый"/>
        <s v="Какао со сливками"/>
        <s v="Буревестник"/>
        <s v="Орешек"/>
        <s v="Ласточка"/>
        <s v="Нежные"/>
        <s v="Мини  молоко"/>
        <s v="Микс"/>
        <s v="Желе апельсина"/>
        <s v="Мини  шоколад "/>
        <s v="Грушевые "/>
        <s v="Цитрусовый коктейль"/>
        <s v="Лесной орех"/>
        <s v="крем-сгущенное молоко "/>
        <s v="крем-орех "/>
        <s v="Барбасовая"/>
        <s v="Рулет абрикос-крем"/>
        <s v="Карамель барбарис"/>
        <s v="Кремовые"/>
        <s v="Кофейные"/>
        <s v="желе в помаде"/>
        <s v="Золотой кокос"/>
        <s v="Морская звезда "/>
        <s v="Капри молоко"/>
        <s v="Золотой теленок"/>
        <s v="Шипучка апельсин"/>
        <s v="Знаки Зодиака "/>
        <s v="Тоффи в помаде"/>
        <s v="Золотой шедевр"/>
        <s v="Веселый журавлик"/>
        <s v="Шипучка лимонад "/>
        <s v="Ореховые"/>
        <s v="Рулет шоколадный"/>
        <s v="Мини  орех "/>
        <s v="Рулет шоколадно-ореховый "/>
        <s v="Медовая дыня"/>
        <s v="Лайм"/>
        <s v="Кофейная со сливками"/>
        <s v="Золотой  крем-брюле"/>
        <s v="Карамель мята "/>
        <s v="Ванильные"/>
        <s v="Тарантелла "/>
        <s v="Клюковка"/>
        <s v="Золотой шар"/>
        <s v="Миндальные"/>
        <s v="Золотой орех"/>
        <s v="Желе черники"/>
        <s v="Рулет сгущенное молоко МФ "/>
        <s v="Банан-клубника "/>
        <s v="Желе барбариса"/>
        <s v="Стежки"/>
        <s v="Рулет капучино"/>
        <s v="Василиса"/>
        <s v="Рулет клубника-крем"/>
      </sharedItems>
    </cacheField>
    <cacheField name="Подгруппа" numFmtId="0">
      <sharedItems count="8">
        <s v="Леденцовая"/>
        <s v="Помадка"/>
        <s v="Желейные"/>
        <s v="Вафельные"/>
        <s v="Бисквиты"/>
        <s v="Глазированные"/>
        <s v="Отливная"/>
        <s v="Кремовые"/>
      </sharedItems>
    </cacheField>
    <cacheField name="Ед.изм." numFmtId="0">
      <sharedItems/>
    </cacheField>
    <cacheField name="Продано, кг." numFmtId="0">
      <sharedItems containsSemiMixedTypes="0" containsString="0" containsNumber="1" minValue="0.1" maxValue="640"/>
    </cacheField>
    <cacheField name="Сумма в ценах закупки" numFmtId="165">
      <sharedItems containsSemiMixedTypes="0" containsString="0" containsNumber="1" minValue="0" maxValue="34189.088000000003"/>
    </cacheField>
    <cacheField name="Сумма в ценах продажи" numFmtId="165">
      <sharedItems containsSemiMixedTypes="0" containsString="0" containsNumber="1" minValue="17.72" maxValue="37472"/>
    </cacheField>
    <cacheField name="Прибыль" numFmtId="165">
      <sharedItems containsSemiMixedTypes="0" containsString="0" containsNumber="1" minValue="-63.597800000000007" maxValue="4202"/>
    </cacheField>
  </cacheFields>
  <extLst>
    <ext xmlns:x14="http://schemas.microsoft.com/office/spreadsheetml/2009/9/main" uri="{725AE2AE-9491-48be-B2B4-4EB974FC3084}">
      <x14:pivotCacheDefinition pivotCacheId="7699624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0">
  <r>
    <x v="0"/>
    <x v="0"/>
    <x v="0"/>
    <s v="С"/>
    <s v="Адрес151"/>
    <n v="270400"/>
    <x v="0"/>
    <x v="0"/>
    <s v="кг"/>
    <n v="4"/>
    <n v="213.66480000000001"/>
    <n v="262.76"/>
    <n v="49.095199999999977"/>
  </r>
  <r>
    <x v="0"/>
    <x v="1"/>
    <x v="1"/>
    <s v="ЭС"/>
    <s v="Адрес88"/>
    <n v="1005051500"/>
    <x v="1"/>
    <x v="1"/>
    <s v="кг"/>
    <n v="5"/>
    <n v="395.9"/>
    <n v="450.25"/>
    <n v="54.350000000000023"/>
  </r>
  <r>
    <x v="0"/>
    <x v="1"/>
    <x v="2"/>
    <s v="ЭС"/>
    <s v="Адрес154"/>
    <n v="1005051700"/>
    <x v="2"/>
    <x v="1"/>
    <s v="кг"/>
    <n v="4.5"/>
    <n v="620.32320000000004"/>
    <n v="706.86"/>
    <n v="86.536799999999971"/>
  </r>
  <r>
    <x v="0"/>
    <x v="1"/>
    <x v="3"/>
    <s v="С"/>
    <s v="Адрес156"/>
    <n v="1005051500"/>
    <x v="1"/>
    <x v="1"/>
    <s v="кг"/>
    <n v="10"/>
    <n v="769.04600000000005"/>
    <n v="889.6"/>
    <n v="120.55399999999997"/>
  </r>
  <r>
    <x v="0"/>
    <x v="2"/>
    <x v="4"/>
    <s v="ЭС"/>
    <s v="Адрес77"/>
    <n v="580000"/>
    <x v="3"/>
    <x v="2"/>
    <s v="кг"/>
    <n v="8"/>
    <n v="595.30560000000003"/>
    <n v="717.6"/>
    <n v="122.2944"/>
  </r>
  <r>
    <x v="0"/>
    <x v="1"/>
    <x v="5"/>
    <s v="ЭС"/>
    <s v="Адрес89"/>
    <n v="1005051500"/>
    <x v="1"/>
    <x v="1"/>
    <s v="кг"/>
    <n v="3"/>
    <n v="588.2106"/>
    <n v="732.3"/>
    <n v="144.08939999999996"/>
  </r>
  <r>
    <x v="0"/>
    <x v="1"/>
    <x v="6"/>
    <s v="С"/>
    <s v="Адрес78"/>
    <n v="1005201000"/>
    <x v="4"/>
    <x v="3"/>
    <s v="кг"/>
    <n v="6"/>
    <n v="994.62120000000004"/>
    <n v="1191.3"/>
    <n v="196.67879999999991"/>
  </r>
  <r>
    <x v="1"/>
    <x v="1"/>
    <x v="7"/>
    <s v="См"/>
    <s v="Адрес118"/>
    <n v="20100"/>
    <x v="5"/>
    <x v="0"/>
    <s v="кг"/>
    <n v="3.5"/>
    <n v="374.39850000000001"/>
    <n v="398.72"/>
    <n v="24.321500000000015"/>
  </r>
  <r>
    <x v="1"/>
    <x v="1"/>
    <x v="3"/>
    <s v="С"/>
    <s v="Адрес156"/>
    <n v="280500"/>
    <x v="6"/>
    <x v="0"/>
    <s v="кг"/>
    <n v="1.65"/>
    <n v="230.78"/>
    <n v="262.57"/>
    <n v="31.789999999999992"/>
  </r>
  <r>
    <x v="1"/>
    <x v="1"/>
    <x v="8"/>
    <s v="ЭС"/>
    <s v="Адрес157"/>
    <n v="1500000801"/>
    <x v="7"/>
    <x v="4"/>
    <s v="кг"/>
    <n v="3.4"/>
    <n v="243.23600000000002"/>
    <n v="276.65800000000002"/>
    <n v="33.421999999999997"/>
  </r>
  <r>
    <x v="1"/>
    <x v="1"/>
    <x v="2"/>
    <s v="ЭС"/>
    <s v="Адрес154"/>
    <n v="170101"/>
    <x v="8"/>
    <x v="2"/>
    <s v="кг"/>
    <n v="3.5"/>
    <n v="364.23939999999999"/>
    <n v="398.72"/>
    <n v="34.480600000000038"/>
  </r>
  <r>
    <x v="1"/>
    <x v="2"/>
    <x v="9"/>
    <s v="См"/>
    <s v="Адрес148"/>
    <n v="1005040800"/>
    <x v="9"/>
    <x v="5"/>
    <s v="кг"/>
    <n v="3"/>
    <n v="214.62"/>
    <n v="258.75"/>
    <n v="44.129999999999995"/>
  </r>
  <r>
    <x v="1"/>
    <x v="1"/>
    <x v="10"/>
    <s v="См"/>
    <s v="Адрес143"/>
    <n v="280500"/>
    <x v="6"/>
    <x v="0"/>
    <s v="кг"/>
    <n v="8"/>
    <n v="427.32960000000003"/>
    <n v="484.24"/>
    <n v="56.910399999999981"/>
  </r>
  <r>
    <x v="1"/>
    <x v="1"/>
    <x v="11"/>
    <s v="Опт"/>
    <s v="Адрес115"/>
    <n v="1005201000"/>
    <x v="4"/>
    <x v="3"/>
    <s v="кг"/>
    <n v="5"/>
    <n v="477"/>
    <n v="542.5"/>
    <n v="65.5"/>
  </r>
  <r>
    <x v="1"/>
    <x v="3"/>
    <x v="12"/>
    <s v="ЭС"/>
    <s v="Адрес142"/>
    <n v="580000"/>
    <x v="3"/>
    <x v="2"/>
    <s v="кг"/>
    <n v="8"/>
    <n v="595.43920000000003"/>
    <n v="672.4"/>
    <n v="76.960799999999949"/>
  </r>
  <r>
    <x v="1"/>
    <x v="4"/>
    <x v="13"/>
    <s v="ЭС"/>
    <s v="Адрес161"/>
    <n v="1005186400"/>
    <x v="10"/>
    <x v="3"/>
    <s v="кг"/>
    <n v="8"/>
    <n v="427.31920000000002"/>
    <n v="515.20000000000005"/>
    <n v="87.880800000000022"/>
  </r>
  <r>
    <x v="1"/>
    <x v="1"/>
    <x v="14"/>
    <s v="ЭС"/>
    <s v="Адрес160"/>
    <n v="1005201000"/>
    <x v="4"/>
    <x v="3"/>
    <s v="кг"/>
    <n v="4"/>
    <n v="663.08080000000007"/>
    <n v="794.2"/>
    <n v="131.11919999999998"/>
  </r>
  <r>
    <x v="1"/>
    <x v="0"/>
    <x v="12"/>
    <s v="ЭС"/>
    <s v="Адрес142"/>
    <n v="270400"/>
    <x v="0"/>
    <x v="0"/>
    <s v="кг"/>
    <n v="5"/>
    <n v="682.18450000000007"/>
    <n v="868"/>
    <n v="185.81549999999993"/>
  </r>
  <r>
    <x v="1"/>
    <x v="5"/>
    <x v="15"/>
    <s v="См"/>
    <s v="Адрес128"/>
    <n v="1005040500"/>
    <x v="11"/>
    <x v="5"/>
    <s v="кг"/>
    <n v="90"/>
    <n v="6438.6"/>
    <n v="8265"/>
    <n v="1826.3999999999996"/>
  </r>
  <r>
    <x v="2"/>
    <x v="4"/>
    <x v="16"/>
    <s v="ЭС"/>
    <s v="Адрес146"/>
    <n v="20100"/>
    <x v="5"/>
    <x v="0"/>
    <s v="кг"/>
    <n v="2"/>
    <n v="97.94"/>
    <n v="128.80000000000001"/>
    <n v="30.860000000000014"/>
  </r>
  <r>
    <x v="2"/>
    <x v="1"/>
    <x v="17"/>
    <s v="ЭС"/>
    <s v="Адрес132"/>
    <n v="280500"/>
    <x v="6"/>
    <x v="0"/>
    <s v="кг"/>
    <n v="5"/>
    <n v="391.0385"/>
    <n v="444.8"/>
    <n v="53.761500000000012"/>
  </r>
  <r>
    <x v="2"/>
    <x v="1"/>
    <x v="18"/>
    <s v="С"/>
    <s v="Адрес135"/>
    <n v="252005"/>
    <x v="12"/>
    <x v="0"/>
    <s v="кг"/>
    <n v="8"/>
    <n v="426.98160000000001"/>
    <n v="486"/>
    <n v="59.018399999999986"/>
  </r>
  <r>
    <x v="2"/>
    <x v="1"/>
    <x v="7"/>
    <s v="См"/>
    <s v="Адрес118"/>
    <n v="5221000"/>
    <x v="13"/>
    <x v="6"/>
    <s v="кг"/>
    <n v="5"/>
    <n v="477"/>
    <n v="542.5"/>
    <n v="65.5"/>
  </r>
  <r>
    <x v="2"/>
    <x v="0"/>
    <x v="19"/>
    <s v="ЭС"/>
    <s v="Адрес134"/>
    <n v="580000"/>
    <x v="3"/>
    <x v="2"/>
    <s v="кг"/>
    <n v="4"/>
    <n v="297.65280000000001"/>
    <n v="365.96"/>
    <n v="68.307199999999966"/>
  </r>
  <r>
    <x v="2"/>
    <x v="3"/>
    <x v="20"/>
    <s v="ЭС"/>
    <s v="Адрес140"/>
    <n v="252505"/>
    <x v="14"/>
    <x v="0"/>
    <s v="кг"/>
    <n v="2.2999999999999998"/>
    <n v="658.21300000000008"/>
    <n v="744"/>
    <n v="85.786999999999921"/>
  </r>
  <r>
    <x v="2"/>
    <x v="1"/>
    <x v="21"/>
    <s v="ЭС"/>
    <s v="Адрес141"/>
    <n v="270400"/>
    <x v="0"/>
    <x v="0"/>
    <s v="кг"/>
    <n v="4.5999999999999996"/>
    <n v="1088.1760000000002"/>
    <n v="1237.6760000000002"/>
    <n v="149.5"/>
  </r>
  <r>
    <x v="2"/>
    <x v="6"/>
    <x v="11"/>
    <s v="Опт"/>
    <s v="Адрес115"/>
    <n v="252505"/>
    <x v="14"/>
    <x v="0"/>
    <s v="кг"/>
    <n v="5"/>
    <n v="540.85"/>
    <n v="704.65"/>
    <n v="163.79999999999995"/>
  </r>
  <r>
    <x v="2"/>
    <x v="1"/>
    <x v="22"/>
    <s v="ЭС"/>
    <s v="Адрес129"/>
    <n v="30000"/>
    <x v="15"/>
    <x v="0"/>
    <s v="кг"/>
    <n v="15"/>
    <n v="1166.8735000000001"/>
    <n v="1334.4"/>
    <n v="167.52649999999994"/>
  </r>
  <r>
    <x v="2"/>
    <x v="1"/>
    <x v="10"/>
    <s v="См"/>
    <s v="Адрес143"/>
    <n v="280500"/>
    <x v="6"/>
    <x v="0"/>
    <s v="кг"/>
    <n v="10"/>
    <n v="1375.5395000000001"/>
    <n v="1605.7"/>
    <n v="230.16049999999996"/>
  </r>
  <r>
    <x v="2"/>
    <x v="1"/>
    <x v="20"/>
    <s v="ЭС"/>
    <s v="Адрес140"/>
    <n v="252005"/>
    <x v="12"/>
    <x v="0"/>
    <s v="кг"/>
    <n v="6"/>
    <n v="1176.5826"/>
    <n v="1464.6"/>
    <n v="288.01739999999995"/>
  </r>
  <r>
    <x v="2"/>
    <x v="5"/>
    <x v="23"/>
    <s v="Ст"/>
    <s v="Адрес136"/>
    <n v="260100"/>
    <x v="16"/>
    <x v="6"/>
    <s v="кг"/>
    <n v="29"/>
    <n v="2710.63"/>
    <n v="3659.8"/>
    <n v="949.17000000000007"/>
  </r>
  <r>
    <x v="3"/>
    <x v="1"/>
    <x v="24"/>
    <s v="См"/>
    <s v="Адрес87"/>
    <n v="220000"/>
    <x v="17"/>
    <x v="6"/>
    <s v="кг"/>
    <n v="5.7"/>
    <n v="255.58800000000002"/>
    <n v="290.64300000000003"/>
    <n v="35.055000000000007"/>
  </r>
  <r>
    <x v="3"/>
    <x v="4"/>
    <x v="17"/>
    <s v="ЭС"/>
    <s v="Адрес132"/>
    <n v="1005040500"/>
    <x v="11"/>
    <x v="5"/>
    <s v="кг"/>
    <n v="2"/>
    <n v="91.075400000000002"/>
    <n v="128.80000000000001"/>
    <n v="37.724600000000009"/>
  </r>
  <r>
    <x v="3"/>
    <x v="1"/>
    <x v="25"/>
    <s v="ЭС"/>
    <s v="Адрес131"/>
    <n v="210100"/>
    <x v="18"/>
    <x v="6"/>
    <s v="кг"/>
    <n v="2.64"/>
    <n v="400.55280000000005"/>
    <n v="455.64"/>
    <n v="55.087199999999939"/>
  </r>
  <r>
    <x v="3"/>
    <x v="1"/>
    <x v="1"/>
    <s v="ЭС"/>
    <s v="Адрес88"/>
    <n v="210200"/>
    <x v="19"/>
    <x v="6"/>
    <s v="кг"/>
    <n v="5.5"/>
    <n v="408.84960000000001"/>
    <n v="465.41"/>
    <n v="56.560400000000016"/>
  </r>
  <r>
    <x v="3"/>
    <x v="6"/>
    <x v="4"/>
    <s v="ЭС"/>
    <s v="Адрес77"/>
    <n v="1005212101"/>
    <x v="20"/>
    <x v="3"/>
    <s v="кг"/>
    <n v="1.1000000000000001"/>
    <n v="136.7825"/>
    <n v="197.3"/>
    <n v="60.517500000000013"/>
  </r>
  <r>
    <x v="3"/>
    <x v="1"/>
    <x v="22"/>
    <s v="ЭС"/>
    <s v="Адрес129"/>
    <n v="1005040200"/>
    <x v="21"/>
    <x v="5"/>
    <s v="кг"/>
    <n v="2.64"/>
    <n v="480.72"/>
    <n v="546.84"/>
    <n v="66.12"/>
  </r>
  <r>
    <x v="3"/>
    <x v="1"/>
    <x v="26"/>
    <s v="См"/>
    <s v="Адрес110"/>
    <n v="251000"/>
    <x v="22"/>
    <x v="6"/>
    <s v="кг"/>
    <n v="5.8"/>
    <n v="542.15499999999997"/>
    <n v="616.65600000000006"/>
    <n v="74.50100000000009"/>
  </r>
  <r>
    <x v="3"/>
    <x v="0"/>
    <x v="27"/>
    <s v="См"/>
    <s v="Адрес106"/>
    <n v="573100"/>
    <x v="23"/>
    <x v="2"/>
    <s v="кг"/>
    <n v="5"/>
    <n v="382.32"/>
    <n v="471.5"/>
    <n v="89.18"/>
  </r>
  <r>
    <x v="3"/>
    <x v="1"/>
    <x v="28"/>
    <s v="ЭС"/>
    <s v="Адрес130"/>
    <n v="220000"/>
    <x v="17"/>
    <x v="6"/>
    <s v="кг"/>
    <n v="8"/>
    <n v="705.56"/>
    <n v="803.2"/>
    <n v="97.6400000000001"/>
  </r>
  <r>
    <x v="3"/>
    <x v="1"/>
    <x v="29"/>
    <s v="ЭС"/>
    <s v="Адрес107"/>
    <n v="1005712010"/>
    <x v="24"/>
    <x v="5"/>
    <s v="кг"/>
    <n v="5"/>
    <n v="582.71749999999997"/>
    <n v="716.1"/>
    <n v="133.38250000000005"/>
  </r>
  <r>
    <x v="3"/>
    <x v="7"/>
    <x v="30"/>
    <s v="ЭС"/>
    <s v="Адрес92"/>
    <n v="30000"/>
    <x v="15"/>
    <x v="0"/>
    <s v="кг"/>
    <n v="10"/>
    <n v="953.85050000000001"/>
    <n v="1138.8"/>
    <n v="184.94949999999994"/>
  </r>
  <r>
    <x v="3"/>
    <x v="5"/>
    <x v="31"/>
    <s v="ЭС"/>
    <s v="Адрес114"/>
    <n v="1005201000"/>
    <x v="4"/>
    <x v="3"/>
    <s v="кг"/>
    <n v="12"/>
    <n v="1046.3268"/>
    <n v="1308"/>
    <n v="261.67319999999995"/>
  </r>
  <r>
    <x v="4"/>
    <x v="6"/>
    <x v="32"/>
    <s v="ЭС"/>
    <s v="Адрес163"/>
    <n v="252505"/>
    <x v="14"/>
    <x v="0"/>
    <s v="кг"/>
    <n v="0.15"/>
    <n v="21.948399999999999"/>
    <n v="27.6"/>
    <n v="5.651600000000002"/>
  </r>
  <r>
    <x v="4"/>
    <x v="8"/>
    <x v="33"/>
    <s v="ЭС"/>
    <s v="Адрес90"/>
    <n v="5190002"/>
    <x v="25"/>
    <x v="6"/>
    <s v="кг"/>
    <n v="2"/>
    <n v="155.49160000000001"/>
    <n v="183.1"/>
    <n v="27.608399999999989"/>
  </r>
  <r>
    <x v="4"/>
    <x v="1"/>
    <x v="34"/>
    <s v="С"/>
    <s v="Адрес120"/>
    <n v="1005040900"/>
    <x v="26"/>
    <x v="5"/>
    <s v="кг"/>
    <n v="3"/>
    <n v="290.4144"/>
    <n v="335.25"/>
    <n v="44.835599999999999"/>
  </r>
  <r>
    <x v="4"/>
    <x v="1"/>
    <x v="35"/>
    <s v="ЭС"/>
    <s v="Адрес103"/>
    <n v="1500000401"/>
    <x v="27"/>
    <x v="4"/>
    <s v="кг"/>
    <n v="8"/>
    <n v="427.28320000000002"/>
    <n v="484.24"/>
    <n v="56.956799999999987"/>
  </r>
  <r>
    <x v="4"/>
    <x v="1"/>
    <x v="36"/>
    <s v="См"/>
    <s v="Адрес104"/>
    <n v="1005712010"/>
    <x v="24"/>
    <x v="5"/>
    <s v="кг"/>
    <n v="4.8"/>
    <n v="509.98080000000004"/>
    <n v="580.79999999999995"/>
    <n v="70.81919999999991"/>
  </r>
  <r>
    <x v="4"/>
    <x v="1"/>
    <x v="30"/>
    <s v="ЭС"/>
    <s v="Адрес92"/>
    <n v="1005300500"/>
    <x v="28"/>
    <x v="7"/>
    <s v="кг"/>
    <n v="5"/>
    <n v="548.45000000000005"/>
    <n v="621"/>
    <n v="72.549999999999955"/>
  </r>
  <r>
    <x v="4"/>
    <x v="1"/>
    <x v="37"/>
    <s v="ЭС"/>
    <s v="Адрес181"/>
    <n v="1005040900"/>
    <x v="26"/>
    <x v="5"/>
    <s v="кг"/>
    <n v="6"/>
    <n v="578.98620000000005"/>
    <n v="670.5"/>
    <n v="91.513799999999947"/>
  </r>
  <r>
    <x v="4"/>
    <x v="1"/>
    <x v="38"/>
    <s v="ЭС"/>
    <s v="Адрес72"/>
    <n v="1005050200"/>
    <x v="29"/>
    <x v="1"/>
    <s v="кг"/>
    <n v="7"/>
    <n v="702.05380000000002"/>
    <n v="797.44"/>
    <n v="95.386200000000031"/>
  </r>
  <r>
    <x v="4"/>
    <x v="9"/>
    <x v="29"/>
    <s v="ЭС"/>
    <s v="Адрес107"/>
    <n v="1005360000"/>
    <x v="30"/>
    <x v="7"/>
    <s v="кг"/>
    <n v="5"/>
    <n v="540.89700000000005"/>
    <n v="697.8"/>
    <n v="156.90299999999991"/>
  </r>
  <r>
    <x v="4"/>
    <x v="7"/>
    <x v="15"/>
    <s v="См"/>
    <s v="Адрес128"/>
    <n v="210100"/>
    <x v="18"/>
    <x v="6"/>
    <s v="кг"/>
    <n v="16"/>
    <n v="854.64880000000005"/>
    <n v="1020.4"/>
    <n v="165.75119999999993"/>
  </r>
  <r>
    <x v="4"/>
    <x v="1"/>
    <x v="39"/>
    <s v="ЭС"/>
    <s v="Адрес108"/>
    <n v="1005040200"/>
    <x v="21"/>
    <x v="5"/>
    <s v="кг"/>
    <n v="14.4"/>
    <n v="2266.56"/>
    <n v="2577.6"/>
    <n v="311.03999999999996"/>
  </r>
  <r>
    <x v="4"/>
    <x v="5"/>
    <x v="40"/>
    <s v="ЭС"/>
    <s v="Адрес76"/>
    <n v="5162402"/>
    <x v="31"/>
    <x v="6"/>
    <s v="кг"/>
    <n v="16"/>
    <n v="1282.78"/>
    <n v="1750"/>
    <n v="467.22"/>
  </r>
  <r>
    <x v="5"/>
    <x v="8"/>
    <x v="14"/>
    <s v="ЭС"/>
    <s v="Адрес160"/>
    <n v="1005274600"/>
    <x v="32"/>
    <x v="7"/>
    <s v="кг"/>
    <n v="2"/>
    <n v="106.80800000000001"/>
    <n v="125.04"/>
    <n v="18.231999999999999"/>
  </r>
  <r>
    <x v="5"/>
    <x v="1"/>
    <x v="41"/>
    <s v="См"/>
    <s v="Адрес137"/>
    <n v="1005040700"/>
    <x v="33"/>
    <x v="5"/>
    <s v="кг"/>
    <n v="3"/>
    <n v="214.62"/>
    <n v="244.11"/>
    <n v="29.490000000000009"/>
  </r>
  <r>
    <x v="5"/>
    <x v="1"/>
    <x v="18"/>
    <s v="С"/>
    <s v="Адрес135"/>
    <n v="1005030501"/>
    <x v="34"/>
    <x v="5"/>
    <s v="кг"/>
    <n v="2.8"/>
    <n v="280.4477"/>
    <n v="318.976"/>
    <n v="38.528300000000002"/>
  </r>
  <r>
    <x v="5"/>
    <x v="1"/>
    <x v="42"/>
    <s v="Мм"/>
    <s v="Адрес58"/>
    <n v="1005040700"/>
    <x v="33"/>
    <x v="5"/>
    <s v="кг"/>
    <n v="5"/>
    <n v="379.74250000000001"/>
    <n v="444.8"/>
    <n v="65.057500000000005"/>
  </r>
  <r>
    <x v="5"/>
    <x v="10"/>
    <x v="33"/>
    <s v="К"/>
    <s v="Адрес90"/>
    <n v="1005040400"/>
    <x v="35"/>
    <x v="5"/>
    <s v="кг"/>
    <n v="3"/>
    <n v="286.0788"/>
    <n v="355.35"/>
    <n v="69.271200000000022"/>
  </r>
  <r>
    <x v="5"/>
    <x v="7"/>
    <x v="43"/>
    <s v="См"/>
    <s v="Адрес164"/>
    <n v="210100"/>
    <x v="18"/>
    <x v="6"/>
    <s v="кг"/>
    <n v="8"/>
    <n v="427.28320000000002"/>
    <n v="505.2"/>
    <n v="77.916799999999967"/>
  </r>
  <r>
    <x v="5"/>
    <x v="9"/>
    <x v="40"/>
    <s v="ЭС"/>
    <s v="Адрес76"/>
    <n v="573100"/>
    <x v="23"/>
    <x v="2"/>
    <s v="кг"/>
    <n v="5"/>
    <n v="467.4"/>
    <n v="547.1"/>
    <n v="79.700000000000045"/>
  </r>
  <r>
    <x v="5"/>
    <x v="1"/>
    <x v="17"/>
    <s v="ЭС"/>
    <s v="Адрес132"/>
    <n v="1005300000"/>
    <x v="36"/>
    <x v="7"/>
    <s v="кг"/>
    <n v="3.5"/>
    <n v="684.35500000000002"/>
    <n v="778.43499999999995"/>
    <n v="94.079999999999927"/>
  </r>
  <r>
    <x v="5"/>
    <x v="1"/>
    <x v="1"/>
    <s v="ЭС"/>
    <s v="Адрес88"/>
    <n v="573100"/>
    <x v="23"/>
    <x v="2"/>
    <s v="кг"/>
    <n v="7.5"/>
    <n v="915.79499999999996"/>
    <n v="1041.5999999999999"/>
    <n v="125.80499999999995"/>
  </r>
  <r>
    <x v="5"/>
    <x v="1"/>
    <x v="3"/>
    <s v="С"/>
    <s v="Адрес156"/>
    <n v="170101"/>
    <x v="8"/>
    <x v="2"/>
    <s v="кг"/>
    <n v="5"/>
    <n v="548.45000000000005"/>
    <n v="678.05"/>
    <n v="129.59999999999991"/>
  </r>
  <r>
    <x v="5"/>
    <x v="1"/>
    <x v="44"/>
    <s v="Мм"/>
    <s v="Адрес52"/>
    <n v="1005040200"/>
    <x v="21"/>
    <x v="5"/>
    <s v="кг"/>
    <n v="4.3"/>
    <n v="1144.508"/>
    <n v="1295.8"/>
    <n v="151.29199999999992"/>
  </r>
  <r>
    <x v="5"/>
    <x v="5"/>
    <x v="34"/>
    <s v="С"/>
    <s v="Адрес120"/>
    <n v="260100"/>
    <x v="16"/>
    <x v="6"/>
    <s v="кг"/>
    <n v="93.5"/>
    <n v="9703.1308000000008"/>
    <n v="11388.3"/>
    <n v="1685.1691999999985"/>
  </r>
  <r>
    <x v="6"/>
    <x v="9"/>
    <x v="35"/>
    <s v="ЭС"/>
    <s v="Адрес103"/>
    <n v="573100"/>
    <x v="23"/>
    <x v="2"/>
    <s v="кг"/>
    <n v="2"/>
    <n v="186.96"/>
    <n v="225.4"/>
    <n v="38.44"/>
  </r>
  <r>
    <x v="6"/>
    <x v="1"/>
    <x v="30"/>
    <s v="ЭС"/>
    <s v="Адрес92"/>
    <n v="1005186300"/>
    <x v="37"/>
    <x v="3"/>
    <s v="кг"/>
    <n v="2.4"/>
    <n v="209.2654"/>
    <n v="255.16800000000001"/>
    <n v="45.902600000000007"/>
  </r>
  <r>
    <x v="6"/>
    <x v="1"/>
    <x v="45"/>
    <s v="Мм"/>
    <s v="Адрес292"/>
    <n v="5160002"/>
    <x v="38"/>
    <x v="6"/>
    <s v="кг"/>
    <n v="2.64"/>
    <n v="400.56720000000001"/>
    <n v="455.64"/>
    <n v="55.072799999999972"/>
  </r>
  <r>
    <x v="6"/>
    <x v="7"/>
    <x v="46"/>
    <s v="С"/>
    <s v="Адрес75"/>
    <n v="1005052600"/>
    <x v="39"/>
    <x v="1"/>
    <s v="кг"/>
    <n v="3.5"/>
    <n v="355.07740000000001"/>
    <n v="414.4"/>
    <n v="59.322599999999966"/>
  </r>
  <r>
    <x v="6"/>
    <x v="1"/>
    <x v="47"/>
    <s v="ЭС"/>
    <s v="Адрес162"/>
    <n v="1005186100"/>
    <x v="40"/>
    <x v="3"/>
    <s v="кг"/>
    <n v="5"/>
    <n v="581.85"/>
    <n v="658.75"/>
    <n v="76.899999999999977"/>
  </r>
  <r>
    <x v="6"/>
    <x v="6"/>
    <x v="43"/>
    <s v="См"/>
    <s v="Адрес164"/>
    <n v="5190002"/>
    <x v="25"/>
    <x v="6"/>
    <s v="кг"/>
    <n v="3.4"/>
    <n v="201.58600000000001"/>
    <n v="284.71600000000001"/>
    <n v="83.13"/>
  </r>
  <r>
    <x v="6"/>
    <x v="9"/>
    <x v="33"/>
    <s v="К"/>
    <s v="Адрес90"/>
    <n v="573100"/>
    <x v="23"/>
    <x v="2"/>
    <s v="кг"/>
    <n v="5"/>
    <n v="467.4"/>
    <n v="557.9"/>
    <n v="90.5"/>
  </r>
  <r>
    <x v="6"/>
    <x v="1"/>
    <x v="2"/>
    <s v="ЭС"/>
    <s v="Адрес154"/>
    <n v="1005186300"/>
    <x v="37"/>
    <x v="3"/>
    <s v="кг"/>
    <n v="5.28"/>
    <n v="801.11760000000004"/>
    <n v="911.28"/>
    <n v="110.16239999999993"/>
  </r>
  <r>
    <x v="6"/>
    <x v="1"/>
    <x v="48"/>
    <s v="См"/>
    <s v="Адрес36"/>
    <n v="170101"/>
    <x v="8"/>
    <x v="2"/>
    <s v="кг"/>
    <n v="1.8720000000000001"/>
    <n v="781.17600000000004"/>
    <n v="898.44"/>
    <n v="117.26400000000001"/>
  </r>
  <r>
    <x v="6"/>
    <x v="1"/>
    <x v="49"/>
    <s v="Мм"/>
    <s v="Адрес45"/>
    <n v="5190002"/>
    <x v="25"/>
    <x v="6"/>
    <s v="кг"/>
    <n v="8"/>
    <n v="685.54399999999998"/>
    <n v="803.2"/>
    <n v="117.65600000000006"/>
  </r>
  <r>
    <x v="6"/>
    <x v="11"/>
    <x v="5"/>
    <s v="ЭС"/>
    <s v="Адрес89"/>
    <n v="570000"/>
    <x v="41"/>
    <x v="2"/>
    <s v="кг"/>
    <n v="5"/>
    <n v="296.55700000000002"/>
    <n v="477.25"/>
    <n v="180.69299999999998"/>
  </r>
  <r>
    <x v="6"/>
    <x v="1"/>
    <x v="50"/>
    <s v="Мм"/>
    <s v="Адрес4"/>
    <n v="1005040200"/>
    <x v="21"/>
    <x v="5"/>
    <s v="кг"/>
    <n v="3"/>
    <n v="0"/>
    <n v="244.11"/>
    <n v="244.11"/>
  </r>
  <r>
    <x v="7"/>
    <x v="6"/>
    <x v="42"/>
    <s v="Мм"/>
    <s v="Адрес58"/>
    <n v="15000"/>
    <x v="42"/>
    <x v="6"/>
    <s v="кг"/>
    <n v="0.3"/>
    <n v="43.896799999999999"/>
    <n v="55.2"/>
    <n v="11.303200000000004"/>
  </r>
  <r>
    <x v="7"/>
    <x v="6"/>
    <x v="38"/>
    <s v="ЭС"/>
    <s v="Адрес72"/>
    <n v="1005040500"/>
    <x v="11"/>
    <x v="5"/>
    <s v="кг"/>
    <n v="3"/>
    <n v="214.65"/>
    <n v="242.49"/>
    <n v="27.840000000000003"/>
  </r>
  <r>
    <x v="7"/>
    <x v="1"/>
    <x v="5"/>
    <s v="ЭС"/>
    <s v="Адрес89"/>
    <n v="1005400001"/>
    <x v="43"/>
    <x v="7"/>
    <s v="кг"/>
    <n v="3.4"/>
    <n v="243.23600000000002"/>
    <n v="276.65800000000002"/>
    <n v="33.421999999999997"/>
  </r>
  <r>
    <x v="7"/>
    <x v="1"/>
    <x v="20"/>
    <s v="ЭС"/>
    <s v="Адрес140"/>
    <n v="5162402"/>
    <x v="31"/>
    <x v="6"/>
    <s v="кг"/>
    <n v="3.2"/>
    <n v="256.55600000000004"/>
    <n v="303.60000000000002"/>
    <n v="47.043999999999983"/>
  </r>
  <r>
    <x v="7"/>
    <x v="9"/>
    <x v="51"/>
    <s v="См"/>
    <s v="Адрес191"/>
    <n v="573100"/>
    <x v="23"/>
    <x v="2"/>
    <s v="кг"/>
    <n v="3"/>
    <n v="280.44"/>
    <n v="334.08"/>
    <n v="53.639999999999986"/>
  </r>
  <r>
    <x v="7"/>
    <x v="1"/>
    <x v="8"/>
    <s v="ЭС"/>
    <s v="Адрес157"/>
    <n v="1005201500"/>
    <x v="44"/>
    <x v="3"/>
    <s v="кг"/>
    <n v="2"/>
    <n v="330.39080000000001"/>
    <n v="397.1"/>
    <n v="66.70920000000001"/>
  </r>
  <r>
    <x v="7"/>
    <x v="7"/>
    <x v="52"/>
    <s v="Мм"/>
    <s v="Адрес294"/>
    <n v="1005360000"/>
    <x v="30"/>
    <x v="7"/>
    <s v="кг"/>
    <n v="4"/>
    <n v="182.1508"/>
    <n v="257.60000000000002"/>
    <n v="75.449200000000019"/>
  </r>
  <r>
    <x v="7"/>
    <x v="1"/>
    <x v="1"/>
    <s v="ЭС"/>
    <s v="Адрес88"/>
    <n v="1005040200"/>
    <x v="21"/>
    <x v="5"/>
    <s v="кг"/>
    <n v="4"/>
    <n v="820"/>
    <n v="933.2"/>
    <n v="113.20000000000005"/>
  </r>
  <r>
    <x v="7"/>
    <x v="1"/>
    <x v="53"/>
    <s v="Мм"/>
    <s v="Адрес183"/>
    <n v="5160002"/>
    <x v="38"/>
    <x v="6"/>
    <s v="кг"/>
    <n v="15"/>
    <n v="905.88499999999999"/>
    <n v="1030.5"/>
    <n v="124.61500000000001"/>
  </r>
  <r>
    <x v="7"/>
    <x v="1"/>
    <x v="43"/>
    <s v="См"/>
    <s v="Адрес164"/>
    <n v="1005201100"/>
    <x v="45"/>
    <x v="3"/>
    <s v="кг"/>
    <n v="10"/>
    <n v="1173.6955"/>
    <n v="1317.5"/>
    <n v="143.80449999999996"/>
  </r>
  <r>
    <x v="7"/>
    <x v="1"/>
    <x v="54"/>
    <s v="Мм"/>
    <s v="Адрес282"/>
    <n v="1005400001"/>
    <x v="43"/>
    <x v="7"/>
    <s v="кг"/>
    <n v="4.5999999999999996"/>
    <n v="1085.9454000000001"/>
    <n v="1237.6760000000002"/>
    <n v="151.73060000000009"/>
  </r>
  <r>
    <x v="7"/>
    <x v="4"/>
    <x v="55"/>
    <s v="Мм"/>
    <s v="Адрес213"/>
    <n v="5281000"/>
    <x v="46"/>
    <x v="6"/>
    <s v="кг"/>
    <n v="10"/>
    <n v="953.85050000000001"/>
    <n v="1150.0999999999999"/>
    <n v="196.2494999999999"/>
  </r>
  <r>
    <x v="8"/>
    <x v="9"/>
    <x v="20"/>
    <s v="ЭС"/>
    <s v="Адрес140"/>
    <n v="280500"/>
    <x v="6"/>
    <x v="0"/>
    <s v="кг"/>
    <n v="1"/>
    <n v="78.202700000000007"/>
    <n v="94.3"/>
    <n v="16.09729999999999"/>
  </r>
  <r>
    <x v="8"/>
    <x v="1"/>
    <x v="47"/>
    <s v="ЭС"/>
    <s v="Адрес162"/>
    <n v="1500001001"/>
    <x v="47"/>
    <x v="4"/>
    <s v="кг"/>
    <n v="3.4"/>
    <n v="243.23600000000002"/>
    <n v="276.65800000000002"/>
    <n v="33.421999999999997"/>
  </r>
  <r>
    <x v="8"/>
    <x v="1"/>
    <x v="13"/>
    <s v="ЭС"/>
    <s v="Адрес161"/>
    <n v="20000"/>
    <x v="48"/>
    <x v="0"/>
    <s v="кг"/>
    <n v="3.5"/>
    <n v="327.18"/>
    <n v="372.12"/>
    <n v="44.94"/>
  </r>
  <r>
    <x v="8"/>
    <x v="1"/>
    <x v="56"/>
    <s v="См"/>
    <s v="Адрес145"/>
    <n v="280500"/>
    <x v="6"/>
    <x v="0"/>
    <s v="кг"/>
    <n v="5"/>
    <n v="391.0385"/>
    <n v="444.8"/>
    <n v="53.761500000000012"/>
  </r>
  <r>
    <x v="8"/>
    <x v="1"/>
    <x v="25"/>
    <s v="ЭС"/>
    <s v="Адрес131"/>
    <n v="20100"/>
    <x v="5"/>
    <x v="0"/>
    <s v="кг"/>
    <n v="5"/>
    <n v="395.9"/>
    <n v="450.25"/>
    <n v="54.350000000000023"/>
  </r>
  <r>
    <x v="8"/>
    <x v="4"/>
    <x v="57"/>
    <s v="Мм"/>
    <s v="Адрес169"/>
    <n v="1005030501"/>
    <x v="34"/>
    <x v="5"/>
    <s v="кг"/>
    <n v="2.8"/>
    <n v="280.42"/>
    <n v="338.1"/>
    <n v="57.680000000000007"/>
  </r>
  <r>
    <x v="8"/>
    <x v="1"/>
    <x v="25"/>
    <s v="ЭС"/>
    <s v="Адрес131"/>
    <n v="1005244600"/>
    <x v="49"/>
    <x v="7"/>
    <s v="кг"/>
    <n v="2.7"/>
    <n v="479.15309999999999"/>
    <n v="547.803"/>
    <n v="68.649900000000002"/>
  </r>
  <r>
    <x v="8"/>
    <x v="1"/>
    <x v="58"/>
    <s v="Мм"/>
    <s v="Адрес31"/>
    <n v="1005201100"/>
    <x v="45"/>
    <x v="3"/>
    <s v="кг"/>
    <n v="2"/>
    <n v="324.30540000000002"/>
    <n v="397.1"/>
    <n v="72.794600000000003"/>
  </r>
  <r>
    <x v="8"/>
    <x v="1"/>
    <x v="0"/>
    <s v="С"/>
    <s v="Адрес151"/>
    <n v="1005244000"/>
    <x v="50"/>
    <x v="7"/>
    <s v="кг"/>
    <n v="2.2999999999999998"/>
    <n v="658.21300000000008"/>
    <n v="748.7"/>
    <n v="90.486999999999966"/>
  </r>
  <r>
    <x v="8"/>
    <x v="9"/>
    <x v="8"/>
    <s v="ЭС"/>
    <s v="Адрес157"/>
    <n v="1005201100"/>
    <x v="45"/>
    <x v="3"/>
    <s v="кг"/>
    <n v="2"/>
    <n v="324.30540000000002"/>
    <n v="415.92"/>
    <n v="91.614599999999996"/>
  </r>
  <r>
    <x v="8"/>
    <x v="1"/>
    <x v="59"/>
    <s v="См"/>
    <s v="Адрес138"/>
    <n v="20100"/>
    <x v="5"/>
    <x v="0"/>
    <s v="кг"/>
    <n v="16"/>
    <n v="853.71360000000004"/>
    <n v="972"/>
    <n v="118.28639999999996"/>
  </r>
  <r>
    <x v="8"/>
    <x v="6"/>
    <x v="28"/>
    <s v="ЭС"/>
    <s v="Адрес130"/>
    <n v="1005051700"/>
    <x v="2"/>
    <x v="1"/>
    <s v="кг"/>
    <n v="5"/>
    <n v="296.55700000000002"/>
    <n v="463.35"/>
    <n v="166.79300000000001"/>
  </r>
  <r>
    <x v="9"/>
    <x v="6"/>
    <x v="37"/>
    <s v="ЭС"/>
    <s v="Адрес181"/>
    <n v="1005052500"/>
    <x v="51"/>
    <x v="1"/>
    <s v="кг"/>
    <n v="3.5"/>
    <n v="384.55830000000003"/>
    <n v="414.33"/>
    <n v="29.771699999999953"/>
  </r>
  <r>
    <x v="9"/>
    <x v="1"/>
    <x v="16"/>
    <s v="ЭС"/>
    <s v="Адрес146"/>
    <n v="1005050400"/>
    <x v="52"/>
    <x v="1"/>
    <s v="кг"/>
    <n v="1.65"/>
    <n v="230.54680000000002"/>
    <n v="262.57"/>
    <n v="32.023199999999974"/>
  </r>
  <r>
    <x v="9"/>
    <x v="9"/>
    <x v="24"/>
    <s v="См"/>
    <s v="Адрес87"/>
    <n v="5160002"/>
    <x v="38"/>
    <x v="6"/>
    <s v="кг"/>
    <n v="1"/>
    <n v="108.1794"/>
    <n v="143.75"/>
    <n v="35.570599999999999"/>
  </r>
  <r>
    <x v="9"/>
    <x v="4"/>
    <x v="21"/>
    <s v="ЭС"/>
    <s v="Адрес141"/>
    <n v="1005040600"/>
    <x v="53"/>
    <x v="5"/>
    <s v="кг"/>
    <n v="3"/>
    <n v="214.65"/>
    <n v="258.75"/>
    <n v="44.099999999999994"/>
  </r>
  <r>
    <x v="9"/>
    <x v="1"/>
    <x v="18"/>
    <s v="С"/>
    <s v="Адрес135"/>
    <n v="190000"/>
    <x v="54"/>
    <x v="6"/>
    <s v="кг"/>
    <n v="5"/>
    <n v="389.8365"/>
    <n v="444.8"/>
    <n v="54.96350000000001"/>
  </r>
  <r>
    <x v="9"/>
    <x v="1"/>
    <x v="20"/>
    <s v="ЭС"/>
    <s v="Адрес140"/>
    <n v="1005712005"/>
    <x v="55"/>
    <x v="5"/>
    <s v="кг"/>
    <n v="4.8"/>
    <n v="506.25840000000005"/>
    <n v="580.79999999999995"/>
    <n v="74.541599999999903"/>
  </r>
  <r>
    <x v="9"/>
    <x v="1"/>
    <x v="24"/>
    <s v="См"/>
    <s v="Адрес87"/>
    <n v="270200"/>
    <x v="56"/>
    <x v="0"/>
    <s v="кг"/>
    <n v="3.5"/>
    <n v="684.35500000000002"/>
    <n v="778.43499999999995"/>
    <n v="94.079999999999927"/>
  </r>
  <r>
    <x v="9"/>
    <x v="9"/>
    <x v="60"/>
    <s v="ЭС"/>
    <s v="Адрес64"/>
    <n v="573100"/>
    <x v="23"/>
    <x v="2"/>
    <s v="кг"/>
    <n v="5"/>
    <n v="467.4"/>
    <n v="563.5"/>
    <n v="96.100000000000023"/>
  </r>
  <r>
    <x v="9"/>
    <x v="1"/>
    <x v="61"/>
    <s v="ЭС"/>
    <s v="Адрес180"/>
    <n v="1005212000"/>
    <x v="57"/>
    <x v="3"/>
    <s v="кг"/>
    <n v="16"/>
    <n v="854.64480000000003"/>
    <n v="968.48"/>
    <n v="113.83519999999999"/>
  </r>
  <r>
    <x v="9"/>
    <x v="1"/>
    <x v="62"/>
    <s v="ЭС"/>
    <s v="Адрес158"/>
    <n v="1005050400"/>
    <x v="52"/>
    <x v="1"/>
    <s v="кг"/>
    <n v="3"/>
    <n v="588.2106"/>
    <n v="732.3"/>
    <n v="144.08939999999996"/>
  </r>
  <r>
    <x v="9"/>
    <x v="1"/>
    <x v="4"/>
    <s v="ЭС"/>
    <s v="Адрес77"/>
    <n v="1005212000"/>
    <x v="57"/>
    <x v="3"/>
    <s v="кг"/>
    <n v="4.5999999999999996"/>
    <n v="1088.1760000000002"/>
    <n v="1237.6760000000002"/>
    <n v="149.5"/>
  </r>
  <r>
    <x v="9"/>
    <x v="1"/>
    <x v="37"/>
    <s v="ЭС"/>
    <s v="Адрес181"/>
    <n v="1005040200"/>
    <x v="21"/>
    <x v="5"/>
    <s v="кг"/>
    <n v="12"/>
    <n v="1157.9724000000001"/>
    <n v="1341"/>
    <n v="183.02759999999989"/>
  </r>
  <r>
    <x v="10"/>
    <x v="9"/>
    <x v="63"/>
    <s v="Мм"/>
    <s v="Адрес236"/>
    <n v="1005400001"/>
    <x v="43"/>
    <x v="7"/>
    <s v="кг"/>
    <n v="0.26"/>
    <n v="30.928000000000001"/>
    <n v="44.3"/>
    <n v="13.371999999999996"/>
  </r>
  <r>
    <x v="10"/>
    <x v="6"/>
    <x v="64"/>
    <s v="Мм"/>
    <s v="Адрес243"/>
    <n v="1005052600"/>
    <x v="39"/>
    <x v="1"/>
    <s v="кг"/>
    <n v="3.5"/>
    <n v="382.39180000000005"/>
    <n v="414.33"/>
    <n v="31.938199999999938"/>
  </r>
  <r>
    <x v="10"/>
    <x v="9"/>
    <x v="65"/>
    <s v="Опт"/>
    <s v="Адрес8"/>
    <n v="1005053500"/>
    <x v="58"/>
    <x v="1"/>
    <s v="кг"/>
    <n v="2"/>
    <n v="96.773400000000009"/>
    <n v="128.80000000000001"/>
    <n v="32.026600000000002"/>
  </r>
  <r>
    <x v="10"/>
    <x v="1"/>
    <x v="24"/>
    <s v="См"/>
    <s v="Адрес87"/>
    <n v="15000"/>
    <x v="42"/>
    <x v="6"/>
    <s v="кг"/>
    <n v="1.65"/>
    <n v="229.9539"/>
    <n v="262.57"/>
    <n v="32.616099999999989"/>
  </r>
  <r>
    <x v="10"/>
    <x v="1"/>
    <x v="33"/>
    <s v="ЭС"/>
    <s v="Адрес90"/>
    <n v="1005712365"/>
    <x v="51"/>
    <x v="5"/>
    <s v="кг"/>
    <n v="1.96"/>
    <n v="562.79999999999995"/>
    <n v="640.1"/>
    <n v="77.300000000000068"/>
  </r>
  <r>
    <x v="10"/>
    <x v="1"/>
    <x v="31"/>
    <s v="ЭС"/>
    <s v="Адрес114"/>
    <n v="580000"/>
    <x v="3"/>
    <x v="2"/>
    <s v="кг"/>
    <n v="8"/>
    <n v="595.30560000000003"/>
    <n v="673.84"/>
    <n v="78.534400000000005"/>
  </r>
  <r>
    <x v="10"/>
    <x v="1"/>
    <x v="30"/>
    <s v="ЭС"/>
    <s v="Адрес92"/>
    <n v="1005212000"/>
    <x v="57"/>
    <x v="3"/>
    <s v="кг"/>
    <n v="2.198"/>
    <n v="854.55439999999999"/>
    <n v="972.02"/>
    <n v="117.46559999999999"/>
  </r>
  <r>
    <x v="10"/>
    <x v="1"/>
    <x v="66"/>
    <s v="ЭС"/>
    <s v="Адрес69"/>
    <n v="1005360000"/>
    <x v="30"/>
    <x v="7"/>
    <s v="кг"/>
    <n v="2.5"/>
    <n v="526.69200000000001"/>
    <n v="650.95000000000005"/>
    <n v="124.25800000000004"/>
  </r>
  <r>
    <x v="10"/>
    <x v="1"/>
    <x v="35"/>
    <s v="ЭС"/>
    <s v="Адрес103"/>
    <n v="1005360000"/>
    <x v="30"/>
    <x v="7"/>
    <s v="кг"/>
    <n v="15"/>
    <n v="905.75"/>
    <n v="1030.5"/>
    <n v="124.75"/>
  </r>
  <r>
    <x v="10"/>
    <x v="4"/>
    <x v="30"/>
    <s v="ЭС"/>
    <s v="Адрес92"/>
    <n v="1005712305"/>
    <x v="59"/>
    <x v="5"/>
    <s v="кг"/>
    <n v="5"/>
    <n v="348.61150000000004"/>
    <n v="477.25"/>
    <n v="128.63849999999996"/>
  </r>
  <r>
    <x v="10"/>
    <x v="1"/>
    <x v="1"/>
    <s v="ЭС"/>
    <s v="Адрес88"/>
    <n v="570000"/>
    <x v="41"/>
    <x v="2"/>
    <s v="кг"/>
    <n v="4.3"/>
    <n v="1144.5530000000001"/>
    <n v="1295.8"/>
    <n v="151.24699999999984"/>
  </r>
  <r>
    <x v="10"/>
    <x v="1"/>
    <x v="40"/>
    <s v="ЭС"/>
    <s v="Адрес76"/>
    <n v="1005040200"/>
    <x v="21"/>
    <x v="5"/>
    <s v="кг"/>
    <n v="3"/>
    <n v="0"/>
    <n v="244.11"/>
    <n v="244.11"/>
  </r>
  <r>
    <x v="11"/>
    <x v="1"/>
    <x v="67"/>
    <s v="ЭС"/>
    <s v="Адрес149"/>
    <n v="20000"/>
    <x v="48"/>
    <x v="0"/>
    <s v="кг"/>
    <n v="3.5"/>
    <n v="374.39850000000001"/>
    <n v="391.3"/>
    <n v="16.901499999999999"/>
  </r>
  <r>
    <x v="11"/>
    <x v="9"/>
    <x v="19"/>
    <s v="ЭС"/>
    <s v="Адрес134"/>
    <n v="251000"/>
    <x v="22"/>
    <x v="6"/>
    <s v="кг"/>
    <n v="1"/>
    <n v="76.463999999999999"/>
    <n v="94.3"/>
    <n v="17.835999999999999"/>
  </r>
  <r>
    <x v="11"/>
    <x v="1"/>
    <x v="3"/>
    <s v="С"/>
    <s v="Адрес156"/>
    <n v="1005040500"/>
    <x v="11"/>
    <x v="5"/>
    <s v="кг"/>
    <n v="3"/>
    <n v="214.62"/>
    <n v="244.11"/>
    <n v="29.490000000000009"/>
  </r>
  <r>
    <x v="11"/>
    <x v="1"/>
    <x v="56"/>
    <s v="См"/>
    <s v="Адрес145"/>
    <n v="1005220000"/>
    <x v="60"/>
    <x v="3"/>
    <s v="кг"/>
    <n v="3.5"/>
    <n v="327.14499999999998"/>
    <n v="372.12"/>
    <n v="44.975000000000023"/>
  </r>
  <r>
    <x v="11"/>
    <x v="9"/>
    <x v="8"/>
    <s v="ЭС"/>
    <s v="Адрес157"/>
    <n v="1005244000"/>
    <x v="50"/>
    <x v="7"/>
    <s v="кг"/>
    <n v="1.4"/>
    <n v="196.25200000000001"/>
    <n v="248.08"/>
    <n v="51.828000000000003"/>
  </r>
  <r>
    <x v="11"/>
    <x v="4"/>
    <x v="68"/>
    <s v="Мм"/>
    <s v="Адрес266"/>
    <n v="1005201000"/>
    <x v="4"/>
    <x v="3"/>
    <s v="кг"/>
    <n v="5"/>
    <n v="395.9"/>
    <n v="477.25"/>
    <n v="81.350000000000023"/>
  </r>
  <r>
    <x v="11"/>
    <x v="1"/>
    <x v="22"/>
    <s v="ЭС"/>
    <s v="Адрес129"/>
    <n v="260100"/>
    <x v="16"/>
    <x v="6"/>
    <s v="кг"/>
    <n v="2.2999999999999998"/>
    <n v="658.24300000000005"/>
    <n v="748.7"/>
    <n v="90.456999999999994"/>
  </r>
  <r>
    <x v="11"/>
    <x v="1"/>
    <x v="8"/>
    <s v="ЭС"/>
    <s v="Адрес157"/>
    <n v="1005220000"/>
    <x v="60"/>
    <x v="3"/>
    <s v="кг"/>
    <n v="5.2"/>
    <n v="731.98"/>
    <n v="836"/>
    <n v="104.01999999999998"/>
  </r>
  <r>
    <x v="11"/>
    <x v="1"/>
    <x v="28"/>
    <s v="ЭС"/>
    <s v="Адрес130"/>
    <n v="280500"/>
    <x v="6"/>
    <x v="0"/>
    <s v="кг"/>
    <n v="10"/>
    <n v="782.05200000000002"/>
    <n v="889.6"/>
    <n v="107.548"/>
  </r>
  <r>
    <x v="11"/>
    <x v="6"/>
    <x v="8"/>
    <s v="ЭС"/>
    <s v="Адрес157"/>
    <n v="580000"/>
    <x v="3"/>
    <x v="2"/>
    <s v="кг"/>
    <n v="8"/>
    <n v="595.28"/>
    <n v="710.48"/>
    <n v="115.20000000000005"/>
  </r>
  <r>
    <x v="11"/>
    <x v="1"/>
    <x v="0"/>
    <s v="С"/>
    <s v="Адрес151"/>
    <n v="1005040700"/>
    <x v="33"/>
    <x v="5"/>
    <s v="кг"/>
    <n v="6.6"/>
    <n v="1090.078"/>
    <n v="1218.8"/>
    <n v="128.72199999999998"/>
  </r>
  <r>
    <x v="11"/>
    <x v="1"/>
    <x v="69"/>
    <s v="ЭС"/>
    <s v="Адрес133"/>
    <n v="15000"/>
    <x v="42"/>
    <x v="6"/>
    <s v="кг"/>
    <n v="6.44"/>
    <n v="1789.48"/>
    <n v="2035.32"/>
    <n v="245.83999999999992"/>
  </r>
  <r>
    <x v="12"/>
    <x v="9"/>
    <x v="40"/>
    <s v="ЭС"/>
    <s v="Адрес76"/>
    <n v="5162402"/>
    <x v="31"/>
    <x v="6"/>
    <s v="кг"/>
    <n v="1"/>
    <n v="109.69"/>
    <n v="131.65"/>
    <n v="21.960000000000008"/>
  </r>
  <r>
    <x v="12"/>
    <x v="10"/>
    <x v="21"/>
    <s v="ЭС"/>
    <s v="Адрес141"/>
    <n v="1005030501"/>
    <x v="34"/>
    <x v="5"/>
    <s v="кг"/>
    <n v="2"/>
    <n v="106.82080000000001"/>
    <n v="128.80000000000001"/>
    <n v="21.979200000000006"/>
  </r>
  <r>
    <x v="12"/>
    <x v="7"/>
    <x v="16"/>
    <s v="ЭС"/>
    <s v="Адрес146"/>
    <n v="1005040900"/>
    <x v="26"/>
    <x v="5"/>
    <s v="кг"/>
    <n v="2"/>
    <n v="96.773400000000009"/>
    <n v="128.80000000000001"/>
    <n v="32.026600000000002"/>
  </r>
  <r>
    <x v="12"/>
    <x v="1"/>
    <x v="19"/>
    <s v="ЭС"/>
    <s v="Адрес134"/>
    <n v="270300"/>
    <x v="61"/>
    <x v="0"/>
    <s v="кг"/>
    <n v="2.2999999999999998"/>
    <n v="541.53380000000004"/>
    <n v="607.31500000000005"/>
    <n v="65.781200000000013"/>
  </r>
  <r>
    <x v="12"/>
    <x v="1"/>
    <x v="56"/>
    <s v="См"/>
    <s v="Адрес145"/>
    <n v="280500"/>
    <x v="6"/>
    <x v="0"/>
    <s v="кг"/>
    <n v="10"/>
    <n v="782.05200000000002"/>
    <n v="873"/>
    <n v="90.947999999999979"/>
  </r>
  <r>
    <x v="12"/>
    <x v="9"/>
    <x v="5"/>
    <s v="ЭС"/>
    <s v="Адрес89"/>
    <n v="20000"/>
    <x v="48"/>
    <x v="0"/>
    <s v="кг"/>
    <n v="3.5"/>
    <n v="294.05080000000004"/>
    <n v="394.45"/>
    <n v="100.39919999999995"/>
  </r>
  <r>
    <x v="12"/>
    <x v="1"/>
    <x v="70"/>
    <s v="ЭС"/>
    <s v="Адрес139"/>
    <n v="573100"/>
    <x v="23"/>
    <x v="2"/>
    <s v="кг"/>
    <n v="5"/>
    <n v="329.37400000000002"/>
    <n v="436.5"/>
    <n v="107.12599999999998"/>
  </r>
  <r>
    <x v="12"/>
    <x v="1"/>
    <x v="4"/>
    <s v="ЭС"/>
    <s v="Адрес77"/>
    <n v="270400"/>
    <x v="0"/>
    <x v="0"/>
    <s v="кг"/>
    <n v="6.6"/>
    <n v="923.12"/>
    <n v="1031.8"/>
    <n v="108.67999999999995"/>
  </r>
  <r>
    <x v="12"/>
    <x v="1"/>
    <x v="39"/>
    <s v="ЭС"/>
    <s v="Адрес108"/>
    <n v="252005"/>
    <x v="12"/>
    <x v="0"/>
    <s v="кг"/>
    <n v="5.28"/>
    <n v="801.13440000000003"/>
    <n v="911.28"/>
    <n v="110.14559999999994"/>
  </r>
  <r>
    <x v="12"/>
    <x v="1"/>
    <x v="3"/>
    <s v="С"/>
    <s v="Адрес156"/>
    <n v="1005186400"/>
    <x v="10"/>
    <x v="3"/>
    <s v="кг"/>
    <n v="15"/>
    <n v="1430.952"/>
    <n v="1597.5"/>
    <n v="166.548"/>
  </r>
  <r>
    <x v="12"/>
    <x v="1"/>
    <x v="60"/>
    <s v="ЭС"/>
    <s v="Адрес64"/>
    <n v="270200"/>
    <x v="56"/>
    <x v="0"/>
    <s v="кг"/>
    <n v="32"/>
    <n v="1709.4272000000001"/>
    <n v="1908.8"/>
    <n v="199.37279999999987"/>
  </r>
  <r>
    <x v="12"/>
    <x v="1"/>
    <x v="7"/>
    <s v="См"/>
    <s v="Адрес118"/>
    <n v="270300"/>
    <x v="61"/>
    <x v="0"/>
    <s v="кг"/>
    <n v="7"/>
    <n v="1311.1007"/>
    <n v="1556.87"/>
    <n v="245.76929999999993"/>
  </r>
  <r>
    <x v="13"/>
    <x v="1"/>
    <x v="71"/>
    <s v="Мм"/>
    <s v="Адрес277"/>
    <n v="252005"/>
    <x v="12"/>
    <x v="0"/>
    <s v="кг"/>
    <n v="2.6880000000000002"/>
    <n v="290.62880000000001"/>
    <n v="308"/>
    <n v="17.371199999999988"/>
  </r>
  <r>
    <x v="13"/>
    <x v="9"/>
    <x v="72"/>
    <s v="Мм"/>
    <s v="Адрес62"/>
    <n v="20100"/>
    <x v="5"/>
    <x v="0"/>
    <s v="кг"/>
    <n v="2"/>
    <n v="106.71420000000001"/>
    <n v="128.80000000000001"/>
    <n v="22.085800000000006"/>
  </r>
  <r>
    <x v="13"/>
    <x v="1"/>
    <x v="46"/>
    <s v="С"/>
    <s v="Адрес75"/>
    <n v="210200"/>
    <x v="19"/>
    <x v="6"/>
    <s v="кг"/>
    <n v="1.65"/>
    <n v="229.9539"/>
    <n v="257.95"/>
    <n v="27.996099999999984"/>
  </r>
  <r>
    <x v="13"/>
    <x v="10"/>
    <x v="37"/>
    <s v="ЭС"/>
    <s v="Адрес181"/>
    <n v="1005712365"/>
    <x v="51"/>
    <x v="5"/>
    <s v="кг"/>
    <n v="4"/>
    <n v="213.66480000000001"/>
    <n v="257.60000000000002"/>
    <n v="43.935200000000009"/>
  </r>
  <r>
    <x v="13"/>
    <x v="1"/>
    <x v="66"/>
    <s v="ЭС"/>
    <s v="Адрес69"/>
    <n v="210000"/>
    <x v="17"/>
    <x v="6"/>
    <s v="кг"/>
    <n v="2.64"/>
    <n v="400.55280000000005"/>
    <n v="447"/>
    <n v="46.447199999999953"/>
  </r>
  <r>
    <x v="13"/>
    <x v="1"/>
    <x v="36"/>
    <s v="См"/>
    <s v="Адрес104"/>
    <n v="210100"/>
    <x v="18"/>
    <x v="6"/>
    <s v="кг"/>
    <n v="5.5"/>
    <n v="408.84960000000001"/>
    <n v="456.77499999999998"/>
    <n v="47.925399999999968"/>
  </r>
  <r>
    <x v="13"/>
    <x v="7"/>
    <x v="24"/>
    <s v="См"/>
    <s v="Адрес87"/>
    <n v="1005244300"/>
    <x v="62"/>
    <x v="7"/>
    <s v="кг"/>
    <n v="3.4"/>
    <n v="243.23600000000002"/>
    <n v="293.25"/>
    <n v="50.013999999999982"/>
  </r>
  <r>
    <x v="13"/>
    <x v="1"/>
    <x v="73"/>
    <s v="С"/>
    <s v="Адрес93"/>
    <n v="15000"/>
    <x v="42"/>
    <x v="6"/>
    <s v="кг"/>
    <n v="5.5"/>
    <n v="408.84960000000001"/>
    <n v="465.41"/>
    <n v="56.560400000000016"/>
  </r>
  <r>
    <x v="13"/>
    <x v="1"/>
    <x v="27"/>
    <s v="См"/>
    <s v="Адрес106"/>
    <n v="1005050200"/>
    <x v="29"/>
    <x v="1"/>
    <s v="кг"/>
    <n v="7"/>
    <n v="704.06200000000001"/>
    <n v="782.6"/>
    <n v="78.538000000000011"/>
  </r>
  <r>
    <x v="13"/>
    <x v="1"/>
    <x v="66"/>
    <s v="ЭС"/>
    <s v="Адрес69"/>
    <n v="1005712010"/>
    <x v="24"/>
    <x v="5"/>
    <s v="кг"/>
    <n v="4"/>
    <n v="934.73599999999999"/>
    <n v="1044"/>
    <n v="109.26400000000001"/>
  </r>
  <r>
    <x v="13"/>
    <x v="9"/>
    <x v="74"/>
    <s v="Мм"/>
    <s v="Адрес285"/>
    <n v="20000"/>
    <x v="48"/>
    <x v="0"/>
    <s v="кг"/>
    <n v="3.5"/>
    <n v="280.71640000000002"/>
    <n v="394.45"/>
    <n v="113.73359999999997"/>
  </r>
  <r>
    <x v="13"/>
    <x v="1"/>
    <x v="61"/>
    <s v="ЭС"/>
    <s v="Адрес180"/>
    <n v="270200"/>
    <x v="56"/>
    <x v="0"/>
    <s v="кг"/>
    <n v="25"/>
    <n v="3448.1575000000003"/>
    <n v="3940"/>
    <n v="491.84249999999975"/>
  </r>
  <r>
    <x v="14"/>
    <x v="9"/>
    <x v="3"/>
    <s v="С"/>
    <s v="Адрес156"/>
    <n v="20000"/>
    <x v="48"/>
    <x v="0"/>
    <s v="кг"/>
    <n v="2"/>
    <n v="106.84140000000001"/>
    <n v="128.80000000000001"/>
    <n v="21.958600000000004"/>
  </r>
  <r>
    <x v="14"/>
    <x v="1"/>
    <x v="75"/>
    <s v="ЭС"/>
    <s v="Адрес150"/>
    <n v="1005300500"/>
    <x v="28"/>
    <x v="7"/>
    <s v="кг"/>
    <n v="1.32"/>
    <n v="200.2782"/>
    <n v="223.5"/>
    <n v="23.221800000000002"/>
  </r>
  <r>
    <x v="14"/>
    <x v="1"/>
    <x v="16"/>
    <s v="ЭС"/>
    <s v="Адрес146"/>
    <n v="1005053500"/>
    <x v="58"/>
    <x v="1"/>
    <s v="кг"/>
    <n v="2.4"/>
    <n v="224.352"/>
    <n v="255.16800000000001"/>
    <n v="30.816000000000003"/>
  </r>
  <r>
    <x v="14"/>
    <x v="1"/>
    <x v="56"/>
    <s v="См"/>
    <s v="Адрес145"/>
    <n v="15000"/>
    <x v="42"/>
    <x v="6"/>
    <s v="кг"/>
    <n v="5.7"/>
    <n v="255.58800000000002"/>
    <n v="290.64300000000003"/>
    <n v="35.055000000000007"/>
  </r>
  <r>
    <x v="14"/>
    <x v="1"/>
    <x v="76"/>
    <s v="Мм"/>
    <s v="Адрес219"/>
    <n v="1500000001"/>
    <x v="63"/>
    <x v="4"/>
    <s v="кг"/>
    <n v="8"/>
    <n v="427.43280000000004"/>
    <n v="477.2"/>
    <n v="49.767199999999946"/>
  </r>
  <r>
    <x v="14"/>
    <x v="1"/>
    <x v="70"/>
    <s v="ЭС"/>
    <s v="Адрес139"/>
    <n v="1005040900"/>
    <x v="26"/>
    <x v="5"/>
    <s v="кг"/>
    <n v="5"/>
    <n v="581.85"/>
    <n v="646.5"/>
    <n v="64.649999999999977"/>
  </r>
  <r>
    <x v="14"/>
    <x v="10"/>
    <x v="77"/>
    <s v="Мм"/>
    <s v="Адрес230"/>
    <n v="1005040200"/>
    <x v="21"/>
    <x v="5"/>
    <s v="кг"/>
    <n v="3"/>
    <n v="277.40790000000004"/>
    <n v="355.35"/>
    <n v="77.942099999999982"/>
  </r>
  <r>
    <x v="14"/>
    <x v="1"/>
    <x v="10"/>
    <s v="См"/>
    <s v="Адрес143"/>
    <n v="573100"/>
    <x v="23"/>
    <x v="2"/>
    <s v="кг"/>
    <n v="8"/>
    <n v="387.09360000000004"/>
    <n v="477.2"/>
    <n v="90.106399999999951"/>
  </r>
  <r>
    <x v="14"/>
    <x v="10"/>
    <x v="78"/>
    <s v="Мм"/>
    <s v="Адрес126"/>
    <n v="1005360000"/>
    <x v="30"/>
    <x v="7"/>
    <s v="кг"/>
    <n v="5"/>
    <n v="476.87450000000001"/>
    <n v="575.04999999999995"/>
    <n v="98.175499999999943"/>
  </r>
  <r>
    <x v="14"/>
    <x v="1"/>
    <x v="3"/>
    <s v="С"/>
    <s v="Адрес156"/>
    <n v="1005300500"/>
    <x v="28"/>
    <x v="7"/>
    <s v="кг"/>
    <n v="15"/>
    <n v="905.75"/>
    <n v="1012.5"/>
    <n v="106.75"/>
  </r>
  <r>
    <x v="14"/>
    <x v="12"/>
    <x v="79"/>
    <s v="Мм"/>
    <s v="Адрес66"/>
    <n v="1005040500"/>
    <x v="11"/>
    <x v="5"/>
    <s v="кг"/>
    <n v="5"/>
    <n v="348.61150000000004"/>
    <n v="477.25"/>
    <n v="128.63849999999996"/>
  </r>
  <r>
    <x v="14"/>
    <x v="1"/>
    <x v="2"/>
    <s v="ЭС"/>
    <s v="Адрес154"/>
    <n v="1005040900"/>
    <x v="26"/>
    <x v="5"/>
    <s v="кг"/>
    <n v="6.26"/>
    <n v="2060.3920000000003"/>
    <n v="2300"/>
    <n v="239.60799999999972"/>
  </r>
  <r>
    <x v="15"/>
    <x v="9"/>
    <x v="80"/>
    <s v="ЭС"/>
    <s v="Адрес105"/>
    <n v="190000"/>
    <x v="54"/>
    <x v="6"/>
    <s v="кг"/>
    <n v="1"/>
    <n v="75.704400000000007"/>
    <n v="94.3"/>
    <n v="18.59559999999999"/>
  </r>
  <r>
    <x v="15"/>
    <x v="4"/>
    <x v="14"/>
    <s v="ЭС"/>
    <s v="Адрес160"/>
    <n v="252505"/>
    <x v="14"/>
    <x v="0"/>
    <s v="кг"/>
    <n v="2"/>
    <n v="106.83240000000001"/>
    <n v="128.80000000000001"/>
    <n v="21.967600000000004"/>
  </r>
  <r>
    <x v="15"/>
    <x v="10"/>
    <x v="25"/>
    <s v="ЭС"/>
    <s v="Адрес131"/>
    <n v="1005040200"/>
    <x v="21"/>
    <x v="5"/>
    <s v="кг"/>
    <n v="2"/>
    <n v="106.82980000000001"/>
    <n v="128.80000000000001"/>
    <n v="21.970200000000006"/>
  </r>
  <r>
    <x v="15"/>
    <x v="1"/>
    <x v="9"/>
    <s v="См"/>
    <s v="Адрес148"/>
    <n v="1005040600"/>
    <x v="53"/>
    <x v="5"/>
    <s v="кг"/>
    <n v="3"/>
    <n v="214.65"/>
    <n v="239.55"/>
    <n v="24.900000000000006"/>
  </r>
  <r>
    <x v="15"/>
    <x v="9"/>
    <x v="81"/>
    <s v="ЭС"/>
    <s v="Адрес119"/>
    <n v="190000"/>
    <x v="54"/>
    <x v="6"/>
    <s v="кг"/>
    <n v="1"/>
    <n v="108.1794"/>
    <n v="143.75"/>
    <n v="35.570599999999999"/>
  </r>
  <r>
    <x v="15"/>
    <x v="1"/>
    <x v="59"/>
    <s v="См"/>
    <s v="Адрес138"/>
    <n v="1005186200"/>
    <x v="64"/>
    <x v="3"/>
    <s v="кг"/>
    <n v="2.4"/>
    <n v="209.2654"/>
    <n v="250.44"/>
    <n v="41.174599999999998"/>
  </r>
  <r>
    <x v="15"/>
    <x v="1"/>
    <x v="28"/>
    <s v="ЭС"/>
    <s v="Адрес130"/>
    <n v="170101"/>
    <x v="8"/>
    <x v="2"/>
    <s v="кг"/>
    <n v="5.5"/>
    <n v="377.685"/>
    <n v="421.57499999999999"/>
    <n v="43.889999999999986"/>
  </r>
  <r>
    <x v="15"/>
    <x v="1"/>
    <x v="13"/>
    <s v="ЭС"/>
    <s v="Адрес161"/>
    <n v="1005040700"/>
    <x v="33"/>
    <x v="5"/>
    <s v="кг"/>
    <n v="5"/>
    <n v="395.95"/>
    <n v="442"/>
    <n v="46.050000000000011"/>
  </r>
  <r>
    <x v="15"/>
    <x v="1"/>
    <x v="10"/>
    <s v="См"/>
    <s v="Адрес143"/>
    <n v="30000"/>
    <x v="15"/>
    <x v="0"/>
    <s v="кг"/>
    <n v="2.2999999999999998"/>
    <n v="658.24300000000005"/>
    <n v="748.7"/>
    <n v="90.456999999999994"/>
  </r>
  <r>
    <x v="15"/>
    <x v="1"/>
    <x v="18"/>
    <s v="С"/>
    <s v="Адрес135"/>
    <n v="5190002"/>
    <x v="25"/>
    <x v="6"/>
    <s v="кг"/>
    <n v="5"/>
    <n v="345.245"/>
    <n v="436.5"/>
    <n v="91.254999999999995"/>
  </r>
  <r>
    <x v="15"/>
    <x v="1"/>
    <x v="14"/>
    <s v="ЭС"/>
    <s v="Адрес160"/>
    <n v="170101"/>
    <x v="8"/>
    <x v="2"/>
    <s v="кг"/>
    <n v="2.496"/>
    <n v="915.84"/>
    <n v="1022.4"/>
    <n v="106.55999999999995"/>
  </r>
  <r>
    <x v="15"/>
    <x v="1"/>
    <x v="40"/>
    <s v="ЭС"/>
    <s v="Адрес76"/>
    <n v="1005053500"/>
    <x v="58"/>
    <x v="1"/>
    <s v="кг"/>
    <n v="10"/>
    <n v="791.9"/>
    <n v="900.5"/>
    <n v="108.60000000000002"/>
  </r>
  <r>
    <x v="16"/>
    <x v="9"/>
    <x v="71"/>
    <s v="Мм"/>
    <s v="Адрес277"/>
    <n v="280500"/>
    <x v="6"/>
    <x v="0"/>
    <s v="кг"/>
    <n v="1"/>
    <n v="78.202700000000007"/>
    <n v="94.3"/>
    <n v="16.09729999999999"/>
  </r>
  <r>
    <x v="16"/>
    <x v="9"/>
    <x v="82"/>
    <s v="Мм"/>
    <s v="Адрес60"/>
    <n v="1500000050"/>
    <x v="65"/>
    <x v="4"/>
    <s v="кг"/>
    <n v="0.313"/>
    <n v="102.95780000000001"/>
    <n v="124.21"/>
    <n v="21.252199999999988"/>
  </r>
  <r>
    <x v="16"/>
    <x v="9"/>
    <x v="83"/>
    <s v="Мм"/>
    <s v="Адрес35"/>
    <n v="1005274600"/>
    <x v="32"/>
    <x v="7"/>
    <s v="кг"/>
    <n v="1"/>
    <n v="66.628"/>
    <n v="94.3"/>
    <n v="27.671999999999997"/>
  </r>
  <r>
    <x v="16"/>
    <x v="6"/>
    <x v="36"/>
    <s v="См"/>
    <s v="Адрес104"/>
    <n v="1500000050"/>
    <x v="65"/>
    <x v="4"/>
    <s v="кг"/>
    <n v="2"/>
    <n v="190.74980000000002"/>
    <n v="225.5"/>
    <n v="34.750199999999978"/>
  </r>
  <r>
    <x v="16"/>
    <x v="1"/>
    <x v="1"/>
    <s v="ЭС"/>
    <s v="Адрес88"/>
    <n v="260200"/>
    <x v="66"/>
    <x v="6"/>
    <s v="кг"/>
    <n v="2.64"/>
    <n v="400.56720000000001"/>
    <n v="447"/>
    <n v="46.432799999999986"/>
  </r>
  <r>
    <x v="16"/>
    <x v="1"/>
    <x v="84"/>
    <s v="См"/>
    <s v="Адрес173"/>
    <n v="1005186400"/>
    <x v="10"/>
    <x v="3"/>
    <s v="кг"/>
    <n v="2.64"/>
    <n v="480.68880000000001"/>
    <n v="536.4"/>
    <n v="55.711199999999963"/>
  </r>
  <r>
    <x v="16"/>
    <x v="1"/>
    <x v="4"/>
    <s v="ЭС"/>
    <s v="Адрес77"/>
    <n v="5162402"/>
    <x v="31"/>
    <x v="6"/>
    <s v="кг"/>
    <n v="4"/>
    <n v="335.30600000000004"/>
    <n v="394"/>
    <n v="58.69399999999996"/>
  </r>
  <r>
    <x v="16"/>
    <x v="1"/>
    <x v="61"/>
    <s v="ЭС"/>
    <s v="Адрес180"/>
    <n v="1005400001"/>
    <x v="43"/>
    <x v="7"/>
    <s v="кг"/>
    <n v="2.2999999999999998"/>
    <n v="538.19360000000006"/>
    <n v="607.31500000000005"/>
    <n v="69.121399999999994"/>
  </r>
  <r>
    <x v="16"/>
    <x v="1"/>
    <x v="60"/>
    <s v="ЭС"/>
    <s v="Адрес64"/>
    <n v="1005186400"/>
    <x v="10"/>
    <x v="3"/>
    <s v="кг"/>
    <n v="4.95"/>
    <n v="692.34"/>
    <n v="773.85"/>
    <n v="81.509999999999991"/>
  </r>
  <r>
    <x v="16"/>
    <x v="1"/>
    <x v="29"/>
    <s v="ЭС"/>
    <s v="Адрес107"/>
    <n v="170000"/>
    <x v="67"/>
    <x v="2"/>
    <s v="кг"/>
    <n v="5"/>
    <n v="548.45000000000005"/>
    <n v="665.5"/>
    <n v="117.04999999999995"/>
  </r>
  <r>
    <x v="16"/>
    <x v="1"/>
    <x v="30"/>
    <s v="ЭС"/>
    <s v="Адрес92"/>
    <n v="1005053500"/>
    <x v="58"/>
    <x v="1"/>
    <s v="кг"/>
    <n v="10.5"/>
    <n v="1056.1383000000001"/>
    <n v="1196.1600000000001"/>
    <n v="140.02170000000001"/>
  </r>
  <r>
    <x v="16"/>
    <x v="1"/>
    <x v="5"/>
    <s v="ЭС"/>
    <s v="Адрес89"/>
    <n v="252005"/>
    <x v="12"/>
    <x v="0"/>
    <s v="кг"/>
    <n v="32"/>
    <n v="1707.9264000000001"/>
    <n v="1944"/>
    <n v="236.07359999999994"/>
  </r>
  <r>
    <x v="17"/>
    <x v="9"/>
    <x v="13"/>
    <s v="ЭС"/>
    <s v="Адрес161"/>
    <n v="573100"/>
    <x v="23"/>
    <x v="2"/>
    <s v="кг"/>
    <n v="1"/>
    <n v="93.48"/>
    <n v="112.7"/>
    <n v="19.22"/>
  </r>
  <r>
    <x v="17"/>
    <x v="9"/>
    <x v="12"/>
    <s v="ЭС"/>
    <s v="Адрес142"/>
    <n v="1005052500"/>
    <x v="51"/>
    <x v="1"/>
    <s v="кг"/>
    <n v="2"/>
    <n v="106.82080000000001"/>
    <n v="128.80000000000001"/>
    <n v="21.979200000000006"/>
  </r>
  <r>
    <x v="17"/>
    <x v="1"/>
    <x v="2"/>
    <s v="ЭС"/>
    <s v="Адрес154"/>
    <n v="1005053500"/>
    <x v="58"/>
    <x v="1"/>
    <s v="кг"/>
    <n v="3.5"/>
    <n v="352.04610000000002"/>
    <n v="398.72"/>
    <n v="46.673900000000003"/>
  </r>
  <r>
    <x v="17"/>
    <x v="1"/>
    <x v="43"/>
    <s v="См"/>
    <s v="Адрес164"/>
    <n v="1005010100"/>
    <x v="68"/>
    <x v="5"/>
    <s v="кг"/>
    <n v="5.28"/>
    <n v="801.11760000000004"/>
    <n v="894"/>
    <n v="92.882399999999961"/>
  </r>
  <r>
    <x v="17"/>
    <x v="9"/>
    <x v="67"/>
    <s v="ЭС"/>
    <s v="Адрес149"/>
    <n v="573100"/>
    <x v="23"/>
    <x v="2"/>
    <s v="кг"/>
    <n v="5"/>
    <n v="467.4"/>
    <n v="563.5"/>
    <n v="96.100000000000023"/>
  </r>
  <r>
    <x v="17"/>
    <x v="10"/>
    <x v="85"/>
    <s v="См"/>
    <s v="Адрес176"/>
    <n v="1005050100"/>
    <x v="69"/>
    <x v="1"/>
    <s v="кг"/>
    <n v="5"/>
    <n v="476.87450000000001"/>
    <n v="575.04999999999995"/>
    <n v="98.175499999999943"/>
  </r>
  <r>
    <x v="17"/>
    <x v="1"/>
    <x v="86"/>
    <s v="Мм"/>
    <s v="Адрес287"/>
    <n v="1005244600"/>
    <x v="49"/>
    <x v="7"/>
    <s v="кг"/>
    <n v="16"/>
    <n v="854.46400000000006"/>
    <n v="954.4"/>
    <n v="99.935999999999922"/>
  </r>
  <r>
    <x v="17"/>
    <x v="1"/>
    <x v="87"/>
    <s v="Мм"/>
    <s v="Адрес190"/>
    <n v="1005201500"/>
    <x v="44"/>
    <x v="3"/>
    <s v="кг"/>
    <n v="4"/>
    <n v="660.78160000000003"/>
    <n v="779.4"/>
    <n v="118.61839999999995"/>
  </r>
  <r>
    <x v="17"/>
    <x v="1"/>
    <x v="17"/>
    <s v="ЭС"/>
    <s v="Адрес132"/>
    <n v="1005053500"/>
    <x v="58"/>
    <x v="1"/>
    <s v="кг"/>
    <n v="4"/>
    <n v="934.79600000000005"/>
    <n v="1063.2"/>
    <n v="128.404"/>
  </r>
  <r>
    <x v="17"/>
    <x v="1"/>
    <x v="86"/>
    <s v="Мм"/>
    <s v="Адрес287"/>
    <n v="1005201100"/>
    <x v="45"/>
    <x v="3"/>
    <s v="кг"/>
    <n v="4"/>
    <n v="648.61080000000004"/>
    <n v="779.4"/>
    <n v="130.78919999999994"/>
  </r>
  <r>
    <x v="17"/>
    <x v="1"/>
    <x v="76"/>
    <s v="Мм"/>
    <s v="Адрес219"/>
    <n v="1005201500"/>
    <x v="44"/>
    <x v="3"/>
    <s v="кг"/>
    <n v="4.5999999999999996"/>
    <n v="1080.6738"/>
    <n v="1214.6300000000001"/>
    <n v="133.95620000000008"/>
  </r>
  <r>
    <x v="17"/>
    <x v="1"/>
    <x v="11"/>
    <s v="Опт"/>
    <s v="Адрес115"/>
    <n v="170000"/>
    <x v="67"/>
    <x v="2"/>
    <s v="кг"/>
    <n v="10"/>
    <n v="727.76300000000003"/>
    <n v="873"/>
    <n v="145.23699999999997"/>
  </r>
  <r>
    <x v="18"/>
    <x v="9"/>
    <x v="88"/>
    <s v="ЭС"/>
    <s v="Адрес71"/>
    <n v="20000"/>
    <x v="48"/>
    <x v="0"/>
    <s v="кг"/>
    <n v="2"/>
    <n v="106.86"/>
    <n v="128.80000000000001"/>
    <n v="21.940000000000012"/>
  </r>
  <r>
    <x v="18"/>
    <x v="4"/>
    <x v="21"/>
    <s v="ЭС"/>
    <s v="Адрес141"/>
    <n v="1005050400"/>
    <x v="52"/>
    <x v="1"/>
    <s v="кг"/>
    <n v="2"/>
    <n v="190.79040000000001"/>
    <n v="230.02"/>
    <n v="39.229600000000005"/>
  </r>
  <r>
    <x v="18"/>
    <x v="1"/>
    <x v="41"/>
    <s v="См"/>
    <s v="Адрес137"/>
    <n v="20000"/>
    <x v="48"/>
    <x v="0"/>
    <s v="кг"/>
    <n v="5"/>
    <n v="395.9"/>
    <n v="442"/>
    <n v="46.100000000000023"/>
  </r>
  <r>
    <x v="18"/>
    <x v="1"/>
    <x v="47"/>
    <s v="ЭС"/>
    <s v="Адрес162"/>
    <n v="20200"/>
    <x v="70"/>
    <x v="0"/>
    <s v="кг"/>
    <n v="8"/>
    <n v="426.43440000000004"/>
    <n v="477.2"/>
    <n v="50.765599999999949"/>
  </r>
  <r>
    <x v="18"/>
    <x v="6"/>
    <x v="29"/>
    <s v="ЭС"/>
    <s v="Адрес107"/>
    <n v="1005274000"/>
    <x v="71"/>
    <x v="7"/>
    <s v="кг"/>
    <n v="5"/>
    <n v="395.9"/>
    <n v="477.25"/>
    <n v="81.350000000000023"/>
  </r>
  <r>
    <x v="18"/>
    <x v="4"/>
    <x v="47"/>
    <s v="ЭС"/>
    <s v="Адрес162"/>
    <n v="1005244000"/>
    <x v="50"/>
    <x v="7"/>
    <s v="кг"/>
    <n v="4"/>
    <n v="292.32400000000001"/>
    <n v="386.4"/>
    <n v="94.075999999999965"/>
  </r>
  <r>
    <x v="18"/>
    <x v="1"/>
    <x v="22"/>
    <s v="ЭС"/>
    <s v="Адрес129"/>
    <n v="20100"/>
    <x v="5"/>
    <x v="0"/>
    <s v="кг"/>
    <n v="10"/>
    <n v="778.14449999999999"/>
    <n v="873"/>
    <n v="94.855500000000006"/>
  </r>
  <r>
    <x v="18"/>
    <x v="1"/>
    <x v="16"/>
    <s v="ЭС"/>
    <s v="Адрес146"/>
    <n v="20000"/>
    <x v="48"/>
    <x v="0"/>
    <s v="кг"/>
    <n v="16"/>
    <n v="854.73120000000006"/>
    <n v="954.4"/>
    <n v="99.668799999999919"/>
  </r>
  <r>
    <x v="18"/>
    <x v="1"/>
    <x v="12"/>
    <s v="ЭС"/>
    <s v="Адрес142"/>
    <n v="20000"/>
    <x v="48"/>
    <x v="0"/>
    <s v="кг"/>
    <n v="7"/>
    <n v="630.70420000000001"/>
    <n v="730.45"/>
    <n v="99.745800000000031"/>
  </r>
  <r>
    <x v="18"/>
    <x v="1"/>
    <x v="4"/>
    <s v="ЭС"/>
    <s v="Адрес77"/>
    <n v="1005051600"/>
    <x v="72"/>
    <x v="1"/>
    <s v="кг"/>
    <n v="5"/>
    <n v="582.71749999999997"/>
    <n v="716.1"/>
    <n v="133.38250000000005"/>
  </r>
  <r>
    <x v="18"/>
    <x v="1"/>
    <x v="14"/>
    <s v="ЭС"/>
    <s v="Адрес160"/>
    <n v="170100"/>
    <x v="73"/>
    <x v="2"/>
    <s v="кг"/>
    <n v="4"/>
    <n v="1316"/>
    <n v="1470"/>
    <n v="154"/>
  </r>
  <r>
    <x v="18"/>
    <x v="1"/>
    <x v="46"/>
    <s v="С"/>
    <s v="Адрес75"/>
    <n v="1005051600"/>
    <x v="72"/>
    <x v="1"/>
    <s v="кг"/>
    <n v="15"/>
    <n v="1179.2985000000001"/>
    <n v="1350.75"/>
    <n v="171.4514999999999"/>
  </r>
  <r>
    <x v="19"/>
    <x v="1"/>
    <x v="40"/>
    <s v="ЭС"/>
    <s v="Адрес76"/>
    <n v="1005050300"/>
    <x v="74"/>
    <x v="1"/>
    <s v="кг"/>
    <n v="3.5"/>
    <n v="375.5213"/>
    <n v="391.3"/>
    <n v="15.778700000000015"/>
  </r>
  <r>
    <x v="19"/>
    <x v="9"/>
    <x v="71"/>
    <s v="Мм"/>
    <s v="Адрес277"/>
    <n v="1005050300"/>
    <x v="74"/>
    <x v="1"/>
    <s v="кг"/>
    <n v="0.314"/>
    <n v="121.9546"/>
    <n v="147.19999999999999"/>
    <n v="25.245399999999989"/>
  </r>
  <r>
    <x v="19"/>
    <x v="1"/>
    <x v="6"/>
    <s v="С"/>
    <s v="Адрес78"/>
    <n v="1005050300"/>
    <x v="74"/>
    <x v="1"/>
    <s v="кг"/>
    <n v="1.65"/>
    <n v="229.67450000000002"/>
    <n v="257.95"/>
    <n v="28.275499999999965"/>
  </r>
  <r>
    <x v="19"/>
    <x v="4"/>
    <x v="30"/>
    <s v="ЭС"/>
    <s v="Адрес92"/>
    <n v="1005300500"/>
    <x v="28"/>
    <x v="7"/>
    <s v="кг"/>
    <n v="2"/>
    <n v="190.79040000000001"/>
    <n v="230.02"/>
    <n v="39.229600000000005"/>
  </r>
  <r>
    <x v="19"/>
    <x v="1"/>
    <x v="31"/>
    <s v="ЭС"/>
    <s v="Адрес114"/>
    <n v="1005274600"/>
    <x v="32"/>
    <x v="7"/>
    <s v="кг"/>
    <n v="5"/>
    <n v="548.45000000000005"/>
    <n v="609.5"/>
    <n v="61.049999999999955"/>
  </r>
  <r>
    <x v="19"/>
    <x v="1"/>
    <x v="89"/>
    <s v="См"/>
    <s v="Адрес91"/>
    <n v="1005274600"/>
    <x v="32"/>
    <x v="7"/>
    <s v="кг"/>
    <n v="5.5"/>
    <n v="570.9"/>
    <n v="636.9"/>
    <n v="66"/>
  </r>
  <r>
    <x v="19"/>
    <x v="1"/>
    <x v="46"/>
    <s v="С"/>
    <s v="Адрес75"/>
    <n v="1005712005"/>
    <x v="55"/>
    <x v="5"/>
    <s v="кг"/>
    <n v="10"/>
    <n v="1165.5730000000001"/>
    <n v="1293"/>
    <n v="127.42699999999991"/>
  </r>
  <r>
    <x v="19"/>
    <x v="1"/>
    <x v="39"/>
    <s v="ЭС"/>
    <s v="Адрес108"/>
    <n v="251000"/>
    <x v="22"/>
    <x v="6"/>
    <s v="кг"/>
    <n v="4"/>
    <n v="934.8"/>
    <n v="1063.2"/>
    <n v="128.40000000000009"/>
  </r>
  <r>
    <x v="19"/>
    <x v="1"/>
    <x v="33"/>
    <s v="К"/>
    <s v="Адрес90"/>
    <n v="1005051600"/>
    <x v="72"/>
    <x v="1"/>
    <s v="кг"/>
    <n v="9.1999999999999993"/>
    <n v="941.73040000000003"/>
    <n v="1073.18"/>
    <n v="131.44960000000003"/>
  </r>
  <r>
    <x v="19"/>
    <x v="1"/>
    <x v="1"/>
    <s v="ЭС"/>
    <s v="Адрес88"/>
    <n v="190000"/>
    <x v="54"/>
    <x v="6"/>
    <s v="кг"/>
    <n v="15"/>
    <n v="1167.7135000000001"/>
    <n v="1309.5"/>
    <n v="141.78649999999993"/>
  </r>
  <r>
    <x v="19"/>
    <x v="2"/>
    <x v="61"/>
    <s v="ЭС"/>
    <s v="Адрес180"/>
    <n v="1005274300"/>
    <x v="75"/>
    <x v="7"/>
    <s v="кг"/>
    <n v="5"/>
    <n v="548.45000000000005"/>
    <n v="718.75"/>
    <n v="170.29999999999995"/>
  </r>
  <r>
    <x v="19"/>
    <x v="9"/>
    <x v="46"/>
    <s v="С"/>
    <s v="Адрес75"/>
    <n v="573100"/>
    <x v="23"/>
    <x v="2"/>
    <s v="кг"/>
    <n v="10"/>
    <n v="934.8"/>
    <n v="1127"/>
    <n v="192.20000000000005"/>
  </r>
  <r>
    <x v="20"/>
    <x v="1"/>
    <x v="90"/>
    <s v="Мм"/>
    <s v="Адрес250"/>
    <n v="1005050000"/>
    <x v="76"/>
    <x v="1"/>
    <s v="кг"/>
    <n v="7"/>
    <n v="846.19780000000003"/>
    <n v="782.6"/>
    <n v="-63.597800000000007"/>
  </r>
  <r>
    <x v="20"/>
    <x v="1"/>
    <x v="91"/>
    <s v="Мм"/>
    <s v="Адрес208"/>
    <n v="1005050100"/>
    <x v="69"/>
    <x v="1"/>
    <s v="кг"/>
    <n v="7"/>
    <n v="776.62620000000004"/>
    <n v="782.6"/>
    <n v="5.9737999999999829"/>
  </r>
  <r>
    <x v="20"/>
    <x v="9"/>
    <x v="21"/>
    <s v="ЭС"/>
    <s v="Адрес141"/>
    <n v="1005360000"/>
    <x v="30"/>
    <x v="7"/>
    <s v="кг"/>
    <n v="0.20800000000000002"/>
    <n v="24.7424"/>
    <n v="35.44"/>
    <n v="10.697599999999998"/>
  </r>
  <r>
    <x v="20"/>
    <x v="9"/>
    <x v="41"/>
    <s v="См"/>
    <s v="Адрес137"/>
    <n v="1005040400"/>
    <x v="35"/>
    <x v="5"/>
    <s v="кг"/>
    <n v="2"/>
    <n v="106.82980000000001"/>
    <n v="128.80000000000001"/>
    <n v="21.970200000000006"/>
  </r>
  <r>
    <x v="20"/>
    <x v="1"/>
    <x v="92"/>
    <s v="Нт"/>
    <s v="Адрес147"/>
    <n v="1005052700"/>
    <x v="77"/>
    <x v="1"/>
    <s v="кг"/>
    <n v="3.5"/>
    <n v="350.52499999999998"/>
    <n v="391.3"/>
    <n v="40.775000000000034"/>
  </r>
  <r>
    <x v="20"/>
    <x v="13"/>
    <x v="41"/>
    <s v="См"/>
    <s v="Адрес137"/>
    <n v="270200"/>
    <x v="56"/>
    <x v="0"/>
    <s v="кг"/>
    <n v="0.58800000000000008"/>
    <n v="149.51940000000002"/>
    <n v="207.63"/>
    <n v="58.110599999999977"/>
  </r>
  <r>
    <x v="20"/>
    <x v="1"/>
    <x v="93"/>
    <s v="Мм"/>
    <s v="Адрес95"/>
    <n v="1005050000"/>
    <x v="76"/>
    <x v="1"/>
    <s v="кг"/>
    <n v="3.5"/>
    <n v="301.27019999999999"/>
    <n v="365.22500000000002"/>
    <n v="63.954800000000034"/>
  </r>
  <r>
    <x v="20"/>
    <x v="1"/>
    <x v="65"/>
    <s v="Опт"/>
    <s v="Адрес8"/>
    <n v="1005712005"/>
    <x v="55"/>
    <x v="5"/>
    <s v="кг"/>
    <n v="5"/>
    <n v="608.745"/>
    <n v="702.75"/>
    <n v="94.004999999999995"/>
  </r>
  <r>
    <x v="20"/>
    <x v="2"/>
    <x v="75"/>
    <s v="ЭС"/>
    <s v="Адрес150"/>
    <n v="1005712005"/>
    <x v="55"/>
    <x v="5"/>
    <s v="кг"/>
    <n v="5"/>
    <n v="476.976"/>
    <n v="575.04999999999995"/>
    <n v="98.073999999999955"/>
  </r>
  <r>
    <x v="20"/>
    <x v="1"/>
    <x v="12"/>
    <s v="ЭС"/>
    <s v="Адрес142"/>
    <n v="5221000"/>
    <x v="13"/>
    <x v="6"/>
    <s v="кг"/>
    <n v="3.84"/>
    <n v="935"/>
    <n v="1063.4000000000001"/>
    <n v="128.40000000000009"/>
  </r>
  <r>
    <x v="20"/>
    <x v="1"/>
    <x v="94"/>
    <s v="Мм"/>
    <s v="Адрес211"/>
    <n v="1005212101"/>
    <x v="20"/>
    <x v="3"/>
    <s v="кг"/>
    <n v="6.45"/>
    <n v="1716.8520000000001"/>
    <n v="1917"/>
    <n v="200.14799999999991"/>
  </r>
  <r>
    <x v="20"/>
    <x v="1"/>
    <x v="13"/>
    <s v="ЭС"/>
    <s v="Адрес161"/>
    <n v="251000"/>
    <x v="22"/>
    <x v="6"/>
    <s v="кг"/>
    <n v="6.02"/>
    <n v="1495.6102000000001"/>
    <n v="1701.28"/>
    <n v="205.6697999999999"/>
  </r>
  <r>
    <x v="21"/>
    <x v="9"/>
    <x v="4"/>
    <s v="ЭС"/>
    <s v="Адрес77"/>
    <n v="1005040400"/>
    <x v="35"/>
    <x v="5"/>
    <s v="кг"/>
    <n v="2"/>
    <n v="106.7984"/>
    <n v="128.80000000000001"/>
    <n v="22.00160000000001"/>
  </r>
  <r>
    <x v="21"/>
    <x v="13"/>
    <x v="46"/>
    <s v="С"/>
    <s v="Адрес75"/>
    <n v="20000"/>
    <x v="48"/>
    <x v="0"/>
    <s v="кг"/>
    <n v="2"/>
    <n v="106.84140000000001"/>
    <n v="131.38"/>
    <n v="24.538599999999988"/>
  </r>
  <r>
    <x v="21"/>
    <x v="1"/>
    <x v="3"/>
    <s v="С"/>
    <s v="Адрес156"/>
    <n v="1005220000"/>
    <x v="60"/>
    <x v="3"/>
    <s v="кг"/>
    <n v="3.5"/>
    <n v="327.14499999999998"/>
    <n v="365.22500000000002"/>
    <n v="38.080000000000041"/>
  </r>
  <r>
    <x v="21"/>
    <x v="1"/>
    <x v="18"/>
    <s v="С"/>
    <s v="Адрес135"/>
    <n v="1005040800"/>
    <x v="9"/>
    <x v="5"/>
    <s v="кг"/>
    <n v="3"/>
    <n v="287.30279999999999"/>
    <n v="329.1"/>
    <n v="41.797200000000032"/>
  </r>
  <r>
    <x v="21"/>
    <x v="1"/>
    <x v="47"/>
    <s v="ЭС"/>
    <s v="Адрес162"/>
    <n v="1005040800"/>
    <x v="9"/>
    <x v="5"/>
    <s v="кг"/>
    <n v="3"/>
    <n v="286.0788"/>
    <n v="329.1"/>
    <n v="43.021200000000022"/>
  </r>
  <r>
    <x v="21"/>
    <x v="1"/>
    <x v="66"/>
    <s v="ЭС"/>
    <s v="Адрес69"/>
    <n v="5221000"/>
    <x v="13"/>
    <x v="6"/>
    <s v="кг"/>
    <n v="5"/>
    <n v="548.45000000000005"/>
    <n v="621"/>
    <n v="72.549999999999955"/>
  </r>
  <r>
    <x v="21"/>
    <x v="2"/>
    <x v="6"/>
    <s v="С"/>
    <s v="Адрес78"/>
    <n v="1005274600"/>
    <x v="32"/>
    <x v="7"/>
    <s v="кг"/>
    <n v="5"/>
    <n v="395.9"/>
    <n v="477.25"/>
    <n v="81.350000000000023"/>
  </r>
  <r>
    <x v="21"/>
    <x v="1"/>
    <x v="20"/>
    <s v="ЭС"/>
    <s v="Адрес140"/>
    <n v="1005052600"/>
    <x v="39"/>
    <x v="1"/>
    <s v="кг"/>
    <n v="4.95"/>
    <n v="818.06670000000008"/>
    <n v="914.1"/>
    <n v="96.03329999999994"/>
  </r>
  <r>
    <x v="21"/>
    <x v="1"/>
    <x v="25"/>
    <s v="ЭС"/>
    <s v="Адрес131"/>
    <n v="210100"/>
    <x v="18"/>
    <x v="6"/>
    <s v="кг"/>
    <n v="15"/>
    <n v="901.84249999999997"/>
    <n v="1030.5"/>
    <n v="128.65750000000003"/>
  </r>
  <r>
    <x v="21"/>
    <x v="1"/>
    <x v="8"/>
    <s v="ЭС"/>
    <s v="Адрес157"/>
    <n v="1005274000"/>
    <x v="71"/>
    <x v="7"/>
    <s v="кг"/>
    <n v="4"/>
    <n v="1316"/>
    <n v="1470"/>
    <n v="154"/>
  </r>
  <r>
    <x v="21"/>
    <x v="1"/>
    <x v="23"/>
    <s v="Ст"/>
    <s v="Адрес136"/>
    <n v="580000"/>
    <x v="3"/>
    <x v="2"/>
    <s v="кг"/>
    <n v="56"/>
    <n v="4167.6736000000001"/>
    <n v="4650.8"/>
    <n v="483.1264000000001"/>
  </r>
  <r>
    <x v="22"/>
    <x v="9"/>
    <x v="95"/>
    <s v="ЭС"/>
    <s v="Адрес155"/>
    <n v="20100"/>
    <x v="5"/>
    <x v="0"/>
    <s v="кг"/>
    <n v="2"/>
    <n v="106.08680000000001"/>
    <n v="128.80000000000001"/>
    <n v="22.713200000000001"/>
  </r>
  <r>
    <x v="22"/>
    <x v="13"/>
    <x v="66"/>
    <s v="ЭС"/>
    <s v="Адрес69"/>
    <n v="1005050400"/>
    <x v="52"/>
    <x v="1"/>
    <s v="кг"/>
    <n v="0.57600000000000007"/>
    <n v="144.3768"/>
    <n v="172.47"/>
    <n v="28.093199999999996"/>
  </r>
  <r>
    <x v="22"/>
    <x v="1"/>
    <x v="4"/>
    <s v="ЭС"/>
    <s v="Адрес77"/>
    <n v="5221000"/>
    <x v="13"/>
    <x v="6"/>
    <s v="кг"/>
    <n v="5"/>
    <n v="395.9"/>
    <n v="450.25"/>
    <n v="54.350000000000023"/>
  </r>
  <r>
    <x v="22"/>
    <x v="1"/>
    <x v="60"/>
    <s v="ЭС"/>
    <s v="Адрес64"/>
    <n v="1005201000"/>
    <x v="4"/>
    <x v="3"/>
    <s v="кг"/>
    <n v="5"/>
    <n v="591.77949999999998"/>
    <n v="646.5"/>
    <n v="54.720500000000015"/>
  </r>
  <r>
    <x v="22"/>
    <x v="1"/>
    <x v="66"/>
    <s v="ЭС"/>
    <s v="Адрес69"/>
    <n v="1500000601"/>
    <x v="78"/>
    <x v="4"/>
    <s v="кг"/>
    <n v="6.8"/>
    <n v="486.47200000000004"/>
    <n v="542.98"/>
    <n v="56.507999999999981"/>
  </r>
  <r>
    <x v="22"/>
    <x v="1"/>
    <x v="4"/>
    <s v="ЭС"/>
    <s v="Адрес77"/>
    <n v="1005040600"/>
    <x v="53"/>
    <x v="5"/>
    <s v="кг"/>
    <n v="3.3"/>
    <n v="545.03899999999999"/>
    <n v="609.4"/>
    <n v="64.36099999999999"/>
  </r>
  <r>
    <x v="22"/>
    <x v="1"/>
    <x v="31"/>
    <s v="ЭС"/>
    <s v="Адрес114"/>
    <n v="260000"/>
    <x v="79"/>
    <x v="6"/>
    <s v="кг"/>
    <n v="2.2999999999999998"/>
    <n v="658.24300000000005"/>
    <n v="735"/>
    <n v="76.756999999999948"/>
  </r>
  <r>
    <x v="22"/>
    <x v="1"/>
    <x v="36"/>
    <s v="См"/>
    <s v="Адрес104"/>
    <n v="1005051700"/>
    <x v="2"/>
    <x v="1"/>
    <s v="кг"/>
    <n v="7.5"/>
    <n v="407.83"/>
    <n v="506.25"/>
    <n v="98.420000000000016"/>
  </r>
  <r>
    <x v="22"/>
    <x v="1"/>
    <x v="46"/>
    <s v="С"/>
    <s v="Адрес75"/>
    <n v="210200"/>
    <x v="19"/>
    <x v="6"/>
    <s v="кг"/>
    <n v="5.12"/>
    <n v="539.82720000000006"/>
    <n v="638.72"/>
    <n v="98.892799999999966"/>
  </r>
  <r>
    <x v="22"/>
    <x v="2"/>
    <x v="46"/>
    <s v="С"/>
    <s v="Адрес75"/>
    <n v="1005274600"/>
    <x v="32"/>
    <x v="7"/>
    <s v="кг"/>
    <n v="3.5"/>
    <n v="684.38120000000004"/>
    <n v="825.125"/>
    <n v="140.74379999999996"/>
  </r>
  <r>
    <x v="22"/>
    <x v="1"/>
    <x v="33"/>
    <s v="К"/>
    <s v="Адрес90"/>
    <n v="1005201000"/>
    <x v="4"/>
    <x v="3"/>
    <s v="кг"/>
    <n v="6"/>
    <n v="994.62120000000004"/>
    <n v="1169.0999999999999"/>
    <n v="174.47879999999986"/>
  </r>
  <r>
    <x v="23"/>
    <x v="1"/>
    <x v="95"/>
    <s v="ЭС"/>
    <s v="Адрес155"/>
    <n v="270400"/>
    <x v="0"/>
    <x v="0"/>
    <s v="кг"/>
    <n v="3.5"/>
    <n v="374.39850000000001"/>
    <n v="391.3"/>
    <n v="16.901499999999999"/>
  </r>
  <r>
    <x v="23"/>
    <x v="9"/>
    <x v="50"/>
    <s v="Мм"/>
    <s v="Адрес4"/>
    <n v="20000"/>
    <x v="48"/>
    <x v="0"/>
    <s v="кг"/>
    <n v="2"/>
    <n v="106.86"/>
    <n v="128.80000000000001"/>
    <n v="21.940000000000012"/>
  </r>
  <r>
    <x v="23"/>
    <x v="1"/>
    <x v="96"/>
    <s v="Мм"/>
    <s v="Адрес286"/>
    <n v="570000"/>
    <x v="41"/>
    <x v="2"/>
    <s v="кг"/>
    <n v="3"/>
    <n v="214.62"/>
    <n v="239.55"/>
    <n v="24.930000000000007"/>
  </r>
  <r>
    <x v="23"/>
    <x v="1"/>
    <x v="7"/>
    <s v="См"/>
    <s v="Адрес118"/>
    <n v="280500"/>
    <x v="6"/>
    <x v="0"/>
    <s v="кг"/>
    <n v="3.5"/>
    <n v="364.23939999999999"/>
    <n v="391.3"/>
    <n v="27.060600000000022"/>
  </r>
  <r>
    <x v="23"/>
    <x v="0"/>
    <x v="97"/>
    <s v="Мм"/>
    <s v="Адрес37"/>
    <n v="270300"/>
    <x v="61"/>
    <x v="0"/>
    <s v="кг"/>
    <n v="0.39200000000000002"/>
    <n v="99.679600000000008"/>
    <n v="138.41999999999999"/>
    <n v="38.74039999999998"/>
  </r>
  <r>
    <x v="23"/>
    <x v="13"/>
    <x v="75"/>
    <s v="ЭС"/>
    <s v="Адрес150"/>
    <n v="1005212101"/>
    <x v="20"/>
    <x v="3"/>
    <s v="кг"/>
    <n v="2"/>
    <n v="152.928"/>
    <n v="192.38"/>
    <n v="39.451999999999998"/>
  </r>
  <r>
    <x v="23"/>
    <x v="1"/>
    <x v="74"/>
    <s v="Мм"/>
    <s v="Адрес285"/>
    <n v="1005186300"/>
    <x v="37"/>
    <x v="3"/>
    <s v="кг"/>
    <n v="5"/>
    <n v="477"/>
    <n v="532.5"/>
    <n v="55.5"/>
  </r>
  <r>
    <x v="23"/>
    <x v="2"/>
    <x v="98"/>
    <s v="Мм"/>
    <s v="Адрес207"/>
    <n v="1005712005"/>
    <x v="55"/>
    <x v="5"/>
    <s v="кг"/>
    <n v="2.5"/>
    <n v="341.09219999999999"/>
    <n v="425.5"/>
    <n v="84.407800000000009"/>
  </r>
  <r>
    <x v="23"/>
    <x v="1"/>
    <x v="99"/>
    <s v="Мм"/>
    <s v="Адрес241"/>
    <n v="570000"/>
    <x v="41"/>
    <x v="2"/>
    <s v="кг"/>
    <n v="5"/>
    <n v="329.37400000000002"/>
    <n v="436.5"/>
    <n v="107.12599999999998"/>
  </r>
  <r>
    <x v="23"/>
    <x v="1"/>
    <x v="11"/>
    <s v="Опт"/>
    <s v="Адрес115"/>
    <n v="220000"/>
    <x v="17"/>
    <x v="6"/>
    <s v="кг"/>
    <n v="8"/>
    <n v="685.54399999999998"/>
    <n v="803.2"/>
    <n v="117.65600000000006"/>
  </r>
  <r>
    <x v="23"/>
    <x v="1"/>
    <x v="58"/>
    <s v="Мм"/>
    <s v="Адрес31"/>
    <n v="5221000"/>
    <x v="13"/>
    <x v="6"/>
    <s v="кг"/>
    <n v="3.7760000000000002"/>
    <n v="1335.52"/>
    <n v="1518.96"/>
    <n v="183.44000000000005"/>
  </r>
  <r>
    <x v="23"/>
    <x v="1"/>
    <x v="11"/>
    <s v="Опт"/>
    <s v="Адрес115"/>
    <n v="1005040200"/>
    <x v="21"/>
    <x v="5"/>
    <s v="кг"/>
    <n v="3"/>
    <n v="0"/>
    <n v="239.55"/>
    <n v="239.55"/>
  </r>
  <r>
    <x v="24"/>
    <x v="0"/>
    <x v="12"/>
    <s v="ЭС"/>
    <s v="Адрес142"/>
    <n v="1005052800"/>
    <x v="80"/>
    <x v="1"/>
    <s v="кг"/>
    <n v="0.39200000000000002"/>
    <n v="112.51320000000001"/>
    <n v="138.41999999999999"/>
    <n v="25.906799999999976"/>
  </r>
  <r>
    <x v="24"/>
    <x v="13"/>
    <x v="28"/>
    <s v="ЭС"/>
    <s v="Адрес130"/>
    <n v="1005052600"/>
    <x v="39"/>
    <x v="1"/>
    <s v="кг"/>
    <n v="0.58800000000000008"/>
    <n v="168.7698"/>
    <n v="207.63"/>
    <n v="38.860199999999992"/>
  </r>
  <r>
    <x v="24"/>
    <x v="1"/>
    <x v="20"/>
    <s v="ЭС"/>
    <s v="Адрес140"/>
    <n v="280500"/>
    <x v="6"/>
    <x v="0"/>
    <s v="кг"/>
    <n v="5"/>
    <n v="395.9"/>
    <n v="442"/>
    <n v="46.100000000000023"/>
  </r>
  <r>
    <x v="24"/>
    <x v="2"/>
    <x v="17"/>
    <s v="ЭС"/>
    <s v="Адрес132"/>
    <n v="1005040800"/>
    <x v="9"/>
    <x v="5"/>
    <s v="кг"/>
    <n v="8"/>
    <n v="427.31920000000002"/>
    <n v="515.20000000000005"/>
    <n v="87.880800000000022"/>
  </r>
  <r>
    <x v="24"/>
    <x v="1"/>
    <x v="3"/>
    <s v="С"/>
    <s v="Адрес156"/>
    <n v="210200"/>
    <x v="19"/>
    <x v="6"/>
    <s v="кг"/>
    <n v="1.84"/>
    <n v="591.7432"/>
    <n v="682.16"/>
    <n v="90.416799999999967"/>
  </r>
  <r>
    <x v="24"/>
    <x v="1"/>
    <x v="47"/>
    <s v="ЭС"/>
    <s v="Адрес162"/>
    <n v="270300"/>
    <x v="61"/>
    <x v="0"/>
    <s v="кг"/>
    <n v="10"/>
    <n v="786.19900000000007"/>
    <n v="884"/>
    <n v="97.800999999999931"/>
  </r>
  <r>
    <x v="24"/>
    <x v="1"/>
    <x v="19"/>
    <s v="ЭС"/>
    <s v="Адрес134"/>
    <n v="270300"/>
    <x v="61"/>
    <x v="0"/>
    <s v="кг"/>
    <n v="6.6"/>
    <n v="923.12"/>
    <n v="1031.8"/>
    <n v="108.67999999999995"/>
  </r>
  <r>
    <x v="24"/>
    <x v="9"/>
    <x v="19"/>
    <s v="ЭС"/>
    <s v="Адрес134"/>
    <n v="1005212101"/>
    <x v="20"/>
    <x v="3"/>
    <s v="кг"/>
    <n v="5"/>
    <n v="348.91500000000002"/>
    <n v="477.25"/>
    <n v="128.33499999999998"/>
  </r>
  <r>
    <x v="24"/>
    <x v="1"/>
    <x v="3"/>
    <s v="С"/>
    <s v="Адрес156"/>
    <n v="280500"/>
    <x v="6"/>
    <x v="0"/>
    <s v="кг"/>
    <n v="15"/>
    <n v="1173.0905"/>
    <n v="1309.5"/>
    <n v="136.40949999999998"/>
  </r>
  <r>
    <x v="24"/>
    <x v="1"/>
    <x v="17"/>
    <s v="ЭС"/>
    <s v="Адрес132"/>
    <n v="280500"/>
    <x v="6"/>
    <x v="0"/>
    <s v="кг"/>
    <n v="15"/>
    <n v="1173.0405000000001"/>
    <n v="1309.5"/>
    <n v="136.45949999999993"/>
  </r>
  <r>
    <x v="24"/>
    <x v="1"/>
    <x v="18"/>
    <s v="С"/>
    <s v="Адрес135"/>
    <n v="210000"/>
    <x v="17"/>
    <x v="6"/>
    <s v="кг"/>
    <n v="10"/>
    <n v="1163.7"/>
    <n v="1317.5"/>
    <n v="153.79999999999995"/>
  </r>
  <r>
    <x v="24"/>
    <x v="1"/>
    <x v="67"/>
    <s v="ЭС"/>
    <s v="Адрес149"/>
    <n v="1005040200"/>
    <x v="21"/>
    <x v="5"/>
    <s v="кг"/>
    <n v="6"/>
    <n v="0"/>
    <n v="479.1"/>
    <n v="479.1"/>
  </r>
  <r>
    <x v="25"/>
    <x v="0"/>
    <x v="95"/>
    <s v="ЭС"/>
    <s v="Адрес155"/>
    <n v="1005040800"/>
    <x v="9"/>
    <x v="5"/>
    <s v="кг"/>
    <n v="0.43"/>
    <n v="114.4508"/>
    <n v="140.76"/>
    <n v="26.30919999999999"/>
  </r>
  <r>
    <x v="25"/>
    <x v="9"/>
    <x v="30"/>
    <s v="ЭС"/>
    <s v="Адрес92"/>
    <n v="170101"/>
    <x v="8"/>
    <x v="2"/>
    <s v="кг"/>
    <n v="3"/>
    <n v="194.6097"/>
    <n v="234.6"/>
    <n v="39.990299999999991"/>
  </r>
  <r>
    <x v="25"/>
    <x v="2"/>
    <x v="60"/>
    <s v="ЭС"/>
    <s v="Адрес64"/>
    <n v="1005040800"/>
    <x v="9"/>
    <x v="5"/>
    <s v="кг"/>
    <n v="3"/>
    <n v="214.62"/>
    <n v="258.75"/>
    <n v="44.129999999999995"/>
  </r>
  <r>
    <x v="25"/>
    <x v="1"/>
    <x v="60"/>
    <s v="ЭС"/>
    <s v="Адрес64"/>
    <n v="1005712010"/>
    <x v="24"/>
    <x v="5"/>
    <s v="кг"/>
    <n v="8"/>
    <n v="425.9984"/>
    <n v="486"/>
    <n v="60.001599999999996"/>
  </r>
  <r>
    <x v="25"/>
    <x v="1"/>
    <x v="39"/>
    <s v="ЭС"/>
    <s v="Адрес108"/>
    <n v="30000"/>
    <x v="15"/>
    <x v="0"/>
    <s v="кг"/>
    <n v="1.96"/>
    <n v="561.85400000000004"/>
    <n v="628"/>
    <n v="66.145999999999958"/>
  </r>
  <r>
    <x v="25"/>
    <x v="1"/>
    <x v="29"/>
    <s v="ЭС"/>
    <s v="Адрес107"/>
    <n v="252005"/>
    <x v="12"/>
    <x v="0"/>
    <s v="кг"/>
    <n v="12"/>
    <n v="640.47239999999999"/>
    <n v="715.8"/>
    <n v="75.327599999999961"/>
  </r>
  <r>
    <x v="25"/>
    <x v="1"/>
    <x v="60"/>
    <s v="ЭС"/>
    <s v="Адрес64"/>
    <n v="15000"/>
    <x v="42"/>
    <x v="6"/>
    <s v="кг"/>
    <n v="7"/>
    <n v="642.23120000000006"/>
    <n v="730.45"/>
    <n v="88.218799999999987"/>
  </r>
  <r>
    <x v="25"/>
    <x v="1"/>
    <x v="62"/>
    <s v="ЭС"/>
    <s v="Адрес158"/>
    <n v="270400"/>
    <x v="0"/>
    <x v="0"/>
    <s v="кг"/>
    <n v="10"/>
    <n v="791.8"/>
    <n v="884"/>
    <n v="92.200000000000045"/>
  </r>
  <r>
    <x v="25"/>
    <x v="13"/>
    <x v="95"/>
    <s v="ЭС"/>
    <s v="Адрес155"/>
    <n v="580000"/>
    <x v="3"/>
    <x v="2"/>
    <s v="кг"/>
    <n v="8"/>
    <n v="595.30560000000003"/>
    <n v="731.92"/>
    <n v="136.61439999999993"/>
  </r>
  <r>
    <x v="25"/>
    <x v="1"/>
    <x v="88"/>
    <s v="ЭС"/>
    <s v="Адрес71"/>
    <n v="270200"/>
    <x v="56"/>
    <x v="0"/>
    <s v="кг"/>
    <n v="6.9"/>
    <n v="1627.1556"/>
    <n v="1821.9449999999999"/>
    <n v="194.78939999999989"/>
  </r>
  <r>
    <x v="25"/>
    <x v="1"/>
    <x v="4"/>
    <s v="ЭС"/>
    <s v="Адрес77"/>
    <n v="210000"/>
    <x v="17"/>
    <x v="6"/>
    <s v="кг"/>
    <n v="22.5"/>
    <n v="1350.7425000000001"/>
    <n v="1545.75"/>
    <n v="195.00749999999994"/>
  </r>
  <r>
    <x v="25"/>
    <x v="1"/>
    <x v="37"/>
    <s v="ЭС"/>
    <s v="Адрес181"/>
    <n v="270400"/>
    <x v="0"/>
    <x v="0"/>
    <s v="кг"/>
    <n v="20"/>
    <n v="1572.3980000000001"/>
    <n v="1768"/>
    <n v="195.60199999999986"/>
  </r>
  <r>
    <x v="26"/>
    <x v="13"/>
    <x v="76"/>
    <s v="Мм"/>
    <s v="Адрес219"/>
    <n v="1005040500"/>
    <x v="11"/>
    <x v="5"/>
    <s v="кг"/>
    <n v="2"/>
    <n v="106.83240000000001"/>
    <n v="131.38"/>
    <n v="24.547599999999989"/>
  </r>
  <r>
    <x v="26"/>
    <x v="4"/>
    <x v="33"/>
    <s v="К"/>
    <s v="Адрес90"/>
    <n v="20200"/>
    <x v="70"/>
    <x v="0"/>
    <s v="кг"/>
    <n v="2"/>
    <n v="99.341400000000007"/>
    <n v="128.80000000000001"/>
    <n v="29.458600000000004"/>
  </r>
  <r>
    <x v="26"/>
    <x v="9"/>
    <x v="100"/>
    <s v="См"/>
    <s v="Адрес30"/>
    <n v="5190002"/>
    <x v="25"/>
    <x v="6"/>
    <s v="кг"/>
    <n v="1"/>
    <n v="108.1794"/>
    <n v="143.75"/>
    <n v="35.570599999999999"/>
  </r>
  <r>
    <x v="26"/>
    <x v="1"/>
    <x v="101"/>
    <s v="Опт"/>
    <s v="Адрес127"/>
    <n v="1005053500"/>
    <x v="58"/>
    <x v="1"/>
    <s v="кг"/>
    <n v="3.5"/>
    <n v="352.04610000000002"/>
    <n v="391.3"/>
    <n v="39.253899999999987"/>
  </r>
  <r>
    <x v="26"/>
    <x v="1"/>
    <x v="102"/>
    <s v="Мм"/>
    <s v="Адрес233"/>
    <n v="1005053500"/>
    <x v="58"/>
    <x v="1"/>
    <s v="кг"/>
    <n v="3.5"/>
    <n v="352.04610000000002"/>
    <n v="391.3"/>
    <n v="39.253899999999987"/>
  </r>
  <r>
    <x v="26"/>
    <x v="1"/>
    <x v="103"/>
    <s v="Мм"/>
    <s v="Адрес226"/>
    <n v="1005050200"/>
    <x v="29"/>
    <x v="1"/>
    <s v="кг"/>
    <n v="3.5"/>
    <n v="352.03100000000001"/>
    <n v="398.72"/>
    <n v="46.689000000000021"/>
  </r>
  <r>
    <x v="26"/>
    <x v="1"/>
    <x v="88"/>
    <s v="ЭС"/>
    <s v="Адрес71"/>
    <n v="252005"/>
    <x v="12"/>
    <x v="0"/>
    <s v="кг"/>
    <n v="8"/>
    <n v="426.98160000000001"/>
    <n v="477.2"/>
    <n v="50.218399999999974"/>
  </r>
  <r>
    <x v="26"/>
    <x v="9"/>
    <x v="104"/>
    <s v="Мм"/>
    <s v="Адрес61"/>
    <n v="1005712365"/>
    <x v="51"/>
    <x v="5"/>
    <s v="кг"/>
    <n v="2"/>
    <n v="139.44460000000001"/>
    <n v="190.9"/>
    <n v="51.455399999999997"/>
  </r>
  <r>
    <x v="26"/>
    <x v="1"/>
    <x v="11"/>
    <s v="Опт"/>
    <s v="Адрес115"/>
    <n v="1005051600"/>
    <x v="72"/>
    <x v="1"/>
    <s v="кг"/>
    <n v="1.92"/>
    <n v="465.625"/>
    <n v="522"/>
    <n v="56.375"/>
  </r>
  <r>
    <x v="26"/>
    <x v="1"/>
    <x v="105"/>
    <s v="Мм"/>
    <s v="Адрес204"/>
    <n v="1005051600"/>
    <x v="72"/>
    <x v="1"/>
    <s v="кг"/>
    <n v="7.5"/>
    <n v="407.83"/>
    <n v="506.25"/>
    <n v="98.420000000000016"/>
  </r>
  <r>
    <x v="26"/>
    <x v="1"/>
    <x v="37"/>
    <s v="ЭС"/>
    <s v="Адрес181"/>
    <n v="1005053500"/>
    <x v="58"/>
    <x v="1"/>
    <s v="кг"/>
    <n v="10"/>
    <n v="1165.5730000000001"/>
    <n v="1293"/>
    <n v="127.42699999999991"/>
  </r>
  <r>
    <x v="26"/>
    <x v="1"/>
    <x v="11"/>
    <s v="Опт"/>
    <s v="Адрес115"/>
    <n v="220000"/>
    <x v="17"/>
    <x v="6"/>
    <s v="кг"/>
    <n v="4.5999999999999996"/>
    <n v="1316.367"/>
    <n v="1497.4"/>
    <n v="181.03300000000013"/>
  </r>
  <r>
    <x v="27"/>
    <x v="9"/>
    <x v="43"/>
    <s v="См"/>
    <s v="Адрес164"/>
    <n v="1005244600"/>
    <x v="49"/>
    <x v="7"/>
    <s v="кг"/>
    <n v="1"/>
    <n v="95.395200000000003"/>
    <n v="115.01"/>
    <n v="19.614800000000002"/>
  </r>
  <r>
    <x v="27"/>
    <x v="1"/>
    <x v="17"/>
    <s v="ЭС"/>
    <s v="Адрес132"/>
    <n v="210100"/>
    <x v="18"/>
    <x v="6"/>
    <s v="кг"/>
    <n v="1.65"/>
    <n v="229.9539"/>
    <n v="257.95"/>
    <n v="27.996099999999984"/>
  </r>
  <r>
    <x v="27"/>
    <x v="13"/>
    <x v="69"/>
    <s v="ЭС"/>
    <s v="Адрес133"/>
    <n v="5281000"/>
    <x v="46"/>
    <x v="6"/>
    <s v="кг"/>
    <n v="0.57600000000000007"/>
    <n v="140.25"/>
    <n v="172.47"/>
    <n v="32.22"/>
  </r>
  <r>
    <x v="27"/>
    <x v="1"/>
    <x v="18"/>
    <s v="С"/>
    <s v="Адрес135"/>
    <n v="1005300500"/>
    <x v="28"/>
    <x v="7"/>
    <s v="кг"/>
    <n v="1.65"/>
    <n v="229.67450000000002"/>
    <n v="262.57"/>
    <n v="32.89549999999997"/>
  </r>
  <r>
    <x v="27"/>
    <x v="1"/>
    <x v="59"/>
    <s v="См"/>
    <s v="Адрес138"/>
    <n v="1005212201"/>
    <x v="81"/>
    <x v="3"/>
    <s v="кг"/>
    <n v="2.6"/>
    <n v="365.99"/>
    <n v="410"/>
    <n v="44.009999999999991"/>
  </r>
  <r>
    <x v="27"/>
    <x v="6"/>
    <x v="20"/>
    <s v="ЭС"/>
    <s v="Адрес140"/>
    <n v="1005040900"/>
    <x v="26"/>
    <x v="5"/>
    <s v="кг"/>
    <n v="2.4"/>
    <n v="209.2654"/>
    <n v="253.512"/>
    <n v="44.246600000000001"/>
  </r>
  <r>
    <x v="27"/>
    <x v="1"/>
    <x v="2"/>
    <s v="ЭС"/>
    <s v="Адрес154"/>
    <n v="210000"/>
    <x v="17"/>
    <x v="6"/>
    <s v="кг"/>
    <n v="4"/>
    <n v="352.78"/>
    <n v="401.6"/>
    <n v="48.82000000000005"/>
  </r>
  <r>
    <x v="27"/>
    <x v="1"/>
    <x v="17"/>
    <s v="ЭС"/>
    <s v="Адрес132"/>
    <n v="251000"/>
    <x v="22"/>
    <x v="6"/>
    <s v="кг"/>
    <n v="2.2999999999999998"/>
    <n v="658.18"/>
    <n v="735"/>
    <n v="76.82000000000005"/>
  </r>
  <r>
    <x v="27"/>
    <x v="1"/>
    <x v="32"/>
    <s v="ЭС"/>
    <s v="Адрес163"/>
    <n v="5221000"/>
    <x v="13"/>
    <x v="6"/>
    <s v="кг"/>
    <n v="2.2999999999999998"/>
    <n v="658.154"/>
    <n v="735"/>
    <n v="76.846000000000004"/>
  </r>
  <r>
    <x v="27"/>
    <x v="9"/>
    <x v="3"/>
    <s v="С"/>
    <s v="Адрес156"/>
    <n v="1005052500"/>
    <x v="51"/>
    <x v="1"/>
    <s v="кг"/>
    <n v="3"/>
    <n v="209.19900000000001"/>
    <n v="286.35000000000002"/>
    <n v="77.15100000000001"/>
  </r>
  <r>
    <x v="27"/>
    <x v="1"/>
    <x v="2"/>
    <s v="ЭС"/>
    <s v="Адрес154"/>
    <n v="1005051600"/>
    <x v="72"/>
    <x v="1"/>
    <s v="кг"/>
    <n v="6.75"/>
    <n v="930.48480000000006"/>
    <n v="1040.8499999999999"/>
    <n v="110.36519999999985"/>
  </r>
  <r>
    <x v="27"/>
    <x v="1"/>
    <x v="2"/>
    <s v="ЭС"/>
    <s v="Адрес154"/>
    <n v="251000"/>
    <x v="22"/>
    <x v="6"/>
    <s v="кг"/>
    <n v="5.3760000000000003"/>
    <n v="581.25760000000002"/>
    <n v="918.4"/>
    <n v="337.14239999999995"/>
  </r>
  <r>
    <x v="28"/>
    <x v="9"/>
    <x v="95"/>
    <s v="ЭС"/>
    <s v="Адрес155"/>
    <n v="1005300000"/>
    <x v="36"/>
    <x v="7"/>
    <s v="кг"/>
    <n v="2"/>
    <n v="106.80800000000001"/>
    <n v="128.80000000000001"/>
    <n v="21.992000000000004"/>
  </r>
  <r>
    <x v="28"/>
    <x v="1"/>
    <x v="28"/>
    <s v="ЭС"/>
    <s v="Адрес130"/>
    <n v="210100"/>
    <x v="18"/>
    <x v="6"/>
    <s v="кг"/>
    <n v="2.52"/>
    <n v="206.64"/>
    <n v="231"/>
    <n v="24.360000000000014"/>
  </r>
  <r>
    <x v="28"/>
    <x v="1"/>
    <x v="24"/>
    <s v="См"/>
    <s v="Адрес87"/>
    <n v="210200"/>
    <x v="19"/>
    <x v="6"/>
    <s v="кг"/>
    <n v="5.7"/>
    <n v="255.58800000000002"/>
    <n v="285.28500000000003"/>
    <n v="29.697000000000003"/>
  </r>
  <r>
    <x v="28"/>
    <x v="9"/>
    <x v="37"/>
    <s v="ЭС"/>
    <s v="Адрес181"/>
    <n v="1005030501"/>
    <x v="34"/>
    <x v="5"/>
    <s v="кг"/>
    <n v="2"/>
    <n v="96.773400000000009"/>
    <n v="128.80000000000001"/>
    <n v="32.026600000000002"/>
  </r>
  <r>
    <x v="28"/>
    <x v="6"/>
    <x v="95"/>
    <s v="ЭС"/>
    <s v="Адрес155"/>
    <n v="1005040700"/>
    <x v="33"/>
    <x v="5"/>
    <s v="кг"/>
    <n v="3"/>
    <n v="214.62"/>
    <n v="251.22"/>
    <n v="36.599999999999994"/>
  </r>
  <r>
    <x v="28"/>
    <x v="1"/>
    <x v="88"/>
    <s v="ЭС"/>
    <s v="Адрес71"/>
    <n v="210200"/>
    <x v="19"/>
    <x v="6"/>
    <s v="кг"/>
    <n v="4"/>
    <n v="352.78"/>
    <n v="394"/>
    <n v="41.220000000000027"/>
  </r>
  <r>
    <x v="28"/>
    <x v="1"/>
    <x v="29"/>
    <s v="ЭС"/>
    <s v="Адрес107"/>
    <n v="210000"/>
    <x v="17"/>
    <x v="6"/>
    <s v="кг"/>
    <n v="5.5"/>
    <n v="408.84960000000001"/>
    <n v="456.77499999999998"/>
    <n v="47.925399999999968"/>
  </r>
  <r>
    <x v="28"/>
    <x v="1"/>
    <x v="35"/>
    <s v="ЭС"/>
    <s v="Адрес103"/>
    <n v="220000"/>
    <x v="17"/>
    <x v="6"/>
    <s v="кг"/>
    <n v="5.8"/>
    <n v="542.18400000000008"/>
    <n v="605.23"/>
    <n v="63.045999999999935"/>
  </r>
  <r>
    <x v="28"/>
    <x v="1"/>
    <x v="37"/>
    <s v="ЭС"/>
    <s v="Адрес181"/>
    <n v="1005712010"/>
    <x v="24"/>
    <x v="5"/>
    <s v="кг"/>
    <n v="4.8"/>
    <n v="509.98080000000004"/>
    <n v="580.79999999999995"/>
    <n v="70.81919999999991"/>
  </r>
  <r>
    <x v="28"/>
    <x v="6"/>
    <x v="4"/>
    <s v="ЭС"/>
    <s v="Адрес77"/>
    <n v="1005220000"/>
    <x v="60"/>
    <x v="3"/>
    <s v="кг"/>
    <n v="3.5"/>
    <n v="304.62780000000004"/>
    <n v="394.45"/>
    <n v="89.822199999999953"/>
  </r>
  <r>
    <x v="28"/>
    <x v="1"/>
    <x v="1"/>
    <s v="ЭС"/>
    <s v="Адрес88"/>
    <n v="1005300500"/>
    <x v="28"/>
    <x v="7"/>
    <s v="кг"/>
    <n v="3.5"/>
    <n v="684.35500000000002"/>
    <n v="778.43499999999995"/>
    <n v="94.079999999999927"/>
  </r>
  <r>
    <x v="28"/>
    <x v="1"/>
    <x v="38"/>
    <s v="ЭС"/>
    <s v="Адрес72"/>
    <n v="220000"/>
    <x v="17"/>
    <x v="6"/>
    <s v="кг"/>
    <n v="3.22"/>
    <n v="894.74"/>
    <n v="998.9"/>
    <n v="104.15999999999997"/>
  </r>
  <r>
    <x v="29"/>
    <x v="4"/>
    <x v="89"/>
    <s v="См"/>
    <s v="Адрес91"/>
    <n v="1500000201"/>
    <x v="82"/>
    <x v="4"/>
    <s v="кг"/>
    <n v="1"/>
    <n v="95.395200000000003"/>
    <n v="115.01"/>
    <n v="19.614800000000002"/>
  </r>
  <r>
    <x v="29"/>
    <x v="9"/>
    <x v="76"/>
    <s v="Мм"/>
    <s v="Адрес219"/>
    <n v="1005274300"/>
    <x v="75"/>
    <x v="7"/>
    <s v="кг"/>
    <n v="2"/>
    <n v="106.80800000000001"/>
    <n v="128.80000000000001"/>
    <n v="21.992000000000004"/>
  </r>
  <r>
    <x v="29"/>
    <x v="1"/>
    <x v="61"/>
    <s v="ЭС"/>
    <s v="Адрес180"/>
    <n v="1005050200"/>
    <x v="29"/>
    <x v="1"/>
    <s v="кг"/>
    <n v="1.65"/>
    <n v="229.67450000000002"/>
    <n v="257.95"/>
    <n v="28.275499999999965"/>
  </r>
  <r>
    <x v="29"/>
    <x v="1"/>
    <x v="35"/>
    <s v="ЭС"/>
    <s v="Адрес103"/>
    <n v="1005050200"/>
    <x v="29"/>
    <x v="1"/>
    <s v="кг"/>
    <n v="3.5"/>
    <n v="352.03100000000001"/>
    <n v="391.3"/>
    <n v="39.269000000000005"/>
  </r>
  <r>
    <x v="29"/>
    <x v="4"/>
    <x v="37"/>
    <s v="ЭС"/>
    <s v="Адрес181"/>
    <n v="1005040500"/>
    <x v="11"/>
    <x v="5"/>
    <s v="кг"/>
    <n v="3"/>
    <n v="214.62"/>
    <n v="258.75"/>
    <n v="44.129999999999995"/>
  </r>
  <r>
    <x v="29"/>
    <x v="1"/>
    <x v="106"/>
    <s v="Опт"/>
    <s v="Адрес166"/>
    <n v="1005040900"/>
    <x v="26"/>
    <x v="5"/>
    <s v="кг"/>
    <n v="2.64"/>
    <n v="400.55880000000002"/>
    <n v="447"/>
    <n v="46.441199999999981"/>
  </r>
  <r>
    <x v="29"/>
    <x v="6"/>
    <x v="94"/>
    <s v="Мм"/>
    <s v="Адрес211"/>
    <n v="270400"/>
    <x v="0"/>
    <x v="0"/>
    <s v="кг"/>
    <n v="0.58800000000000008"/>
    <n v="149.51940000000002"/>
    <n v="201.54"/>
    <n v="52.020599999999973"/>
  </r>
  <r>
    <x v="29"/>
    <x v="1"/>
    <x v="107"/>
    <s v="Мм"/>
    <s v="Адрес79"/>
    <n v="1005040400"/>
    <x v="35"/>
    <x v="5"/>
    <s v="кг"/>
    <n v="5"/>
    <n v="372.46200000000005"/>
    <n v="436.5"/>
    <n v="64.037999999999954"/>
  </r>
  <r>
    <x v="29"/>
    <x v="1"/>
    <x v="11"/>
    <s v="Опт"/>
    <s v="Адрес115"/>
    <n v="573100"/>
    <x v="23"/>
    <x v="2"/>
    <s v="кг"/>
    <n v="4.5999999999999996"/>
    <n v="1085.6218000000001"/>
    <n v="1237.6760000000002"/>
    <n v="152.05420000000004"/>
  </r>
  <r>
    <x v="29"/>
    <x v="1"/>
    <x v="65"/>
    <s v="Опт"/>
    <s v="Адрес8"/>
    <n v="1005300500"/>
    <x v="28"/>
    <x v="7"/>
    <s v="кг"/>
    <n v="7"/>
    <n v="1316.4812000000002"/>
    <n v="1528.1"/>
    <n v="211.61879999999974"/>
  </r>
  <r>
    <x v="29"/>
    <x v="1"/>
    <x v="87"/>
    <s v="Мм"/>
    <s v="Адрес190"/>
    <n v="1005712010"/>
    <x v="24"/>
    <x v="5"/>
    <s v="кг"/>
    <n v="6"/>
    <n v="108.71340000000001"/>
    <n v="412.2"/>
    <n v="303.48659999999995"/>
  </r>
  <r>
    <x v="29"/>
    <x v="1"/>
    <x v="108"/>
    <s v="См"/>
    <s v="Адрес221"/>
    <n v="573100"/>
    <x v="23"/>
    <x v="2"/>
    <s v="кг"/>
    <n v="7"/>
    <n v="684.68400000000008"/>
    <n v="1148"/>
    <n v="463.31599999999992"/>
  </r>
  <r>
    <x v="30"/>
    <x v="9"/>
    <x v="13"/>
    <s v="ЭС"/>
    <s v="Адрес161"/>
    <n v="1005244600"/>
    <x v="49"/>
    <x v="7"/>
    <s v="кг"/>
    <n v="1"/>
    <n v="109.69"/>
    <n v="131.65"/>
    <n v="21.960000000000008"/>
  </r>
  <r>
    <x v="30"/>
    <x v="1"/>
    <x v="3"/>
    <s v="С"/>
    <s v="Адрес156"/>
    <n v="1005030501"/>
    <x v="34"/>
    <x v="5"/>
    <s v="кг"/>
    <n v="2.4"/>
    <n v="224.352"/>
    <n v="250.44"/>
    <n v="26.087999999999994"/>
  </r>
  <r>
    <x v="30"/>
    <x v="1"/>
    <x v="25"/>
    <s v="ЭС"/>
    <s v="Адрес131"/>
    <n v="1005030501"/>
    <x v="34"/>
    <x v="5"/>
    <s v="кг"/>
    <n v="2.8"/>
    <n v="280.42"/>
    <n v="313.04000000000002"/>
    <n v="32.620000000000005"/>
  </r>
  <r>
    <x v="30"/>
    <x v="6"/>
    <x v="3"/>
    <s v="С"/>
    <s v="Адрес156"/>
    <n v="1005053500"/>
    <x v="58"/>
    <x v="1"/>
    <s v="кг"/>
    <n v="0.58800000000000008"/>
    <n v="168.7698"/>
    <n v="201.54"/>
    <n v="32.770199999999988"/>
  </r>
  <r>
    <x v="30"/>
    <x v="1"/>
    <x v="15"/>
    <s v="См"/>
    <s v="Адрес128"/>
    <n v="1005050200"/>
    <x v="29"/>
    <x v="1"/>
    <s v="кг"/>
    <n v="5.7"/>
    <n v="255.64500000000001"/>
    <n v="290.64300000000003"/>
    <n v="34.998000000000019"/>
  </r>
  <r>
    <x v="30"/>
    <x v="1"/>
    <x v="19"/>
    <s v="ЭС"/>
    <s v="Адрес134"/>
    <n v="1005040700"/>
    <x v="33"/>
    <x v="5"/>
    <s v="кг"/>
    <n v="3"/>
    <n v="287.30279999999999"/>
    <n v="329.1"/>
    <n v="41.797200000000032"/>
  </r>
  <r>
    <x v="30"/>
    <x v="1"/>
    <x v="75"/>
    <s v="ЭС"/>
    <s v="Адрес150"/>
    <n v="1005244300"/>
    <x v="62"/>
    <x v="7"/>
    <s v="кг"/>
    <n v="8"/>
    <n v="427.23200000000003"/>
    <n v="477.2"/>
    <n v="49.967999999999961"/>
  </r>
  <r>
    <x v="30"/>
    <x v="4"/>
    <x v="22"/>
    <s v="ЭС"/>
    <s v="Адрес129"/>
    <n v="1005030501"/>
    <x v="34"/>
    <x v="5"/>
    <s v="кг"/>
    <n v="2.8"/>
    <n v="280.42"/>
    <n v="338.1"/>
    <n v="57.680000000000007"/>
  </r>
  <r>
    <x v="30"/>
    <x v="1"/>
    <x v="0"/>
    <s v="С"/>
    <s v="Адрес151"/>
    <n v="1005040400"/>
    <x v="35"/>
    <x v="5"/>
    <s v="кг"/>
    <n v="2.64"/>
    <n v="480.68880000000001"/>
    <n v="546.84"/>
    <n v="66.151200000000017"/>
  </r>
  <r>
    <x v="30"/>
    <x v="1"/>
    <x v="3"/>
    <s v="С"/>
    <s v="Адрес156"/>
    <n v="1005030501"/>
    <x v="34"/>
    <x v="5"/>
    <s v="кг"/>
    <n v="8.4"/>
    <n v="841.31540000000007"/>
    <n v="939.12"/>
    <n v="97.804599999999937"/>
  </r>
  <r>
    <x v="30"/>
    <x v="1"/>
    <x v="18"/>
    <s v="С"/>
    <s v="Адрес135"/>
    <n v="1005244300"/>
    <x v="62"/>
    <x v="7"/>
    <s v="кг"/>
    <n v="5.4"/>
    <n v="963.30600000000004"/>
    <n v="1075.4100000000001"/>
    <n v="112.10400000000004"/>
  </r>
  <r>
    <x v="30"/>
    <x v="4"/>
    <x v="18"/>
    <s v="С"/>
    <s v="Адрес135"/>
    <n v="1005712305"/>
    <x v="59"/>
    <x v="5"/>
    <s v="кг"/>
    <n v="8"/>
    <n v="763.16160000000002"/>
    <n v="920.08"/>
    <n v="156.91840000000002"/>
  </r>
  <r>
    <x v="31"/>
    <x v="9"/>
    <x v="7"/>
    <s v="См"/>
    <s v="Адрес118"/>
    <n v="190000"/>
    <x v="54"/>
    <x v="6"/>
    <s v="кг"/>
    <n v="0.48"/>
    <n v="60.894000000000005"/>
    <n v="88.6"/>
    <n v="27.705999999999989"/>
  </r>
  <r>
    <x v="31"/>
    <x v="6"/>
    <x v="66"/>
    <s v="ЭС"/>
    <s v="Адрес69"/>
    <n v="1005040900"/>
    <x v="26"/>
    <x v="5"/>
    <s v="кг"/>
    <n v="0.64500000000000002"/>
    <n v="171.67619999999999"/>
    <n v="204.96"/>
    <n v="33.283800000000014"/>
  </r>
  <r>
    <x v="31"/>
    <x v="1"/>
    <x v="33"/>
    <s v="ЭС"/>
    <s v="Адрес90"/>
    <n v="1005300000"/>
    <x v="36"/>
    <x v="7"/>
    <s v="кг"/>
    <n v="2.64"/>
    <n v="400.5564"/>
    <n v="447"/>
    <n v="46.443600000000004"/>
  </r>
  <r>
    <x v="31"/>
    <x v="1"/>
    <x v="24"/>
    <s v="См"/>
    <s v="Адрес87"/>
    <n v="1005040600"/>
    <x v="53"/>
    <x v="5"/>
    <s v="кг"/>
    <n v="6"/>
    <n v="429.3"/>
    <n v="479.1"/>
    <n v="49.800000000000011"/>
  </r>
  <r>
    <x v="31"/>
    <x v="4"/>
    <x v="18"/>
    <s v="С"/>
    <s v="Адрес135"/>
    <n v="1005052500"/>
    <x v="51"/>
    <x v="1"/>
    <s v="кг"/>
    <n v="5"/>
    <n v="395.9"/>
    <n v="477.25"/>
    <n v="81.350000000000023"/>
  </r>
  <r>
    <x v="31"/>
    <x v="1"/>
    <x v="6"/>
    <s v="С"/>
    <s v="Адрес78"/>
    <n v="1005050200"/>
    <x v="29"/>
    <x v="1"/>
    <s v="кг"/>
    <n v="7"/>
    <n v="703.05790000000002"/>
    <n v="797.44"/>
    <n v="94.382100000000037"/>
  </r>
  <r>
    <x v="31"/>
    <x v="1"/>
    <x v="73"/>
    <s v="С"/>
    <s v="Адрес93"/>
    <n v="1005300000"/>
    <x v="36"/>
    <x v="7"/>
    <s v="кг"/>
    <n v="3.5"/>
    <n v="627.96510000000001"/>
    <n v="764.05"/>
    <n v="136.08489999999995"/>
  </r>
  <r>
    <x v="31"/>
    <x v="4"/>
    <x v="17"/>
    <s v="ЭС"/>
    <s v="Адрес132"/>
    <n v="1005040700"/>
    <x v="33"/>
    <x v="5"/>
    <s v="кг"/>
    <n v="10"/>
    <n v="483.86700000000002"/>
    <n v="644"/>
    <n v="160.13299999999998"/>
  </r>
  <r>
    <x v="31"/>
    <x v="1"/>
    <x v="60"/>
    <s v="ЭС"/>
    <s v="Адрес64"/>
    <n v="1005300000"/>
    <x v="36"/>
    <x v="7"/>
    <s v="кг"/>
    <n v="22.5"/>
    <n v="1358.5"/>
    <n v="1518.75"/>
    <n v="160.25"/>
  </r>
  <r>
    <x v="31"/>
    <x v="1"/>
    <x v="31"/>
    <s v="ЭС"/>
    <s v="Адрес114"/>
    <n v="1005300000"/>
    <x v="36"/>
    <x v="7"/>
    <s v="кг"/>
    <n v="7"/>
    <n v="1312.3201000000001"/>
    <n v="1528.1"/>
    <n v="215.77989999999977"/>
  </r>
  <r>
    <x v="31"/>
    <x v="1"/>
    <x v="6"/>
    <s v="С"/>
    <s v="Адрес78"/>
    <n v="170101"/>
    <x v="8"/>
    <x v="2"/>
    <s v="кг"/>
    <n v="43"/>
    <n v="2297.223"/>
    <n v="2564.9499999999998"/>
    <n v="267.72699999999986"/>
  </r>
  <r>
    <x v="31"/>
    <x v="1"/>
    <x v="24"/>
    <s v="См"/>
    <s v="Адрес87"/>
    <n v="1005040400"/>
    <x v="35"/>
    <x v="5"/>
    <s v="кг"/>
    <n v="14.4"/>
    <n v="2266.56"/>
    <n v="2577.6"/>
    <n v="311.03999999999996"/>
  </r>
  <r>
    <x v="32"/>
    <x v="1"/>
    <x v="109"/>
    <s v="Опт"/>
    <s v="Адрес153"/>
    <n v="1005186300"/>
    <x v="37"/>
    <x v="3"/>
    <s v="кг"/>
    <n v="1.65"/>
    <n v="230.78"/>
    <n v="257.95"/>
    <n v="27.169999999999987"/>
  </r>
  <r>
    <x v="32"/>
    <x v="1"/>
    <x v="82"/>
    <s v="Мм"/>
    <s v="Адрес60"/>
    <n v="1005186300"/>
    <x v="37"/>
    <x v="3"/>
    <s v="кг"/>
    <n v="2.64"/>
    <n v="480.68880000000001"/>
    <n v="536.4"/>
    <n v="55.711199999999963"/>
  </r>
  <r>
    <x v="32"/>
    <x v="6"/>
    <x v="94"/>
    <s v="Мм"/>
    <s v="Адрес211"/>
    <n v="170101"/>
    <x v="8"/>
    <x v="2"/>
    <s v="кг"/>
    <n v="0.58800000000000008"/>
    <n v="149.51940000000002"/>
    <n v="206.61"/>
    <n v="57.090599999999995"/>
  </r>
  <r>
    <x v="32"/>
    <x v="4"/>
    <x v="33"/>
    <s v="К"/>
    <s v="Адрес90"/>
    <n v="1005030501"/>
    <x v="34"/>
    <x v="5"/>
    <s v="кг"/>
    <n v="2.8"/>
    <n v="280.42"/>
    <n v="338.1"/>
    <n v="57.680000000000007"/>
  </r>
  <r>
    <x v="32"/>
    <x v="4"/>
    <x v="33"/>
    <s v="К"/>
    <s v="Адрес90"/>
    <n v="1005220000"/>
    <x v="60"/>
    <x v="3"/>
    <s v="кг"/>
    <n v="3.5"/>
    <n v="313.12470000000002"/>
    <n v="394.45"/>
    <n v="81.32529999999997"/>
  </r>
  <r>
    <x v="32"/>
    <x v="13"/>
    <x v="92"/>
    <s v="Нт"/>
    <s v="Адрес6"/>
    <n v="1005300000"/>
    <x v="36"/>
    <x v="7"/>
    <s v="кг"/>
    <n v="5"/>
    <n v="384.52300000000002"/>
    <n v="480.95"/>
    <n v="96.426999999999964"/>
  </r>
  <r>
    <x v="32"/>
    <x v="1"/>
    <x v="57"/>
    <s v="Мм"/>
    <s v="Адрес169"/>
    <n v="1005186300"/>
    <x v="37"/>
    <x v="3"/>
    <s v="кг"/>
    <n v="10"/>
    <n v="1183.559"/>
    <n v="1293"/>
    <n v="109.44100000000003"/>
  </r>
  <r>
    <x v="32"/>
    <x v="1"/>
    <x v="110"/>
    <s v="Мм"/>
    <s v="Адрес47"/>
    <n v="1005040900"/>
    <x v="26"/>
    <x v="5"/>
    <s v="кг"/>
    <n v="17"/>
    <n v="843.37"/>
    <n v="959.14"/>
    <n v="115.76999999999998"/>
  </r>
  <r>
    <x v="32"/>
    <x v="1"/>
    <x v="39"/>
    <s v="ЭС"/>
    <s v="Адрес108"/>
    <n v="170101"/>
    <x v="8"/>
    <x v="2"/>
    <s v="кг"/>
    <n v="4.5999999999999996"/>
    <n v="1083.0677000000001"/>
    <n v="1214.6300000000001"/>
    <n v="131.56230000000005"/>
  </r>
  <r>
    <x v="32"/>
    <x v="1"/>
    <x v="111"/>
    <s v="Нт"/>
    <s v="Адрес1"/>
    <n v="1005186100"/>
    <x v="40"/>
    <x v="3"/>
    <s v="кг"/>
    <n v="12"/>
    <n v="1046.3268"/>
    <n v="1252.2"/>
    <n v="205.8732"/>
  </r>
  <r>
    <x v="32"/>
    <x v="1"/>
    <x v="112"/>
    <s v="Нт"/>
    <s v="Адрес55"/>
    <n v="1005040400"/>
    <x v="35"/>
    <x v="5"/>
    <s v="кг"/>
    <n v="8.6"/>
    <n v="2289.0610000000001"/>
    <n v="2591.6"/>
    <n v="302.53899999999976"/>
  </r>
  <r>
    <x v="32"/>
    <x v="1"/>
    <x v="113"/>
    <s v="Мм"/>
    <s v="Адрес231"/>
    <n v="170101"/>
    <x v="8"/>
    <x v="2"/>
    <s v="кг"/>
    <n v="30"/>
    <n v="4111.7245000000003"/>
    <n v="4728"/>
    <n v="616.27549999999974"/>
  </r>
  <r>
    <x v="33"/>
    <x v="1"/>
    <x v="69"/>
    <s v="ЭС"/>
    <s v="Адрес133"/>
    <n v="1005186200"/>
    <x v="64"/>
    <x v="3"/>
    <s v="кг"/>
    <n v="1.65"/>
    <n v="230.78"/>
    <n v="257.95"/>
    <n v="27.169999999999987"/>
  </r>
  <r>
    <x v="33"/>
    <x v="6"/>
    <x v="16"/>
    <s v="ЭС"/>
    <s v="Адрес146"/>
    <n v="1005186100"/>
    <x v="40"/>
    <x v="3"/>
    <s v="кг"/>
    <n v="0.47100000000000003"/>
    <n v="183.11880000000002"/>
    <n v="224.1"/>
    <n v="40.981199999999973"/>
  </r>
  <r>
    <x v="33"/>
    <x v="6"/>
    <x v="21"/>
    <s v="ЭС"/>
    <s v="Адрес141"/>
    <n v="1005201100"/>
    <x v="45"/>
    <x v="3"/>
    <s v="кг"/>
    <n v="2"/>
    <n v="87.392800000000008"/>
    <n v="128.80000000000001"/>
    <n v="41.407200000000003"/>
  </r>
  <r>
    <x v="33"/>
    <x v="1"/>
    <x v="114"/>
    <s v="См"/>
    <s v="Адрес159"/>
    <n v="5160002"/>
    <x v="38"/>
    <x v="6"/>
    <s v="кг"/>
    <n v="4"/>
    <n v="350.238"/>
    <n v="394"/>
    <n v="43.762"/>
  </r>
  <r>
    <x v="33"/>
    <x v="13"/>
    <x v="10"/>
    <s v="См"/>
    <s v="Адрес143"/>
    <n v="1005186100"/>
    <x v="40"/>
    <x v="3"/>
    <s v="кг"/>
    <n v="0.86"/>
    <n v="228.9016"/>
    <n v="281.52"/>
    <n v="52.61839999999998"/>
  </r>
  <r>
    <x v="33"/>
    <x v="1"/>
    <x v="2"/>
    <s v="ЭС"/>
    <s v="Адрес154"/>
    <n v="1005186400"/>
    <x v="10"/>
    <x v="3"/>
    <s v="кг"/>
    <n v="5"/>
    <n v="591.77949999999998"/>
    <n v="646.5"/>
    <n v="54.720500000000015"/>
  </r>
  <r>
    <x v="33"/>
    <x v="1"/>
    <x v="13"/>
    <s v="ЭС"/>
    <s v="Адрес161"/>
    <n v="1005186200"/>
    <x v="64"/>
    <x v="3"/>
    <s v="кг"/>
    <n v="2.64"/>
    <n v="480.68880000000001"/>
    <n v="536.4"/>
    <n v="55.711199999999963"/>
  </r>
  <r>
    <x v="33"/>
    <x v="1"/>
    <x v="114"/>
    <s v="См"/>
    <s v="Адрес159"/>
    <n v="260200"/>
    <x v="66"/>
    <x v="6"/>
    <s v="кг"/>
    <n v="7.5"/>
    <n v="448.9"/>
    <n v="506.25"/>
    <n v="57.350000000000023"/>
  </r>
  <r>
    <x v="33"/>
    <x v="1"/>
    <x v="69"/>
    <s v="ЭС"/>
    <s v="Адрес133"/>
    <n v="260200"/>
    <x v="66"/>
    <x v="6"/>
    <s v="кг"/>
    <n v="4"/>
    <n v="335.30600000000004"/>
    <n v="394"/>
    <n v="58.69399999999996"/>
  </r>
  <r>
    <x v="33"/>
    <x v="4"/>
    <x v="10"/>
    <s v="См"/>
    <s v="Адрес143"/>
    <n v="20100"/>
    <x v="5"/>
    <x v="0"/>
    <s v="кг"/>
    <n v="8"/>
    <n v="426.85680000000002"/>
    <n v="515.20000000000005"/>
    <n v="88.343200000000024"/>
  </r>
  <r>
    <x v="33"/>
    <x v="1"/>
    <x v="21"/>
    <s v="ЭС"/>
    <s v="Адрес141"/>
    <n v="1005040900"/>
    <x v="26"/>
    <x v="5"/>
    <s v="кг"/>
    <n v="2.198"/>
    <n v="854.55439999999999"/>
    <n v="972.02"/>
    <n v="117.46559999999999"/>
  </r>
  <r>
    <x v="33"/>
    <x v="1"/>
    <x v="15"/>
    <s v="См"/>
    <s v="Адрес128"/>
    <n v="1005040400"/>
    <x v="35"/>
    <x v="5"/>
    <s v="кг"/>
    <n v="7.8250000000000002"/>
    <n v="2575.4899999999998"/>
    <n v="2929.5"/>
    <n v="354.01000000000022"/>
  </r>
  <r>
    <x v="34"/>
    <x v="1"/>
    <x v="3"/>
    <s v="С"/>
    <s v="Адрес156"/>
    <n v="5162402"/>
    <x v="31"/>
    <x v="6"/>
    <s v="кг"/>
    <n v="2.52"/>
    <n v="206.64"/>
    <n v="231"/>
    <n v="24.360000000000014"/>
  </r>
  <r>
    <x v="34"/>
    <x v="6"/>
    <x v="38"/>
    <s v="ЭС"/>
    <s v="Адрес72"/>
    <n v="1005052500"/>
    <x v="51"/>
    <x v="1"/>
    <s v="кг"/>
    <n v="0.58800000000000008"/>
    <n v="168.7698"/>
    <n v="206.61"/>
    <n v="37.84020000000001"/>
  </r>
  <r>
    <x v="34"/>
    <x v="1"/>
    <x v="5"/>
    <s v="ЭС"/>
    <s v="Адрес89"/>
    <n v="5162402"/>
    <x v="31"/>
    <x v="6"/>
    <s v="кг"/>
    <n v="3.2"/>
    <n v="256.55600000000004"/>
    <n v="298"/>
    <n v="41.44399999999996"/>
  </r>
  <r>
    <x v="34"/>
    <x v="13"/>
    <x v="33"/>
    <s v="ЭС"/>
    <s v="Адрес90"/>
    <n v="1005712305"/>
    <x v="59"/>
    <x v="5"/>
    <s v="кг"/>
    <n v="1.32"/>
    <n v="200.27940000000001"/>
    <n v="246.36"/>
    <n v="46.080600000000004"/>
  </r>
  <r>
    <x v="34"/>
    <x v="1"/>
    <x v="8"/>
    <s v="ЭС"/>
    <s v="Адрес157"/>
    <n v="260200"/>
    <x v="66"/>
    <x v="6"/>
    <s v="кг"/>
    <n v="6"/>
    <n v="492.2328"/>
    <n v="549.6"/>
    <n v="57.367200000000025"/>
  </r>
  <r>
    <x v="34"/>
    <x v="1"/>
    <x v="88"/>
    <s v="ЭС"/>
    <s v="Адрес71"/>
    <n v="1005300500"/>
    <x v="28"/>
    <x v="7"/>
    <s v="кг"/>
    <n v="5"/>
    <n v="384.52300000000002"/>
    <n v="444.8"/>
    <n v="60.276999999999987"/>
  </r>
  <r>
    <x v="34"/>
    <x v="4"/>
    <x v="19"/>
    <s v="ЭС"/>
    <s v="Адрес134"/>
    <n v="1005052600"/>
    <x v="39"/>
    <x v="1"/>
    <s v="кг"/>
    <n v="3.5"/>
    <n v="355.07740000000001"/>
    <n v="422.625"/>
    <n v="67.547599999999989"/>
  </r>
  <r>
    <x v="34"/>
    <x v="6"/>
    <x v="33"/>
    <s v="ЭС"/>
    <s v="Адрес90"/>
    <n v="20100"/>
    <x v="5"/>
    <x v="0"/>
    <s v="кг"/>
    <n v="3"/>
    <n v="163.91730000000001"/>
    <n v="234.6"/>
    <n v="70.682699999999983"/>
  </r>
  <r>
    <x v="34"/>
    <x v="1"/>
    <x v="37"/>
    <s v="ЭС"/>
    <s v="Адрес181"/>
    <n v="5162402"/>
    <x v="31"/>
    <x v="6"/>
    <s v="кг"/>
    <n v="6.4"/>
    <n v="520.21600000000001"/>
    <n v="596"/>
    <n v="75.783999999999992"/>
  </r>
  <r>
    <x v="34"/>
    <x v="1"/>
    <x v="41"/>
    <s v="См"/>
    <s v="Адрес137"/>
    <n v="5162402"/>
    <x v="31"/>
    <x v="6"/>
    <s v="кг"/>
    <n v="3.01"/>
    <n v="747.80510000000004"/>
    <n v="834.75"/>
    <n v="86.944899999999961"/>
  </r>
  <r>
    <x v="34"/>
    <x v="1"/>
    <x v="25"/>
    <s v="ЭС"/>
    <s v="Адрес131"/>
    <n v="5162402"/>
    <x v="31"/>
    <x v="6"/>
    <s v="кг"/>
    <n v="5"/>
    <n v="345.245"/>
    <n v="436.5"/>
    <n v="91.254999999999995"/>
  </r>
  <r>
    <x v="34"/>
    <x v="1"/>
    <x v="38"/>
    <s v="ЭС"/>
    <s v="Адрес72"/>
    <n v="1005040400"/>
    <x v="35"/>
    <x v="5"/>
    <s v="кг"/>
    <n v="2.198"/>
    <n v="854.55439999999999"/>
    <n v="972.02"/>
    <n v="117.46559999999999"/>
  </r>
  <r>
    <x v="35"/>
    <x v="14"/>
    <x v="115"/>
    <s v="Мм"/>
    <s v="Адрес40"/>
    <n v="220000"/>
    <x v="17"/>
    <x v="6"/>
    <s v="кг"/>
    <n v="0.4"/>
    <n v="43.861499999999999"/>
    <n v="52.9"/>
    <n v="9.0384999999999991"/>
  </r>
  <r>
    <x v="35"/>
    <x v="9"/>
    <x v="116"/>
    <s v="Мм"/>
    <s v="Адрес252"/>
    <n v="1500000001"/>
    <x v="63"/>
    <x v="4"/>
    <s v="кг"/>
    <n v="3"/>
    <n v="286.12470000000002"/>
    <n v="336.6"/>
    <n v="50.475300000000004"/>
  </r>
  <r>
    <x v="35"/>
    <x v="1"/>
    <x v="40"/>
    <s v="ЭС"/>
    <s v="Адрес76"/>
    <n v="580000"/>
    <x v="3"/>
    <x v="2"/>
    <s v="кг"/>
    <n v="5"/>
    <n v="395.9"/>
    <n v="450.25"/>
    <n v="54.350000000000023"/>
  </r>
  <r>
    <x v="35"/>
    <x v="13"/>
    <x v="16"/>
    <s v="ЭС"/>
    <s v="Адрес146"/>
    <n v="260000"/>
    <x v="79"/>
    <x v="6"/>
    <s v="кг"/>
    <n v="1.29"/>
    <n v="320.48790000000002"/>
    <n v="394.17"/>
    <n v="73.682099999999991"/>
  </r>
  <r>
    <x v="35"/>
    <x v="1"/>
    <x v="117"/>
    <s v="Мм"/>
    <s v="Адрес33"/>
    <n v="1005040400"/>
    <x v="35"/>
    <x v="5"/>
    <s v="кг"/>
    <n v="5"/>
    <n v="610.54499999999996"/>
    <n v="694.4"/>
    <n v="83.855000000000018"/>
  </r>
  <r>
    <x v="35"/>
    <x v="1"/>
    <x v="36"/>
    <s v="См"/>
    <s v="Адрес104"/>
    <n v="1005040500"/>
    <x v="11"/>
    <x v="5"/>
    <s v="кг"/>
    <n v="4.8"/>
    <n v="755.52"/>
    <n v="859.2"/>
    <n v="103.68000000000006"/>
  </r>
  <r>
    <x v="35"/>
    <x v="10"/>
    <x v="27"/>
    <s v="См"/>
    <s v="Адрес106"/>
    <n v="1005053500"/>
    <x v="58"/>
    <x v="1"/>
    <s v="кг"/>
    <n v="5"/>
    <n v="348.66500000000002"/>
    <n v="477.25"/>
    <n v="128.58499999999998"/>
  </r>
  <r>
    <x v="35"/>
    <x v="1"/>
    <x v="81"/>
    <s v="ЭС"/>
    <s v="Адрес119"/>
    <n v="1005400001"/>
    <x v="43"/>
    <x v="7"/>
    <s v="кг"/>
    <n v="4.5999999999999996"/>
    <n v="1081.1663000000001"/>
    <n v="1214.6300000000001"/>
    <n v="133.46370000000002"/>
  </r>
  <r>
    <x v="35"/>
    <x v="1"/>
    <x v="4"/>
    <s v="ЭС"/>
    <s v="Адрес77"/>
    <n v="580000"/>
    <x v="3"/>
    <x v="2"/>
    <s v="кг"/>
    <n v="16"/>
    <n v="1190.6112000000001"/>
    <n v="1347.36"/>
    <n v="156.74879999999985"/>
  </r>
  <r>
    <x v="35"/>
    <x v="1"/>
    <x v="5"/>
    <s v="ЭС"/>
    <s v="Адрес89"/>
    <n v="1005212000"/>
    <x v="57"/>
    <x v="3"/>
    <s v="кг"/>
    <n v="24"/>
    <n v="1281.9992"/>
    <n v="1452.56"/>
    <n v="170.56079999999997"/>
  </r>
  <r>
    <x v="35"/>
    <x v="1"/>
    <x v="101"/>
    <s v="Опт"/>
    <s v="Адрес127"/>
    <n v="1005040700"/>
    <x v="33"/>
    <x v="5"/>
    <s v="кг"/>
    <n v="15"/>
    <n v="1765.4749999999999"/>
    <n v="1976.25"/>
    <n v="210.77500000000009"/>
  </r>
  <r>
    <x v="35"/>
    <x v="1"/>
    <x v="6"/>
    <s v="С"/>
    <s v="Адрес78"/>
    <n v="1005212101"/>
    <x v="20"/>
    <x v="3"/>
    <s v="кг"/>
    <n v="8"/>
    <n v="1640"/>
    <n v="1866.4"/>
    <n v="226.40000000000009"/>
  </r>
  <r>
    <x v="36"/>
    <x v="15"/>
    <x v="25"/>
    <s v="ЭС"/>
    <s v="Адрес131"/>
    <n v="1005052600"/>
    <x v="39"/>
    <x v="1"/>
    <s v="кг"/>
    <n v="1"/>
    <n v="95.395200000000003"/>
    <n v="113.89"/>
    <n v="18.494799999999998"/>
  </r>
  <r>
    <x v="36"/>
    <x v="1"/>
    <x v="62"/>
    <s v="ЭС"/>
    <s v="Адрес158"/>
    <n v="1005040700"/>
    <x v="33"/>
    <x v="5"/>
    <s v="кг"/>
    <n v="3"/>
    <n v="214.62"/>
    <n v="244.11"/>
    <n v="29.490000000000009"/>
  </r>
  <r>
    <x v="36"/>
    <x v="1"/>
    <x v="18"/>
    <s v="С"/>
    <s v="Адрес135"/>
    <n v="1005040500"/>
    <x v="11"/>
    <x v="5"/>
    <s v="кг"/>
    <n v="3"/>
    <n v="214.62"/>
    <n v="244.11"/>
    <n v="29.490000000000009"/>
  </r>
  <r>
    <x v="36"/>
    <x v="15"/>
    <x v="3"/>
    <s v="С"/>
    <s v="Адрес156"/>
    <n v="1005040600"/>
    <x v="53"/>
    <x v="5"/>
    <s v="кг"/>
    <n v="4"/>
    <n v="213.65960000000001"/>
    <n v="255.12"/>
    <n v="41.460399999999993"/>
  </r>
  <r>
    <x v="36"/>
    <x v="10"/>
    <x v="3"/>
    <s v="С"/>
    <s v="Адрес156"/>
    <n v="1005040900"/>
    <x v="26"/>
    <x v="5"/>
    <s v="кг"/>
    <n v="8"/>
    <n v="427.28320000000002"/>
    <n v="515.20000000000005"/>
    <n v="87.916800000000023"/>
  </r>
  <r>
    <x v="36"/>
    <x v="16"/>
    <x v="12"/>
    <s v="ЭС"/>
    <s v="Адрес142"/>
    <n v="280500"/>
    <x v="6"/>
    <x v="0"/>
    <s v="кг"/>
    <n v="5"/>
    <n v="364.6"/>
    <n v="457.75"/>
    <n v="93.149999999999977"/>
  </r>
  <r>
    <x v="36"/>
    <x v="13"/>
    <x v="10"/>
    <s v="См"/>
    <s v="Адрес143"/>
    <n v="260100"/>
    <x v="16"/>
    <x v="6"/>
    <s v="кг"/>
    <n v="1.72"/>
    <n v="427.31720000000001"/>
    <n v="525.55999999999995"/>
    <n v="98.242799999999932"/>
  </r>
  <r>
    <x v="36"/>
    <x v="9"/>
    <x v="13"/>
    <s v="ЭС"/>
    <s v="Адрес161"/>
    <n v="1005040200"/>
    <x v="21"/>
    <x v="5"/>
    <s v="кг"/>
    <n v="3"/>
    <n v="348.22470000000004"/>
    <n v="455.43"/>
    <n v="107.20529999999997"/>
  </r>
  <r>
    <x v="36"/>
    <x v="1"/>
    <x v="32"/>
    <s v="ЭС"/>
    <s v="Адрес163"/>
    <n v="260000"/>
    <x v="79"/>
    <x v="6"/>
    <s v="кг"/>
    <n v="4"/>
    <n v="934.8"/>
    <n v="1063.2"/>
    <n v="128.40000000000009"/>
  </r>
  <r>
    <x v="36"/>
    <x v="1"/>
    <x v="22"/>
    <s v="ЭС"/>
    <s v="Адрес129"/>
    <n v="1005040400"/>
    <x v="35"/>
    <x v="5"/>
    <s v="кг"/>
    <n v="9"/>
    <n v="1240.6464000000001"/>
    <n v="1413.72"/>
    <n v="173.07359999999994"/>
  </r>
  <r>
    <x v="36"/>
    <x v="1"/>
    <x v="10"/>
    <s v="См"/>
    <s v="Адрес143"/>
    <n v="260100"/>
    <x v="16"/>
    <x v="6"/>
    <s v="кг"/>
    <n v="4.5999999999999996"/>
    <n v="1316.367"/>
    <n v="1497.4"/>
    <n v="181.03300000000013"/>
  </r>
  <r>
    <x v="36"/>
    <x v="15"/>
    <x v="8"/>
    <s v="ЭС"/>
    <s v="Адрес157"/>
    <n v="1005040200"/>
    <x v="21"/>
    <x v="5"/>
    <s v="кг"/>
    <n v="3"/>
    <n v="0"/>
    <n v="256.26"/>
    <n v="256.26"/>
  </r>
  <r>
    <x v="37"/>
    <x v="16"/>
    <x v="4"/>
    <s v="ЭС"/>
    <s v="Адрес77"/>
    <n v="1005712010"/>
    <x v="24"/>
    <x v="5"/>
    <s v="кг"/>
    <n v="2.4"/>
    <n v="244.99200000000002"/>
    <n v="262.608"/>
    <n v="17.615999999999985"/>
  </r>
  <r>
    <x v="37"/>
    <x v="1"/>
    <x v="66"/>
    <s v="ЭС"/>
    <s v="Адрес69"/>
    <n v="1005040700"/>
    <x v="33"/>
    <x v="5"/>
    <s v="кг"/>
    <n v="1.65"/>
    <n v="230.78"/>
    <n v="262.57"/>
    <n v="31.789999999999992"/>
  </r>
  <r>
    <x v="37"/>
    <x v="15"/>
    <x v="61"/>
    <s v="ЭС"/>
    <s v="Адрес180"/>
    <n v="1005040600"/>
    <x v="53"/>
    <x v="5"/>
    <s v="кг"/>
    <n v="4"/>
    <n v="213.58460000000002"/>
    <n v="255.12"/>
    <n v="41.535399999999981"/>
  </r>
  <r>
    <x v="37"/>
    <x v="1"/>
    <x v="24"/>
    <s v="См"/>
    <s v="Адрес87"/>
    <n v="1005030501"/>
    <x v="34"/>
    <x v="5"/>
    <s v="кг"/>
    <n v="2.64"/>
    <n v="400.55880000000002"/>
    <n v="455.64"/>
    <n v="55.081199999999967"/>
  </r>
  <r>
    <x v="37"/>
    <x v="9"/>
    <x v="39"/>
    <s v="ЭС"/>
    <s v="Адрес108"/>
    <n v="280500"/>
    <x v="6"/>
    <x v="0"/>
    <s v="кг"/>
    <n v="5"/>
    <n v="390.70249999999999"/>
    <n v="460"/>
    <n v="69.297500000000014"/>
  </r>
  <r>
    <x v="37"/>
    <x v="13"/>
    <x v="1"/>
    <s v="ЭС"/>
    <s v="Адрес88"/>
    <n v="1005040900"/>
    <x v="26"/>
    <x v="5"/>
    <s v="кг"/>
    <n v="2.5"/>
    <n v="305.25"/>
    <n v="375.375"/>
    <n v="70.125"/>
  </r>
  <r>
    <x v="37"/>
    <x v="15"/>
    <x v="30"/>
    <s v="ЭС"/>
    <s v="Адрес92"/>
    <n v="1005274300"/>
    <x v="75"/>
    <x v="7"/>
    <s v="кг"/>
    <n v="5"/>
    <n v="395.9"/>
    <n v="472.6"/>
    <n v="76.700000000000045"/>
  </r>
  <r>
    <x v="37"/>
    <x v="13"/>
    <x v="81"/>
    <s v="ЭС"/>
    <s v="Адрес119"/>
    <n v="280500"/>
    <x v="6"/>
    <x v="0"/>
    <s v="кг"/>
    <n v="5"/>
    <n v="391.01350000000002"/>
    <n v="480.95"/>
    <n v="89.936499999999967"/>
  </r>
  <r>
    <x v="37"/>
    <x v="17"/>
    <x v="4"/>
    <s v="ЭС"/>
    <s v="Адрес77"/>
    <n v="270200"/>
    <x v="56"/>
    <x v="0"/>
    <s v="кг"/>
    <n v="3"/>
    <n v="123.62880000000001"/>
    <n v="227.76"/>
    <n v="104.13119999999998"/>
  </r>
  <r>
    <x v="37"/>
    <x v="10"/>
    <x v="28"/>
    <s v="ЭС"/>
    <s v="Адрес130"/>
    <n v="1005300000"/>
    <x v="36"/>
    <x v="7"/>
    <s v="кг"/>
    <n v="10"/>
    <n v="791.8"/>
    <n v="954.5"/>
    <n v="162.70000000000005"/>
  </r>
  <r>
    <x v="37"/>
    <x v="9"/>
    <x v="36"/>
    <s v="См"/>
    <s v="Адрес104"/>
    <n v="573100"/>
    <x v="23"/>
    <x v="2"/>
    <s v="кг"/>
    <n v="10"/>
    <n v="934.8"/>
    <n v="1115.8"/>
    <n v="181"/>
  </r>
  <r>
    <x v="37"/>
    <x v="13"/>
    <x v="33"/>
    <s v="К"/>
    <s v="Адрес90"/>
    <n v="1005400001"/>
    <x v="43"/>
    <x v="7"/>
    <s v="кг"/>
    <n v="5"/>
    <n v="540.89700000000005"/>
    <n v="733.15"/>
    <n v="192.25299999999993"/>
  </r>
  <r>
    <x v="38"/>
    <x v="6"/>
    <x v="118"/>
    <s v="Мм"/>
    <s v="Адрес81"/>
    <n v="1005201100"/>
    <x v="45"/>
    <x v="3"/>
    <s v="кг"/>
    <n v="0.22"/>
    <n v="33.380600000000001"/>
    <n v="40.25"/>
    <n v="6.8693999999999988"/>
  </r>
  <r>
    <x v="38"/>
    <x v="1"/>
    <x v="33"/>
    <s v="К"/>
    <s v="Адрес90"/>
    <n v="1005040700"/>
    <x v="33"/>
    <x v="5"/>
    <s v="кг"/>
    <n v="3"/>
    <n v="214.62"/>
    <n v="244.11"/>
    <n v="29.490000000000009"/>
  </r>
  <r>
    <x v="38"/>
    <x v="17"/>
    <x v="36"/>
    <s v="См"/>
    <s v="Адрес104"/>
    <n v="1005186200"/>
    <x v="64"/>
    <x v="3"/>
    <s v="кг"/>
    <n v="5.7"/>
    <n v="223.50380000000001"/>
    <n v="299.13600000000002"/>
    <n v="75.632200000000012"/>
  </r>
  <r>
    <x v="38"/>
    <x v="9"/>
    <x v="119"/>
    <s v="Мм"/>
    <s v="Адрес102"/>
    <n v="20000"/>
    <x v="48"/>
    <x v="0"/>
    <s v="кг"/>
    <n v="8"/>
    <n v="427.36560000000003"/>
    <n v="510.08"/>
    <n v="82.714399999999955"/>
  </r>
  <r>
    <x v="38"/>
    <x v="10"/>
    <x v="84"/>
    <s v="См"/>
    <s v="Адрес173"/>
    <n v="1005201500"/>
    <x v="44"/>
    <x v="3"/>
    <s v="кг"/>
    <n v="6"/>
    <n v="429.24"/>
    <n v="517.5"/>
    <n v="88.259999999999991"/>
  </r>
  <r>
    <x v="38"/>
    <x v="16"/>
    <x v="46"/>
    <s v="С"/>
    <s v="Адрес75"/>
    <n v="1005030501"/>
    <x v="34"/>
    <x v="5"/>
    <s v="кг"/>
    <n v="2.8"/>
    <n v="228.44749999999999"/>
    <n v="328.24400000000003"/>
    <n v="99.796500000000037"/>
  </r>
  <r>
    <x v="38"/>
    <x v="1"/>
    <x v="66"/>
    <s v="ЭС"/>
    <s v="Адрес69"/>
    <n v="1005030501"/>
    <x v="34"/>
    <x v="5"/>
    <s v="кг"/>
    <n v="11.2"/>
    <n v="1121.7354"/>
    <n v="1275.904"/>
    <n v="154.16859999999997"/>
  </r>
  <r>
    <x v="38"/>
    <x v="18"/>
    <x v="65"/>
    <s v="Опт"/>
    <s v="Адрес8"/>
    <n v="170100"/>
    <x v="73"/>
    <x v="2"/>
    <s v="кг"/>
    <n v="8.25"/>
    <n v="1149.7695000000001"/>
    <n v="1312.85"/>
    <n v="163.0804999999998"/>
  </r>
  <r>
    <x v="38"/>
    <x v="18"/>
    <x v="106"/>
    <s v="Опт"/>
    <s v="Адрес166"/>
    <n v="5162402"/>
    <x v="31"/>
    <x v="6"/>
    <s v="кг"/>
    <n v="12.8"/>
    <n v="1026.2240000000002"/>
    <n v="1214.4000000000001"/>
    <n v="188.17599999999993"/>
  </r>
  <r>
    <x v="38"/>
    <x v="9"/>
    <x v="107"/>
    <s v="Мм"/>
    <s v="Адрес79"/>
    <n v="270200"/>
    <x v="56"/>
    <x v="0"/>
    <s v="кг"/>
    <n v="16"/>
    <n v="774.18720000000008"/>
    <n v="1017.84"/>
    <n v="243.65279999999996"/>
  </r>
  <r>
    <x v="38"/>
    <x v="18"/>
    <x v="120"/>
    <s v="Мм"/>
    <s v="Адрес195"/>
    <n v="5162402"/>
    <x v="31"/>
    <x v="6"/>
    <s v="кг"/>
    <n v="14.4"/>
    <n v="2266.56"/>
    <n v="2577.6"/>
    <n v="311.03999999999996"/>
  </r>
  <r>
    <x v="38"/>
    <x v="18"/>
    <x v="111"/>
    <s v="Нт"/>
    <s v="Адрес1"/>
    <n v="260200"/>
    <x v="66"/>
    <x v="6"/>
    <s v="кг"/>
    <n v="120"/>
    <n v="6409.2480000000005"/>
    <n v="7263.6"/>
    <n v="854.35199999999986"/>
  </r>
  <r>
    <x v="39"/>
    <x v="1"/>
    <x v="86"/>
    <s v="Мм"/>
    <s v="Адрес287"/>
    <n v="1005030501"/>
    <x v="34"/>
    <x v="5"/>
    <s v="кг"/>
    <n v="3"/>
    <n v="291.68340000000001"/>
    <n v="335.25"/>
    <n v="43.566599999999994"/>
  </r>
  <r>
    <x v="39"/>
    <x v="10"/>
    <x v="87"/>
    <s v="Мм"/>
    <s v="Адрес190"/>
    <n v="1005244000"/>
    <x v="50"/>
    <x v="7"/>
    <s v="кг"/>
    <n v="3.4"/>
    <n v="243.23600000000002"/>
    <n v="293.25"/>
    <n v="50.013999999999982"/>
  </r>
  <r>
    <x v="39"/>
    <x v="17"/>
    <x v="121"/>
    <s v="Мм"/>
    <s v="Адрес194"/>
    <n v="1005201100"/>
    <x v="45"/>
    <x v="3"/>
    <s v="кг"/>
    <n v="5"/>
    <n v="395.9"/>
    <n v="463.35"/>
    <n v="67.450000000000045"/>
  </r>
  <r>
    <x v="39"/>
    <x v="18"/>
    <x v="13"/>
    <s v="ЭС"/>
    <s v="Адрес161"/>
    <n v="170100"/>
    <x v="73"/>
    <x v="2"/>
    <s v="кг"/>
    <n v="2.2999999999999998"/>
    <n v="658.18"/>
    <n v="748.7"/>
    <n v="90.520000000000095"/>
  </r>
  <r>
    <x v="39"/>
    <x v="16"/>
    <x v="122"/>
    <s v="Мм"/>
    <s v="Адрес26"/>
    <n v="1005201500"/>
    <x v="44"/>
    <x v="3"/>
    <s v="кг"/>
    <n v="5"/>
    <n v="361.95"/>
    <n v="457.75"/>
    <n v="95.800000000000011"/>
  </r>
  <r>
    <x v="39"/>
    <x v="1"/>
    <x v="123"/>
    <s v="Мм"/>
    <s v="Адрес265"/>
    <n v="1005244300"/>
    <x v="62"/>
    <x v="7"/>
    <s v="кг"/>
    <n v="16"/>
    <n v="854.64480000000003"/>
    <n v="968.48"/>
    <n v="113.83519999999999"/>
  </r>
  <r>
    <x v="39"/>
    <x v="9"/>
    <x v="19"/>
    <s v="ЭС"/>
    <s v="Адрес134"/>
    <n v="1005051600"/>
    <x v="72"/>
    <x v="1"/>
    <s v="кг"/>
    <n v="5"/>
    <n v="333.14"/>
    <n v="460"/>
    <n v="126.86000000000001"/>
  </r>
  <r>
    <x v="39"/>
    <x v="18"/>
    <x v="22"/>
    <s v="ЭС"/>
    <s v="Адрес129"/>
    <n v="170100"/>
    <x v="73"/>
    <x v="2"/>
    <s v="кг"/>
    <n v="5.6640000000000006"/>
    <n v="2003.28"/>
    <n v="2278.44"/>
    <n v="275.16000000000008"/>
  </r>
  <r>
    <x v="40"/>
    <x v="17"/>
    <x v="14"/>
    <s v="ЭС"/>
    <s v="Адрес160"/>
    <n v="1005274000"/>
    <x v="71"/>
    <x v="7"/>
    <s v="кг"/>
    <n v="3"/>
    <n v="294.28559999999999"/>
    <n v="345"/>
    <n v="50.714400000000012"/>
  </r>
  <r>
    <x v="40"/>
    <x v="1"/>
    <x v="16"/>
    <s v="ЭС"/>
    <s v="Адрес146"/>
    <n v="1005244300"/>
    <x v="62"/>
    <x v="7"/>
    <s v="кг"/>
    <n v="2.7"/>
    <n v="481.65300000000002"/>
    <n v="547.803"/>
    <n v="66.149999999999977"/>
  </r>
  <r>
    <x v="40"/>
    <x v="9"/>
    <x v="17"/>
    <s v="ЭС"/>
    <s v="Адрес132"/>
    <n v="210000"/>
    <x v="17"/>
    <x v="6"/>
    <s v="кг"/>
    <n v="5"/>
    <n v="382.32"/>
    <n v="460"/>
    <n v="77.680000000000007"/>
  </r>
  <r>
    <x v="40"/>
    <x v="10"/>
    <x v="14"/>
    <s v="ЭС"/>
    <s v="Адрес160"/>
    <n v="20100"/>
    <x v="5"/>
    <x v="0"/>
    <s v="кг"/>
    <n v="8"/>
    <n v="426.85680000000002"/>
    <n v="515.20000000000005"/>
    <n v="88.343200000000024"/>
  </r>
  <r>
    <x v="40"/>
    <x v="16"/>
    <x v="75"/>
    <s v="ЭС"/>
    <s v="Адрес150"/>
    <n v="1005050000"/>
    <x v="76"/>
    <x v="1"/>
    <s v="кг"/>
    <n v="3.5"/>
    <n v="256.29000000000002"/>
    <n v="382.97"/>
    <n v="126.68"/>
  </r>
  <r>
    <x v="40"/>
    <x v="1"/>
    <x v="28"/>
    <s v="ЭС"/>
    <s v="Адрес130"/>
    <n v="1005030501"/>
    <x v="34"/>
    <x v="5"/>
    <s v="кг"/>
    <n v="11.2"/>
    <n v="1121.7354"/>
    <n v="1275.904"/>
    <n v="154.16859999999997"/>
  </r>
  <r>
    <x v="41"/>
    <x v="6"/>
    <x v="3"/>
    <s v="С"/>
    <s v="Адрес156"/>
    <n v="1005201100"/>
    <x v="45"/>
    <x v="3"/>
    <s v="кг"/>
    <n v="3"/>
    <n v="214.62"/>
    <n v="251.22"/>
    <n v="36.599999999999994"/>
  </r>
  <r>
    <x v="41"/>
    <x v="9"/>
    <x v="22"/>
    <s v="ЭС"/>
    <s v="Адрес129"/>
    <n v="1500001001"/>
    <x v="47"/>
    <x v="4"/>
    <s v="кг"/>
    <n v="8"/>
    <n v="427.1936"/>
    <n v="502.64"/>
    <n v="75.446399999999983"/>
  </r>
  <r>
    <x v="41"/>
    <x v="10"/>
    <x v="12"/>
    <s v="ЭС"/>
    <s v="Адрес142"/>
    <n v="1005040500"/>
    <x v="11"/>
    <x v="5"/>
    <s v="кг"/>
    <n v="6"/>
    <n v="429.24"/>
    <n v="517.5"/>
    <n v="88.259999999999991"/>
  </r>
  <r>
    <x v="41"/>
    <x v="1"/>
    <x v="41"/>
    <s v="См"/>
    <s v="Адрес137"/>
    <n v="1005300000"/>
    <x v="36"/>
    <x v="7"/>
    <s v="кг"/>
    <n v="3.5"/>
    <n v="684.35500000000002"/>
    <n v="778.43499999999995"/>
    <n v="94.079999999999927"/>
  </r>
  <r>
    <x v="41"/>
    <x v="16"/>
    <x v="12"/>
    <s v="ЭС"/>
    <s v="Адрес142"/>
    <n v="1005052700"/>
    <x v="77"/>
    <x v="1"/>
    <s v="кг"/>
    <n v="5"/>
    <n v="326.39999999999998"/>
    <n v="463.35"/>
    <n v="136.95000000000005"/>
  </r>
  <r>
    <x v="41"/>
    <x v="1"/>
    <x v="32"/>
    <s v="ЭС"/>
    <s v="Адрес163"/>
    <n v="1005244300"/>
    <x v="62"/>
    <x v="7"/>
    <s v="кг"/>
    <n v="4"/>
    <n v="1316"/>
    <n v="1497.2"/>
    <n v="181.20000000000005"/>
  </r>
  <r>
    <x v="42"/>
    <x v="6"/>
    <x v="5"/>
    <s v="ЭС"/>
    <s v="Адрес89"/>
    <n v="1005040500"/>
    <x v="11"/>
    <x v="5"/>
    <s v="кг"/>
    <n v="3"/>
    <n v="214.65"/>
    <n v="242.49"/>
    <n v="27.840000000000003"/>
  </r>
  <r>
    <x v="42"/>
    <x v="1"/>
    <x v="81"/>
    <s v="ЭС"/>
    <s v="Адрес119"/>
    <n v="1005040600"/>
    <x v="53"/>
    <x v="5"/>
    <s v="кг"/>
    <n v="3"/>
    <n v="214.65"/>
    <n v="244.11"/>
    <n v="29.460000000000008"/>
  </r>
  <r>
    <x v="42"/>
    <x v="9"/>
    <x v="7"/>
    <s v="См"/>
    <s v="Адрес118"/>
    <n v="573100"/>
    <x v="23"/>
    <x v="2"/>
    <s v="кг"/>
    <n v="5"/>
    <n v="467.4"/>
    <n v="549.75"/>
    <n v="82.350000000000023"/>
  </r>
  <r>
    <x v="42"/>
    <x v="6"/>
    <x v="46"/>
    <s v="С"/>
    <s v="Адрес75"/>
    <n v="1005040200"/>
    <x v="21"/>
    <x v="5"/>
    <s v="кг"/>
    <n v="5"/>
    <n v="348.61150000000004"/>
    <n v="467.9"/>
    <n v="119.28849999999994"/>
  </r>
  <r>
    <x v="42"/>
    <x v="1"/>
    <x v="38"/>
    <s v="ЭС"/>
    <s v="Адрес72"/>
    <n v="1005300000"/>
    <x v="36"/>
    <x v="7"/>
    <s v="кг"/>
    <n v="4"/>
    <n v="934.8"/>
    <n v="1063.2"/>
    <n v="128.40000000000009"/>
  </r>
  <r>
    <x v="42"/>
    <x v="3"/>
    <x v="40"/>
    <s v="ЭС"/>
    <s v="Адрес76"/>
    <n v="260200"/>
    <x v="66"/>
    <x v="6"/>
    <s v="кг"/>
    <n v="200"/>
    <n v="21938"/>
    <n v="26140"/>
    <n v="4202"/>
  </r>
  <r>
    <x v="43"/>
    <x v="6"/>
    <x v="66"/>
    <s v="ЭС"/>
    <s v="Адрес69"/>
    <n v="1005040800"/>
    <x v="9"/>
    <x v="5"/>
    <s v="кг"/>
    <n v="3"/>
    <n v="192.6456"/>
    <n v="253.68"/>
    <n v="61.034400000000005"/>
  </r>
  <r>
    <x v="43"/>
    <x v="1"/>
    <x v="84"/>
    <s v="См"/>
    <s v="Адрес173"/>
    <n v="170101"/>
    <x v="8"/>
    <x v="2"/>
    <s v="кг"/>
    <n v="1.8720000000000001"/>
    <n v="781.17600000000004"/>
    <n v="898.44"/>
    <n v="117.26400000000001"/>
  </r>
  <r>
    <x v="43"/>
    <x v="9"/>
    <x v="81"/>
    <s v="ЭС"/>
    <s v="Адрес119"/>
    <n v="170000"/>
    <x v="67"/>
    <x v="2"/>
    <s v="кг"/>
    <n v="5"/>
    <n v="334.16650000000004"/>
    <n v="460"/>
    <n v="125.83349999999996"/>
  </r>
  <r>
    <x v="43"/>
    <x v="1"/>
    <x v="38"/>
    <s v="ЭС"/>
    <s v="Адрес72"/>
    <n v="1005040600"/>
    <x v="53"/>
    <x v="5"/>
    <s v="кг"/>
    <n v="15"/>
    <n v="1765.4749999999999"/>
    <n v="1976.25"/>
    <n v="210.77500000000009"/>
  </r>
  <r>
    <x v="43"/>
    <x v="3"/>
    <x v="6"/>
    <s v="С"/>
    <s v="Адрес78"/>
    <n v="5190002"/>
    <x v="25"/>
    <x v="6"/>
    <s v="кг"/>
    <n v="79"/>
    <n v="7536.2208000000001"/>
    <n v="8259.4500000000007"/>
    <n v="723.22920000000067"/>
  </r>
  <r>
    <x v="43"/>
    <x v="6"/>
    <x v="30"/>
    <s v="ЭС"/>
    <s v="Адрес92"/>
    <n v="1005186400"/>
    <x v="10"/>
    <x v="3"/>
    <s v="кг"/>
    <n v="72"/>
    <n v="3369.8824"/>
    <n v="4616.32"/>
    <n v="1246.4375999999997"/>
  </r>
  <r>
    <x v="44"/>
    <x v="1"/>
    <x v="106"/>
    <s v="Опт"/>
    <s v="Адрес166"/>
    <n v="1005186100"/>
    <x v="40"/>
    <x v="3"/>
    <s v="кг"/>
    <n v="5.7"/>
    <n v="255.62450000000001"/>
    <n v="290.64300000000003"/>
    <n v="35.018500000000017"/>
  </r>
  <r>
    <x v="44"/>
    <x v="1"/>
    <x v="50"/>
    <s v="Мм"/>
    <s v="Адрес4"/>
    <n v="1005040600"/>
    <x v="53"/>
    <x v="5"/>
    <s v="кг"/>
    <n v="6"/>
    <n v="429.3"/>
    <n v="488.22"/>
    <n v="58.920000000000016"/>
  </r>
  <r>
    <x v="44"/>
    <x v="9"/>
    <x v="32"/>
    <s v="ЭС"/>
    <s v="Адрес163"/>
    <n v="573100"/>
    <x v="23"/>
    <x v="2"/>
    <s v="кг"/>
    <n v="5"/>
    <n v="467.4"/>
    <n v="563.5"/>
    <n v="96.100000000000023"/>
  </r>
  <r>
    <x v="44"/>
    <x v="3"/>
    <x v="124"/>
    <s v="Нт"/>
    <s v="Адрес9"/>
    <n v="1005053500"/>
    <x v="58"/>
    <x v="1"/>
    <s v="кг"/>
    <n v="17.5"/>
    <n v="1760.2305000000001"/>
    <n v="1920.625"/>
    <n v="160.39449999999988"/>
  </r>
  <r>
    <x v="44"/>
    <x v="9"/>
    <x v="8"/>
    <s v="ЭС"/>
    <s v="Адрес157"/>
    <n v="20100"/>
    <x v="5"/>
    <x v="0"/>
    <s v="кг"/>
    <n v="16"/>
    <n v="848.69440000000009"/>
    <n v="1017.84"/>
    <n v="169.14559999999994"/>
  </r>
  <r>
    <x v="44"/>
    <x v="2"/>
    <x v="125"/>
    <s v="Мм"/>
    <s v="Адрес18"/>
    <n v="1005274600"/>
    <x v="32"/>
    <x v="7"/>
    <s v="кг"/>
    <n v="7"/>
    <n v="1368.7624000000001"/>
    <n v="1650.25"/>
    <n v="281.48759999999993"/>
  </r>
  <r>
    <x v="45"/>
    <x v="9"/>
    <x v="22"/>
    <s v="ЭС"/>
    <s v="Адрес129"/>
    <n v="1005244000"/>
    <x v="50"/>
    <x v="7"/>
    <s v="кг"/>
    <n v="2"/>
    <n v="219.38"/>
    <n v="258.14"/>
    <n v="38.759999999999991"/>
  </r>
  <r>
    <x v="45"/>
    <x v="2"/>
    <x v="16"/>
    <s v="ЭС"/>
    <s v="Адрес146"/>
    <n v="1005040800"/>
    <x v="9"/>
    <x v="5"/>
    <s v="кг"/>
    <n v="3"/>
    <n v="214.62"/>
    <n v="258.75"/>
    <n v="44.129999999999995"/>
  </r>
  <r>
    <x v="45"/>
    <x v="1"/>
    <x v="2"/>
    <s v="ЭС"/>
    <s v="Адрес154"/>
    <n v="170101"/>
    <x v="8"/>
    <x v="2"/>
    <s v="кг"/>
    <n v="1.8720000000000001"/>
    <n v="781.17600000000004"/>
    <n v="898.44"/>
    <n v="117.26400000000001"/>
  </r>
  <r>
    <x v="45"/>
    <x v="9"/>
    <x v="0"/>
    <s v="С"/>
    <s v="Адрес151"/>
    <n v="20000"/>
    <x v="48"/>
    <x v="0"/>
    <s v="кг"/>
    <n v="16"/>
    <n v="854.88"/>
    <n v="1017.84"/>
    <n v="162.96000000000004"/>
  </r>
  <r>
    <x v="45"/>
    <x v="1"/>
    <x v="18"/>
    <s v="С"/>
    <s v="Адрес135"/>
    <n v="1005186400"/>
    <x v="10"/>
    <x v="3"/>
    <s v="кг"/>
    <n v="20"/>
    <n v="1583.6"/>
    <n v="1801"/>
    <n v="217.40000000000009"/>
  </r>
  <r>
    <x v="45"/>
    <x v="3"/>
    <x v="19"/>
    <s v="ЭС"/>
    <s v="Адрес134"/>
    <n v="220000"/>
    <x v="17"/>
    <x v="6"/>
    <s v="кг"/>
    <n v="125"/>
    <n v="9728.5225000000009"/>
    <n v="10718.75"/>
    <n v="990.22749999999905"/>
  </r>
  <r>
    <x v="46"/>
    <x v="1"/>
    <x v="41"/>
    <s v="См"/>
    <s v="Адрес137"/>
    <n v="1005186400"/>
    <x v="10"/>
    <x v="3"/>
    <s v="кг"/>
    <n v="3"/>
    <n v="214.62"/>
    <n v="244.11"/>
    <n v="29.490000000000009"/>
  </r>
  <r>
    <x v="46"/>
    <x v="1"/>
    <x v="75"/>
    <s v="ЭС"/>
    <s v="Адрес150"/>
    <n v="1005186100"/>
    <x v="40"/>
    <x v="3"/>
    <s v="кг"/>
    <n v="5.7"/>
    <n v="255.62450000000001"/>
    <n v="290.64300000000003"/>
    <n v="35.018500000000017"/>
  </r>
  <r>
    <x v="46"/>
    <x v="11"/>
    <x v="16"/>
    <s v="ЭС"/>
    <s v="Адрес146"/>
    <n v="30000"/>
    <x v="15"/>
    <x v="0"/>
    <s v="кг"/>
    <n v="0.66"/>
    <n v="71.439000000000007"/>
    <n v="117.24"/>
    <n v="45.800999999999988"/>
  </r>
  <r>
    <x v="46"/>
    <x v="9"/>
    <x v="15"/>
    <s v="См"/>
    <s v="Адрес128"/>
    <n v="20000"/>
    <x v="48"/>
    <x v="0"/>
    <s v="кг"/>
    <n v="8"/>
    <n v="427.36560000000003"/>
    <n v="505.12"/>
    <n v="77.754399999999976"/>
  </r>
  <r>
    <x v="46"/>
    <x v="9"/>
    <x v="43"/>
    <s v="См"/>
    <s v="Адрес164"/>
    <n v="190000"/>
    <x v="54"/>
    <x v="6"/>
    <s v="кг"/>
    <n v="10"/>
    <n v="757.04399999999998"/>
    <n v="931.5"/>
    <n v="174.45600000000002"/>
  </r>
  <r>
    <x v="46"/>
    <x v="3"/>
    <x v="28"/>
    <s v="ЭС"/>
    <s v="Адрес130"/>
    <n v="1005300500"/>
    <x v="28"/>
    <x v="7"/>
    <s v="кг"/>
    <n v="11.5"/>
    <n v="2720.44"/>
    <n v="2981.375"/>
    <n v="260.93499999999995"/>
  </r>
  <r>
    <x v="47"/>
    <x v="11"/>
    <x v="37"/>
    <s v="ЭС"/>
    <s v="Адрес181"/>
    <n v="1005030501"/>
    <x v="34"/>
    <x v="5"/>
    <s v="кг"/>
    <n v="0.66"/>
    <n v="87.844500000000011"/>
    <n v="140.66999999999999"/>
    <n v="52.825499999999977"/>
  </r>
  <r>
    <x v="47"/>
    <x v="1"/>
    <x v="66"/>
    <s v="ЭС"/>
    <s v="Адрес69"/>
    <n v="1005274300"/>
    <x v="75"/>
    <x v="7"/>
    <s v="кг"/>
    <n v="3.5"/>
    <n v="301.27019999999999"/>
    <n v="372.12"/>
    <n v="70.849800000000016"/>
  </r>
  <r>
    <x v="47"/>
    <x v="9"/>
    <x v="46"/>
    <s v="С"/>
    <s v="Адрес75"/>
    <n v="1005050100"/>
    <x v="69"/>
    <x v="1"/>
    <s v="кг"/>
    <n v="3"/>
    <n v="271.07190000000003"/>
    <n v="355.35"/>
    <n v="84.278099999999995"/>
  </r>
  <r>
    <x v="47"/>
    <x v="1"/>
    <x v="7"/>
    <s v="См"/>
    <s v="Адрес118"/>
    <n v="1005186300"/>
    <x v="37"/>
    <x v="3"/>
    <s v="кг"/>
    <n v="4"/>
    <n v="934.8"/>
    <n v="1063.2"/>
    <n v="128.40000000000009"/>
  </r>
  <r>
    <x v="47"/>
    <x v="3"/>
    <x v="29"/>
    <s v="ЭС"/>
    <s v="Адрес107"/>
    <n v="573100"/>
    <x v="23"/>
    <x v="2"/>
    <s v="кг"/>
    <n v="50"/>
    <n v="4674"/>
    <n v="5122.5"/>
    <n v="448.5"/>
  </r>
  <r>
    <x v="47"/>
    <x v="3"/>
    <x v="73"/>
    <s v="С"/>
    <s v="Адрес93"/>
    <n v="1005040900"/>
    <x v="26"/>
    <x v="5"/>
    <s v="кг"/>
    <n v="50"/>
    <n v="4769.88"/>
    <n v="5227.5"/>
    <n v="457.61999999999989"/>
  </r>
  <r>
    <x v="48"/>
    <x v="1"/>
    <x v="5"/>
    <s v="ЭС"/>
    <s v="Адрес89"/>
    <n v="1005186300"/>
    <x v="37"/>
    <x v="3"/>
    <s v="кг"/>
    <n v="3.2"/>
    <n v="264.53200000000004"/>
    <n v="303.60000000000002"/>
    <n v="39.067999999999984"/>
  </r>
  <r>
    <x v="48"/>
    <x v="4"/>
    <x v="33"/>
    <s v="К"/>
    <s v="Адрес90"/>
    <n v="1005052800"/>
    <x v="80"/>
    <x v="1"/>
    <s v="кг"/>
    <n v="5"/>
    <n v="393.09950000000003"/>
    <n v="463.35"/>
    <n v="70.250499999999988"/>
  </r>
  <r>
    <x v="48"/>
    <x v="9"/>
    <x v="6"/>
    <s v="С"/>
    <s v="Адрес78"/>
    <n v="1005212300"/>
    <x v="83"/>
    <x v="3"/>
    <s v="кг"/>
    <n v="4"/>
    <n v="461.60480000000001"/>
    <n v="558.6"/>
    <n v="96.995200000000011"/>
  </r>
  <r>
    <x v="48"/>
    <x v="1"/>
    <x v="31"/>
    <s v="ЭС"/>
    <s v="Адрес114"/>
    <n v="1005274300"/>
    <x v="75"/>
    <x v="7"/>
    <s v="кг"/>
    <n v="3.5"/>
    <n v="619.41920000000005"/>
    <n v="778.43499999999995"/>
    <n v="159.0157999999999"/>
  </r>
  <r>
    <x v="48"/>
    <x v="3"/>
    <x v="95"/>
    <s v="ЭС"/>
    <s v="Адрес155"/>
    <n v="270200"/>
    <x v="56"/>
    <x v="0"/>
    <s v="кг"/>
    <n v="30"/>
    <n v="2332.3740000000003"/>
    <n v="2571.9"/>
    <n v="239.52599999999984"/>
  </r>
  <r>
    <x v="48"/>
    <x v="3"/>
    <x v="40"/>
    <s v="ЭС"/>
    <s v="Адрес76"/>
    <n v="1005040700"/>
    <x v="33"/>
    <x v="5"/>
    <s v="кг"/>
    <n v="60"/>
    <n v="4292.3999999999996"/>
    <n v="4704"/>
    <n v="411.60000000000036"/>
  </r>
  <r>
    <x v="49"/>
    <x v="4"/>
    <x v="7"/>
    <s v="См"/>
    <s v="Адрес118"/>
    <n v="570000"/>
    <x v="41"/>
    <x v="2"/>
    <s v="кг"/>
    <n v="5"/>
    <n v="395.9"/>
    <n v="463.35"/>
    <n v="67.450000000000045"/>
  </r>
  <r>
    <x v="49"/>
    <x v="9"/>
    <x v="46"/>
    <s v="С"/>
    <s v="Адрес75"/>
    <n v="252505"/>
    <x v="14"/>
    <x v="0"/>
    <s v="кг"/>
    <n v="8"/>
    <n v="427.31920000000002"/>
    <n v="502.64"/>
    <n v="75.320799999999963"/>
  </r>
  <r>
    <x v="49"/>
    <x v="1"/>
    <x v="4"/>
    <s v="ЭС"/>
    <s v="Адрес77"/>
    <n v="1005186200"/>
    <x v="64"/>
    <x v="3"/>
    <s v="кг"/>
    <n v="4"/>
    <n v="820"/>
    <n v="933.2"/>
    <n v="113.20000000000005"/>
  </r>
  <r>
    <x v="49"/>
    <x v="1"/>
    <x v="95"/>
    <s v="ЭС"/>
    <s v="Адрес155"/>
    <n v="260200"/>
    <x v="66"/>
    <x v="6"/>
    <s v="кг"/>
    <n v="15"/>
    <n v="1166.8735000000001"/>
    <n v="1334.4"/>
    <n v="167.52649999999994"/>
  </r>
  <r>
    <x v="49"/>
    <x v="3"/>
    <x v="46"/>
    <s v="С"/>
    <s v="Адрес75"/>
    <n v="573100"/>
    <x v="23"/>
    <x v="2"/>
    <s v="кг"/>
    <n v="25"/>
    <n v="2742.25"/>
    <n v="3267"/>
    <n v="524.75"/>
  </r>
  <r>
    <x v="49"/>
    <x v="3"/>
    <x v="66"/>
    <s v="ЭС"/>
    <s v="Адрес69"/>
    <n v="1005030501"/>
    <x v="34"/>
    <x v="5"/>
    <s v="кг"/>
    <n v="225"/>
    <n v="27473.4"/>
    <n v="30116.25"/>
    <n v="2642.8499999999985"/>
  </r>
  <r>
    <x v="50"/>
    <x v="1"/>
    <x v="126"/>
    <s v="Мм"/>
    <s v="Адрес182"/>
    <n v="5162402"/>
    <x v="31"/>
    <x v="6"/>
    <s v="кг"/>
    <n v="3.4"/>
    <n v="243.23600000000002"/>
    <n v="276.65800000000002"/>
    <n v="33.421999999999997"/>
  </r>
  <r>
    <x v="50"/>
    <x v="15"/>
    <x v="93"/>
    <s v="Мм"/>
    <s v="Адрес95"/>
    <n v="252005"/>
    <x v="12"/>
    <x v="0"/>
    <s v="кг"/>
    <n v="2.9"/>
    <n v="240.37200000000001"/>
    <n v="314.27300000000002"/>
    <n v="73.90100000000001"/>
  </r>
  <r>
    <x v="50"/>
    <x v="6"/>
    <x v="14"/>
    <s v="ЭС"/>
    <s v="Адрес160"/>
    <n v="1005220000"/>
    <x v="60"/>
    <x v="3"/>
    <s v="кг"/>
    <n v="3.5"/>
    <n v="304.62780000000004"/>
    <n v="382.97"/>
    <n v="78.342199999999991"/>
  </r>
  <r>
    <x v="50"/>
    <x v="1"/>
    <x v="3"/>
    <s v="С"/>
    <s v="Адрес156"/>
    <n v="5160002"/>
    <x v="38"/>
    <x v="6"/>
    <s v="кг"/>
    <n v="2.496"/>
    <n v="915.84"/>
    <n v="1041.5999999999999"/>
    <n v="125.75999999999988"/>
  </r>
  <r>
    <x v="50"/>
    <x v="3"/>
    <x v="96"/>
    <s v="Мм"/>
    <s v="Адрес286"/>
    <n v="573100"/>
    <x v="23"/>
    <x v="2"/>
    <s v="кг"/>
    <n v="45"/>
    <n v="4206.6000000000004"/>
    <n v="4610.25"/>
    <n v="403.64999999999964"/>
  </r>
  <r>
    <x v="50"/>
    <x v="3"/>
    <x v="65"/>
    <s v="Опт"/>
    <s v="Адрес8"/>
    <n v="1005030501"/>
    <x v="34"/>
    <x v="5"/>
    <s v="кг"/>
    <n v="60"/>
    <n v="5808.2880000000005"/>
    <n v="6462"/>
    <n v="653.71199999999953"/>
  </r>
  <r>
    <x v="51"/>
    <x v="15"/>
    <x v="17"/>
    <s v="ЭС"/>
    <s v="Адрес132"/>
    <n v="1005186300"/>
    <x v="37"/>
    <x v="3"/>
    <s v="кг"/>
    <n v="4"/>
    <n v="213.52760000000001"/>
    <n v="247.68"/>
    <n v="34.1524"/>
  </r>
  <r>
    <x v="51"/>
    <x v="1"/>
    <x v="20"/>
    <s v="ЭС"/>
    <s v="Адрес140"/>
    <n v="5162402"/>
    <x v="31"/>
    <x v="6"/>
    <s v="кг"/>
    <n v="3.2"/>
    <n v="256.55600000000004"/>
    <n v="303.60000000000002"/>
    <n v="47.043999999999983"/>
  </r>
  <r>
    <x v="51"/>
    <x v="4"/>
    <x v="14"/>
    <s v="ЭС"/>
    <s v="Адрес160"/>
    <n v="1005400001"/>
    <x v="43"/>
    <x v="7"/>
    <s v="кг"/>
    <n v="5"/>
    <n v="476.976"/>
    <n v="563.75"/>
    <n v="86.774000000000001"/>
  </r>
  <r>
    <x v="51"/>
    <x v="1"/>
    <x v="8"/>
    <s v="ЭС"/>
    <s v="Адрес157"/>
    <n v="5162402"/>
    <x v="31"/>
    <x v="6"/>
    <s v="кг"/>
    <n v="3.7440000000000002"/>
    <n v="1373.76"/>
    <n v="1562.4"/>
    <n v="188.6400000000001"/>
  </r>
  <r>
    <x v="51"/>
    <x v="3"/>
    <x v="17"/>
    <s v="ЭС"/>
    <s v="Адрес132"/>
    <n v="1005030501"/>
    <x v="34"/>
    <x v="5"/>
    <s v="кг"/>
    <n v="20"/>
    <n v="1504.4090000000001"/>
    <n v="1714.6"/>
    <n v="210.1909999999998"/>
  </r>
  <r>
    <x v="51"/>
    <x v="3"/>
    <x v="13"/>
    <s v="ЭС"/>
    <s v="Адрес161"/>
    <n v="1005030501"/>
    <x v="34"/>
    <x v="5"/>
    <s v="кг"/>
    <n v="56"/>
    <n v="5608.4"/>
    <n v="6146"/>
    <n v="537.60000000000036"/>
  </r>
  <r>
    <x v="52"/>
    <x v="1"/>
    <x v="37"/>
    <s v="ЭС"/>
    <s v="Адрес181"/>
    <n v="1005400001"/>
    <x v="43"/>
    <x v="7"/>
    <s v="кг"/>
    <n v="2.52"/>
    <n v="206.64"/>
    <n v="234.78"/>
    <n v="28.140000000000015"/>
  </r>
  <r>
    <x v="52"/>
    <x v="15"/>
    <x v="95"/>
    <s v="ЭС"/>
    <s v="Адрес155"/>
    <n v="1005010100"/>
    <x v="68"/>
    <x v="5"/>
    <s v="кг"/>
    <n v="4"/>
    <n v="213.65960000000001"/>
    <n v="247.68"/>
    <n v="34.020399999999995"/>
  </r>
  <r>
    <x v="52"/>
    <x v="1"/>
    <x v="29"/>
    <s v="ЭС"/>
    <s v="Адрес107"/>
    <n v="5162402"/>
    <x v="31"/>
    <x v="6"/>
    <s v="кг"/>
    <n v="3.2"/>
    <n v="256.55600000000004"/>
    <n v="303.60000000000002"/>
    <n v="47.043999999999983"/>
  </r>
  <r>
    <x v="52"/>
    <x v="4"/>
    <x v="75"/>
    <s v="ЭС"/>
    <s v="Адрес150"/>
    <n v="1005201500"/>
    <x v="44"/>
    <x v="3"/>
    <s v="кг"/>
    <n v="5"/>
    <n v="395.9"/>
    <n v="467.9"/>
    <n v="72"/>
  </r>
  <r>
    <x v="52"/>
    <x v="3"/>
    <x v="114"/>
    <s v="См"/>
    <s v="Адрес159"/>
    <n v="1005186100"/>
    <x v="40"/>
    <x v="3"/>
    <s v="кг"/>
    <n v="50"/>
    <n v="6105"/>
    <n v="6691.5"/>
    <n v="586.5"/>
  </r>
  <r>
    <x v="52"/>
    <x v="3"/>
    <x v="8"/>
    <s v="ЭС"/>
    <s v="Адрес157"/>
    <n v="1005244300"/>
    <x v="62"/>
    <x v="7"/>
    <s v="кг"/>
    <n v="90"/>
    <n v="8841.6270000000004"/>
    <n v="9693"/>
    <n v="851.37299999999959"/>
  </r>
  <r>
    <x v="53"/>
    <x v="9"/>
    <x v="4"/>
    <s v="ЭС"/>
    <s v="Адрес77"/>
    <n v="280500"/>
    <x v="6"/>
    <x v="0"/>
    <s v="кг"/>
    <n v="3"/>
    <n v="194.6097"/>
    <n v="228.87"/>
    <n v="34.260300000000001"/>
  </r>
  <r>
    <x v="53"/>
    <x v="4"/>
    <x v="6"/>
    <s v="С"/>
    <s v="Адрес78"/>
    <n v="1005040500"/>
    <x v="11"/>
    <x v="5"/>
    <s v="кг"/>
    <n v="3"/>
    <n v="214.62"/>
    <n v="253.68"/>
    <n v="39.06"/>
  </r>
  <r>
    <x v="53"/>
    <x v="1"/>
    <x v="31"/>
    <s v="ЭС"/>
    <s v="Адрес114"/>
    <n v="170000"/>
    <x v="67"/>
    <x v="2"/>
    <s v="кг"/>
    <n v="1.96"/>
    <n v="561.85400000000004"/>
    <n v="640.1"/>
    <n v="78.245999999999981"/>
  </r>
  <r>
    <x v="53"/>
    <x v="1"/>
    <x v="61"/>
    <s v="ЭС"/>
    <s v="Адрес180"/>
    <n v="1005400001"/>
    <x v="43"/>
    <x v="7"/>
    <s v="кг"/>
    <n v="6.9"/>
    <n v="1624.7618"/>
    <n v="1856.5140000000001"/>
    <n v="231.75220000000013"/>
  </r>
  <r>
    <x v="53"/>
    <x v="3"/>
    <x v="60"/>
    <s v="ЭС"/>
    <s v="Адрес64"/>
    <n v="5162402"/>
    <x v="31"/>
    <x v="6"/>
    <s v="кг"/>
    <n v="56"/>
    <n v="2990.9856"/>
    <n v="3278.8"/>
    <n v="287.81440000000021"/>
  </r>
  <r>
    <x v="53"/>
    <x v="3"/>
    <x v="31"/>
    <s v="ЭС"/>
    <s v="Адрес114"/>
    <n v="1005300000"/>
    <x v="36"/>
    <x v="7"/>
    <s v="кг"/>
    <n v="17.5"/>
    <n v="3139.8255000000004"/>
    <n v="3750.25"/>
    <n v="610.42449999999963"/>
  </r>
  <r>
    <x v="54"/>
    <x v="10"/>
    <x v="66"/>
    <s v="ЭС"/>
    <s v="Адрес69"/>
    <n v="1005274600"/>
    <x v="32"/>
    <x v="7"/>
    <s v="кг"/>
    <n v="1"/>
    <n v="95.395200000000003"/>
    <n v="115.01"/>
    <n v="19.614800000000002"/>
  </r>
  <r>
    <x v="54"/>
    <x v="1"/>
    <x v="39"/>
    <s v="ЭС"/>
    <s v="Адрес108"/>
    <n v="1005400001"/>
    <x v="43"/>
    <x v="7"/>
    <s v="кг"/>
    <n v="2.2999999999999998"/>
    <n v="538.19360000000006"/>
    <n v="618.83800000000008"/>
    <n v="80.644400000000019"/>
  </r>
  <r>
    <x v="54"/>
    <x v="1"/>
    <x v="4"/>
    <s v="ЭС"/>
    <s v="Адрес77"/>
    <n v="170000"/>
    <x v="67"/>
    <x v="2"/>
    <s v="кг"/>
    <n v="5"/>
    <n v="363.88150000000002"/>
    <n v="444.8"/>
    <n v="80.918499999999995"/>
  </r>
  <r>
    <x v="54"/>
    <x v="9"/>
    <x v="89"/>
    <s v="См"/>
    <s v="Адрес91"/>
    <n v="1005052600"/>
    <x v="39"/>
    <x v="1"/>
    <s v="кг"/>
    <n v="5"/>
    <n v="348.66500000000002"/>
    <n v="465.6"/>
    <n v="116.935"/>
  </r>
  <r>
    <x v="54"/>
    <x v="3"/>
    <x v="46"/>
    <s v="С"/>
    <s v="Адрес75"/>
    <n v="20200"/>
    <x v="70"/>
    <x v="0"/>
    <s v="кг"/>
    <n v="30"/>
    <n v="1945.9485000000002"/>
    <n v="2132.6999999999998"/>
    <n v="186.75149999999962"/>
  </r>
  <r>
    <x v="54"/>
    <x v="3"/>
    <x v="33"/>
    <s v="К"/>
    <s v="Адрес90"/>
    <n v="170101"/>
    <x v="8"/>
    <x v="2"/>
    <s v="кг"/>
    <n v="17.5"/>
    <n v="3133.7285000000002"/>
    <n v="3750.25"/>
    <n v="616.52149999999983"/>
  </r>
  <r>
    <x v="55"/>
    <x v="10"/>
    <x v="73"/>
    <s v="С"/>
    <s v="Адрес93"/>
    <n v="1005040400"/>
    <x v="35"/>
    <x v="5"/>
    <s v="кг"/>
    <n v="2"/>
    <n v="96.773400000000009"/>
    <n v="128.80000000000001"/>
    <n v="32.026600000000002"/>
  </r>
  <r>
    <x v="55"/>
    <x v="9"/>
    <x v="127"/>
    <s v="Мм"/>
    <s v="Адрес262"/>
    <n v="5281000"/>
    <x v="46"/>
    <x v="6"/>
    <s v="кг"/>
    <n v="3.4"/>
    <n v="243.23600000000002"/>
    <n v="286.11"/>
    <n v="42.873999999999995"/>
  </r>
  <r>
    <x v="55"/>
    <x v="3"/>
    <x v="31"/>
    <s v="ЭС"/>
    <s v="Адрес114"/>
    <n v="190000"/>
    <x v="54"/>
    <x v="6"/>
    <s v="кг"/>
    <n v="10"/>
    <n v="777.87700000000007"/>
    <n v="857.3"/>
    <n v="79.422999999999888"/>
  </r>
  <r>
    <x v="55"/>
    <x v="1"/>
    <x v="4"/>
    <s v="ЭС"/>
    <s v="Адрес77"/>
    <n v="170000"/>
    <x v="67"/>
    <x v="2"/>
    <s v="кг"/>
    <n v="4.95"/>
    <n v="692.34"/>
    <n v="787.71"/>
    <n v="95.37"/>
  </r>
  <r>
    <x v="55"/>
    <x v="1"/>
    <x v="6"/>
    <s v="С"/>
    <s v="Адрес78"/>
    <n v="1005201500"/>
    <x v="44"/>
    <x v="3"/>
    <s v="кг"/>
    <n v="6"/>
    <n v="991.17240000000004"/>
    <n v="1191.3"/>
    <n v="200.12759999999992"/>
  </r>
  <r>
    <x v="55"/>
    <x v="3"/>
    <x v="4"/>
    <s v="ЭС"/>
    <s v="Адрес77"/>
    <n v="1005186300"/>
    <x v="37"/>
    <x v="3"/>
    <s v="кг"/>
    <n v="100"/>
    <n v="7918"/>
    <n v="8675"/>
    <n v="757"/>
  </r>
  <r>
    <x v="56"/>
    <x v="6"/>
    <x v="128"/>
    <s v="Мм"/>
    <s v="Адрес260"/>
    <n v="1005244300"/>
    <x v="62"/>
    <x v="7"/>
    <s v="кг"/>
    <n v="5"/>
    <n v="395.9"/>
    <n v="463.35"/>
    <n v="67.450000000000045"/>
  </r>
  <r>
    <x v="56"/>
    <x v="9"/>
    <x v="129"/>
    <s v="Мм"/>
    <s v="Адрес200"/>
    <n v="573100"/>
    <x v="23"/>
    <x v="2"/>
    <s v="кг"/>
    <n v="5"/>
    <n v="467.4"/>
    <n v="557.9"/>
    <n v="90.5"/>
  </r>
  <r>
    <x v="56"/>
    <x v="1"/>
    <x v="42"/>
    <s v="Мм"/>
    <s v="Адрес58"/>
    <n v="1005201500"/>
    <x v="44"/>
    <x v="3"/>
    <s v="кг"/>
    <n v="4"/>
    <n v="820"/>
    <n v="933.2"/>
    <n v="113.20000000000005"/>
  </r>
  <r>
    <x v="56"/>
    <x v="3"/>
    <x v="130"/>
    <s v="Опт"/>
    <s v="Адрес7"/>
    <n v="1005050000"/>
    <x v="76"/>
    <x v="1"/>
    <s v="кг"/>
    <n v="20"/>
    <n v="1545.2670000000001"/>
    <n v="1714.6"/>
    <n v="169.33299999999986"/>
  </r>
  <r>
    <x v="56"/>
    <x v="1"/>
    <x v="101"/>
    <s v="Опт"/>
    <s v="Адрес127"/>
    <n v="1005201500"/>
    <x v="44"/>
    <x v="3"/>
    <s v="кг"/>
    <n v="8"/>
    <n v="1321.5632000000001"/>
    <n v="1588.4"/>
    <n v="266.83680000000004"/>
  </r>
  <r>
    <x v="56"/>
    <x v="3"/>
    <x v="109"/>
    <s v="Опт"/>
    <s v="Адрес153"/>
    <n v="1005274300"/>
    <x v="75"/>
    <x v="7"/>
    <s v="кг"/>
    <n v="24.5"/>
    <n v="4762.0748000000003"/>
    <n v="5250.35"/>
    <n v="488.27520000000004"/>
  </r>
  <r>
    <x v="57"/>
    <x v="6"/>
    <x v="14"/>
    <s v="ЭС"/>
    <s v="Адрес160"/>
    <n v="1005712010"/>
    <x v="24"/>
    <x v="5"/>
    <s v="кг"/>
    <n v="0.2"/>
    <n v="18.429000000000002"/>
    <n v="25.65"/>
    <n v="7.2209999999999965"/>
  </r>
  <r>
    <x v="57"/>
    <x v="6"/>
    <x v="25"/>
    <s v="ЭС"/>
    <s v="Адрес131"/>
    <n v="1005040600"/>
    <x v="53"/>
    <x v="5"/>
    <s v="кг"/>
    <n v="3"/>
    <n v="214.65"/>
    <n v="251.22"/>
    <n v="36.569999999999993"/>
  </r>
  <r>
    <x v="57"/>
    <x v="1"/>
    <x v="3"/>
    <s v="С"/>
    <s v="Адрес156"/>
    <n v="1005201100"/>
    <x v="45"/>
    <x v="3"/>
    <s v="кг"/>
    <n v="1.65"/>
    <n v="272.51949999999999"/>
    <n v="310.31"/>
    <n v="37.790500000000009"/>
  </r>
  <r>
    <x v="57"/>
    <x v="1"/>
    <x v="9"/>
    <s v="См"/>
    <s v="Адрес148"/>
    <n v="1005201100"/>
    <x v="45"/>
    <x v="3"/>
    <s v="кг"/>
    <n v="4"/>
    <n v="1316"/>
    <n v="1497.2"/>
    <n v="181.20000000000005"/>
  </r>
  <r>
    <x v="57"/>
    <x v="3"/>
    <x v="131"/>
    <s v="Мм"/>
    <s v="Адрес51"/>
    <n v="1005212000"/>
    <x v="57"/>
    <x v="3"/>
    <s v="кг"/>
    <n v="20"/>
    <n v="1380.056"/>
    <n v="1714.6"/>
    <n v="334.54399999999987"/>
  </r>
  <r>
    <x v="57"/>
    <x v="3"/>
    <x v="20"/>
    <s v="ЭС"/>
    <s v="Адрес140"/>
    <n v="5162402"/>
    <x v="31"/>
    <x v="6"/>
    <s v="кг"/>
    <n v="100"/>
    <n v="7918"/>
    <n v="8675"/>
    <n v="757"/>
  </r>
  <r>
    <x v="58"/>
    <x v="6"/>
    <x v="21"/>
    <s v="ЭС"/>
    <s v="Адрес141"/>
    <n v="1005712005"/>
    <x v="55"/>
    <x v="5"/>
    <s v="кг"/>
    <n v="0.2"/>
    <n v="18.455100000000002"/>
    <n v="25.65"/>
    <n v="7.194899999999997"/>
  </r>
  <r>
    <x v="58"/>
    <x v="6"/>
    <x v="12"/>
    <s v="ЭС"/>
    <s v="Адрес142"/>
    <n v="1005040500"/>
    <x v="11"/>
    <x v="5"/>
    <s v="кг"/>
    <n v="6"/>
    <n v="429.24"/>
    <n v="502.44"/>
    <n v="73.199999999999989"/>
  </r>
  <r>
    <x v="58"/>
    <x v="1"/>
    <x v="43"/>
    <s v="См"/>
    <s v="Адрес164"/>
    <n v="1005201100"/>
    <x v="45"/>
    <x v="3"/>
    <s v="кг"/>
    <n v="6"/>
    <n v="972.9162"/>
    <n v="1191.3"/>
    <n v="218.38379999999995"/>
  </r>
  <r>
    <x v="58"/>
    <x v="3"/>
    <x v="20"/>
    <s v="ЭС"/>
    <s v="Адрес140"/>
    <n v="1005212101"/>
    <x v="20"/>
    <x v="3"/>
    <s v="кг"/>
    <n v="48"/>
    <n v="2564.1952000000001"/>
    <n v="2810.4"/>
    <n v="246.20479999999998"/>
  </r>
  <r>
    <x v="58"/>
    <x v="1"/>
    <x v="20"/>
    <s v="ЭС"/>
    <s v="Адрес140"/>
    <n v="1005201100"/>
    <x v="45"/>
    <x v="3"/>
    <s v="кг"/>
    <n v="8"/>
    <n v="1297.2216000000001"/>
    <n v="1588.4"/>
    <n v="291.17840000000001"/>
  </r>
  <r>
    <x v="58"/>
    <x v="3"/>
    <x v="32"/>
    <s v="ЭС"/>
    <s v="Адрес163"/>
    <n v="1005400001"/>
    <x v="43"/>
    <x v="7"/>
    <s v="кг"/>
    <n v="60"/>
    <n v="4292.3999999999996"/>
    <n v="4704"/>
    <n v="411.60000000000036"/>
  </r>
  <r>
    <x v="59"/>
    <x v="9"/>
    <x v="60"/>
    <s v="ЭС"/>
    <s v="Адрес64"/>
    <n v="190000"/>
    <x v="54"/>
    <x v="6"/>
    <s v="кг"/>
    <n v="0.44"/>
    <n v="66.761200000000002"/>
    <n v="79.7"/>
    <n v="12.938800000000001"/>
  </r>
  <r>
    <x v="59"/>
    <x v="4"/>
    <x v="32"/>
    <s v="ЭС"/>
    <s v="Адрес163"/>
    <n v="1005040800"/>
    <x v="9"/>
    <x v="5"/>
    <s v="кг"/>
    <n v="2"/>
    <n v="96.773400000000009"/>
    <n v="128.80000000000001"/>
    <n v="32.026600000000002"/>
  </r>
  <r>
    <x v="59"/>
    <x v="1"/>
    <x v="66"/>
    <s v="ЭС"/>
    <s v="Адрес69"/>
    <n v="1005244600"/>
    <x v="49"/>
    <x v="7"/>
    <s v="кг"/>
    <n v="3"/>
    <n v="294.28559999999999"/>
    <n v="335.25"/>
    <n v="40.964400000000012"/>
  </r>
  <r>
    <x v="59"/>
    <x v="1"/>
    <x v="61"/>
    <s v="ЭС"/>
    <s v="Адрес180"/>
    <n v="1005244000"/>
    <x v="50"/>
    <x v="7"/>
    <s v="кг"/>
    <n v="11"/>
    <n v="1141.8"/>
    <n v="1298.44"/>
    <n v="156.6400000000001"/>
  </r>
  <r>
    <x v="59"/>
    <x v="3"/>
    <x v="75"/>
    <s v="ЭС"/>
    <s v="Адрес150"/>
    <n v="1005400001"/>
    <x v="43"/>
    <x v="7"/>
    <s v="кг"/>
    <n v="11.5"/>
    <n v="2714.8636000000001"/>
    <n v="2981.375"/>
    <n v="266.51139999999987"/>
  </r>
  <r>
    <x v="59"/>
    <x v="3"/>
    <x v="28"/>
    <s v="ЭС"/>
    <s v="Адрес130"/>
    <n v="570000"/>
    <x v="41"/>
    <x v="2"/>
    <s v="кг"/>
    <n v="75"/>
    <n v="10251.385"/>
    <n v="11604.75"/>
    <n v="1353.3649999999998"/>
  </r>
  <r>
    <x v="60"/>
    <x v="9"/>
    <x v="4"/>
    <s v="ЭС"/>
    <s v="Адрес77"/>
    <n v="1005040500"/>
    <x v="11"/>
    <x v="5"/>
    <s v="кг"/>
    <n v="0.44"/>
    <n v="80.12"/>
    <n v="95.64"/>
    <n v="15.519999999999996"/>
  </r>
  <r>
    <x v="60"/>
    <x v="6"/>
    <x v="33"/>
    <s v="К"/>
    <s v="Адрес90"/>
    <n v="1005040500"/>
    <x v="11"/>
    <x v="5"/>
    <s v="кг"/>
    <n v="3"/>
    <n v="214.62"/>
    <n v="256.2"/>
    <n v="41.579999999999984"/>
  </r>
  <r>
    <x v="60"/>
    <x v="1"/>
    <x v="29"/>
    <s v="ЭС"/>
    <s v="Адрес107"/>
    <n v="1005244000"/>
    <x v="50"/>
    <x v="7"/>
    <s v="кг"/>
    <n v="2.7"/>
    <n v="481.65300000000002"/>
    <n v="547.803"/>
    <n v="66.149999999999977"/>
  </r>
  <r>
    <x v="60"/>
    <x v="1"/>
    <x v="84"/>
    <s v="См"/>
    <s v="Адрес173"/>
    <n v="1005244600"/>
    <x v="49"/>
    <x v="7"/>
    <s v="кг"/>
    <n v="2.7"/>
    <n v="479.15309999999999"/>
    <n v="547.803"/>
    <n v="68.649900000000002"/>
  </r>
  <r>
    <x v="60"/>
    <x v="3"/>
    <x v="40"/>
    <s v="ЭС"/>
    <s v="Адрес76"/>
    <n v="580000"/>
    <x v="3"/>
    <x v="2"/>
    <s v="кг"/>
    <n v="128"/>
    <n v="9525.6912000000011"/>
    <n v="10438.4"/>
    <n v="912.70879999999852"/>
  </r>
  <r>
    <x v="60"/>
    <x v="3"/>
    <x v="37"/>
    <s v="ЭС"/>
    <s v="Адрес181"/>
    <n v="170000"/>
    <x v="67"/>
    <x v="2"/>
    <s v="кг"/>
    <n v="240"/>
    <n v="15568.776"/>
    <n v="17064"/>
    <n v="1495.2240000000002"/>
  </r>
  <r>
    <x v="61"/>
    <x v="6"/>
    <x v="34"/>
    <s v="С"/>
    <s v="Адрес120"/>
    <n v="1005712010"/>
    <x v="24"/>
    <x v="5"/>
    <s v="кг"/>
    <n v="0.4"/>
    <n v="36.858000000000004"/>
    <n v="51.3"/>
    <n v="14.441999999999993"/>
  </r>
  <r>
    <x v="61"/>
    <x v="1"/>
    <x v="5"/>
    <s v="ЭС"/>
    <s v="Адрес89"/>
    <n v="1005010100"/>
    <x v="68"/>
    <x v="5"/>
    <s v="кг"/>
    <n v="8.5"/>
    <n v="421.685"/>
    <n v="479.57"/>
    <n v="57.884999999999991"/>
  </r>
  <r>
    <x v="61"/>
    <x v="3"/>
    <x v="61"/>
    <s v="ЭС"/>
    <s v="Адрес180"/>
    <n v="1005040500"/>
    <x v="11"/>
    <x v="5"/>
    <s v="кг"/>
    <n v="9"/>
    <n v="861.90840000000003"/>
    <n v="969.12"/>
    <n v="107.21159999999998"/>
  </r>
  <r>
    <x v="61"/>
    <x v="1"/>
    <x v="46"/>
    <s v="С"/>
    <s v="Адрес75"/>
    <n v="1005244600"/>
    <x v="49"/>
    <x v="7"/>
    <s v="кг"/>
    <n v="4"/>
    <n v="858.4"/>
    <n v="976.8"/>
    <n v="118.39999999999998"/>
  </r>
  <r>
    <x v="61"/>
    <x v="12"/>
    <x v="6"/>
    <s v="С"/>
    <s v="Адрес78"/>
    <n v="1005040200"/>
    <x v="21"/>
    <x v="5"/>
    <s v="кг"/>
    <n v="3"/>
    <n v="0"/>
    <n v="258.75"/>
    <n v="258.75"/>
  </r>
  <r>
    <x v="61"/>
    <x v="3"/>
    <x v="37"/>
    <s v="ЭС"/>
    <s v="Адрес181"/>
    <n v="1005244600"/>
    <x v="49"/>
    <x v="7"/>
    <s v="кг"/>
    <n v="13.5"/>
    <n v="2370.7674000000002"/>
    <n v="2639.25"/>
    <n v="268.48259999999982"/>
  </r>
  <r>
    <x v="62"/>
    <x v="6"/>
    <x v="129"/>
    <s v="Мм"/>
    <s v="Адрес200"/>
    <n v="1005712005"/>
    <x v="55"/>
    <x v="5"/>
    <s v="кг"/>
    <n v="0.4"/>
    <n v="36.910200000000003"/>
    <n v="51.3"/>
    <n v="14.389799999999994"/>
  </r>
  <r>
    <x v="62"/>
    <x v="10"/>
    <x v="132"/>
    <s v="Мм"/>
    <s v="Адрес84"/>
    <n v="1005712010"/>
    <x v="24"/>
    <x v="5"/>
    <s v="кг"/>
    <n v="2"/>
    <n v="106.82080000000001"/>
    <n v="128.80000000000001"/>
    <n v="21.979200000000006"/>
  </r>
  <r>
    <x v="62"/>
    <x v="12"/>
    <x v="133"/>
    <s v="Мм"/>
    <s v="Адрес113"/>
    <n v="210000"/>
    <x v="17"/>
    <x v="6"/>
    <s v="кг"/>
    <n v="0.66"/>
    <n v="71.439000000000007"/>
    <n v="120.75"/>
    <n v="49.310999999999993"/>
  </r>
  <r>
    <x v="62"/>
    <x v="1"/>
    <x v="57"/>
    <s v="Мм"/>
    <s v="Адрес169"/>
    <n v="1005244000"/>
    <x v="50"/>
    <x v="7"/>
    <s v="кг"/>
    <n v="16"/>
    <n v="854.64480000000003"/>
    <n v="968.48"/>
    <n v="113.83519999999999"/>
  </r>
  <r>
    <x v="62"/>
    <x v="3"/>
    <x v="33"/>
    <s v="К"/>
    <s v="Адрес90"/>
    <n v="1005244000"/>
    <x v="50"/>
    <x v="7"/>
    <s v="кг"/>
    <n v="13.5"/>
    <n v="2408.2649999999999"/>
    <n v="2639.25"/>
    <n v="230.98500000000013"/>
  </r>
  <r>
    <x v="62"/>
    <x v="1"/>
    <x v="134"/>
    <s v="См"/>
    <s v="Адрес175"/>
    <n v="170100"/>
    <x v="73"/>
    <x v="2"/>
    <s v="кг"/>
    <n v="5.88"/>
    <n v="1686.3720000000001"/>
    <n v="1920.3"/>
    <n v="233.92799999999988"/>
  </r>
  <r>
    <x v="63"/>
    <x v="6"/>
    <x v="28"/>
    <s v="ЭС"/>
    <s v="Адрес130"/>
    <n v="1005712305"/>
    <x v="59"/>
    <x v="5"/>
    <s v="кг"/>
    <n v="0.2"/>
    <n v="23.604600000000001"/>
    <n v="32.200000000000003"/>
    <n v="8.5954000000000015"/>
  </r>
  <r>
    <x v="63"/>
    <x v="10"/>
    <x v="135"/>
    <s v="Мм"/>
    <s v="Адрес28"/>
    <n v="190000"/>
    <x v="54"/>
    <x v="6"/>
    <s v="кг"/>
    <n v="1"/>
    <n v="68.512500000000003"/>
    <n v="94.3"/>
    <n v="25.787499999999994"/>
  </r>
  <r>
    <x v="63"/>
    <x v="9"/>
    <x v="47"/>
    <s v="ЭС"/>
    <s v="Адрес162"/>
    <n v="15000"/>
    <x v="42"/>
    <x v="6"/>
    <s v="кг"/>
    <n v="0.64500000000000002"/>
    <n v="171.648"/>
    <n v="200.97"/>
    <n v="29.322000000000003"/>
  </r>
  <r>
    <x v="63"/>
    <x v="12"/>
    <x v="136"/>
    <s v="Мм"/>
    <s v="Адрес283"/>
    <n v="1005040600"/>
    <x v="53"/>
    <x v="5"/>
    <s v="кг"/>
    <n v="0.66"/>
    <n v="87.844500000000011"/>
    <n v="144.9"/>
    <n v="57.055499999999995"/>
  </r>
  <r>
    <x v="63"/>
    <x v="13"/>
    <x v="0"/>
    <s v="С"/>
    <s v="Адрес151"/>
    <n v="1005030501"/>
    <x v="34"/>
    <x v="5"/>
    <s v="кг"/>
    <n v="2.8"/>
    <n v="280.42"/>
    <n v="344.87600000000003"/>
    <n v="64.456000000000017"/>
  </r>
  <r>
    <x v="63"/>
    <x v="1"/>
    <x v="47"/>
    <s v="ЭС"/>
    <s v="Адрес162"/>
    <n v="1005244000"/>
    <x v="50"/>
    <x v="7"/>
    <s v="кг"/>
    <n v="2.7"/>
    <n v="481.65300000000002"/>
    <n v="547.803"/>
    <n v="66.149999999999977"/>
  </r>
  <r>
    <x v="63"/>
    <x v="1"/>
    <x v="18"/>
    <s v="С"/>
    <s v="Адрес135"/>
    <n v="20200"/>
    <x v="70"/>
    <x v="0"/>
    <s v="кг"/>
    <n v="5.8"/>
    <n v="542.12599999999998"/>
    <n v="616.65600000000006"/>
    <n v="74.530000000000086"/>
  </r>
  <r>
    <x v="63"/>
    <x v="3"/>
    <x v="137"/>
    <s v="Мм"/>
    <s v="Адрес259"/>
    <n v="20200"/>
    <x v="70"/>
    <x v="0"/>
    <s v="кг"/>
    <n v="320"/>
    <n v="17057.376"/>
    <n v="18736"/>
    <n v="1678.6239999999998"/>
  </r>
  <r>
    <x v="64"/>
    <x v="6"/>
    <x v="66"/>
    <s v="ЭС"/>
    <s v="Адрес69"/>
    <n v="1005712005"/>
    <x v="55"/>
    <x v="5"/>
    <s v="кг"/>
    <n v="0.2"/>
    <n v="18.455100000000002"/>
    <n v="25.65"/>
    <n v="7.194899999999997"/>
  </r>
  <r>
    <x v="64"/>
    <x v="6"/>
    <x v="29"/>
    <s v="ЭС"/>
    <s v="Адрес107"/>
    <n v="1005712010"/>
    <x v="24"/>
    <x v="5"/>
    <s v="кг"/>
    <n v="1"/>
    <n v="92.144999999999996"/>
    <n v="130.15"/>
    <n v="38.00500000000001"/>
  </r>
  <r>
    <x v="64"/>
    <x v="9"/>
    <x v="46"/>
    <s v="С"/>
    <s v="Адрес75"/>
    <n v="5190002"/>
    <x v="25"/>
    <x v="6"/>
    <s v="кг"/>
    <n v="1.1000000000000001"/>
    <n v="186.51050000000001"/>
    <n v="234.45"/>
    <n v="47.939499999999981"/>
  </r>
  <r>
    <x v="64"/>
    <x v="6"/>
    <x v="38"/>
    <s v="ЭС"/>
    <s v="Адрес72"/>
    <n v="1005201000"/>
    <x v="4"/>
    <x v="3"/>
    <s v="кг"/>
    <n v="2"/>
    <n v="131.74960000000002"/>
    <n v="186.74"/>
    <n v="54.990399999999994"/>
  </r>
  <r>
    <x v="64"/>
    <x v="10"/>
    <x v="67"/>
    <s v="ЭС"/>
    <s v="Адрес149"/>
    <n v="1005052600"/>
    <x v="39"/>
    <x v="1"/>
    <s v="кг"/>
    <n v="3.5"/>
    <n v="355.07740000000001"/>
    <n v="422.625"/>
    <n v="67.547599999999989"/>
  </r>
  <r>
    <x v="64"/>
    <x v="6"/>
    <x v="95"/>
    <s v="ЭС"/>
    <s v="Адрес155"/>
    <n v="1005712005"/>
    <x v="55"/>
    <x v="5"/>
    <s v="кг"/>
    <n v="2"/>
    <n v="184.55100000000002"/>
    <n v="260.3"/>
    <n v="75.748999999999995"/>
  </r>
  <r>
    <x v="64"/>
    <x v="12"/>
    <x v="17"/>
    <s v="ЭС"/>
    <s v="Адрес132"/>
    <n v="1005186300"/>
    <x v="37"/>
    <x v="3"/>
    <s v="кг"/>
    <n v="5.7"/>
    <n v="223.50380000000001"/>
    <n v="308.08499999999998"/>
    <n v="84.581199999999967"/>
  </r>
  <r>
    <x v="64"/>
    <x v="13"/>
    <x v="73"/>
    <s v="С"/>
    <s v="Адрес93"/>
    <n v="1005400001"/>
    <x v="43"/>
    <x v="7"/>
    <s v="кг"/>
    <n v="5"/>
    <n v="395.9"/>
    <n v="486.8"/>
    <n v="90.900000000000034"/>
  </r>
  <r>
    <x v="64"/>
    <x v="13"/>
    <x v="46"/>
    <s v="С"/>
    <s v="Адрес75"/>
    <n v="190000"/>
    <x v="54"/>
    <x v="6"/>
    <s v="кг"/>
    <n v="5"/>
    <n v="388.93850000000003"/>
    <n v="480.95"/>
    <n v="92.011499999999955"/>
  </r>
  <r>
    <x v="64"/>
    <x v="13"/>
    <x v="6"/>
    <s v="С"/>
    <s v="Адрес78"/>
    <n v="1005201500"/>
    <x v="44"/>
    <x v="3"/>
    <s v="кг"/>
    <n v="2.5"/>
    <n v="341.09219999999999"/>
    <n v="434"/>
    <n v="92.907800000000009"/>
  </r>
  <r>
    <x v="64"/>
    <x v="13"/>
    <x v="7"/>
    <s v="См"/>
    <s v="Адрес118"/>
    <n v="20000"/>
    <x v="48"/>
    <x v="0"/>
    <s v="кг"/>
    <n v="3.5"/>
    <n v="304.5994"/>
    <n v="402.32499999999999"/>
    <n v="97.725599999999986"/>
  </r>
  <r>
    <x v="64"/>
    <x v="13"/>
    <x v="38"/>
    <s v="ЭС"/>
    <s v="Адрес72"/>
    <n v="20000"/>
    <x v="48"/>
    <x v="0"/>
    <s v="кг"/>
    <n v="8"/>
    <n v="427.36560000000003"/>
    <n v="525.52"/>
    <n v="98.154399999999953"/>
  </r>
  <r>
    <x v="64"/>
    <x v="18"/>
    <x v="95"/>
    <s v="ЭС"/>
    <s v="Адрес155"/>
    <n v="1005040800"/>
    <x v="9"/>
    <x v="5"/>
    <s v="кг"/>
    <n v="4"/>
    <n v="820"/>
    <n v="933.2"/>
    <n v="113.20000000000005"/>
  </r>
  <r>
    <x v="64"/>
    <x v="18"/>
    <x v="1"/>
    <s v="ЭС"/>
    <s v="Адрес88"/>
    <n v="5281000"/>
    <x v="46"/>
    <x v="6"/>
    <s v="кг"/>
    <n v="4"/>
    <n v="858.4"/>
    <n v="976.8"/>
    <n v="118.39999999999998"/>
  </r>
  <r>
    <x v="64"/>
    <x v="1"/>
    <x v="3"/>
    <s v="С"/>
    <s v="Адрес156"/>
    <n v="20100"/>
    <x v="5"/>
    <x v="0"/>
    <s v="кг"/>
    <n v="3"/>
    <n v="588.29129999999998"/>
    <n v="732.3"/>
    <n v="144.00869999999998"/>
  </r>
  <r>
    <x v="64"/>
    <x v="13"/>
    <x v="31"/>
    <s v="ЭС"/>
    <s v="Адрес114"/>
    <n v="1005050000"/>
    <x v="76"/>
    <x v="1"/>
    <s v="кг"/>
    <n v="7"/>
    <n v="633.74840000000006"/>
    <n v="804.65"/>
    <n v="170.90159999999992"/>
  </r>
  <r>
    <x v="64"/>
    <x v="1"/>
    <x v="18"/>
    <s v="С"/>
    <s v="Адрес135"/>
    <n v="20200"/>
    <x v="70"/>
    <x v="0"/>
    <s v="кг"/>
    <n v="4.5999999999999996"/>
    <n v="1316.36"/>
    <n v="1497.4"/>
    <n v="181.04000000000019"/>
  </r>
  <r>
    <x v="64"/>
    <x v="3"/>
    <x v="17"/>
    <s v="ЭС"/>
    <s v="Адрес132"/>
    <n v="20100"/>
    <x v="5"/>
    <x v="0"/>
    <s v="кг"/>
    <n v="320"/>
    <n v="17074.272000000001"/>
    <n v="18736"/>
    <n v="1661.7279999999992"/>
  </r>
  <r>
    <x v="65"/>
    <x v="6"/>
    <x v="19"/>
    <s v="ЭС"/>
    <s v="Адрес134"/>
    <n v="20200"/>
    <x v="70"/>
    <x v="0"/>
    <s v="кг"/>
    <n v="2"/>
    <n v="99.341400000000007"/>
    <n v="128.80000000000001"/>
    <n v="29.458600000000004"/>
  </r>
  <r>
    <x v="65"/>
    <x v="6"/>
    <x v="47"/>
    <s v="ЭС"/>
    <s v="Адрес162"/>
    <n v="1005050200"/>
    <x v="29"/>
    <x v="1"/>
    <s v="кг"/>
    <n v="3.5"/>
    <n v="374.53960000000001"/>
    <n v="410.30500000000001"/>
    <n v="35.7654"/>
  </r>
  <r>
    <x v="65"/>
    <x v="13"/>
    <x v="14"/>
    <s v="ЭС"/>
    <s v="Адрес160"/>
    <n v="1005051700"/>
    <x v="2"/>
    <x v="1"/>
    <s v="кг"/>
    <n v="3.5"/>
    <n v="393.70590000000004"/>
    <n v="431.09500000000003"/>
    <n v="37.389099999999985"/>
  </r>
  <r>
    <x v="65"/>
    <x v="6"/>
    <x v="90"/>
    <s v="Мм"/>
    <s v="Адрес250"/>
    <n v="1005300500"/>
    <x v="28"/>
    <x v="7"/>
    <s v="кг"/>
    <n v="1"/>
    <n v="108.1794"/>
    <n v="146.63"/>
    <n v="38.450599999999994"/>
  </r>
  <r>
    <x v="65"/>
    <x v="18"/>
    <x v="138"/>
    <s v="Мм"/>
    <s v="Адрес276"/>
    <n v="260100"/>
    <x v="16"/>
    <x v="6"/>
    <s v="кг"/>
    <n v="1.248"/>
    <n v="457.92"/>
    <n v="520.79999999999995"/>
    <n v="62.879999999999939"/>
  </r>
  <r>
    <x v="65"/>
    <x v="6"/>
    <x v="43"/>
    <s v="См"/>
    <s v="Адрес164"/>
    <n v="1005051600"/>
    <x v="72"/>
    <x v="1"/>
    <s v="кг"/>
    <n v="2.5"/>
    <n v="341.09219999999999"/>
    <n v="413.1"/>
    <n v="72.007800000000032"/>
  </r>
  <r>
    <x v="65"/>
    <x v="13"/>
    <x v="12"/>
    <s v="ЭС"/>
    <s v="Адрес142"/>
    <n v="1005201000"/>
    <x v="4"/>
    <x v="3"/>
    <s v="кг"/>
    <n v="6"/>
    <n v="320.49720000000002"/>
    <n v="394.14"/>
    <n v="73.642799999999966"/>
  </r>
  <r>
    <x v="65"/>
    <x v="1"/>
    <x v="7"/>
    <s v="См"/>
    <s v="Адрес118"/>
    <n v="20100"/>
    <x v="5"/>
    <x v="0"/>
    <s v="кг"/>
    <n v="5.8"/>
    <n v="542.18400000000008"/>
    <n v="616.65600000000006"/>
    <n v="74.47199999999998"/>
  </r>
  <r>
    <x v="65"/>
    <x v="13"/>
    <x v="21"/>
    <s v="ЭС"/>
    <s v="Адрес141"/>
    <n v="1005274000"/>
    <x v="71"/>
    <x v="7"/>
    <s v="кг"/>
    <n v="3.5"/>
    <n v="301.27019999999999"/>
    <n v="402.32499999999999"/>
    <n v="101.0548"/>
  </r>
  <r>
    <x v="65"/>
    <x v="18"/>
    <x v="11"/>
    <s v="Опт"/>
    <s v="Адрес115"/>
    <n v="1005186300"/>
    <x v="37"/>
    <x v="3"/>
    <s v="кг"/>
    <n v="4"/>
    <n v="820"/>
    <n v="933.2"/>
    <n v="113.20000000000005"/>
  </r>
  <r>
    <x v="65"/>
    <x v="18"/>
    <x v="61"/>
    <s v="ЭС"/>
    <s v="Адрес180"/>
    <n v="260100"/>
    <x v="16"/>
    <x v="6"/>
    <s v="кг"/>
    <n v="16"/>
    <n v="854.46400000000006"/>
    <n v="968.48"/>
    <n v="114.01599999999996"/>
  </r>
  <r>
    <x v="65"/>
    <x v="18"/>
    <x v="139"/>
    <s v="Мм"/>
    <s v="Адрес295"/>
    <n v="1005186400"/>
    <x v="10"/>
    <x v="3"/>
    <s v="кг"/>
    <n v="5"/>
    <n v="329.37400000000002"/>
    <n v="444.8"/>
    <n v="115.42599999999999"/>
  </r>
  <r>
    <x v="65"/>
    <x v="16"/>
    <x v="29"/>
    <s v="ЭС"/>
    <s v="Адрес107"/>
    <n v="1005244300"/>
    <x v="62"/>
    <x v="7"/>
    <s v="кг"/>
    <n v="5"/>
    <n v="429.7"/>
    <n v="569.35"/>
    <n v="139.65000000000003"/>
  </r>
  <r>
    <x v="65"/>
    <x v="6"/>
    <x v="0"/>
    <s v="С"/>
    <s v="Адрес151"/>
    <n v="5162402"/>
    <x v="31"/>
    <x v="6"/>
    <s v="кг"/>
    <n v="5"/>
    <n v="540.85"/>
    <n v="697.8"/>
    <n v="156.94999999999993"/>
  </r>
  <r>
    <x v="65"/>
    <x v="1"/>
    <x v="39"/>
    <s v="ЭС"/>
    <s v="Адрес108"/>
    <n v="20100"/>
    <x v="5"/>
    <x v="0"/>
    <s v="кг"/>
    <n v="24"/>
    <n v="1280.5704000000001"/>
    <n v="1458"/>
    <n v="177.42959999999994"/>
  </r>
  <r>
    <x v="65"/>
    <x v="18"/>
    <x v="109"/>
    <s v="Опт"/>
    <s v="Адрес153"/>
    <n v="1005186300"/>
    <x v="37"/>
    <x v="3"/>
    <s v="кг"/>
    <n v="4"/>
    <n v="1316"/>
    <n v="1497.2"/>
    <n v="181.20000000000005"/>
  </r>
  <r>
    <x v="65"/>
    <x v="18"/>
    <x v="106"/>
    <s v="Опт"/>
    <s v="Адрес166"/>
    <n v="1005186300"/>
    <x v="37"/>
    <x v="3"/>
    <s v="кг"/>
    <n v="14.85"/>
    <n v="2452.6755000000003"/>
    <n v="2792.79"/>
    <n v="340.11449999999968"/>
  </r>
  <r>
    <x v="65"/>
    <x v="3"/>
    <x v="31"/>
    <s v="ЭС"/>
    <s v="Адрес114"/>
    <n v="20000"/>
    <x v="48"/>
    <x v="0"/>
    <s v="кг"/>
    <n v="217.5"/>
    <n v="20331.174999999999"/>
    <n v="22282.875"/>
    <n v="1951.7000000000007"/>
  </r>
  <r>
    <x v="66"/>
    <x v="6"/>
    <x v="61"/>
    <s v="ЭС"/>
    <s v="Адрес180"/>
    <n v="1005244300"/>
    <x v="62"/>
    <x v="7"/>
    <s v="кг"/>
    <n v="0.192"/>
    <n v="46.75"/>
    <n v="57.49"/>
    <n v="10.740000000000002"/>
  </r>
  <r>
    <x v="66"/>
    <x v="6"/>
    <x v="61"/>
    <s v="ЭС"/>
    <s v="Адрес180"/>
    <n v="1005052800"/>
    <x v="80"/>
    <x v="1"/>
    <s v="кг"/>
    <n v="2"/>
    <n v="106.82980000000001"/>
    <n v="128.80000000000001"/>
    <n v="21.970200000000006"/>
  </r>
  <r>
    <x v="66"/>
    <x v="7"/>
    <x v="18"/>
    <s v="С"/>
    <s v="Адрес135"/>
    <n v="1005040600"/>
    <x v="53"/>
    <x v="5"/>
    <s v="кг"/>
    <n v="3"/>
    <n v="214.65"/>
    <n v="258.75"/>
    <n v="44.099999999999994"/>
  </r>
  <r>
    <x v="66"/>
    <x v="1"/>
    <x v="14"/>
    <s v="ЭС"/>
    <s v="Адрес160"/>
    <n v="20100"/>
    <x v="5"/>
    <x v="0"/>
    <s v="кг"/>
    <n v="8"/>
    <n v="426.85680000000002"/>
    <n v="486"/>
    <n v="59.143199999999979"/>
  </r>
  <r>
    <x v="66"/>
    <x v="8"/>
    <x v="60"/>
    <s v="ЭС"/>
    <s v="Адрес64"/>
    <n v="1005712010"/>
    <x v="24"/>
    <x v="5"/>
    <s v="кг"/>
    <n v="2.5"/>
    <n v="341.09219999999999"/>
    <n v="405.25"/>
    <n v="64.157800000000009"/>
  </r>
  <r>
    <x v="66"/>
    <x v="8"/>
    <x v="34"/>
    <s v="С"/>
    <s v="Адрес120"/>
    <n v="15000"/>
    <x v="42"/>
    <x v="6"/>
    <s v="кг"/>
    <n v="2.9"/>
    <n v="240.37200000000001"/>
    <n v="311.25700000000001"/>
    <n v="70.884999999999991"/>
  </r>
  <r>
    <x v="66"/>
    <x v="0"/>
    <x v="5"/>
    <s v="ЭС"/>
    <s v="Адрес89"/>
    <n v="1005052500"/>
    <x v="51"/>
    <x v="1"/>
    <s v="кг"/>
    <n v="2.5"/>
    <n v="341.09219999999999"/>
    <n v="434"/>
    <n v="92.907800000000009"/>
  </r>
  <r>
    <x v="66"/>
    <x v="6"/>
    <x v="35"/>
    <s v="ЭС"/>
    <s v="Адрес103"/>
    <n v="5160002"/>
    <x v="38"/>
    <x v="6"/>
    <s v="кг"/>
    <n v="5"/>
    <n v="361.95"/>
    <n v="457.75"/>
    <n v="95.800000000000011"/>
  </r>
  <r>
    <x v="66"/>
    <x v="18"/>
    <x v="8"/>
    <s v="ЭС"/>
    <s v="Адрес157"/>
    <n v="5160002"/>
    <x v="38"/>
    <x v="6"/>
    <s v="кг"/>
    <n v="2.27"/>
    <n v="786.86500000000001"/>
    <n v="900.5"/>
    <n v="113.63499999999999"/>
  </r>
  <r>
    <x v="66"/>
    <x v="18"/>
    <x v="0"/>
    <s v="С"/>
    <s v="Адрес151"/>
    <n v="260200"/>
    <x v="66"/>
    <x v="6"/>
    <s v="кг"/>
    <n v="3"/>
    <n v="595.96350000000007"/>
    <n v="732.3"/>
    <n v="136.33649999999989"/>
  </r>
  <r>
    <x v="66"/>
    <x v="6"/>
    <x v="46"/>
    <s v="С"/>
    <s v="Адрес75"/>
    <n v="1005712365"/>
    <x v="51"/>
    <x v="5"/>
    <s v="кг"/>
    <n v="8"/>
    <n v="351.10400000000004"/>
    <n v="500.16"/>
    <n v="149.05599999999998"/>
  </r>
  <r>
    <x v="66"/>
    <x v="18"/>
    <x v="14"/>
    <s v="ЭС"/>
    <s v="Адрес160"/>
    <n v="1005274300"/>
    <x v="75"/>
    <x v="7"/>
    <s v="кг"/>
    <n v="8.25"/>
    <n v="1150.1171000000002"/>
    <n v="1312.85"/>
    <n v="162.73289999999974"/>
  </r>
  <r>
    <x v="66"/>
    <x v="8"/>
    <x v="4"/>
    <s v="ЭС"/>
    <s v="Адрес77"/>
    <n v="1005300000"/>
    <x v="36"/>
    <x v="7"/>
    <s v="кг"/>
    <n v="7"/>
    <n v="762.38639999999998"/>
    <n v="950.32"/>
    <n v="187.93360000000007"/>
  </r>
  <r>
    <x v="66"/>
    <x v="1"/>
    <x v="114"/>
    <s v="См"/>
    <s v="Адрес159"/>
    <n v="20000"/>
    <x v="48"/>
    <x v="0"/>
    <s v="кг"/>
    <n v="14"/>
    <n v="1273.2363"/>
    <n v="1488.48"/>
    <n v="215.24369999999999"/>
  </r>
  <r>
    <x v="66"/>
    <x v="18"/>
    <x v="0"/>
    <s v="С"/>
    <s v="Адрес151"/>
    <n v="1005274300"/>
    <x v="75"/>
    <x v="7"/>
    <s v="кг"/>
    <n v="17.5"/>
    <n v="1506.3510000000001"/>
    <n v="1860.6"/>
    <n v="354.2489999999998"/>
  </r>
  <r>
    <x v="66"/>
    <x v="18"/>
    <x v="16"/>
    <s v="ЭС"/>
    <s v="Адрес146"/>
    <n v="1005274300"/>
    <x v="75"/>
    <x v="7"/>
    <s v="кг"/>
    <n v="14"/>
    <n v="2538.5540000000001"/>
    <n v="3113.74"/>
    <n v="575.18599999999969"/>
  </r>
  <r>
    <x v="66"/>
    <x v="18"/>
    <x v="2"/>
    <s v="ЭС"/>
    <s v="Адрес154"/>
    <n v="1005052500"/>
    <x v="51"/>
    <x v="1"/>
    <s v="кг"/>
    <n v="33.6"/>
    <n v="5288.64"/>
    <n v="6014.4"/>
    <n v="725.75999999999931"/>
  </r>
  <r>
    <x v="66"/>
    <x v="3"/>
    <x v="3"/>
    <s v="С"/>
    <s v="Адрес156"/>
    <n v="20000"/>
    <x v="48"/>
    <x v="0"/>
    <s v="кг"/>
    <n v="640"/>
    <n v="34189.088000000003"/>
    <n v="37472"/>
    <n v="3282.9119999999966"/>
  </r>
  <r>
    <x v="67"/>
    <x v="7"/>
    <x v="61"/>
    <s v="ЭС"/>
    <s v="Адрес180"/>
    <n v="1005201500"/>
    <x v="44"/>
    <x v="3"/>
    <s v="кг"/>
    <n v="2"/>
    <n v="106.82080000000001"/>
    <n v="128.80000000000001"/>
    <n v="21.979200000000006"/>
  </r>
  <r>
    <x v="67"/>
    <x v="8"/>
    <x v="140"/>
    <s v="См"/>
    <s v="Адрес144"/>
    <n v="1005186400"/>
    <x v="10"/>
    <x v="3"/>
    <s v="кг"/>
    <n v="6"/>
    <n v="320.29140000000001"/>
    <n v="357.24"/>
    <n v="36.948599999999999"/>
  </r>
  <r>
    <x v="67"/>
    <x v="8"/>
    <x v="3"/>
    <s v="С"/>
    <s v="Адрес156"/>
    <n v="1005040500"/>
    <x v="11"/>
    <x v="5"/>
    <s v="кг"/>
    <n v="3"/>
    <n v="214.65"/>
    <n v="258.75"/>
    <n v="44.099999999999994"/>
  </r>
  <r>
    <x v="67"/>
    <x v="18"/>
    <x v="38"/>
    <s v="ЭС"/>
    <s v="Адрес72"/>
    <n v="1005052500"/>
    <x v="51"/>
    <x v="1"/>
    <s v="кг"/>
    <n v="3.5"/>
    <n v="350.52499999999998"/>
    <n v="398.72"/>
    <n v="48.19500000000005"/>
  </r>
  <r>
    <x v="67"/>
    <x v="9"/>
    <x v="75"/>
    <s v="ЭС"/>
    <s v="Адрес150"/>
    <n v="1005040600"/>
    <x v="53"/>
    <x v="5"/>
    <s v="кг"/>
    <n v="3"/>
    <n v="199.03800000000001"/>
    <n v="255.42"/>
    <n v="56.381999999999977"/>
  </r>
  <r>
    <x v="67"/>
    <x v="8"/>
    <x v="8"/>
    <s v="ЭС"/>
    <s v="Адрес157"/>
    <n v="580000"/>
    <x v="3"/>
    <x v="2"/>
    <s v="кг"/>
    <n v="5.5"/>
    <n v="346.32070000000004"/>
    <n v="421.08"/>
    <n v="74.759299999999939"/>
  </r>
  <r>
    <x v="67"/>
    <x v="8"/>
    <x v="28"/>
    <s v="ЭС"/>
    <s v="Адрес130"/>
    <n v="1005186300"/>
    <x v="37"/>
    <x v="3"/>
    <s v="кг"/>
    <n v="12"/>
    <n v="640.98919999999998"/>
    <n v="728.8"/>
    <n v="87.810799999999972"/>
  </r>
  <r>
    <x v="67"/>
    <x v="8"/>
    <x v="17"/>
    <s v="ЭС"/>
    <s v="Адрес132"/>
    <n v="1005244600"/>
    <x v="49"/>
    <x v="7"/>
    <s v="кг"/>
    <n v="3.5"/>
    <n v="280.73680000000002"/>
    <n v="375.65499999999997"/>
    <n v="94.918199999999956"/>
  </r>
  <r>
    <x v="67"/>
    <x v="8"/>
    <x v="8"/>
    <s v="ЭС"/>
    <s v="Адрес157"/>
    <n v="1005360000"/>
    <x v="30"/>
    <x v="7"/>
    <s v="кг"/>
    <n v="5"/>
    <n v="343.84550000000002"/>
    <n v="441.25"/>
    <n v="97.404499999999985"/>
  </r>
  <r>
    <x v="67"/>
    <x v="8"/>
    <x v="75"/>
    <s v="ЭС"/>
    <s v="Адрес150"/>
    <n v="1005274600"/>
    <x v="32"/>
    <x v="7"/>
    <s v="кг"/>
    <n v="3.5"/>
    <n v="638.12180000000001"/>
    <n v="762.93"/>
    <n v="124.80819999999994"/>
  </r>
  <r>
    <x v="67"/>
    <x v="18"/>
    <x v="141"/>
    <s v="Мм"/>
    <s v="Адрес13"/>
    <n v="1005052500"/>
    <x v="51"/>
    <x v="1"/>
    <s v="кг"/>
    <n v="4"/>
    <n v="934.79600000000005"/>
    <n v="1063.2"/>
    <n v="128.404"/>
  </r>
  <r>
    <x v="67"/>
    <x v="18"/>
    <x v="76"/>
    <s v="Мм"/>
    <s v="Адрес219"/>
    <n v="1005052600"/>
    <x v="39"/>
    <x v="1"/>
    <s v="кг"/>
    <n v="10.5"/>
    <n v="1065.2322000000001"/>
    <n v="1196.1600000000001"/>
    <n v="130.92779999999993"/>
  </r>
  <r>
    <x v="67"/>
    <x v="1"/>
    <x v="39"/>
    <s v="ЭС"/>
    <s v="Адрес108"/>
    <n v="20000"/>
    <x v="48"/>
    <x v="0"/>
    <s v="кг"/>
    <n v="3"/>
    <n v="588.29129999999998"/>
    <n v="732.3"/>
    <n v="144.00869999999998"/>
  </r>
  <r>
    <x v="67"/>
    <x v="1"/>
    <x v="38"/>
    <s v="ЭС"/>
    <s v="Адрес72"/>
    <n v="20000"/>
    <x v="48"/>
    <x v="0"/>
    <s v="кг"/>
    <n v="24"/>
    <n v="1282.0928000000001"/>
    <n v="1458"/>
    <n v="175.90719999999988"/>
  </r>
  <r>
    <x v="67"/>
    <x v="18"/>
    <x v="142"/>
    <s v="Мм"/>
    <s v="Адрес257"/>
    <n v="1005052500"/>
    <x v="51"/>
    <x v="1"/>
    <s v="кг"/>
    <n v="6"/>
    <n v="108.71340000000001"/>
    <n v="412.2"/>
    <n v="303.48659999999995"/>
  </r>
  <r>
    <x v="67"/>
    <x v="18"/>
    <x v="130"/>
    <s v="Опт"/>
    <s v="Адрес7"/>
    <n v="1005052600"/>
    <x v="39"/>
    <x v="1"/>
    <s v="кг"/>
    <n v="12.9"/>
    <n v="3433.569"/>
    <n v="3887.4"/>
    <n v="453.83100000000013"/>
  </r>
  <r>
    <x v="67"/>
    <x v="18"/>
    <x v="4"/>
    <s v="ЭС"/>
    <s v="Адрес77"/>
    <n v="1005052500"/>
    <x v="51"/>
    <x v="1"/>
    <s v="кг"/>
    <n v="45"/>
    <n v="3563.55"/>
    <n v="4052.25"/>
    <n v="488.69999999999982"/>
  </r>
  <r>
    <x v="67"/>
    <x v="3"/>
    <x v="7"/>
    <s v="См"/>
    <s v="Адрес118"/>
    <n v="190000"/>
    <x v="54"/>
    <x v="6"/>
    <s v="кг"/>
    <n v="100"/>
    <n v="7778.77"/>
    <n v="8575"/>
    <n v="796.22999999999956"/>
  </r>
  <r>
    <x v="68"/>
    <x v="8"/>
    <x v="61"/>
    <s v="ЭС"/>
    <s v="Адрес180"/>
    <n v="1005040500"/>
    <x v="11"/>
    <x v="5"/>
    <s v="кг"/>
    <n v="3"/>
    <n v="214.65"/>
    <n v="246.42"/>
    <n v="31.769999999999982"/>
  </r>
  <r>
    <x v="68"/>
    <x v="8"/>
    <x v="7"/>
    <s v="См"/>
    <s v="Адрес118"/>
    <n v="1005040800"/>
    <x v="9"/>
    <x v="5"/>
    <s v="кг"/>
    <n v="3"/>
    <n v="214.62"/>
    <n v="246.42"/>
    <n v="31.799999999999983"/>
  </r>
  <r>
    <x v="68"/>
    <x v="18"/>
    <x v="4"/>
    <s v="ЭС"/>
    <s v="Адрес77"/>
    <n v="210100"/>
    <x v="18"/>
    <x v="6"/>
    <s v="кг"/>
    <n v="3.4"/>
    <n v="243.23600000000002"/>
    <n v="276.65800000000002"/>
    <n v="33.421999999999997"/>
  </r>
  <r>
    <x v="68"/>
    <x v="8"/>
    <x v="66"/>
    <s v="ЭС"/>
    <s v="Адрес69"/>
    <n v="1005040800"/>
    <x v="9"/>
    <x v="5"/>
    <s v="кг"/>
    <n v="3"/>
    <n v="214.62"/>
    <n v="258.75"/>
    <n v="44.129999999999995"/>
  </r>
  <r>
    <x v="68"/>
    <x v="8"/>
    <x v="38"/>
    <s v="ЭС"/>
    <s v="Адрес72"/>
    <n v="580000"/>
    <x v="3"/>
    <x v="2"/>
    <s v="кг"/>
    <n v="5"/>
    <n v="388.72900000000004"/>
    <n v="449.05"/>
    <n v="60.32099999999997"/>
  </r>
  <r>
    <x v="68"/>
    <x v="12"/>
    <x v="3"/>
    <s v="С"/>
    <s v="Адрес156"/>
    <n v="573100"/>
    <x v="23"/>
    <x v="2"/>
    <s v="кг"/>
    <n v="5"/>
    <n v="393.09950000000003"/>
    <n v="454.5"/>
    <n v="61.400499999999965"/>
  </r>
  <r>
    <x v="68"/>
    <x v="18"/>
    <x v="0"/>
    <s v="С"/>
    <s v="Адрес151"/>
    <n v="30000"/>
    <x v="15"/>
    <x v="0"/>
    <s v="кг"/>
    <n v="6"/>
    <n v="492.2328"/>
    <n v="559.91999999999996"/>
    <n v="67.687199999999962"/>
  </r>
  <r>
    <x v="68"/>
    <x v="14"/>
    <x v="39"/>
    <s v="ЭС"/>
    <s v="Адрес108"/>
    <n v="220000"/>
    <x v="17"/>
    <x v="6"/>
    <s v="кг"/>
    <n v="8"/>
    <n v="427.23200000000003"/>
    <n v="515.20000000000005"/>
    <n v="87.968000000000018"/>
  </r>
  <r>
    <x v="68"/>
    <x v="8"/>
    <x v="6"/>
    <s v="С"/>
    <s v="Адрес78"/>
    <n v="580000"/>
    <x v="3"/>
    <x v="2"/>
    <s v="кг"/>
    <n v="8"/>
    <n v="595.30560000000003"/>
    <n v="683.44"/>
    <n v="88.134400000000028"/>
  </r>
  <r>
    <x v="68"/>
    <x v="18"/>
    <x v="17"/>
    <s v="ЭС"/>
    <s v="Адрес132"/>
    <n v="30000"/>
    <x v="15"/>
    <x v="0"/>
    <s v="кг"/>
    <n v="2.2999999999999998"/>
    <n v="658.154"/>
    <n v="748.7"/>
    <n v="90.546000000000049"/>
  </r>
  <r>
    <x v="68"/>
    <x v="9"/>
    <x v="80"/>
    <s v="ЭС"/>
    <s v="Адрес105"/>
    <n v="1005040500"/>
    <x v="11"/>
    <x v="5"/>
    <s v="кг"/>
    <n v="6"/>
    <n v="400.29840000000002"/>
    <n v="510.84"/>
    <n v="110.54159999999996"/>
  </r>
  <r>
    <x v="68"/>
    <x v="1"/>
    <x v="12"/>
    <s v="ЭС"/>
    <s v="Адрес142"/>
    <n v="20000"/>
    <x v="48"/>
    <x v="0"/>
    <s v="кг"/>
    <n v="4"/>
    <n v="820.94800000000009"/>
    <n v="933.2"/>
    <n v="112.25199999999995"/>
  </r>
  <r>
    <x v="68"/>
    <x v="18"/>
    <x v="10"/>
    <s v="См"/>
    <s v="Адрес143"/>
    <n v="1005360000"/>
    <x v="30"/>
    <x v="7"/>
    <s v="кг"/>
    <n v="4.95"/>
    <n v="818.06670000000008"/>
    <n v="930.93"/>
    <n v="112.86329999999987"/>
  </r>
  <r>
    <x v="68"/>
    <x v="8"/>
    <x v="5"/>
    <s v="ЭС"/>
    <s v="Адрес89"/>
    <n v="260100"/>
    <x v="16"/>
    <x v="6"/>
    <s v="кг"/>
    <n v="16"/>
    <n v="854.46400000000006"/>
    <n v="981.28"/>
    <n v="126.81599999999992"/>
  </r>
  <r>
    <x v="68"/>
    <x v="18"/>
    <x v="10"/>
    <s v="См"/>
    <s v="Адрес143"/>
    <n v="30000"/>
    <x v="15"/>
    <x v="0"/>
    <s v="кг"/>
    <n v="22.5"/>
    <n v="1346.7"/>
    <n v="1545.75"/>
    <n v="199.04999999999995"/>
  </r>
  <r>
    <x v="68"/>
    <x v="18"/>
    <x v="28"/>
    <s v="ЭС"/>
    <s v="Адрес130"/>
    <n v="5221000"/>
    <x v="13"/>
    <x v="6"/>
    <s v="кг"/>
    <n v="22.5"/>
    <n v="1223.49"/>
    <n v="1545.75"/>
    <n v="322.26"/>
  </r>
  <r>
    <x v="68"/>
    <x v="1"/>
    <x v="56"/>
    <s v="См"/>
    <s v="Адрес145"/>
    <n v="190000"/>
    <x v="54"/>
    <x v="6"/>
    <s v="кг"/>
    <n v="9.66"/>
    <n v="2684.22"/>
    <n v="3052.98"/>
    <n v="368.76000000000022"/>
  </r>
  <r>
    <x v="68"/>
    <x v="3"/>
    <x v="16"/>
    <s v="ЭС"/>
    <s v="Адрес146"/>
    <n v="1005274600"/>
    <x v="32"/>
    <x v="7"/>
    <s v="кг"/>
    <n v="24.5"/>
    <n v="4790.6957000000002"/>
    <n v="5250.35"/>
    <n v="459.65430000000015"/>
  </r>
  <r>
    <x v="69"/>
    <x v="18"/>
    <x v="143"/>
    <s v="Мм"/>
    <s v="Адрес237"/>
    <n v="1005030501"/>
    <x v="34"/>
    <x v="5"/>
    <s v="кг"/>
    <n v="1.65"/>
    <n v="230.78"/>
    <n v="262.57"/>
    <n v="31.789999999999992"/>
  </r>
  <r>
    <x v="69"/>
    <x v="9"/>
    <x v="41"/>
    <s v="См"/>
    <s v="Адрес137"/>
    <n v="1005201000"/>
    <x v="4"/>
    <x v="3"/>
    <s v="кг"/>
    <n v="3"/>
    <n v="214.62"/>
    <n v="255.42"/>
    <n v="40.799999999999983"/>
  </r>
  <r>
    <x v="69"/>
    <x v="14"/>
    <x v="3"/>
    <s v="С"/>
    <s v="Адрес156"/>
    <n v="1005040600"/>
    <x v="53"/>
    <x v="5"/>
    <s v="кг"/>
    <n v="3"/>
    <n v="214.65"/>
    <n v="258.75"/>
    <n v="44.099999999999994"/>
  </r>
  <r>
    <x v="69"/>
    <x v="18"/>
    <x v="31"/>
    <s v="ЭС"/>
    <s v="Адрес114"/>
    <n v="1005050200"/>
    <x v="29"/>
    <x v="1"/>
    <s v="кг"/>
    <n v="3.5"/>
    <n v="352.03100000000001"/>
    <n v="398.72"/>
    <n v="46.689000000000021"/>
  </r>
  <r>
    <x v="69"/>
    <x v="1"/>
    <x v="30"/>
    <s v="ЭС"/>
    <s v="Адрес92"/>
    <n v="20000"/>
    <x v="48"/>
    <x v="0"/>
    <s v="кг"/>
    <n v="3.5"/>
    <n v="315.35210000000001"/>
    <n v="372.12"/>
    <n v="56.767899999999997"/>
  </r>
  <r>
    <x v="69"/>
    <x v="12"/>
    <x v="88"/>
    <s v="ЭС"/>
    <s v="Адрес71"/>
    <n v="170100"/>
    <x v="73"/>
    <x v="2"/>
    <s v="кг"/>
    <n v="5"/>
    <n v="395.9"/>
    <n v="454.5"/>
    <n v="58.600000000000023"/>
  </r>
  <r>
    <x v="69"/>
    <x v="14"/>
    <x v="3"/>
    <s v="С"/>
    <s v="Адрес156"/>
    <n v="1005040800"/>
    <x v="9"/>
    <x v="5"/>
    <s v="кг"/>
    <n v="2.5"/>
    <n v="305.25"/>
    <n v="368.02499999999998"/>
    <n v="62.774999999999977"/>
  </r>
  <r>
    <x v="69"/>
    <x v="14"/>
    <x v="10"/>
    <s v="См"/>
    <s v="Адрес143"/>
    <n v="1005040400"/>
    <x v="35"/>
    <x v="5"/>
    <s v="кг"/>
    <n v="3"/>
    <n v="287.30279999999999"/>
    <n v="355.35"/>
    <n v="68.047200000000032"/>
  </r>
  <r>
    <x v="69"/>
    <x v="18"/>
    <x v="144"/>
    <s v="Нт"/>
    <s v="Адрес125"/>
    <n v="1005244300"/>
    <x v="62"/>
    <x v="7"/>
    <s v="кг"/>
    <n v="3.5"/>
    <n v="301.27019999999999"/>
    <n v="372.12"/>
    <n v="70.849800000000016"/>
  </r>
  <r>
    <x v="69"/>
    <x v="14"/>
    <x v="12"/>
    <s v="ЭС"/>
    <s v="Адрес142"/>
    <n v="1005712005"/>
    <x v="55"/>
    <x v="5"/>
    <s v="кг"/>
    <n v="5"/>
    <n v="393.09950000000003"/>
    <n v="477.25"/>
    <n v="84.150499999999965"/>
  </r>
  <r>
    <x v="69"/>
    <x v="14"/>
    <x v="112"/>
    <s v="Нт"/>
    <s v="Адрес55"/>
    <n v="1005040900"/>
    <x v="26"/>
    <x v="5"/>
    <s v="кг"/>
    <n v="8"/>
    <n v="427.32960000000003"/>
    <n v="515.20000000000005"/>
    <n v="87.870400000000018"/>
  </r>
  <r>
    <x v="69"/>
    <x v="14"/>
    <x v="2"/>
    <s v="ЭС"/>
    <s v="Адрес154"/>
    <n v="20100"/>
    <x v="5"/>
    <x v="0"/>
    <s v="кг"/>
    <n v="8"/>
    <n v="426.85680000000002"/>
    <n v="515.20000000000005"/>
    <n v="88.343200000000024"/>
  </r>
  <r>
    <x v="69"/>
    <x v="18"/>
    <x v="4"/>
    <s v="ЭС"/>
    <s v="Адрес77"/>
    <n v="573100"/>
    <x v="23"/>
    <x v="2"/>
    <s v="кг"/>
    <n v="2.2999999999999998"/>
    <n v="658.18"/>
    <n v="748.7"/>
    <n v="90.520000000000095"/>
  </r>
  <r>
    <x v="69"/>
    <x v="7"/>
    <x v="73"/>
    <s v="С"/>
    <s v="Адрес93"/>
    <n v="1005040600"/>
    <x v="53"/>
    <x v="5"/>
    <s v="кг"/>
    <n v="5"/>
    <n v="476.976"/>
    <n v="575.04999999999995"/>
    <n v="98.073999999999955"/>
  </r>
  <r>
    <x v="69"/>
    <x v="18"/>
    <x v="95"/>
    <s v="ЭС"/>
    <s v="Адрес155"/>
    <n v="210000"/>
    <x v="17"/>
    <x v="6"/>
    <s v="кг"/>
    <n v="24"/>
    <n v="1281.8768"/>
    <n v="1452.72"/>
    <n v="170.84320000000002"/>
  </r>
  <r>
    <x v="69"/>
    <x v="18"/>
    <x v="31"/>
    <s v="ЭС"/>
    <s v="Адрес114"/>
    <n v="1005712010"/>
    <x v="24"/>
    <x v="5"/>
    <s v="кг"/>
    <n v="9"/>
    <n v="1240.6464000000001"/>
    <n v="1413.72"/>
    <n v="173.07359999999994"/>
  </r>
  <r>
    <x v="69"/>
    <x v="1"/>
    <x v="29"/>
    <s v="ЭС"/>
    <s v="Адрес107"/>
    <n v="190000"/>
    <x v="54"/>
    <x v="6"/>
    <s v="кг"/>
    <n v="20"/>
    <n v="1556.652"/>
    <n v="1779.2"/>
    <n v="222.548"/>
  </r>
  <r>
    <x v="69"/>
    <x v="3"/>
    <x v="37"/>
    <s v="ЭС"/>
    <s v="Адрес181"/>
    <n v="1005712305"/>
    <x v="59"/>
    <x v="5"/>
    <s v="кг"/>
    <n v="60"/>
    <n v="5833.6680000000006"/>
    <n v="6462"/>
    <n v="628.33199999999943"/>
  </r>
  <r>
    <x v="70"/>
    <x v="9"/>
    <x v="31"/>
    <s v="ЭС"/>
    <s v="Адрес114"/>
    <n v="1005040500"/>
    <x v="11"/>
    <x v="5"/>
    <s v="кг"/>
    <n v="0.46"/>
    <n v="139.82040000000001"/>
    <n v="180.78"/>
    <n v="40.959599999999995"/>
  </r>
  <r>
    <x v="70"/>
    <x v="7"/>
    <x v="13"/>
    <s v="ЭС"/>
    <s v="Адрес161"/>
    <n v="1005040600"/>
    <x v="53"/>
    <x v="5"/>
    <s v="кг"/>
    <n v="3"/>
    <n v="214.65"/>
    <n v="258.75"/>
    <n v="44.099999999999994"/>
  </r>
  <r>
    <x v="70"/>
    <x v="0"/>
    <x v="46"/>
    <s v="С"/>
    <s v="Адрес75"/>
    <n v="210100"/>
    <x v="18"/>
    <x v="6"/>
    <s v="кг"/>
    <n v="1.32"/>
    <n v="200.28360000000001"/>
    <n v="246.36"/>
    <n v="46.076400000000007"/>
  </r>
  <r>
    <x v="70"/>
    <x v="0"/>
    <x v="46"/>
    <s v="С"/>
    <s v="Адрес75"/>
    <n v="1005040500"/>
    <x v="11"/>
    <x v="5"/>
    <s v="кг"/>
    <n v="1.32"/>
    <n v="200.27940000000001"/>
    <n v="246.36"/>
    <n v="46.080600000000004"/>
  </r>
  <r>
    <x v="70"/>
    <x v="18"/>
    <x v="114"/>
    <s v="См"/>
    <s v="Адрес159"/>
    <n v="1005244000"/>
    <x v="50"/>
    <x v="7"/>
    <s v="кг"/>
    <n v="2.64"/>
    <n v="400.5564"/>
    <n v="455.64"/>
    <n v="55.08359999999999"/>
  </r>
  <r>
    <x v="70"/>
    <x v="0"/>
    <x v="61"/>
    <s v="ЭС"/>
    <s v="Адрес180"/>
    <n v="1005040800"/>
    <x v="9"/>
    <x v="5"/>
    <s v="кг"/>
    <n v="1.32"/>
    <n v="240.34440000000001"/>
    <n v="295.62"/>
    <n v="55.275599999999997"/>
  </r>
  <r>
    <x v="70"/>
    <x v="18"/>
    <x v="41"/>
    <s v="См"/>
    <s v="Адрес137"/>
    <n v="20000"/>
    <x v="48"/>
    <x v="0"/>
    <s v="кг"/>
    <n v="8"/>
    <n v="427.36560000000003"/>
    <n v="486"/>
    <n v="58.634399999999971"/>
  </r>
  <r>
    <x v="70"/>
    <x v="1"/>
    <x v="28"/>
    <s v="ЭС"/>
    <s v="Адрес130"/>
    <n v="20000"/>
    <x v="48"/>
    <x v="0"/>
    <s v="кг"/>
    <n v="8"/>
    <n v="427.36160000000001"/>
    <n v="486"/>
    <n v="58.63839999999999"/>
  </r>
  <r>
    <x v="70"/>
    <x v="1"/>
    <x v="20"/>
    <s v="ЭС"/>
    <s v="Адрес140"/>
    <n v="1005274600"/>
    <x v="32"/>
    <x v="7"/>
    <s v="кг"/>
    <n v="3.5"/>
    <n v="684.38510000000008"/>
    <n v="778.43499999999995"/>
    <n v="94.049899999999866"/>
  </r>
  <r>
    <x v="70"/>
    <x v="18"/>
    <x v="8"/>
    <s v="ЭС"/>
    <s v="Адрес157"/>
    <n v="5162402"/>
    <x v="31"/>
    <x v="6"/>
    <s v="кг"/>
    <n v="6.4"/>
    <n v="513.11200000000008"/>
    <n v="607.20000000000005"/>
    <n v="94.087999999999965"/>
  </r>
  <r>
    <x v="70"/>
    <x v="4"/>
    <x v="19"/>
    <s v="ЭС"/>
    <s v="Адрес134"/>
    <n v="1005040400"/>
    <x v="35"/>
    <x v="5"/>
    <s v="кг"/>
    <n v="5"/>
    <n v="476.976"/>
    <n v="575.04999999999995"/>
    <n v="98.073999999999955"/>
  </r>
  <r>
    <x v="70"/>
    <x v="0"/>
    <x v="14"/>
    <s v="ЭС"/>
    <s v="Адрес160"/>
    <n v="170000"/>
    <x v="67"/>
    <x v="2"/>
    <s v="кг"/>
    <n v="5"/>
    <n v="382.32"/>
    <n v="480.95"/>
    <n v="98.63"/>
  </r>
  <r>
    <x v="70"/>
    <x v="0"/>
    <x v="13"/>
    <s v="ЭС"/>
    <s v="Адрес161"/>
    <n v="1005040200"/>
    <x v="21"/>
    <x v="5"/>
    <s v="кг"/>
    <n v="5"/>
    <n v="476.87450000000001"/>
    <n v="586.54999999999995"/>
    <n v="109.67549999999994"/>
  </r>
  <r>
    <x v="70"/>
    <x v="18"/>
    <x v="20"/>
    <s v="ЭС"/>
    <s v="Адрес140"/>
    <n v="20000"/>
    <x v="48"/>
    <x v="0"/>
    <s v="кг"/>
    <n v="7.68"/>
    <n v="777.34080000000006"/>
    <n v="958.08"/>
    <n v="180.73919999999998"/>
  </r>
  <r>
    <x v="70"/>
    <x v="3"/>
    <x v="3"/>
    <s v="С"/>
    <s v="Адрес156"/>
    <n v="1005212000"/>
    <x v="57"/>
    <x v="3"/>
    <s v="кг"/>
    <n v="11.5"/>
    <n v="2720.44"/>
    <n v="2981.375"/>
    <n v="260.93499999999995"/>
  </r>
  <r>
    <x v="70"/>
    <x v="18"/>
    <x v="23"/>
    <s v="Ст"/>
    <s v="Адрес136"/>
    <n v="1005300000"/>
    <x v="36"/>
    <x v="7"/>
    <s v="кг"/>
    <n v="40"/>
    <n v="2136.7568000000001"/>
    <n v="2421.1999999999998"/>
    <n v="284.44319999999971"/>
  </r>
  <r>
    <x v="70"/>
    <x v="18"/>
    <x v="2"/>
    <s v="ЭС"/>
    <s v="Адрес154"/>
    <n v="260200"/>
    <x v="66"/>
    <x v="6"/>
    <s v="кг"/>
    <n v="12.5"/>
    <n v="1705.4612000000002"/>
    <n v="2007.125"/>
    <n v="301.66379999999981"/>
  </r>
  <r>
    <x v="70"/>
    <x v="0"/>
    <x v="17"/>
    <s v="ЭС"/>
    <s v="Адрес132"/>
    <n v="1005186300"/>
    <x v="37"/>
    <x v="3"/>
    <s v="кг"/>
    <n v="4.3959999999999999"/>
    <n v="1707.3644000000002"/>
    <n v="2101.96"/>
    <n v="394.59559999999988"/>
  </r>
  <r>
    <x v="71"/>
    <x v="18"/>
    <x v="141"/>
    <s v="Мм"/>
    <s v="Адрес13"/>
    <n v="1005050300"/>
    <x v="74"/>
    <x v="1"/>
    <s v="кг"/>
    <n v="3.5"/>
    <n v="375.5213"/>
    <n v="398.72"/>
    <n v="23.198700000000031"/>
  </r>
  <r>
    <x v="71"/>
    <x v="1"/>
    <x v="27"/>
    <s v="См"/>
    <s v="Адрес106"/>
    <n v="190000"/>
    <x v="54"/>
    <x v="6"/>
    <s v="кг"/>
    <n v="2.52"/>
    <n v="206.64"/>
    <n v="234.78"/>
    <n v="28.140000000000015"/>
  </r>
  <r>
    <x v="71"/>
    <x v="9"/>
    <x v="59"/>
    <s v="См"/>
    <s v="Адрес138"/>
    <n v="1005712010"/>
    <x v="24"/>
    <x v="5"/>
    <s v="кг"/>
    <n v="0.98"/>
    <n v="281.399"/>
    <n v="317.05"/>
    <n v="35.65100000000001"/>
  </r>
  <r>
    <x v="71"/>
    <x v="3"/>
    <x v="38"/>
    <s v="ЭС"/>
    <s v="Адрес72"/>
    <n v="15000"/>
    <x v="42"/>
    <x v="6"/>
    <s v="кг"/>
    <n v="3.5"/>
    <n v="321.11560000000003"/>
    <n v="358.57499999999999"/>
    <n v="37.45939999999996"/>
  </r>
  <r>
    <x v="71"/>
    <x v="0"/>
    <x v="145"/>
    <s v="Мм"/>
    <s v="Адрес27"/>
    <n v="1005040200"/>
    <x v="21"/>
    <x v="5"/>
    <s v="кг"/>
    <n v="0.9"/>
    <n v="14.1"/>
    <n v="66.87"/>
    <n v="52.77"/>
  </r>
  <r>
    <x v="71"/>
    <x v="7"/>
    <x v="24"/>
    <s v="См"/>
    <s v="Адрес87"/>
    <n v="280500"/>
    <x v="6"/>
    <x v="0"/>
    <s v="кг"/>
    <n v="3"/>
    <n v="286.12470000000002"/>
    <n v="345.03"/>
    <n v="58.905299999999954"/>
  </r>
  <r>
    <x v="71"/>
    <x v="7"/>
    <x v="27"/>
    <s v="См"/>
    <s v="Адрес106"/>
    <n v="1005186300"/>
    <x v="37"/>
    <x v="3"/>
    <s v="кг"/>
    <n v="4"/>
    <n v="193.54680000000002"/>
    <n v="257.60000000000002"/>
    <n v="64.053200000000004"/>
  </r>
  <r>
    <x v="71"/>
    <x v="18"/>
    <x v="42"/>
    <s v="Мм"/>
    <s v="Адрес58"/>
    <n v="1005712005"/>
    <x v="55"/>
    <x v="5"/>
    <s v="кг"/>
    <n v="4.8"/>
    <n v="506.25840000000005"/>
    <n v="580.79999999999995"/>
    <n v="74.541599999999903"/>
  </r>
  <r>
    <x v="71"/>
    <x v="18"/>
    <x v="93"/>
    <s v="Мм"/>
    <s v="Адрес95"/>
    <n v="1005050400"/>
    <x v="52"/>
    <x v="1"/>
    <s v="кг"/>
    <n v="2.15"/>
    <n v="572.25400000000002"/>
    <n v="647.9"/>
    <n v="75.645999999999958"/>
  </r>
  <r>
    <x v="71"/>
    <x v="3"/>
    <x v="33"/>
    <s v="ЭС"/>
    <s v="Адрес90"/>
    <n v="270300"/>
    <x v="61"/>
    <x v="0"/>
    <s v="кг"/>
    <n v="24"/>
    <n v="1281.9888000000001"/>
    <n v="1405.2"/>
    <n v="123.21119999999996"/>
  </r>
  <r>
    <x v="71"/>
    <x v="0"/>
    <x v="146"/>
    <s v="Мм"/>
    <s v="Адрес201"/>
    <n v="190000"/>
    <x v="54"/>
    <x v="6"/>
    <s v="кг"/>
    <n v="5"/>
    <n v="352.67650000000003"/>
    <n v="480.95"/>
    <n v="128.27349999999996"/>
  </r>
  <r>
    <x v="71"/>
    <x v="0"/>
    <x v="147"/>
    <s v="Мм"/>
    <s v="Адрес39"/>
    <n v="20100"/>
    <x v="5"/>
    <x v="0"/>
    <s v="кг"/>
    <n v="8"/>
    <n v="391.76"/>
    <n v="525.52"/>
    <n v="133.76"/>
  </r>
  <r>
    <x v="71"/>
    <x v="3"/>
    <x v="60"/>
    <s v="ЭС"/>
    <s v="Адрес64"/>
    <n v="1005712010"/>
    <x v="24"/>
    <x v="5"/>
    <s v="кг"/>
    <n v="15"/>
    <n v="1748.3595"/>
    <n v="1904.25"/>
    <n v="155.89049999999997"/>
  </r>
  <r>
    <x v="71"/>
    <x v="18"/>
    <x v="64"/>
    <s v="Мм"/>
    <s v="Адрес243"/>
    <n v="1005274600"/>
    <x v="32"/>
    <x v="7"/>
    <s v="кг"/>
    <n v="9.6"/>
    <n v="1511.04"/>
    <n v="1718.4"/>
    <n v="207.36000000000013"/>
  </r>
  <r>
    <x v="71"/>
    <x v="18"/>
    <x v="113"/>
    <s v="Мм"/>
    <s v="Адрес231"/>
    <n v="1005274600"/>
    <x v="32"/>
    <x v="7"/>
    <s v="кг"/>
    <n v="40"/>
    <n v="2136.5655999999999"/>
    <n v="2421.1999999999998"/>
    <n v="284.63439999999991"/>
  </r>
  <r>
    <x v="71"/>
    <x v="18"/>
    <x v="11"/>
    <s v="Опт"/>
    <s v="Адрес115"/>
    <n v="1005050000"/>
    <x v="76"/>
    <x v="1"/>
    <s v="кг"/>
    <n v="4.2"/>
    <n v="410.81040000000002"/>
    <n v="702.24"/>
    <n v="291.42959999999999"/>
  </r>
  <r>
    <x v="71"/>
    <x v="1"/>
    <x v="39"/>
    <s v="ЭС"/>
    <s v="Адрес108"/>
    <n v="1005712305"/>
    <x v="59"/>
    <x v="5"/>
    <s v="кг"/>
    <n v="6"/>
    <n v="108.71340000000001"/>
    <n v="412.2"/>
    <n v="303.48659999999995"/>
  </r>
  <r>
    <x v="71"/>
    <x v="3"/>
    <x v="36"/>
    <s v="См"/>
    <s v="Адрес104"/>
    <n v="1005212101"/>
    <x v="20"/>
    <x v="3"/>
    <s v="кг"/>
    <n v="110"/>
    <n v="7553.7"/>
    <n v="8277.5"/>
    <n v="723.80000000000018"/>
  </r>
  <r>
    <x v="72"/>
    <x v="7"/>
    <x v="8"/>
    <s v="ЭС"/>
    <s v="Адрес157"/>
    <n v="1005201100"/>
    <x v="45"/>
    <x v="3"/>
    <s v="кг"/>
    <n v="2"/>
    <n v="106.83240000000001"/>
    <n v="128.80000000000001"/>
    <n v="21.967600000000004"/>
  </r>
  <r>
    <x v="72"/>
    <x v="7"/>
    <x v="69"/>
    <s v="ЭС"/>
    <s v="Адрес133"/>
    <n v="252005"/>
    <x v="12"/>
    <x v="0"/>
    <s v="кг"/>
    <n v="2"/>
    <n v="106.82980000000001"/>
    <n v="128.80000000000001"/>
    <n v="21.970200000000006"/>
  </r>
  <r>
    <x v="72"/>
    <x v="18"/>
    <x v="24"/>
    <s v="См"/>
    <s v="Адрес87"/>
    <n v="1005712010"/>
    <x v="24"/>
    <x v="5"/>
    <s v="кг"/>
    <n v="1.65"/>
    <n v="230.78"/>
    <n v="262.57"/>
    <n v="31.789999999999992"/>
  </r>
  <r>
    <x v="72"/>
    <x v="1"/>
    <x v="12"/>
    <s v="ЭС"/>
    <s v="Адрес142"/>
    <n v="1005050300"/>
    <x v="74"/>
    <x v="1"/>
    <s v="кг"/>
    <n v="5.7"/>
    <n v="255.64500000000001"/>
    <n v="290.64300000000003"/>
    <n v="34.998000000000019"/>
  </r>
  <r>
    <x v="72"/>
    <x v="9"/>
    <x v="148"/>
    <s v="Мм"/>
    <s v="Адрес188"/>
    <n v="1005186300"/>
    <x v="37"/>
    <x v="3"/>
    <s v="кг"/>
    <n v="1.075"/>
    <n v="286.08"/>
    <n v="322.45"/>
    <n v="36.370000000000005"/>
  </r>
  <r>
    <x v="72"/>
    <x v="3"/>
    <x v="17"/>
    <s v="ЭС"/>
    <s v="Адрес132"/>
    <n v="1005050400"/>
    <x v="52"/>
    <x v="1"/>
    <s v="кг"/>
    <n v="5"/>
    <n v="384.52300000000002"/>
    <n v="428.65"/>
    <n v="44.126999999999953"/>
  </r>
  <r>
    <x v="72"/>
    <x v="18"/>
    <x v="30"/>
    <s v="ЭС"/>
    <s v="Адрес92"/>
    <n v="1005220000"/>
    <x v="60"/>
    <x v="3"/>
    <s v="кг"/>
    <n v="3.5"/>
    <n v="327.14499999999998"/>
    <n v="372.12"/>
    <n v="44.975000000000023"/>
  </r>
  <r>
    <x v="72"/>
    <x v="18"/>
    <x v="37"/>
    <s v="ЭС"/>
    <s v="Адрес181"/>
    <n v="1005053500"/>
    <x v="58"/>
    <x v="1"/>
    <s v="кг"/>
    <n v="3.5"/>
    <n v="352.04610000000002"/>
    <n v="398.72"/>
    <n v="46.673900000000003"/>
  </r>
  <r>
    <x v="72"/>
    <x v="18"/>
    <x v="81"/>
    <s v="ЭС"/>
    <s v="Адрес119"/>
    <n v="1005052700"/>
    <x v="77"/>
    <x v="1"/>
    <s v="кг"/>
    <n v="3.5"/>
    <n v="350.52499999999998"/>
    <n v="398.72"/>
    <n v="48.19500000000005"/>
  </r>
  <r>
    <x v="72"/>
    <x v="18"/>
    <x v="29"/>
    <s v="ЭС"/>
    <s v="Адрес107"/>
    <n v="5221000"/>
    <x v="13"/>
    <x v="6"/>
    <s v="кг"/>
    <n v="2.64"/>
    <n v="400.5564"/>
    <n v="455.64"/>
    <n v="55.08359999999999"/>
  </r>
  <r>
    <x v="72"/>
    <x v="18"/>
    <x v="31"/>
    <s v="ЭС"/>
    <s v="Адрес114"/>
    <n v="1005360000"/>
    <x v="30"/>
    <x v="7"/>
    <s v="кг"/>
    <n v="5"/>
    <n v="393.09950000000003"/>
    <n v="450.25"/>
    <n v="57.150499999999965"/>
  </r>
  <r>
    <x v="72"/>
    <x v="3"/>
    <x v="13"/>
    <s v="ЭС"/>
    <s v="Адрес161"/>
    <n v="1005052600"/>
    <x v="39"/>
    <x v="1"/>
    <s v="кг"/>
    <n v="7"/>
    <n v="710.1549"/>
    <n v="768.39"/>
    <n v="58.235099999999989"/>
  </r>
  <r>
    <x v="72"/>
    <x v="18"/>
    <x v="34"/>
    <s v="С"/>
    <s v="Адрес120"/>
    <n v="252005"/>
    <x v="12"/>
    <x v="0"/>
    <s v="кг"/>
    <n v="3.3"/>
    <n v="459.90780000000001"/>
    <n v="525.14"/>
    <n v="65.232199999999978"/>
  </r>
  <r>
    <x v="72"/>
    <x v="3"/>
    <x v="8"/>
    <s v="ЭС"/>
    <s v="Адрес157"/>
    <n v="1005052500"/>
    <x v="51"/>
    <x v="1"/>
    <s v="кг"/>
    <n v="7"/>
    <n v="701.05"/>
    <n v="768.39"/>
    <n v="67.340000000000032"/>
  </r>
  <r>
    <x v="72"/>
    <x v="18"/>
    <x v="149"/>
    <s v="ЭС"/>
    <s v="Адрес49"/>
    <n v="1005244600"/>
    <x v="49"/>
    <x v="7"/>
    <s v="кг"/>
    <n v="2.7"/>
    <n v="479.15309999999999"/>
    <n v="547.803"/>
    <n v="68.649900000000002"/>
  </r>
  <r>
    <x v="72"/>
    <x v="18"/>
    <x v="88"/>
    <s v="ЭС"/>
    <s v="Адрес71"/>
    <n v="1005051500"/>
    <x v="1"/>
    <x v="1"/>
    <s v="кг"/>
    <n v="5"/>
    <n v="582.78650000000005"/>
    <n v="658.75"/>
    <n v="75.963499999999954"/>
  </r>
  <r>
    <x v="72"/>
    <x v="18"/>
    <x v="40"/>
    <s v="ЭС"/>
    <s v="Адрес76"/>
    <n v="1005212201"/>
    <x v="81"/>
    <x v="3"/>
    <s v="кг"/>
    <n v="5"/>
    <n v="581.91600000000005"/>
    <n v="658.75"/>
    <n v="76.833999999999946"/>
  </r>
  <r>
    <x v="72"/>
    <x v="3"/>
    <x v="41"/>
    <s v="См"/>
    <s v="Адрес137"/>
    <n v="20200"/>
    <x v="70"/>
    <x v="0"/>
    <s v="кг"/>
    <n v="10"/>
    <n v="777.45800000000008"/>
    <n v="857.3"/>
    <n v="79.841999999999871"/>
  </r>
  <r>
    <x v="72"/>
    <x v="3"/>
    <x v="0"/>
    <s v="С"/>
    <s v="Адрес151"/>
    <n v="580000"/>
    <x v="3"/>
    <x v="2"/>
    <s v="кг"/>
    <n v="8"/>
    <n v="387.09360000000004"/>
    <n v="468.4"/>
    <n v="81.30639999999994"/>
  </r>
  <r>
    <x v="72"/>
    <x v="18"/>
    <x v="139"/>
    <s v="Мм"/>
    <s v="Адрес295"/>
    <n v="1005300500"/>
    <x v="28"/>
    <x v="7"/>
    <s v="кг"/>
    <n v="1.4"/>
    <n v="136.93680000000001"/>
    <n v="234.08"/>
    <n v="97.143200000000007"/>
  </r>
  <r>
    <x v="72"/>
    <x v="18"/>
    <x v="150"/>
    <s v=" Мм"/>
    <s v="Адрес116"/>
    <n v="1005400001"/>
    <x v="43"/>
    <x v="7"/>
    <s v="кг"/>
    <n v="3.01"/>
    <n v="801.15560000000005"/>
    <n v="907.06"/>
    <n v="105.9043999999999"/>
  </r>
  <r>
    <x v="72"/>
    <x v="18"/>
    <x v="136"/>
    <s v="Мм"/>
    <s v="Адрес283"/>
    <n v="1500001001"/>
    <x v="47"/>
    <x v="4"/>
    <s v="кг"/>
    <n v="2.1840000000000002"/>
    <n v="801.36"/>
    <n v="911.4"/>
    <n v="110.03999999999996"/>
  </r>
  <r>
    <x v="72"/>
    <x v="3"/>
    <x v="22"/>
    <s v="ЭС"/>
    <s v="Адрес129"/>
    <n v="1005186100"/>
    <x v="40"/>
    <x v="3"/>
    <s v="кг"/>
    <n v="15"/>
    <n v="1187.8499999999999"/>
    <n v="1301.55"/>
    <n v="113.70000000000005"/>
  </r>
  <r>
    <x v="72"/>
    <x v="3"/>
    <x v="18"/>
    <s v="С"/>
    <s v="Адрес135"/>
    <n v="1005186100"/>
    <x v="40"/>
    <x v="3"/>
    <s v="кг"/>
    <n v="7.92"/>
    <n v="1201.6764000000001"/>
    <n v="1317.24"/>
    <n v="115.56359999999995"/>
  </r>
  <r>
    <x v="72"/>
    <x v="18"/>
    <x v="61"/>
    <s v="ЭС"/>
    <s v="Адрес180"/>
    <n v="1005052800"/>
    <x v="80"/>
    <x v="1"/>
    <s v="кг"/>
    <n v="2.198"/>
    <n v="854.55439999999999"/>
    <n v="972.02"/>
    <n v="117.46559999999999"/>
  </r>
  <r>
    <x v="72"/>
    <x v="3"/>
    <x v="21"/>
    <s v="ЭС"/>
    <s v="Адрес141"/>
    <n v="1005300000"/>
    <x v="36"/>
    <x v="7"/>
    <s v="кг"/>
    <n v="3.5"/>
    <n v="627.96510000000001"/>
    <n v="750.12"/>
    <n v="122.1549"/>
  </r>
  <r>
    <x v="72"/>
    <x v="3"/>
    <x v="12"/>
    <s v="ЭС"/>
    <s v="Адрес142"/>
    <n v="1500000201"/>
    <x v="82"/>
    <x v="4"/>
    <s v="кг"/>
    <n v="24"/>
    <n v="1281.8496"/>
    <n v="1405.2"/>
    <n v="123.35040000000004"/>
  </r>
  <r>
    <x v="72"/>
    <x v="18"/>
    <x v="151"/>
    <s v="Мм"/>
    <s v="Адрес48"/>
    <n v="260200"/>
    <x v="66"/>
    <x v="6"/>
    <s v="кг"/>
    <n v="15.12"/>
    <n v="699.29280000000006"/>
    <n v="851.76"/>
    <n v="152.46719999999993"/>
  </r>
  <r>
    <x v="72"/>
    <x v="3"/>
    <x v="15"/>
    <s v="См"/>
    <s v="Адрес128"/>
    <n v="1005712365"/>
    <x v="51"/>
    <x v="5"/>
    <s v="кг"/>
    <n v="15"/>
    <n v="1745.55"/>
    <n v="1904.25"/>
    <n v="158.70000000000005"/>
  </r>
  <r>
    <x v="72"/>
    <x v="3"/>
    <x v="32"/>
    <s v="ЭС"/>
    <s v="Адрес163"/>
    <n v="1005040600"/>
    <x v="53"/>
    <x v="5"/>
    <s v="кг"/>
    <n v="15"/>
    <n v="1117.386"/>
    <n v="1285.95"/>
    <n v="168.56400000000008"/>
  </r>
  <r>
    <x v="72"/>
    <x v="3"/>
    <x v="14"/>
    <s v="ЭС"/>
    <s v="Адрес160"/>
    <n v="1005220000"/>
    <x v="60"/>
    <x v="3"/>
    <s v="кг"/>
    <n v="17.5"/>
    <n v="1565.6235000000001"/>
    <n v="1792.875"/>
    <n v="227.25149999999985"/>
  </r>
  <r>
    <x v="72"/>
    <x v="1"/>
    <x v="7"/>
    <s v="См"/>
    <s v="Адрес118"/>
    <n v="190000"/>
    <x v="54"/>
    <x v="6"/>
    <s v="кг"/>
    <n v="15"/>
    <n v="1745.55"/>
    <n v="1976.25"/>
    <n v="230.70000000000005"/>
  </r>
  <r>
    <x v="72"/>
    <x v="1"/>
    <x v="1"/>
    <s v="ЭС"/>
    <s v="Адрес88"/>
    <n v="1005040800"/>
    <x v="9"/>
    <x v="5"/>
    <s v="кг"/>
    <n v="4.3959999999999999"/>
    <n v="1709.1088"/>
    <n v="1944.04"/>
    <n v="234.93119999999999"/>
  </r>
  <r>
    <x v="72"/>
    <x v="3"/>
    <x v="2"/>
    <s v="ЭС"/>
    <s v="Адрес154"/>
    <n v="1005201500"/>
    <x v="44"/>
    <x v="3"/>
    <s v="кг"/>
    <n v="56"/>
    <n v="2990.6240000000003"/>
    <n v="3278.8"/>
    <n v="288.17599999999993"/>
  </r>
  <r>
    <x v="72"/>
    <x v="18"/>
    <x v="5"/>
    <s v="ЭС"/>
    <s v="Адрес89"/>
    <n v="1005050200"/>
    <x v="29"/>
    <x v="1"/>
    <s v="кг"/>
    <n v="6"/>
    <n v="108.71340000000001"/>
    <n v="412.2"/>
    <n v="303.48659999999995"/>
  </r>
  <r>
    <x v="72"/>
    <x v="18"/>
    <x v="38"/>
    <s v="ЭС"/>
    <s v="Адрес72"/>
    <n v="1005050400"/>
    <x v="52"/>
    <x v="1"/>
    <s v="кг"/>
    <n v="6"/>
    <n v="108.71340000000001"/>
    <n v="412.2"/>
    <n v="303.48659999999995"/>
  </r>
  <r>
    <x v="73"/>
    <x v="18"/>
    <x v="28"/>
    <s v="ЭС"/>
    <s v="Адрес130"/>
    <n v="1005050300"/>
    <x v="74"/>
    <x v="1"/>
    <s v="кг"/>
    <n v="3.5"/>
    <n v="365.10599999999999"/>
    <n v="398.72"/>
    <n v="33.614000000000033"/>
  </r>
  <r>
    <x v="73"/>
    <x v="6"/>
    <x v="95"/>
    <s v="ЭС"/>
    <s v="Адрес155"/>
    <n v="1005030501"/>
    <x v="34"/>
    <x v="5"/>
    <s v="кг"/>
    <n v="2.8"/>
    <n v="280.42"/>
    <n v="323.12"/>
    <n v="42.699999999999989"/>
  </r>
  <r>
    <x v="73"/>
    <x v="17"/>
    <x v="19"/>
    <s v="ЭС"/>
    <s v="Адрес134"/>
    <n v="1005030501"/>
    <x v="34"/>
    <x v="5"/>
    <s v="кг"/>
    <n v="2.8"/>
    <n v="280.42"/>
    <n v="323.12"/>
    <n v="42.699999999999989"/>
  </r>
  <r>
    <x v="73"/>
    <x v="18"/>
    <x v="18"/>
    <s v="С"/>
    <s v="Адрес135"/>
    <n v="252005"/>
    <x v="12"/>
    <x v="0"/>
    <s v="кг"/>
    <n v="2.56"/>
    <n v="259.11360000000002"/>
    <n v="319.36"/>
    <n v="60.246399999999994"/>
  </r>
  <r>
    <x v="73"/>
    <x v="18"/>
    <x v="75"/>
    <s v="ЭС"/>
    <s v="Адрес150"/>
    <n v="1005053500"/>
    <x v="58"/>
    <x v="1"/>
    <s v="кг"/>
    <n v="3.3"/>
    <n v="461.56"/>
    <n v="525.14"/>
    <n v="63.579999999999984"/>
  </r>
  <r>
    <x v="73"/>
    <x v="18"/>
    <x v="3"/>
    <s v="С"/>
    <s v="Адрес156"/>
    <n v="1005201100"/>
    <x v="45"/>
    <x v="3"/>
    <s v="кг"/>
    <n v="2"/>
    <n v="324.30540000000002"/>
    <n v="397.1"/>
    <n v="72.794600000000003"/>
  </r>
  <r>
    <x v="73"/>
    <x v="1"/>
    <x v="18"/>
    <s v="С"/>
    <s v="Адрес135"/>
    <n v="1005040800"/>
    <x v="9"/>
    <x v="5"/>
    <s v="кг"/>
    <n v="9"/>
    <n v="643.86"/>
    <n v="732.33"/>
    <n v="88.470000000000027"/>
  </r>
  <r>
    <x v="73"/>
    <x v="18"/>
    <x v="12"/>
    <s v="ЭС"/>
    <s v="Адрес142"/>
    <n v="170000"/>
    <x v="67"/>
    <x v="2"/>
    <s v="кг"/>
    <n v="1.3440000000000001"/>
    <n v="145.31440000000001"/>
    <n v="234.08"/>
    <n v="88.765600000000006"/>
  </r>
  <r>
    <x v="73"/>
    <x v="6"/>
    <x v="33"/>
    <s v="К"/>
    <s v="Адрес90"/>
    <n v="270300"/>
    <x v="61"/>
    <x v="0"/>
    <s v="кг"/>
    <n v="3.4"/>
    <n v="201.58600000000001"/>
    <n v="290.36"/>
    <n v="88.774000000000001"/>
  </r>
  <r>
    <x v="73"/>
    <x v="17"/>
    <x v="13"/>
    <s v="ЭС"/>
    <s v="Адрес161"/>
    <n v="270400"/>
    <x v="0"/>
    <x v="0"/>
    <s v="кг"/>
    <n v="3.4"/>
    <n v="201.58600000000001"/>
    <n v="290.36"/>
    <n v="88.774000000000001"/>
  </r>
  <r>
    <x v="73"/>
    <x v="18"/>
    <x v="46"/>
    <s v="С"/>
    <s v="Адрес75"/>
    <n v="280500"/>
    <x v="6"/>
    <x v="0"/>
    <s v="кг"/>
    <n v="2.2999999999999998"/>
    <n v="658.24300000000005"/>
    <n v="748.7"/>
    <n v="90.456999999999994"/>
  </r>
  <r>
    <x v="73"/>
    <x v="3"/>
    <x v="69"/>
    <s v="ЭС"/>
    <s v="Адрес133"/>
    <n v="1005201000"/>
    <x v="4"/>
    <x v="3"/>
    <s v="кг"/>
    <n v="5.28"/>
    <n v="961.37760000000003"/>
    <n v="1053.8399999999999"/>
    <n v="92.462399999999889"/>
  </r>
  <r>
    <x v="73"/>
    <x v="1"/>
    <x v="0"/>
    <s v="С"/>
    <s v="Адрес151"/>
    <n v="190000"/>
    <x v="54"/>
    <x v="6"/>
    <s v="кг"/>
    <n v="10"/>
    <n v="778.77499999999998"/>
    <n v="889.6"/>
    <n v="110.82500000000005"/>
  </r>
  <r>
    <x v="73"/>
    <x v="18"/>
    <x v="19"/>
    <s v="ЭС"/>
    <s v="Адрес134"/>
    <n v="1005040200"/>
    <x v="21"/>
    <x v="5"/>
    <s v="кг"/>
    <n v="7.5"/>
    <n v="356.495"/>
    <n v="515.25"/>
    <n v="158.755"/>
  </r>
  <r>
    <x v="73"/>
    <x v="18"/>
    <x v="28"/>
    <s v="ЭС"/>
    <s v="Адрес130"/>
    <n v="1005244000"/>
    <x v="50"/>
    <x v="7"/>
    <s v="кг"/>
    <n v="24"/>
    <n v="1281.9992"/>
    <n v="1452.72"/>
    <n v="170.72080000000005"/>
  </r>
  <r>
    <x v="73"/>
    <x v="18"/>
    <x v="67"/>
    <s v="ЭС"/>
    <s v="Адрес149"/>
    <n v="1005274000"/>
    <x v="71"/>
    <x v="7"/>
    <s v="кг"/>
    <n v="7"/>
    <n v="1368.7668000000001"/>
    <n v="1556.87"/>
    <n v="188.10319999999979"/>
  </r>
  <r>
    <x v="73"/>
    <x v="3"/>
    <x v="18"/>
    <s v="С"/>
    <s v="Адрес135"/>
    <n v="1005201000"/>
    <x v="4"/>
    <x v="3"/>
    <s v="кг"/>
    <n v="40"/>
    <n v="2136.4160000000002"/>
    <n v="2342"/>
    <n v="205.58399999999983"/>
  </r>
  <r>
    <x v="73"/>
    <x v="3"/>
    <x v="18"/>
    <s v="С"/>
    <s v="Адрес135"/>
    <n v="1005040800"/>
    <x v="9"/>
    <x v="5"/>
    <s v="кг"/>
    <n v="30"/>
    <n v="2146.1999999999998"/>
    <n v="2352.3000000000002"/>
    <n v="206.10000000000036"/>
  </r>
  <r>
    <x v="73"/>
    <x v="18"/>
    <x v="67"/>
    <s v="ЭС"/>
    <s v="Адрес149"/>
    <n v="260000"/>
    <x v="79"/>
    <x v="6"/>
    <s v="кг"/>
    <n v="10"/>
    <n v="1368.0925"/>
    <n v="1605.7"/>
    <n v="237.60750000000007"/>
  </r>
  <r>
    <x v="73"/>
    <x v="18"/>
    <x v="1"/>
    <s v="ЭС"/>
    <s v="Адрес88"/>
    <n v="5162402"/>
    <x v="31"/>
    <x v="6"/>
    <s v="кг"/>
    <n v="8"/>
    <n v="1869.6"/>
    <n v="2126.4"/>
    <n v="256.80000000000018"/>
  </r>
  <r>
    <x v="73"/>
    <x v="18"/>
    <x v="12"/>
    <s v="ЭС"/>
    <s v="Адрес142"/>
    <n v="1005051700"/>
    <x v="2"/>
    <x v="1"/>
    <s v="кг"/>
    <n v="48"/>
    <n v="2564.1952000000001"/>
    <n v="2905.44"/>
    <n v="341.24479999999994"/>
  </r>
  <r>
    <x v="74"/>
    <x v="18"/>
    <x v="4"/>
    <s v="ЭС"/>
    <s v="Адрес77"/>
    <n v="5281000"/>
    <x v="46"/>
    <x v="6"/>
    <s v="кг"/>
    <n v="2.52"/>
    <n v="206.64"/>
    <n v="234.78"/>
    <n v="28.140000000000015"/>
  </r>
  <r>
    <x v="74"/>
    <x v="18"/>
    <x v="152"/>
    <s v="Нт"/>
    <s v="Адрес3"/>
    <n v="270300"/>
    <x v="61"/>
    <x v="0"/>
    <s v="кг"/>
    <n v="1.65"/>
    <n v="229.9539"/>
    <n v="262.57"/>
    <n v="32.616099999999989"/>
  </r>
  <r>
    <x v="74"/>
    <x v="18"/>
    <x v="94"/>
    <s v="Мм"/>
    <s v="Адрес211"/>
    <n v="270200"/>
    <x v="56"/>
    <x v="0"/>
    <s v="кг"/>
    <n v="5.7"/>
    <n v="255.58800000000002"/>
    <n v="290.64300000000003"/>
    <n v="35.055000000000007"/>
  </r>
  <r>
    <x v="74"/>
    <x v="18"/>
    <x v="57"/>
    <s v="Мм"/>
    <s v="Адрес169"/>
    <n v="270300"/>
    <x v="61"/>
    <x v="0"/>
    <s v="кг"/>
    <n v="4"/>
    <n v="351.178"/>
    <n v="401.6"/>
    <n v="50.422000000000025"/>
  </r>
  <r>
    <x v="74"/>
    <x v="18"/>
    <x v="153"/>
    <s v="Мм"/>
    <s v="Адрес272"/>
    <n v="280500"/>
    <x v="6"/>
    <x v="0"/>
    <s v="кг"/>
    <n v="5"/>
    <n v="391.0385"/>
    <n v="444.8"/>
    <n v="53.761500000000012"/>
  </r>
  <r>
    <x v="74"/>
    <x v="1"/>
    <x v="34"/>
    <s v="С"/>
    <s v="Адрес120"/>
    <n v="260000"/>
    <x v="79"/>
    <x v="6"/>
    <s v="кг"/>
    <n v="5"/>
    <n v="389.41550000000001"/>
    <n v="444.8"/>
    <n v="55.384500000000003"/>
  </r>
  <r>
    <x v="74"/>
    <x v="6"/>
    <x v="19"/>
    <s v="ЭС"/>
    <s v="Адрес134"/>
    <n v="1005186200"/>
    <x v="64"/>
    <x v="3"/>
    <s v="кг"/>
    <n v="3"/>
    <n v="294.28559999999999"/>
    <n v="351.84"/>
    <n v="57.554399999999987"/>
  </r>
  <r>
    <x v="74"/>
    <x v="17"/>
    <x v="61"/>
    <s v="ЭС"/>
    <s v="Адрес180"/>
    <n v="1005186300"/>
    <x v="37"/>
    <x v="3"/>
    <s v="кг"/>
    <n v="3"/>
    <n v="294.28559999999999"/>
    <n v="351.84"/>
    <n v="57.554399999999987"/>
  </r>
  <r>
    <x v="74"/>
    <x v="18"/>
    <x v="154"/>
    <s v="Опт"/>
    <s v="Адрес152"/>
    <n v="1005244000"/>
    <x v="50"/>
    <x v="7"/>
    <s v="кг"/>
    <n v="2.7"/>
    <n v="481.65300000000002"/>
    <n v="547.803"/>
    <n v="66.149999999999977"/>
  </r>
  <r>
    <x v="74"/>
    <x v="18"/>
    <x v="57"/>
    <s v="Мм"/>
    <s v="Адрес169"/>
    <n v="270400"/>
    <x v="0"/>
    <x v="0"/>
    <s v="кг"/>
    <n v="1.84"/>
    <n v="598.35520000000008"/>
    <n v="682.16"/>
    <n v="83.804799999999886"/>
  </r>
  <r>
    <x v="74"/>
    <x v="18"/>
    <x v="27"/>
    <s v="См"/>
    <s v="Адрес106"/>
    <n v="1005051600"/>
    <x v="72"/>
    <x v="1"/>
    <s v="кг"/>
    <n v="1.4"/>
    <n v="136.93680000000001"/>
    <n v="234.08"/>
    <n v="97.143200000000007"/>
  </r>
  <r>
    <x v="74"/>
    <x v="10"/>
    <x v="38"/>
    <s v="ЭС"/>
    <s v="Адрес72"/>
    <n v="1005050300"/>
    <x v="74"/>
    <x v="1"/>
    <s v="кг"/>
    <n v="5"/>
    <n v="476.976"/>
    <n v="575.04999999999995"/>
    <n v="98.073999999999955"/>
  </r>
  <r>
    <x v="74"/>
    <x v="18"/>
    <x v="0"/>
    <s v="С"/>
    <s v="Адрес151"/>
    <n v="5162402"/>
    <x v="31"/>
    <x v="6"/>
    <s v="кг"/>
    <n v="10"/>
    <n v="778.83100000000002"/>
    <n v="889.6"/>
    <n v="110.76900000000001"/>
  </r>
  <r>
    <x v="74"/>
    <x v="6"/>
    <x v="10"/>
    <s v="См"/>
    <s v="Адрес143"/>
    <n v="580000"/>
    <x v="3"/>
    <x v="2"/>
    <s v="кг"/>
    <n v="8"/>
    <n v="595.28"/>
    <n v="710.48"/>
    <n v="115.20000000000005"/>
  </r>
  <r>
    <x v="74"/>
    <x v="17"/>
    <x v="73"/>
    <s v="С"/>
    <s v="Адрес93"/>
    <n v="580000"/>
    <x v="3"/>
    <x v="2"/>
    <s v="кг"/>
    <n v="8"/>
    <n v="595.28"/>
    <n v="710.48"/>
    <n v="115.20000000000005"/>
  </r>
  <r>
    <x v="74"/>
    <x v="18"/>
    <x v="14"/>
    <s v="ЭС"/>
    <s v="Адрес160"/>
    <n v="5221000"/>
    <x v="13"/>
    <x v="6"/>
    <s v="кг"/>
    <n v="4"/>
    <n v="934.8"/>
    <n v="1063.2"/>
    <n v="128.40000000000009"/>
  </r>
  <r>
    <x v="74"/>
    <x v="18"/>
    <x v="19"/>
    <s v="ЭС"/>
    <s v="Адрес134"/>
    <n v="30000"/>
    <x v="15"/>
    <x v="0"/>
    <s v="кг"/>
    <n v="4"/>
    <n v="934.8"/>
    <n v="1063.2"/>
    <n v="128.40000000000009"/>
  </r>
  <r>
    <x v="74"/>
    <x v="6"/>
    <x v="75"/>
    <s v="ЭС"/>
    <s v="Адрес150"/>
    <n v="1005186400"/>
    <x v="10"/>
    <x v="3"/>
    <s v="кг"/>
    <n v="5"/>
    <n v="296.55700000000002"/>
    <n v="472.5"/>
    <n v="175.94299999999998"/>
  </r>
  <r>
    <x v="74"/>
    <x v="17"/>
    <x v="38"/>
    <s v="ЭС"/>
    <s v="Адрес72"/>
    <n v="1005201000"/>
    <x v="4"/>
    <x v="3"/>
    <s v="кг"/>
    <n v="5"/>
    <n v="296.55700000000002"/>
    <n v="472.5"/>
    <n v="175.94299999999998"/>
  </r>
  <r>
    <x v="74"/>
    <x v="18"/>
    <x v="80"/>
    <s v="ЭС"/>
    <s v="Адрес105"/>
    <n v="1005051700"/>
    <x v="2"/>
    <x v="1"/>
    <s v="кг"/>
    <n v="2.8"/>
    <n v="273.87360000000001"/>
    <n v="468.16"/>
    <n v="194.28640000000001"/>
  </r>
  <r>
    <x v="74"/>
    <x v="1"/>
    <x v="30"/>
    <s v="ЭС"/>
    <s v="Адрес92"/>
    <n v="1005050300"/>
    <x v="74"/>
    <x v="1"/>
    <s v="кг"/>
    <n v="22.5"/>
    <n v="3088.4478000000004"/>
    <n v="3612.8250000000003"/>
    <n v="524.3771999999999"/>
  </r>
  <r>
    <x v="75"/>
    <x v="18"/>
    <x v="34"/>
    <s v="С"/>
    <s v="Адрес120"/>
    <n v="1005030501"/>
    <x v="34"/>
    <x v="5"/>
    <s v="кг"/>
    <n v="5.7"/>
    <n v="255.62450000000001"/>
    <n v="290.64300000000003"/>
    <n v="35.018500000000017"/>
  </r>
  <r>
    <x v="75"/>
    <x v="12"/>
    <x v="13"/>
    <s v="ЭС"/>
    <s v="Адрес161"/>
    <n v="1005040700"/>
    <x v="33"/>
    <x v="5"/>
    <s v="кг"/>
    <n v="3"/>
    <n v="214.62"/>
    <n v="258.75"/>
    <n v="44.129999999999995"/>
  </r>
  <r>
    <x v="75"/>
    <x v="12"/>
    <x v="19"/>
    <s v="ЭС"/>
    <s v="Адрес134"/>
    <n v="1500001200"/>
    <x v="84"/>
    <x v="4"/>
    <s v="кг"/>
    <n v="3"/>
    <n v="214.62"/>
    <n v="258.75"/>
    <n v="44.129999999999995"/>
  </r>
  <r>
    <x v="75"/>
    <x v="10"/>
    <x v="8"/>
    <s v="ЭС"/>
    <s v="Адрес157"/>
    <n v="5221000"/>
    <x v="13"/>
    <x v="6"/>
    <s v="кг"/>
    <n v="3.4"/>
    <n v="243.23600000000002"/>
    <n v="293.25"/>
    <n v="50.013999999999982"/>
  </r>
  <r>
    <x v="75"/>
    <x v="18"/>
    <x v="35"/>
    <s v="ЭС"/>
    <s v="Адрес103"/>
    <n v="190000"/>
    <x v="54"/>
    <x v="6"/>
    <s v="кг"/>
    <n v="3.5"/>
    <n v="315.35210000000001"/>
    <n v="372.12"/>
    <n v="56.767899999999997"/>
  </r>
  <r>
    <x v="75"/>
    <x v="12"/>
    <x v="15"/>
    <s v="См"/>
    <s v="Адрес128"/>
    <n v="1005040800"/>
    <x v="9"/>
    <x v="5"/>
    <s v="кг"/>
    <n v="3"/>
    <n v="192.6456"/>
    <n v="258.75"/>
    <n v="66.104399999999998"/>
  </r>
  <r>
    <x v="75"/>
    <x v="18"/>
    <x v="61"/>
    <s v="ЭС"/>
    <s v="Адрес180"/>
    <n v="210100"/>
    <x v="18"/>
    <x v="6"/>
    <s v="кг"/>
    <n v="6"/>
    <n v="492.2328"/>
    <n v="559.91999999999996"/>
    <n v="67.687199999999962"/>
  </r>
  <r>
    <x v="75"/>
    <x v="18"/>
    <x v="30"/>
    <s v="ЭС"/>
    <s v="Адрес92"/>
    <n v="1005712010"/>
    <x v="24"/>
    <x v="5"/>
    <s v="кг"/>
    <n v="4.8"/>
    <n v="509.98080000000004"/>
    <n v="580.79999999999995"/>
    <n v="70.81919999999991"/>
  </r>
  <r>
    <x v="75"/>
    <x v="17"/>
    <x v="16"/>
    <s v="ЭС"/>
    <s v="Адрес146"/>
    <n v="1005201100"/>
    <x v="45"/>
    <x v="3"/>
    <s v="кг"/>
    <n v="5.7"/>
    <n v="223.50380000000001"/>
    <n v="308.08499999999998"/>
    <n v="84.581199999999967"/>
  </r>
  <r>
    <x v="75"/>
    <x v="1"/>
    <x v="22"/>
    <s v="ЭС"/>
    <s v="Адрес129"/>
    <n v="1005712005"/>
    <x v="55"/>
    <x v="5"/>
    <s v="кг"/>
    <n v="8"/>
    <n v="387.09360000000004"/>
    <n v="486"/>
    <n v="98.906399999999962"/>
  </r>
  <r>
    <x v="75"/>
    <x v="18"/>
    <x v="37"/>
    <s v="ЭС"/>
    <s v="Адрес181"/>
    <n v="1005300500"/>
    <x v="28"/>
    <x v="7"/>
    <s v="кг"/>
    <n v="4"/>
    <n v="820"/>
    <n v="933.2"/>
    <n v="113.20000000000005"/>
  </r>
  <r>
    <x v="75"/>
    <x v="18"/>
    <x v="80"/>
    <s v="ЭС"/>
    <s v="Адрес105"/>
    <n v="5162402"/>
    <x v="31"/>
    <x v="6"/>
    <s v="кг"/>
    <n v="9.6"/>
    <n v="783.87600000000009"/>
    <n v="910.8"/>
    <n v="126.92399999999986"/>
  </r>
  <r>
    <x v="75"/>
    <x v="18"/>
    <x v="89"/>
    <s v="См"/>
    <s v="Адрес91"/>
    <n v="1005040400"/>
    <x v="35"/>
    <x v="5"/>
    <s v="кг"/>
    <n v="4"/>
    <n v="934.8"/>
    <n v="1063.2"/>
    <n v="128.40000000000009"/>
  </r>
  <r>
    <x v="75"/>
    <x v="18"/>
    <x v="95"/>
    <s v="ЭС"/>
    <s v="Адрес155"/>
    <n v="220000"/>
    <x v="17"/>
    <x v="6"/>
    <s v="кг"/>
    <n v="4"/>
    <n v="934.8"/>
    <n v="1063.2"/>
    <n v="128.40000000000009"/>
  </r>
  <r>
    <x v="75"/>
    <x v="18"/>
    <x v="4"/>
    <s v="ЭС"/>
    <s v="Адрес77"/>
    <n v="260000"/>
    <x v="79"/>
    <x v="6"/>
    <s v="кг"/>
    <n v="10"/>
    <n v="1096.9000000000001"/>
    <n v="1242"/>
    <n v="145.09999999999991"/>
  </r>
  <r>
    <x v="75"/>
    <x v="18"/>
    <x v="5"/>
    <s v="ЭС"/>
    <s v="Адрес89"/>
    <n v="1005201000"/>
    <x v="4"/>
    <x v="3"/>
    <s v="кг"/>
    <n v="4"/>
    <n v="125.78280000000001"/>
    <n v="290.76"/>
    <n v="164.97719999999998"/>
  </r>
  <r>
    <x v="75"/>
    <x v="12"/>
    <x v="13"/>
    <s v="ЭС"/>
    <s v="Адрес161"/>
    <n v="1005201500"/>
    <x v="44"/>
    <x v="3"/>
    <s v="кг"/>
    <n v="11.4"/>
    <n v="447.00760000000002"/>
    <n v="616.16999999999996"/>
    <n v="169.16239999999993"/>
  </r>
  <r>
    <x v="75"/>
    <x v="18"/>
    <x v="1"/>
    <s v="ЭС"/>
    <s v="Адрес88"/>
    <n v="5221000"/>
    <x v="13"/>
    <x v="6"/>
    <s v="кг"/>
    <n v="24"/>
    <n v="1281.8496"/>
    <n v="1452.72"/>
    <n v="170.87040000000002"/>
  </r>
  <r>
    <x v="75"/>
    <x v="18"/>
    <x v="80"/>
    <s v="ЭС"/>
    <s v="Адрес105"/>
    <n v="210200"/>
    <x v="19"/>
    <x v="6"/>
    <s v="кг"/>
    <n v="7.5"/>
    <n v="1027.0003000000002"/>
    <n v="1204.2750000000001"/>
    <n v="177.27469999999994"/>
  </r>
  <r>
    <x v="75"/>
    <x v="1"/>
    <x v="31"/>
    <s v="ЭС"/>
    <s v="Адрес114"/>
    <n v="252505"/>
    <x v="14"/>
    <x v="0"/>
    <s v="кг"/>
    <n v="6.44"/>
    <n v="1789.48"/>
    <n v="2035.32"/>
    <n v="245.83999999999992"/>
  </r>
  <r>
    <x v="75"/>
    <x v="12"/>
    <x v="114"/>
    <s v="См"/>
    <s v="Адрес159"/>
    <n v="1005040200"/>
    <x v="21"/>
    <x v="5"/>
    <s v="кг"/>
    <n v="3"/>
    <n v="0"/>
    <n v="258.75"/>
    <n v="258.75"/>
  </r>
  <r>
    <x v="76"/>
    <x v="9"/>
    <x v="12"/>
    <s v="ЭС"/>
    <s v="Адрес142"/>
    <n v="1005052800"/>
    <x v="80"/>
    <x v="1"/>
    <s v="кг"/>
    <n v="0.1"/>
    <n v="14.018000000000001"/>
    <n v="17.72"/>
    <n v="3.7019999999999982"/>
  </r>
  <r>
    <x v="76"/>
    <x v="9"/>
    <x v="18"/>
    <s v="С"/>
    <s v="Адрес135"/>
    <n v="573100"/>
    <x v="23"/>
    <x v="2"/>
    <s v="кг"/>
    <n v="1"/>
    <n v="93.48"/>
    <n v="112.7"/>
    <n v="19.22"/>
  </r>
  <r>
    <x v="76"/>
    <x v="9"/>
    <x v="17"/>
    <s v="ЭС"/>
    <s v="Адрес132"/>
    <n v="573100"/>
    <x v="23"/>
    <x v="2"/>
    <s v="кг"/>
    <n v="1"/>
    <n v="93.48"/>
    <n v="112.7"/>
    <n v="19.22"/>
  </r>
  <r>
    <x v="76"/>
    <x v="9"/>
    <x v="47"/>
    <s v="ЭС"/>
    <s v="Адрес162"/>
    <n v="1005186100"/>
    <x v="40"/>
    <x v="3"/>
    <s v="кг"/>
    <n v="2"/>
    <n v="106.82080000000001"/>
    <n v="128.80000000000001"/>
    <n v="21.979200000000006"/>
  </r>
  <r>
    <x v="76"/>
    <x v="9"/>
    <x v="2"/>
    <s v="ЭС"/>
    <s v="Адрес154"/>
    <n v="1005040900"/>
    <x v="26"/>
    <x v="5"/>
    <s v="кг"/>
    <n v="1"/>
    <n v="116.3832"/>
    <n v="139.65"/>
    <n v="23.266800000000003"/>
  </r>
  <r>
    <x v="76"/>
    <x v="18"/>
    <x v="109"/>
    <s v="Опт"/>
    <s v="Адрес153"/>
    <n v="170100"/>
    <x v="73"/>
    <x v="2"/>
    <s v="кг"/>
    <n v="3.5"/>
    <n v="374.39850000000001"/>
    <n v="398.72"/>
    <n v="24.321500000000015"/>
  </r>
  <r>
    <x v="76"/>
    <x v="18"/>
    <x v="128"/>
    <s v="Мм"/>
    <s v="Адрес260"/>
    <n v="260000"/>
    <x v="79"/>
    <x v="6"/>
    <s v="кг"/>
    <n v="2.52"/>
    <n v="206.64"/>
    <n v="234.78"/>
    <n v="28.140000000000015"/>
  </r>
  <r>
    <x v="76"/>
    <x v="18"/>
    <x v="3"/>
    <s v="С"/>
    <s v="Адрес156"/>
    <n v="1005040600"/>
    <x v="53"/>
    <x v="5"/>
    <s v="кг"/>
    <n v="3"/>
    <n v="214.65"/>
    <n v="244.11"/>
    <n v="29.460000000000008"/>
  </r>
  <r>
    <x v="76"/>
    <x v="18"/>
    <x v="3"/>
    <s v="С"/>
    <s v="Адрес156"/>
    <n v="1005030501"/>
    <x v="34"/>
    <x v="5"/>
    <s v="кг"/>
    <n v="2.8"/>
    <n v="280.4477"/>
    <n v="318.976"/>
    <n v="38.528300000000002"/>
  </r>
  <r>
    <x v="76"/>
    <x v="18"/>
    <x v="16"/>
    <s v="ЭС"/>
    <s v="Адрес146"/>
    <n v="1005040600"/>
    <x v="53"/>
    <x v="5"/>
    <s v="кг"/>
    <n v="3.2"/>
    <n v="264.53200000000004"/>
    <n v="303.60000000000002"/>
    <n v="39.067999999999984"/>
  </r>
  <r>
    <x v="76"/>
    <x v="4"/>
    <x v="66"/>
    <s v="ЭС"/>
    <s v="Адрес69"/>
    <n v="170101"/>
    <x v="8"/>
    <x v="2"/>
    <s v="кг"/>
    <n v="2"/>
    <n v="190.79040000000001"/>
    <n v="230.02"/>
    <n v="39.229600000000005"/>
  </r>
  <r>
    <x v="76"/>
    <x v="1"/>
    <x v="109"/>
    <s v="Опт"/>
    <s v="Адрес153"/>
    <n v="252505"/>
    <x v="14"/>
    <x v="0"/>
    <s v="кг"/>
    <n v="3.5"/>
    <n v="321.11560000000003"/>
    <n v="372.12"/>
    <n v="51.004399999999976"/>
  </r>
  <r>
    <x v="76"/>
    <x v="6"/>
    <x v="28"/>
    <s v="ЭС"/>
    <s v="Адрес130"/>
    <n v="20200"/>
    <x v="70"/>
    <x v="0"/>
    <s v="кг"/>
    <n v="2"/>
    <n v="163.75300000000001"/>
    <n v="214.9"/>
    <n v="51.146999999999991"/>
  </r>
  <r>
    <x v="76"/>
    <x v="18"/>
    <x v="15"/>
    <s v="См"/>
    <s v="Адрес128"/>
    <n v="190000"/>
    <x v="54"/>
    <x v="6"/>
    <s v="кг"/>
    <n v="5"/>
    <n v="389.8365"/>
    <n v="444.8"/>
    <n v="54.96350000000001"/>
  </r>
  <r>
    <x v="76"/>
    <x v="18"/>
    <x v="41"/>
    <s v="См"/>
    <s v="Адрес137"/>
    <n v="5190002"/>
    <x v="25"/>
    <x v="6"/>
    <s v="кг"/>
    <n v="2.64"/>
    <n v="400.5564"/>
    <n v="455.64"/>
    <n v="55.08359999999999"/>
  </r>
  <r>
    <x v="76"/>
    <x v="18"/>
    <x v="136"/>
    <s v="Мм"/>
    <s v="Адрес283"/>
    <n v="210000"/>
    <x v="17"/>
    <x v="6"/>
    <s v="кг"/>
    <n v="5"/>
    <n v="389.41550000000001"/>
    <n v="444.8"/>
    <n v="55.384500000000003"/>
  </r>
  <r>
    <x v="76"/>
    <x v="18"/>
    <x v="13"/>
    <s v="ЭС"/>
    <s v="Адрес161"/>
    <n v="1005300000"/>
    <x v="36"/>
    <x v="7"/>
    <s v="кг"/>
    <n v="5"/>
    <n v="393.09950000000003"/>
    <n v="450.25"/>
    <n v="57.150499999999965"/>
  </r>
  <r>
    <x v="76"/>
    <x v="18"/>
    <x v="69"/>
    <s v="ЭС"/>
    <s v="Адрес133"/>
    <n v="1005400001"/>
    <x v="43"/>
    <x v="7"/>
    <s v="кг"/>
    <n v="1.92"/>
    <n v="465.625"/>
    <n v="531.70000000000005"/>
    <n v="66.075000000000045"/>
  </r>
  <r>
    <x v="76"/>
    <x v="18"/>
    <x v="0"/>
    <s v="С"/>
    <s v="Адрес151"/>
    <n v="1005030501"/>
    <x v="34"/>
    <x v="5"/>
    <s v="кг"/>
    <n v="5"/>
    <n v="582.78650000000005"/>
    <n v="658.75"/>
    <n v="75.963499999999954"/>
  </r>
  <r>
    <x v="76"/>
    <x v="1"/>
    <x v="124"/>
    <s v="Нт"/>
    <s v="Адрес9"/>
    <n v="1005050000"/>
    <x v="76"/>
    <x v="1"/>
    <s v="кг"/>
    <n v="7.5"/>
    <n v="407.83"/>
    <n v="515.25"/>
    <n v="107.42000000000002"/>
  </r>
  <r>
    <x v="76"/>
    <x v="18"/>
    <x v="62"/>
    <s v="ЭС"/>
    <s v="Адрес158"/>
    <n v="1005300000"/>
    <x v="36"/>
    <x v="7"/>
    <s v="кг"/>
    <n v="6.45"/>
    <n v="1716.7620000000002"/>
    <n v="1943.7"/>
    <n v="226.93799999999987"/>
  </r>
  <r>
    <x v="77"/>
    <x v="18"/>
    <x v="35"/>
    <s v="ЭС"/>
    <s v="Адрес103"/>
    <n v="252505"/>
    <x v="14"/>
    <x v="0"/>
    <s v="кг"/>
    <n v="2.52"/>
    <n v="206.64"/>
    <n v="234.78"/>
    <n v="28.140000000000015"/>
  </r>
  <r>
    <x v="77"/>
    <x v="18"/>
    <x v="33"/>
    <s v="К"/>
    <s v="Адрес90"/>
    <n v="5190002"/>
    <x v="25"/>
    <x v="6"/>
    <s v="кг"/>
    <n v="1.65"/>
    <n v="229.67450000000002"/>
    <n v="262.57"/>
    <n v="32.89549999999997"/>
  </r>
  <r>
    <x v="77"/>
    <x v="18"/>
    <x v="80"/>
    <s v="ЭС"/>
    <s v="Адрес105"/>
    <n v="1005274300"/>
    <x v="75"/>
    <x v="7"/>
    <s v="кг"/>
    <n v="5.7"/>
    <n v="255.64500000000001"/>
    <n v="290.64300000000003"/>
    <n v="34.998000000000019"/>
  </r>
  <r>
    <x v="77"/>
    <x v="1"/>
    <x v="24"/>
    <s v="См"/>
    <s v="Адрес87"/>
    <n v="1005050000"/>
    <x v="76"/>
    <x v="1"/>
    <s v="кг"/>
    <n v="3.5"/>
    <n v="326.81360000000001"/>
    <n v="372.12"/>
    <n v="45.306399999999996"/>
  </r>
  <r>
    <x v="77"/>
    <x v="18"/>
    <x v="66"/>
    <s v="ЭС"/>
    <s v="Адрес69"/>
    <n v="5162402"/>
    <x v="31"/>
    <x v="6"/>
    <s v="кг"/>
    <n v="5"/>
    <n v="477"/>
    <n v="542.5"/>
    <n v="65.5"/>
  </r>
  <r>
    <x v="77"/>
    <x v="18"/>
    <x v="89"/>
    <s v="См"/>
    <s v="Адрес91"/>
    <n v="1005050300"/>
    <x v="74"/>
    <x v="1"/>
    <s v="кг"/>
    <n v="2.64"/>
    <n v="480.72"/>
    <n v="546.84"/>
    <n v="66.12"/>
  </r>
  <r>
    <x v="77"/>
    <x v="18"/>
    <x v="61"/>
    <s v="ЭС"/>
    <s v="Адрес180"/>
    <n v="5162402"/>
    <x v="31"/>
    <x v="6"/>
    <s v="кг"/>
    <n v="7.56"/>
    <n v="349.64640000000003"/>
    <n v="425.88"/>
    <n v="76.233599999999967"/>
  </r>
  <r>
    <x v="77"/>
    <x v="10"/>
    <x v="80"/>
    <s v="ЭС"/>
    <s v="Адрес105"/>
    <n v="1005712010"/>
    <x v="24"/>
    <x v="5"/>
    <s v="кг"/>
    <n v="5"/>
    <n v="476.87450000000001"/>
    <n v="575.04999999999995"/>
    <n v="98.175499999999943"/>
  </r>
  <r>
    <x v="77"/>
    <x v="1"/>
    <x v="29"/>
    <s v="ЭС"/>
    <s v="Адрес107"/>
    <n v="1005051500"/>
    <x v="1"/>
    <x v="1"/>
    <s v="кг"/>
    <n v="5"/>
    <n v="608.745"/>
    <n v="716.1"/>
    <n v="107.35500000000002"/>
  </r>
  <r>
    <x v="77"/>
    <x v="18"/>
    <x v="36"/>
    <s v="См"/>
    <s v="Адрес104"/>
    <n v="1005050300"/>
    <x v="74"/>
    <x v="1"/>
    <s v="кг"/>
    <n v="4"/>
    <n v="858.4"/>
    <n v="976.8"/>
    <n v="118.39999999999998"/>
  </r>
  <r>
    <x v="77"/>
    <x v="18"/>
    <x v="1"/>
    <s v="ЭС"/>
    <s v="Адрес88"/>
    <n v="1005274300"/>
    <x v="75"/>
    <x v="7"/>
    <s v="кг"/>
    <n v="3.22"/>
    <n v="894.74"/>
    <n v="1017.66"/>
    <n v="122.91999999999996"/>
  </r>
  <r>
    <x v="77"/>
    <x v="10"/>
    <x v="1"/>
    <s v="ЭС"/>
    <s v="Адрес88"/>
    <n v="1005040200"/>
    <x v="21"/>
    <x v="5"/>
    <s v="кг"/>
    <n v="8"/>
    <n v="387.09360000000004"/>
    <n v="515.20000000000005"/>
    <n v="128.10640000000001"/>
  </r>
  <r>
    <x v="77"/>
    <x v="10"/>
    <x v="46"/>
    <s v="С"/>
    <s v="Адрес75"/>
    <n v="190000"/>
    <x v="54"/>
    <x v="6"/>
    <s v="кг"/>
    <n v="5"/>
    <n v="342.5625"/>
    <n v="471.5"/>
    <n v="128.9375"/>
  </r>
  <r>
    <x v="77"/>
    <x v="18"/>
    <x v="5"/>
    <s v="ЭС"/>
    <s v="Адрес89"/>
    <n v="1005201500"/>
    <x v="44"/>
    <x v="3"/>
    <s v="кг"/>
    <n v="4"/>
    <n v="660.78160000000003"/>
    <n v="794.2"/>
    <n v="133.41840000000002"/>
  </r>
  <r>
    <x v="77"/>
    <x v="0"/>
    <x v="111"/>
    <s v="Нт"/>
    <s v="Адрес1"/>
    <n v="280500"/>
    <x v="6"/>
    <x v="0"/>
    <s v="кг"/>
    <n v="8"/>
    <n v="383.11840000000001"/>
    <n v="525.52"/>
    <n v="142.40159999999997"/>
  </r>
  <r>
    <x v="77"/>
    <x v="0"/>
    <x v="106"/>
    <s v="Опт"/>
    <s v="Адрес166"/>
    <n v="30000"/>
    <x v="15"/>
    <x v="0"/>
    <s v="кг"/>
    <n v="8"/>
    <n v="377.6696"/>
    <n v="525.52"/>
    <n v="147.85039999999998"/>
  </r>
  <r>
    <x v="77"/>
    <x v="18"/>
    <x v="36"/>
    <s v="См"/>
    <s v="Адрес104"/>
    <n v="1005712005"/>
    <x v="55"/>
    <x v="5"/>
    <s v="кг"/>
    <n v="9"/>
    <n v="1240.6464000000001"/>
    <n v="1413.72"/>
    <n v="173.07359999999994"/>
  </r>
  <r>
    <x v="77"/>
    <x v="18"/>
    <x v="24"/>
    <s v="См"/>
    <s v="Адрес87"/>
    <n v="210000"/>
    <x v="17"/>
    <x v="6"/>
    <s v="кг"/>
    <n v="3.68"/>
    <n v="1183.4864"/>
    <n v="1364.32"/>
    <n v="180.83359999999993"/>
  </r>
  <r>
    <x v="77"/>
    <x v="10"/>
    <x v="80"/>
    <s v="ЭС"/>
    <s v="Адрес105"/>
    <n v="1005274300"/>
    <x v="75"/>
    <x v="7"/>
    <s v="кг"/>
    <n v="10"/>
    <n v="953.85050000000001"/>
    <n v="1150.0999999999999"/>
    <n v="196.2494999999999"/>
  </r>
  <r>
    <x v="77"/>
    <x v="0"/>
    <x v="11"/>
    <s v="Опт"/>
    <s v="Адрес115"/>
    <n v="1005186100"/>
    <x v="40"/>
    <x v="3"/>
    <s v="кг"/>
    <n v="14"/>
    <n v="677.41380000000004"/>
    <n v="919.66"/>
    <n v="242.24619999999993"/>
  </r>
  <r>
    <x v="77"/>
    <x v="18"/>
    <x v="37"/>
    <s v="ЭС"/>
    <s v="Адрес181"/>
    <n v="170000"/>
    <x v="67"/>
    <x v="2"/>
    <s v="кг"/>
    <n v="15"/>
    <n v="1091.6445000000001"/>
    <n v="1334.4"/>
    <n v="242.75549999999998"/>
  </r>
  <r>
    <x v="78"/>
    <x v="18"/>
    <x v="9"/>
    <s v="См"/>
    <s v="Адрес148"/>
    <n v="1005050000"/>
    <x v="76"/>
    <x v="1"/>
    <s v="кг"/>
    <n v="3.5"/>
    <n v="423.09890000000001"/>
    <n v="398.72"/>
    <n v="-24.378899999999987"/>
  </r>
  <r>
    <x v="78"/>
    <x v="18"/>
    <x v="4"/>
    <s v="ЭС"/>
    <s v="Адрес77"/>
    <n v="570000"/>
    <x v="41"/>
    <x v="2"/>
    <s v="кг"/>
    <n v="2.6880000000000002"/>
    <n v="290.62880000000001"/>
    <n v="308"/>
    <n v="17.371199999999988"/>
  </r>
  <r>
    <x v="78"/>
    <x v="10"/>
    <x v="10"/>
    <s v="См"/>
    <s v="Адрес143"/>
    <n v="20200"/>
    <x v="70"/>
    <x v="0"/>
    <s v="кг"/>
    <n v="2"/>
    <n v="106.60860000000001"/>
    <n v="126.3"/>
    <n v="19.691399999999987"/>
  </r>
  <r>
    <x v="78"/>
    <x v="10"/>
    <x v="78"/>
    <s v="Мм"/>
    <s v="Адрес126"/>
    <n v="20100"/>
    <x v="5"/>
    <x v="0"/>
    <s v="кг"/>
    <n v="4"/>
    <n v="213.42840000000001"/>
    <n v="252.6"/>
    <n v="39.171599999999984"/>
  </r>
  <r>
    <x v="78"/>
    <x v="9"/>
    <x v="30"/>
    <s v="ЭС"/>
    <s v="Адрес92"/>
    <n v="1005244300"/>
    <x v="62"/>
    <x v="7"/>
    <s v="кг"/>
    <n v="2"/>
    <n v="219.38"/>
    <n v="263.3"/>
    <n v="43.920000000000016"/>
  </r>
  <r>
    <x v="78"/>
    <x v="18"/>
    <x v="18"/>
    <s v="С"/>
    <s v="Адрес135"/>
    <n v="252505"/>
    <x v="14"/>
    <x v="0"/>
    <s v="кг"/>
    <n v="4"/>
    <n v="352.78"/>
    <n v="401.6"/>
    <n v="48.82000000000005"/>
  </r>
  <r>
    <x v="78"/>
    <x v="18"/>
    <x v="75"/>
    <s v="ЭС"/>
    <s v="Адрес150"/>
    <n v="1005050100"/>
    <x v="69"/>
    <x v="1"/>
    <s v="кг"/>
    <n v="5"/>
    <n v="395.95"/>
    <n v="450.25"/>
    <n v="54.300000000000011"/>
  </r>
  <r>
    <x v="78"/>
    <x v="1"/>
    <x v="3"/>
    <s v="С"/>
    <s v="Адрес156"/>
    <n v="1005212000"/>
    <x v="57"/>
    <x v="3"/>
    <s v="кг"/>
    <n v="7.5"/>
    <n v="452.65499999999997"/>
    <n v="515.25"/>
    <n v="62.595000000000027"/>
  </r>
  <r>
    <x v="78"/>
    <x v="1"/>
    <x v="140"/>
    <s v="См"/>
    <s v="Адрес144"/>
    <n v="1005201000"/>
    <x v="4"/>
    <x v="3"/>
    <s v="кг"/>
    <n v="3.3"/>
    <n v="545.03899999999999"/>
    <n v="620.62"/>
    <n v="75.581000000000017"/>
  </r>
  <r>
    <x v="78"/>
    <x v="18"/>
    <x v="1"/>
    <s v="ЭС"/>
    <s v="Адрес88"/>
    <n v="1005050100"/>
    <x v="69"/>
    <x v="1"/>
    <s v="кг"/>
    <n v="1.96"/>
    <n v="562.798"/>
    <n v="640.1"/>
    <n v="77.302000000000021"/>
  </r>
  <r>
    <x v="78"/>
    <x v="10"/>
    <x v="137"/>
    <s v="Мм"/>
    <s v="Адрес259"/>
    <n v="1005030501"/>
    <x v="34"/>
    <x v="5"/>
    <s v="кг"/>
    <n v="8"/>
    <n v="427.32960000000003"/>
    <n v="515.20000000000005"/>
    <n v="87.870400000000018"/>
  </r>
  <r>
    <x v="78"/>
    <x v="9"/>
    <x v="30"/>
    <s v="ЭС"/>
    <s v="Адрес92"/>
    <n v="573100"/>
    <x v="23"/>
    <x v="2"/>
    <s v="кг"/>
    <n v="5"/>
    <n v="467.4"/>
    <n v="563.5"/>
    <n v="96.100000000000023"/>
  </r>
  <r>
    <x v="78"/>
    <x v="18"/>
    <x v="81"/>
    <s v="ЭС"/>
    <s v="Адрес119"/>
    <n v="1005052500"/>
    <x v="51"/>
    <x v="1"/>
    <s v="кг"/>
    <n v="2.198"/>
    <n v="854.55439999999999"/>
    <n v="972.02"/>
    <n v="117.46559999999999"/>
  </r>
  <r>
    <x v="78"/>
    <x v="18"/>
    <x v="12"/>
    <s v="ЭС"/>
    <s v="Адрес142"/>
    <n v="220000"/>
    <x v="17"/>
    <x v="6"/>
    <s v="кг"/>
    <n v="4"/>
    <n v="934.8"/>
    <n v="1063.2"/>
    <n v="128.40000000000009"/>
  </r>
  <r>
    <x v="78"/>
    <x v="18"/>
    <x v="8"/>
    <s v="ЭС"/>
    <s v="Адрес157"/>
    <n v="1005050400"/>
    <x v="52"/>
    <x v="1"/>
    <s v="кг"/>
    <n v="4"/>
    <n v="934.79600000000005"/>
    <n v="1063.2"/>
    <n v="128.404"/>
  </r>
  <r>
    <x v="78"/>
    <x v="10"/>
    <x v="59"/>
    <s v="См"/>
    <s v="Адрес138"/>
    <n v="190000"/>
    <x v="54"/>
    <x v="6"/>
    <s v="кг"/>
    <n v="5"/>
    <n v="342.5625"/>
    <n v="471.5"/>
    <n v="128.9375"/>
  </r>
  <r>
    <x v="78"/>
    <x v="18"/>
    <x v="66"/>
    <s v="ЭС"/>
    <s v="Адрес69"/>
    <n v="1005201500"/>
    <x v="44"/>
    <x v="3"/>
    <s v="кг"/>
    <n v="4"/>
    <n v="660.78160000000003"/>
    <n v="794.2"/>
    <n v="133.41840000000002"/>
  </r>
  <r>
    <x v="78"/>
    <x v="18"/>
    <x v="25"/>
    <s v="ЭС"/>
    <s v="Адрес131"/>
    <n v="1005050300"/>
    <x v="74"/>
    <x v="1"/>
    <s v="кг"/>
    <n v="16"/>
    <n v="813.09199999999998"/>
    <n v="972"/>
    <n v="158.90800000000002"/>
  </r>
  <r>
    <x v="78"/>
    <x v="18"/>
    <x v="8"/>
    <s v="ЭС"/>
    <s v="Адрес157"/>
    <n v="1005050000"/>
    <x v="76"/>
    <x v="1"/>
    <s v="кг"/>
    <n v="4"/>
    <n v="1316"/>
    <n v="1497.2"/>
    <n v="181.20000000000005"/>
  </r>
  <r>
    <x v="78"/>
    <x v="18"/>
    <x v="13"/>
    <s v="ЭС"/>
    <s v="Адрес161"/>
    <n v="1005040200"/>
    <x v="21"/>
    <x v="5"/>
    <s v="кг"/>
    <n v="3"/>
    <n v="0"/>
    <n v="244.11"/>
    <n v="244.11"/>
  </r>
  <r>
    <x v="78"/>
    <x v="9"/>
    <x v="6"/>
    <s v="С"/>
    <s v="Адрес78"/>
    <n v="573100"/>
    <x v="23"/>
    <x v="2"/>
    <s v="кг"/>
    <n v="17"/>
    <n v="1589.16"/>
    <n v="1915.9"/>
    <n v="326.74"/>
  </r>
  <r>
    <x v="79"/>
    <x v="18"/>
    <x v="35"/>
    <s v="ЭС"/>
    <s v="Адрес103"/>
    <n v="1005050300"/>
    <x v="74"/>
    <x v="1"/>
    <s v="кг"/>
    <n v="3.5"/>
    <n v="375.5213"/>
    <n v="398.72"/>
    <n v="23.198700000000031"/>
  </r>
  <r>
    <x v="79"/>
    <x v="18"/>
    <x v="59"/>
    <s v="См"/>
    <s v="Адрес138"/>
    <n v="1005051700"/>
    <x v="2"/>
    <x v="1"/>
    <s v="кг"/>
    <n v="1.65"/>
    <n v="230.78"/>
    <n v="262.57"/>
    <n v="31.789999999999992"/>
  </r>
  <r>
    <x v="79"/>
    <x v="9"/>
    <x v="70"/>
    <s v="ЭС"/>
    <s v="Адрес139"/>
    <n v="270300"/>
    <x v="61"/>
    <x v="0"/>
    <s v="кг"/>
    <n v="3"/>
    <n v="194.58"/>
    <n v="234.6"/>
    <n v="40.019999999999982"/>
  </r>
  <r>
    <x v="79"/>
    <x v="10"/>
    <x v="30"/>
    <s v="ЭС"/>
    <s v="Адрес92"/>
    <n v="1005030501"/>
    <x v="34"/>
    <x v="5"/>
    <s v="кг"/>
    <n v="2.8"/>
    <n v="280.42"/>
    <n v="331.52"/>
    <n v="51.099999999999966"/>
  </r>
  <r>
    <x v="79"/>
    <x v="18"/>
    <x v="61"/>
    <s v="ЭС"/>
    <s v="Адрес180"/>
    <n v="280500"/>
    <x v="6"/>
    <x v="0"/>
    <s v="кг"/>
    <n v="2.64"/>
    <n v="400.56720000000001"/>
    <n v="455.64"/>
    <n v="55.072799999999972"/>
  </r>
  <r>
    <x v="79"/>
    <x v="18"/>
    <x v="106"/>
    <s v="Опт"/>
    <s v="Адрес166"/>
    <n v="1500000001"/>
    <x v="63"/>
    <x v="4"/>
    <s v="кг"/>
    <n v="2.64"/>
    <n v="400.56120000000004"/>
    <n v="455.64"/>
    <n v="55.078799999999944"/>
  </r>
  <r>
    <x v="79"/>
    <x v="1"/>
    <x v="1"/>
    <s v="ЭС"/>
    <s v="Адрес88"/>
    <n v="1005712365"/>
    <x v="51"/>
    <x v="5"/>
    <s v="кг"/>
    <n v="2.64"/>
    <n v="400.56"/>
    <n v="455.64"/>
    <n v="55.079999999999984"/>
  </r>
  <r>
    <x v="79"/>
    <x v="18"/>
    <x v="77"/>
    <s v="Мм"/>
    <s v="Адрес230"/>
    <n v="1005052800"/>
    <x v="80"/>
    <x v="1"/>
    <s v="кг"/>
    <n v="3.3"/>
    <n v="461.56"/>
    <n v="525.14"/>
    <n v="63.579999999999984"/>
  </r>
  <r>
    <x v="79"/>
    <x v="10"/>
    <x v="31"/>
    <s v="ЭС"/>
    <s v="Адрес114"/>
    <n v="1005212000"/>
    <x v="57"/>
    <x v="3"/>
    <s v="кг"/>
    <n v="5"/>
    <n v="395.9"/>
    <n v="468"/>
    <n v="72.100000000000023"/>
  </r>
  <r>
    <x v="79"/>
    <x v="18"/>
    <x v="155"/>
    <s v="Мм"/>
    <s v="Адрес100"/>
    <n v="1005201100"/>
    <x v="45"/>
    <x v="3"/>
    <s v="кг"/>
    <n v="2"/>
    <n v="324.30540000000002"/>
    <n v="397.1"/>
    <n v="72.794600000000003"/>
  </r>
  <r>
    <x v="79"/>
    <x v="18"/>
    <x v="109"/>
    <s v="Опт"/>
    <s v="Адрес153"/>
    <n v="1005040800"/>
    <x v="9"/>
    <x v="5"/>
    <s v="кг"/>
    <n v="3.3"/>
    <n v="545.03899999999999"/>
    <n v="620.62"/>
    <n v="75.581000000000017"/>
  </r>
  <r>
    <x v="79"/>
    <x v="18"/>
    <x v="101"/>
    <s v="Опт"/>
    <s v="Адрес127"/>
    <n v="1005274000"/>
    <x v="71"/>
    <x v="7"/>
    <s v="кг"/>
    <n v="1.96"/>
    <n v="561.85400000000004"/>
    <n v="640.1"/>
    <n v="78.245999999999981"/>
  </r>
  <r>
    <x v="79"/>
    <x v="10"/>
    <x v="37"/>
    <s v="ЭС"/>
    <s v="Адрес181"/>
    <n v="1005050000"/>
    <x v="76"/>
    <x v="1"/>
    <s v="кг"/>
    <n v="5"/>
    <n v="476.976"/>
    <n v="563.75"/>
    <n v="86.774000000000001"/>
  </r>
  <r>
    <x v="79"/>
    <x v="15"/>
    <x v="1"/>
    <s v="ЭС"/>
    <s v="Адрес88"/>
    <n v="580000"/>
    <x v="3"/>
    <x v="2"/>
    <s v="кг"/>
    <n v="8"/>
    <n v="595.30560000000003"/>
    <n v="690"/>
    <n v="94.694399999999973"/>
  </r>
  <r>
    <x v="79"/>
    <x v="15"/>
    <x v="1"/>
    <s v="ЭС"/>
    <s v="Адрес88"/>
    <n v="1005244300"/>
    <x v="62"/>
    <x v="7"/>
    <s v="кг"/>
    <n v="3.5"/>
    <n v="280.73680000000002"/>
    <n v="390.6"/>
    <n v="109.86320000000001"/>
  </r>
  <r>
    <x v="79"/>
    <x v="18"/>
    <x v="65"/>
    <s v="Опт"/>
    <s v="Адрес8"/>
    <n v="260100"/>
    <x v="16"/>
    <x v="6"/>
    <s v="кг"/>
    <n v="4"/>
    <n v="858.4"/>
    <n v="976.8"/>
    <n v="118.39999999999998"/>
  </r>
  <r>
    <x v="79"/>
    <x v="18"/>
    <x v="129"/>
    <s v="Мм"/>
    <s v="Адрес200"/>
    <n v="220000"/>
    <x v="17"/>
    <x v="6"/>
    <s v="кг"/>
    <n v="5"/>
    <n v="548.45000000000005"/>
    <n v="678.05"/>
    <n v="129.59999999999991"/>
  </r>
  <r>
    <x v="79"/>
    <x v="9"/>
    <x v="13"/>
    <s v="ЭС"/>
    <s v="Адрес161"/>
    <n v="1005244600"/>
    <x v="49"/>
    <x v="7"/>
    <s v="кг"/>
    <n v="5"/>
    <n v="540.89700000000005"/>
    <n v="718.75"/>
    <n v="177.85299999999995"/>
  </r>
  <r>
    <x v="79"/>
    <x v="18"/>
    <x v="29"/>
    <s v="ЭС"/>
    <s v="Адрес107"/>
    <n v="1005712010"/>
    <x v="24"/>
    <x v="5"/>
    <s v="кг"/>
    <n v="6.45"/>
    <n v="1716.7620000000002"/>
    <n v="1943.7"/>
    <n v="226.93799999999987"/>
  </r>
  <r>
    <x v="79"/>
    <x v="18"/>
    <x v="60"/>
    <s v="ЭС"/>
    <s v="Адрес64"/>
    <n v="1005051500"/>
    <x v="1"/>
    <x v="1"/>
    <s v="кг"/>
    <n v="40"/>
    <n v="2136.7568000000001"/>
    <n v="2421.1999999999998"/>
    <n v="284.44319999999971"/>
  </r>
  <r>
    <x v="79"/>
    <x v="18"/>
    <x v="124"/>
    <s v="Нт"/>
    <s v="Адрес9"/>
    <n v="580000"/>
    <x v="3"/>
    <x v="2"/>
    <s v="кг"/>
    <n v="56"/>
    <n v="4167.2728000000006"/>
    <n v="4716.88"/>
    <n v="549.60719999999947"/>
  </r>
  <r>
    <x v="80"/>
    <x v="18"/>
    <x v="24"/>
    <s v="См"/>
    <s v="Адрес87"/>
    <n v="1005051700"/>
    <x v="2"/>
    <x v="1"/>
    <s v="кг"/>
    <n v="3.5"/>
    <n v="393.70590000000004"/>
    <n v="398.72"/>
    <n v="5.0140999999999849"/>
  </r>
  <r>
    <x v="80"/>
    <x v="7"/>
    <x v="18"/>
    <s v="С"/>
    <s v="Адрес135"/>
    <n v="170000"/>
    <x v="67"/>
    <x v="2"/>
    <s v="кг"/>
    <n v="1"/>
    <n v="66.833300000000008"/>
    <n v="94.3"/>
    <n v="27.466699999999989"/>
  </r>
  <r>
    <x v="80"/>
    <x v="18"/>
    <x v="95"/>
    <s v="ЭС"/>
    <s v="Адрес155"/>
    <n v="270200"/>
    <x v="56"/>
    <x v="0"/>
    <s v="кг"/>
    <n v="1.65"/>
    <n v="229.9539"/>
    <n v="262.57"/>
    <n v="32.616099999999989"/>
  </r>
  <r>
    <x v="80"/>
    <x v="7"/>
    <x v="21"/>
    <s v="ЭС"/>
    <s v="Адрес141"/>
    <n v="1005040500"/>
    <x v="11"/>
    <x v="5"/>
    <s v="кг"/>
    <n v="2"/>
    <n v="190.74980000000002"/>
    <n v="230.02"/>
    <n v="39.270199999999988"/>
  </r>
  <r>
    <x v="80"/>
    <x v="18"/>
    <x v="6"/>
    <s v="С"/>
    <s v="Адрес78"/>
    <n v="270200"/>
    <x v="56"/>
    <x v="0"/>
    <s v="кг"/>
    <n v="4"/>
    <n v="351.178"/>
    <n v="401.6"/>
    <n v="50.422000000000025"/>
  </r>
  <r>
    <x v="80"/>
    <x v="18"/>
    <x v="40"/>
    <s v="ЭС"/>
    <s v="Адрес76"/>
    <n v="270300"/>
    <x v="61"/>
    <x v="0"/>
    <s v="кг"/>
    <n v="2.56"/>
    <n v="259.11360000000002"/>
    <n v="319.36"/>
    <n v="60.246399999999994"/>
  </r>
  <r>
    <x v="80"/>
    <x v="18"/>
    <x v="38"/>
    <s v="ЭС"/>
    <s v="Адрес72"/>
    <n v="210000"/>
    <x v="17"/>
    <x v="6"/>
    <s v="кг"/>
    <n v="5"/>
    <n v="477"/>
    <n v="542.5"/>
    <n v="65.5"/>
  </r>
  <r>
    <x v="80"/>
    <x v="18"/>
    <x v="13"/>
    <s v="ЭС"/>
    <s v="Адрес161"/>
    <n v="1005712010"/>
    <x v="24"/>
    <x v="5"/>
    <s v="кг"/>
    <n v="4.8"/>
    <n v="509.98080000000004"/>
    <n v="580.79999999999995"/>
    <n v="70.81919999999991"/>
  </r>
  <r>
    <x v="80"/>
    <x v="18"/>
    <x v="4"/>
    <s v="ЭС"/>
    <s v="Адрес77"/>
    <n v="252005"/>
    <x v="12"/>
    <x v="0"/>
    <s v="кг"/>
    <n v="5"/>
    <n v="548.45000000000005"/>
    <n v="621"/>
    <n v="72.549999999999955"/>
  </r>
  <r>
    <x v="80"/>
    <x v="18"/>
    <x v="4"/>
    <s v="ЭС"/>
    <s v="Адрес77"/>
    <n v="252005"/>
    <x v="12"/>
    <x v="0"/>
    <s v="кг"/>
    <n v="5.5"/>
    <n v="570.77240000000006"/>
    <n v="649.22"/>
    <n v="78.447599999999966"/>
  </r>
  <r>
    <x v="80"/>
    <x v="15"/>
    <x v="9"/>
    <s v="См"/>
    <s v="Адрес148"/>
    <n v="30000"/>
    <x v="15"/>
    <x v="0"/>
    <s v="кг"/>
    <n v="2.9"/>
    <n v="240.37200000000001"/>
    <n v="323.64"/>
    <n v="83.267999999999972"/>
  </r>
  <r>
    <x v="80"/>
    <x v="18"/>
    <x v="33"/>
    <s v="К"/>
    <s v="Адрес90"/>
    <n v="1005040200"/>
    <x v="21"/>
    <x v="5"/>
    <s v="кг"/>
    <n v="6.4"/>
    <n v="520.70400000000006"/>
    <n v="607.20000000000005"/>
    <n v="86.495999999999981"/>
  </r>
  <r>
    <x v="80"/>
    <x v="18"/>
    <x v="13"/>
    <s v="ЭС"/>
    <s v="Адрес161"/>
    <n v="280500"/>
    <x v="6"/>
    <x v="0"/>
    <s v="кг"/>
    <n v="2.2999999999999998"/>
    <n v="658.18"/>
    <n v="748.7"/>
    <n v="90.520000000000095"/>
  </r>
  <r>
    <x v="80"/>
    <x v="15"/>
    <x v="13"/>
    <s v="ЭС"/>
    <s v="Адрес161"/>
    <n v="1005052800"/>
    <x v="80"/>
    <x v="1"/>
    <s v="кг"/>
    <n v="2.5"/>
    <n v="322.91950000000003"/>
    <n v="421.35"/>
    <n v="98.430499999999995"/>
  </r>
  <r>
    <x v="80"/>
    <x v="18"/>
    <x v="31"/>
    <s v="ЭС"/>
    <s v="Адрес114"/>
    <n v="1005050100"/>
    <x v="69"/>
    <x v="1"/>
    <s v="кг"/>
    <n v="5"/>
    <n v="608.745"/>
    <n v="716.1"/>
    <n v="107.35500000000002"/>
  </r>
  <r>
    <x v="80"/>
    <x v="18"/>
    <x v="4"/>
    <s v="ЭС"/>
    <s v="Адрес77"/>
    <n v="280500"/>
    <x v="6"/>
    <x v="0"/>
    <s v="кг"/>
    <n v="10"/>
    <n v="782.05200000000002"/>
    <n v="889.6"/>
    <n v="107.548"/>
  </r>
  <r>
    <x v="80"/>
    <x v="16"/>
    <x v="2"/>
    <s v="ЭС"/>
    <s v="Адрес154"/>
    <n v="1005040800"/>
    <x v="9"/>
    <x v="5"/>
    <s v="кг"/>
    <n v="5"/>
    <n v="565.82249999999999"/>
    <n v="677.9"/>
    <n v="112.07749999999999"/>
  </r>
  <r>
    <x v="80"/>
    <x v="16"/>
    <x v="20"/>
    <s v="ЭС"/>
    <s v="Адрес140"/>
    <n v="1005052500"/>
    <x v="51"/>
    <x v="1"/>
    <s v="кг"/>
    <n v="5"/>
    <n v="429.7"/>
    <n v="558.29999999999995"/>
    <n v="128.59999999999997"/>
  </r>
  <r>
    <x v="80"/>
    <x v="18"/>
    <x v="30"/>
    <s v="ЭС"/>
    <s v="Адрес92"/>
    <n v="1005244600"/>
    <x v="49"/>
    <x v="7"/>
    <s v="кг"/>
    <n v="4.2"/>
    <n v="410.81040000000002"/>
    <n v="542.08000000000004"/>
    <n v="131.26960000000003"/>
  </r>
  <r>
    <x v="80"/>
    <x v="16"/>
    <x v="20"/>
    <s v="ЭС"/>
    <s v="Адрес140"/>
    <n v="20100"/>
    <x v="5"/>
    <x v="0"/>
    <s v="кг"/>
    <n v="8"/>
    <n v="358.6096"/>
    <n v="500.16"/>
    <n v="141.55040000000002"/>
  </r>
  <r>
    <x v="80"/>
    <x v="1"/>
    <x v="62"/>
    <s v="ЭС"/>
    <s v="Адрес158"/>
    <n v="1005052500"/>
    <x v="51"/>
    <x v="1"/>
    <s v="кг"/>
    <n v="5.6"/>
    <n v="547.74720000000002"/>
    <n v="936.32"/>
    <n v="388.57280000000003"/>
  </r>
  <r>
    <x v="81"/>
    <x v="6"/>
    <x v="8"/>
    <s v="ЭС"/>
    <s v="Адрес157"/>
    <n v="1005274600"/>
    <x v="32"/>
    <x v="7"/>
    <s v="кг"/>
    <n v="1"/>
    <n v="109.69"/>
    <n v="136.9"/>
    <n v="27.210000000000008"/>
  </r>
  <r>
    <x v="81"/>
    <x v="18"/>
    <x v="0"/>
    <s v="С"/>
    <s v="Адрес151"/>
    <n v="1005244300"/>
    <x v="62"/>
    <x v="7"/>
    <s v="кг"/>
    <n v="1.65"/>
    <n v="272.68889999999999"/>
    <n v="310.31"/>
    <n v="37.621100000000013"/>
  </r>
  <r>
    <x v="81"/>
    <x v="18"/>
    <x v="54"/>
    <s v="Мм"/>
    <s v="Адрес282"/>
    <n v="1005030501"/>
    <x v="34"/>
    <x v="5"/>
    <s v="кг"/>
    <n v="2.8"/>
    <n v="280.4477"/>
    <n v="318.976"/>
    <n v="38.528300000000002"/>
  </r>
  <r>
    <x v="81"/>
    <x v="16"/>
    <x v="73"/>
    <s v="С"/>
    <s v="Адрес93"/>
    <n v="1005050200"/>
    <x v="29"/>
    <x v="1"/>
    <s v="кг"/>
    <n v="3.5"/>
    <n v="374.53960000000001"/>
    <n v="414.33"/>
    <n v="39.790399999999977"/>
  </r>
  <r>
    <x v="81"/>
    <x v="6"/>
    <x v="20"/>
    <s v="ЭС"/>
    <s v="Адрес140"/>
    <n v="1005712365"/>
    <x v="51"/>
    <x v="5"/>
    <s v="кг"/>
    <n v="3"/>
    <n v="286.18560000000002"/>
    <n v="328.59"/>
    <n v="42.404399999999953"/>
  </r>
  <r>
    <x v="81"/>
    <x v="18"/>
    <x v="154"/>
    <s v="Опт"/>
    <s v="Адрес152"/>
    <n v="1005050200"/>
    <x v="29"/>
    <x v="1"/>
    <s v="кг"/>
    <n v="3.5"/>
    <n v="351.02690000000001"/>
    <n v="398.72"/>
    <n v="47.693100000000015"/>
  </r>
  <r>
    <x v="81"/>
    <x v="18"/>
    <x v="5"/>
    <s v="ЭС"/>
    <s v="Адрес89"/>
    <n v="280500"/>
    <x v="6"/>
    <x v="0"/>
    <s v="кг"/>
    <n v="5"/>
    <n v="391.0385"/>
    <n v="444.8"/>
    <n v="53.761500000000012"/>
  </r>
  <r>
    <x v="81"/>
    <x v="18"/>
    <x v="28"/>
    <s v="ЭС"/>
    <s v="Адрес130"/>
    <n v="1005244300"/>
    <x v="62"/>
    <x v="7"/>
    <s v="кг"/>
    <n v="5"/>
    <n v="389.41550000000001"/>
    <n v="444.8"/>
    <n v="55.384500000000003"/>
  </r>
  <r>
    <x v="81"/>
    <x v="18"/>
    <x v="156"/>
    <s v="См"/>
    <s v="Адрес192"/>
    <n v="1005300500"/>
    <x v="28"/>
    <x v="7"/>
    <s v="кг"/>
    <n v="4.5999999999999996"/>
    <n v="470.86520000000002"/>
    <n v="536.59"/>
    <n v="65.724800000000016"/>
  </r>
  <r>
    <x v="81"/>
    <x v="16"/>
    <x v="34"/>
    <s v="С"/>
    <s v="Адрес120"/>
    <n v="30000"/>
    <x v="15"/>
    <x v="0"/>
    <s v="кг"/>
    <n v="3"/>
    <n v="163.91730000000001"/>
    <n v="232.29"/>
    <n v="68.37269999999998"/>
  </r>
  <r>
    <x v="81"/>
    <x v="18"/>
    <x v="38"/>
    <s v="ЭС"/>
    <s v="Адрес72"/>
    <n v="1005050200"/>
    <x v="29"/>
    <x v="1"/>
    <s v="кг"/>
    <n v="3.3"/>
    <n v="545.37890000000004"/>
    <n v="620.62"/>
    <n v="75.24109999999996"/>
  </r>
  <r>
    <x v="81"/>
    <x v="2"/>
    <x v="20"/>
    <s v="ЭС"/>
    <s v="Адрес140"/>
    <n v="1005052700"/>
    <x v="77"/>
    <x v="1"/>
    <s v="кг"/>
    <n v="2.5"/>
    <n v="341.09219999999999"/>
    <n v="417.15"/>
    <n v="76.057799999999986"/>
  </r>
  <r>
    <x v="81"/>
    <x v="18"/>
    <x v="157"/>
    <s v="Мм"/>
    <s v="Адрес56"/>
    <n v="1500001200"/>
    <x v="84"/>
    <x v="4"/>
    <s v="кг"/>
    <n v="5"/>
    <n v="581.85"/>
    <n v="658.75"/>
    <n v="76.899999999999977"/>
  </r>
  <r>
    <x v="81"/>
    <x v="16"/>
    <x v="6"/>
    <s v="С"/>
    <s v="Адрес78"/>
    <n v="270300"/>
    <x v="61"/>
    <x v="0"/>
    <s v="кг"/>
    <n v="2.5"/>
    <n v="341.09219999999999"/>
    <n v="425.5"/>
    <n v="84.407800000000009"/>
  </r>
  <r>
    <x v="81"/>
    <x v="18"/>
    <x v="19"/>
    <s v="ЭС"/>
    <s v="Адрес134"/>
    <n v="1005244000"/>
    <x v="50"/>
    <x v="7"/>
    <s v="кг"/>
    <n v="10"/>
    <n v="776.221"/>
    <n v="889.6"/>
    <n v="113.37900000000002"/>
  </r>
  <r>
    <x v="81"/>
    <x v="1"/>
    <x v="29"/>
    <s v="ЭС"/>
    <s v="Адрес107"/>
    <n v="1005052800"/>
    <x v="80"/>
    <x v="1"/>
    <s v="кг"/>
    <n v="4"/>
    <n v="858.4"/>
    <n v="976.8"/>
    <n v="118.39999999999998"/>
  </r>
  <r>
    <x v="81"/>
    <x v="2"/>
    <x v="43"/>
    <s v="См"/>
    <s v="Адрес164"/>
    <n v="1005274600"/>
    <x v="32"/>
    <x v="7"/>
    <s v="кг"/>
    <n v="3.5"/>
    <n v="684.38120000000004"/>
    <n v="808.95500000000004"/>
    <n v="124.57380000000001"/>
  </r>
  <r>
    <x v="81"/>
    <x v="18"/>
    <x v="2"/>
    <s v="ЭС"/>
    <s v="Адрес154"/>
    <n v="280500"/>
    <x v="6"/>
    <x v="0"/>
    <s v="кг"/>
    <n v="15"/>
    <n v="897.8"/>
    <n v="1030.5"/>
    <n v="132.70000000000005"/>
  </r>
  <r>
    <x v="81"/>
    <x v="18"/>
    <x v="66"/>
    <s v="ЭС"/>
    <s v="Адрес69"/>
    <n v="1005212101"/>
    <x v="20"/>
    <x v="3"/>
    <s v="кг"/>
    <n v="10"/>
    <n v="1183.559"/>
    <n v="1317.5"/>
    <n v="133.94100000000003"/>
  </r>
  <r>
    <x v="81"/>
    <x v="18"/>
    <x v="5"/>
    <s v="ЭС"/>
    <s v="Адрес89"/>
    <n v="1005201000"/>
    <x v="4"/>
    <x v="3"/>
    <s v="кг"/>
    <n v="6"/>
    <n v="994.62120000000004"/>
    <n v="1191.3"/>
    <n v="196.67879999999991"/>
  </r>
  <r>
    <x v="81"/>
    <x v="18"/>
    <x v="158"/>
    <s v="Мм"/>
    <s v="Адрес99"/>
    <n v="210100"/>
    <x v="18"/>
    <x v="6"/>
    <s v="кг"/>
    <n v="10"/>
    <n v="1379.2630000000001"/>
    <n v="1605.7"/>
    <n v="226.4369999999999"/>
  </r>
  <r>
    <x v="82"/>
    <x v="18"/>
    <x v="46"/>
    <s v="С"/>
    <s v="Адрес75"/>
    <n v="5162402"/>
    <x v="31"/>
    <x v="6"/>
    <s v="кг"/>
    <n v="3.2"/>
    <n v="256.55600000000004"/>
    <n v="303.60000000000002"/>
    <n v="47.043999999999983"/>
  </r>
  <r>
    <x v="82"/>
    <x v="18"/>
    <x v="34"/>
    <s v="С"/>
    <s v="Адрес120"/>
    <n v="1005052700"/>
    <x v="77"/>
    <x v="1"/>
    <s v="кг"/>
    <n v="3"/>
    <n v="286.0788"/>
    <n v="335.25"/>
    <n v="49.171199999999999"/>
  </r>
  <r>
    <x v="82"/>
    <x v="18"/>
    <x v="35"/>
    <s v="ЭС"/>
    <s v="Адрес103"/>
    <n v="1005040600"/>
    <x v="53"/>
    <x v="5"/>
    <s v="кг"/>
    <n v="6"/>
    <n v="429.3"/>
    <n v="488.22"/>
    <n v="58.920000000000016"/>
  </r>
  <r>
    <x v="82"/>
    <x v="3"/>
    <x v="13"/>
    <s v="ЭС"/>
    <s v="Адрес161"/>
    <n v="251000"/>
    <x v="22"/>
    <x v="6"/>
    <s v="кг"/>
    <n v="1.248"/>
    <n v="457.92"/>
    <n v="517.4"/>
    <n v="59.479999999999961"/>
  </r>
  <r>
    <x v="82"/>
    <x v="18"/>
    <x v="66"/>
    <s v="ЭС"/>
    <s v="Адрес69"/>
    <n v="5162402"/>
    <x v="31"/>
    <x v="6"/>
    <s v="кг"/>
    <n v="3.3"/>
    <n v="460.22130000000004"/>
    <n v="525.14"/>
    <n v="64.918699999999944"/>
  </r>
  <r>
    <x v="82"/>
    <x v="18"/>
    <x v="36"/>
    <s v="См"/>
    <s v="Адрес104"/>
    <n v="1005050200"/>
    <x v="29"/>
    <x v="1"/>
    <s v="кг"/>
    <n v="1.92"/>
    <n v="465.625"/>
    <n v="531.70000000000005"/>
    <n v="66.075000000000045"/>
  </r>
  <r>
    <x v="82"/>
    <x v="3"/>
    <x v="56"/>
    <s v="См"/>
    <s v="Адрес145"/>
    <n v="1500000201"/>
    <x v="82"/>
    <x v="4"/>
    <s v="кг"/>
    <n v="5"/>
    <n v="581.91600000000005"/>
    <n v="654.5"/>
    <n v="72.583999999999946"/>
  </r>
  <r>
    <x v="82"/>
    <x v="18"/>
    <x v="1"/>
    <s v="ЭС"/>
    <s v="Адрес88"/>
    <n v="1005244000"/>
    <x v="50"/>
    <x v="7"/>
    <s v="кг"/>
    <n v="1.96"/>
    <n v="561.85400000000004"/>
    <n v="640.1"/>
    <n v="78.245999999999981"/>
  </r>
  <r>
    <x v="82"/>
    <x v="3"/>
    <x v="0"/>
    <s v="С"/>
    <s v="Адрес151"/>
    <n v="15000"/>
    <x v="42"/>
    <x v="6"/>
    <s v="кг"/>
    <n v="2.2999999999999998"/>
    <n v="658.21300000000008"/>
    <n v="744"/>
    <n v="85.786999999999921"/>
  </r>
  <r>
    <x v="82"/>
    <x v="18"/>
    <x v="24"/>
    <s v="См"/>
    <s v="Адрес87"/>
    <n v="270300"/>
    <x v="61"/>
    <x v="0"/>
    <s v="кг"/>
    <n v="2.2999999999999998"/>
    <n v="658.21300000000008"/>
    <n v="748.7"/>
    <n v="90.486999999999966"/>
  </r>
  <r>
    <x v="82"/>
    <x v="3"/>
    <x v="17"/>
    <s v="ЭС"/>
    <s v="Адрес132"/>
    <n v="210100"/>
    <x v="18"/>
    <x v="6"/>
    <s v="кг"/>
    <n v="3.01"/>
    <n v="747.81"/>
    <n v="844.9"/>
    <n v="97.090000000000032"/>
  </r>
  <r>
    <x v="82"/>
    <x v="18"/>
    <x v="88"/>
    <s v="ЭС"/>
    <s v="Адрес71"/>
    <n v="1005274300"/>
    <x v="75"/>
    <x v="7"/>
    <s v="кг"/>
    <n v="3.5"/>
    <n v="680.29640000000006"/>
    <n v="778.43499999999995"/>
    <n v="98.138599999999883"/>
  </r>
  <r>
    <x v="82"/>
    <x v="16"/>
    <x v="56"/>
    <s v="См"/>
    <s v="Адрес145"/>
    <n v="1005050000"/>
    <x v="76"/>
    <x v="1"/>
    <s v="кг"/>
    <n v="3.5"/>
    <n v="280.73680000000002"/>
    <n v="382.97"/>
    <n v="102.23320000000001"/>
  </r>
  <r>
    <x v="82"/>
    <x v="18"/>
    <x v="6"/>
    <s v="С"/>
    <s v="Адрес78"/>
    <n v="270300"/>
    <x v="61"/>
    <x v="0"/>
    <s v="кг"/>
    <n v="8.6999999999999993"/>
    <n v="813.24700000000007"/>
    <n v="924.98400000000004"/>
    <n v="111.73699999999997"/>
  </r>
  <r>
    <x v="82"/>
    <x v="18"/>
    <x v="84"/>
    <s v="См"/>
    <s v="Адрес173"/>
    <n v="1005201000"/>
    <x v="4"/>
    <x v="3"/>
    <s v="кг"/>
    <n v="4"/>
    <n v="820"/>
    <n v="933.2"/>
    <n v="113.20000000000005"/>
  </r>
  <r>
    <x v="82"/>
    <x v="1"/>
    <x v="14"/>
    <s v="ЭС"/>
    <s v="Адрес160"/>
    <n v="1005052600"/>
    <x v="39"/>
    <x v="1"/>
    <s v="кг"/>
    <n v="16"/>
    <n v="854.76800000000003"/>
    <n v="968.48"/>
    <n v="113.71199999999999"/>
  </r>
  <r>
    <x v="82"/>
    <x v="18"/>
    <x v="40"/>
    <s v="ЭС"/>
    <s v="Адрес76"/>
    <n v="1005040600"/>
    <x v="53"/>
    <x v="5"/>
    <s v="кг"/>
    <n v="7.8"/>
    <n v="1100.96"/>
    <n v="1254"/>
    <n v="153.03999999999996"/>
  </r>
  <r>
    <x v="82"/>
    <x v="16"/>
    <x v="2"/>
    <s v="ЭС"/>
    <s v="Адрес154"/>
    <n v="170100"/>
    <x v="73"/>
    <x v="2"/>
    <s v="кг"/>
    <n v="8"/>
    <n v="342.12080000000003"/>
    <n v="510.08"/>
    <n v="167.95919999999995"/>
  </r>
  <r>
    <x v="82"/>
    <x v="18"/>
    <x v="31"/>
    <s v="ЭС"/>
    <s v="Адрес114"/>
    <n v="260200"/>
    <x v="66"/>
    <x v="6"/>
    <s v="кг"/>
    <n v="15"/>
    <n v="815.66"/>
    <n v="1030.5"/>
    <n v="214.84000000000003"/>
  </r>
  <r>
    <x v="82"/>
    <x v="18"/>
    <x v="39"/>
    <s v="ЭС"/>
    <s v="Адрес108"/>
    <n v="1005300000"/>
    <x v="36"/>
    <x v="7"/>
    <s v="кг"/>
    <n v="5.6"/>
    <n v="547.74720000000002"/>
    <n v="856.24"/>
    <n v="308.49279999999999"/>
  </r>
  <r>
    <x v="82"/>
    <x v="3"/>
    <x v="16"/>
    <s v="ЭС"/>
    <s v="Адрес146"/>
    <n v="5221000"/>
    <x v="13"/>
    <x v="6"/>
    <s v="кг"/>
    <n v="27.5"/>
    <n v="3792.9733000000001"/>
    <n v="4386.25"/>
    <n v="593.27669999999989"/>
  </r>
  <r>
    <x v="83"/>
    <x v="3"/>
    <x v="30"/>
    <s v="ЭС"/>
    <s v="Адрес92"/>
    <n v="1005244300"/>
    <x v="62"/>
    <x v="7"/>
    <s v="кг"/>
    <n v="2.5"/>
    <n v="305.27249999999998"/>
    <n v="344.875"/>
    <n v="39.60250000000002"/>
  </r>
  <r>
    <x v="83"/>
    <x v="18"/>
    <x v="17"/>
    <s v="ЭС"/>
    <s v="Адрес132"/>
    <n v="1005050200"/>
    <x v="29"/>
    <x v="1"/>
    <s v="кг"/>
    <n v="3.5"/>
    <n v="352.03100000000001"/>
    <n v="398.72"/>
    <n v="46.689000000000021"/>
  </r>
  <r>
    <x v="83"/>
    <x v="18"/>
    <x v="28"/>
    <s v="ЭС"/>
    <s v="Адрес130"/>
    <n v="1005052700"/>
    <x v="77"/>
    <x v="1"/>
    <s v="кг"/>
    <n v="3.5"/>
    <n v="350.52499999999998"/>
    <n v="398.72"/>
    <n v="48.19500000000005"/>
  </r>
  <r>
    <x v="83"/>
    <x v="3"/>
    <x v="31"/>
    <s v="ЭС"/>
    <s v="Адрес114"/>
    <n v="1005300500"/>
    <x v="28"/>
    <x v="7"/>
    <s v="кг"/>
    <n v="8.5"/>
    <n v="421.685"/>
    <n v="476.42500000000001"/>
    <n v="54.740000000000009"/>
  </r>
  <r>
    <x v="83"/>
    <x v="1"/>
    <x v="18"/>
    <s v="С"/>
    <s v="Адрес135"/>
    <n v="1005052600"/>
    <x v="39"/>
    <x v="1"/>
    <s v="кг"/>
    <n v="8"/>
    <n v="427.43280000000004"/>
    <n v="484.24"/>
    <n v="56.807199999999966"/>
  </r>
  <r>
    <x v="83"/>
    <x v="18"/>
    <x v="47"/>
    <s v="ЭС"/>
    <s v="Адрес162"/>
    <n v="1005244600"/>
    <x v="49"/>
    <x v="7"/>
    <s v="кг"/>
    <n v="5"/>
    <n v="384.52300000000002"/>
    <n v="444.8"/>
    <n v="60.276999999999987"/>
  </r>
  <r>
    <x v="83"/>
    <x v="3"/>
    <x v="159"/>
    <s v="Мм"/>
    <s v="Адрес210"/>
    <n v="1005201500"/>
    <x v="44"/>
    <x v="3"/>
    <s v="кг"/>
    <n v="2"/>
    <n v="330.39080000000001"/>
    <n v="394.5"/>
    <n v="64.109199999999987"/>
  </r>
  <r>
    <x v="83"/>
    <x v="18"/>
    <x v="62"/>
    <s v="ЭС"/>
    <s v="Адрес158"/>
    <n v="170000"/>
    <x v="67"/>
    <x v="2"/>
    <s v="кг"/>
    <n v="4"/>
    <n v="335.30600000000004"/>
    <n v="401.6"/>
    <n v="66.293999999999983"/>
  </r>
  <r>
    <x v="83"/>
    <x v="18"/>
    <x v="47"/>
    <s v="ЭС"/>
    <s v="Адрес162"/>
    <n v="1005201500"/>
    <x v="44"/>
    <x v="3"/>
    <s v="кг"/>
    <n v="2"/>
    <n v="330.39080000000001"/>
    <n v="397.1"/>
    <n v="66.70920000000001"/>
  </r>
  <r>
    <x v="83"/>
    <x v="18"/>
    <x v="95"/>
    <s v="ЭС"/>
    <s v="Адрес155"/>
    <n v="270300"/>
    <x v="61"/>
    <x v="0"/>
    <s v="кг"/>
    <n v="6"/>
    <n v="492.2328"/>
    <n v="559.91999999999996"/>
    <n v="67.687199999999962"/>
  </r>
  <r>
    <x v="83"/>
    <x v="18"/>
    <x v="3"/>
    <s v="С"/>
    <s v="Адрес156"/>
    <n v="1005244600"/>
    <x v="49"/>
    <x v="7"/>
    <s v="кг"/>
    <n v="2.7"/>
    <n v="479.15309999999999"/>
    <n v="547.803"/>
    <n v="68.649900000000002"/>
  </r>
  <r>
    <x v="83"/>
    <x v="3"/>
    <x v="160"/>
    <s v="См"/>
    <s v="Адрес10"/>
    <n v="1005201100"/>
    <x v="45"/>
    <x v="3"/>
    <s v="кг"/>
    <n v="2"/>
    <n v="324.30540000000002"/>
    <n v="394.5"/>
    <n v="70.19459999999998"/>
  </r>
  <r>
    <x v="83"/>
    <x v="18"/>
    <x v="47"/>
    <s v="ЭС"/>
    <s v="Адрес162"/>
    <n v="1005201100"/>
    <x v="45"/>
    <x v="3"/>
    <s v="кг"/>
    <n v="2"/>
    <n v="324.30540000000002"/>
    <n v="397.1"/>
    <n v="72.794600000000003"/>
  </r>
  <r>
    <x v="83"/>
    <x v="3"/>
    <x v="51"/>
    <s v="См"/>
    <s v="Адрес191"/>
    <n v="1005186400"/>
    <x v="10"/>
    <x v="3"/>
    <s v="кг"/>
    <n v="1.84"/>
    <n v="599.4248"/>
    <n v="677.6"/>
    <n v="78.175200000000018"/>
  </r>
  <r>
    <x v="83"/>
    <x v="18"/>
    <x v="4"/>
    <s v="ЭС"/>
    <s v="Адрес77"/>
    <n v="1005010100"/>
    <x v="68"/>
    <x v="5"/>
    <s v="кг"/>
    <n v="1.84"/>
    <n v="598.93360000000007"/>
    <n v="682.16"/>
    <n v="83.226399999999899"/>
  </r>
  <r>
    <x v="83"/>
    <x v="18"/>
    <x v="13"/>
    <s v="ЭС"/>
    <s v="Адрес161"/>
    <n v="270400"/>
    <x v="0"/>
    <x v="0"/>
    <s v="кг"/>
    <n v="4"/>
    <n v="820.94800000000009"/>
    <n v="933.2"/>
    <n v="112.25199999999995"/>
  </r>
  <r>
    <x v="83"/>
    <x v="18"/>
    <x v="12"/>
    <s v="ЭС"/>
    <s v="Адрес142"/>
    <n v="1005201500"/>
    <x v="44"/>
    <x v="3"/>
    <s v="кг"/>
    <n v="10"/>
    <n v="1183.559"/>
    <n v="1317.5"/>
    <n v="133.94100000000003"/>
  </r>
  <r>
    <x v="83"/>
    <x v="18"/>
    <x v="4"/>
    <s v="ЭС"/>
    <s v="Адрес77"/>
    <n v="1005010100"/>
    <x v="68"/>
    <x v="5"/>
    <s v="кг"/>
    <n v="10"/>
    <n v="721.30799999999999"/>
    <n v="889.6"/>
    <n v="168.29200000000003"/>
  </r>
  <r>
    <x v="83"/>
    <x v="16"/>
    <x v="0"/>
    <s v="С"/>
    <s v="Адрес151"/>
    <n v="1005300000"/>
    <x v="36"/>
    <x v="7"/>
    <s v="кг"/>
    <n v="3.5"/>
    <n v="621.0172"/>
    <n v="825.125"/>
    <n v="204.1078"/>
  </r>
  <r>
    <x v="83"/>
    <x v="3"/>
    <x v="30"/>
    <s v="ЭС"/>
    <s v="Адрес92"/>
    <n v="1005040700"/>
    <x v="33"/>
    <x v="5"/>
    <s v="кг"/>
    <n v="30"/>
    <n v="2146.1999999999998"/>
    <n v="2425.5"/>
    <n v="279.30000000000018"/>
  </r>
  <r>
    <x v="83"/>
    <x v="3"/>
    <x v="35"/>
    <s v="ЭС"/>
    <s v="Адрес103"/>
    <n v="1005030501"/>
    <x v="34"/>
    <x v="5"/>
    <s v="кг"/>
    <n v="28"/>
    <n v="2804.4772000000003"/>
    <n v="3168.2"/>
    <n v="363.72279999999955"/>
  </r>
  <r>
    <x v="84"/>
    <x v="18"/>
    <x v="6"/>
    <s v="С"/>
    <s v="Адрес78"/>
    <n v="15000"/>
    <x v="42"/>
    <x v="6"/>
    <s v="кг"/>
    <n v="2.52"/>
    <n v="206.64"/>
    <n v="234.78"/>
    <n v="28.140000000000015"/>
  </r>
  <r>
    <x v="84"/>
    <x v="18"/>
    <x v="96"/>
    <s v="Мм"/>
    <s v="Адрес286"/>
    <n v="1005274600"/>
    <x v="32"/>
    <x v="7"/>
    <s v="кг"/>
    <n v="3.5"/>
    <n v="364.23939999999999"/>
    <n v="398.72"/>
    <n v="34.480600000000038"/>
  </r>
  <r>
    <x v="84"/>
    <x v="3"/>
    <x v="5"/>
    <s v="ЭС"/>
    <s v="Адрес89"/>
    <n v="1005712365"/>
    <x v="51"/>
    <x v="5"/>
    <s v="кг"/>
    <n v="2.4"/>
    <n v="209.2654"/>
    <n v="253.44"/>
    <n v="44.174599999999998"/>
  </r>
  <r>
    <x v="84"/>
    <x v="18"/>
    <x v="46"/>
    <s v="С"/>
    <s v="Адрес75"/>
    <n v="1005052500"/>
    <x v="51"/>
    <x v="1"/>
    <s v="кг"/>
    <n v="3.5"/>
    <n v="350.52499999999998"/>
    <n v="398.72"/>
    <n v="48.19500000000005"/>
  </r>
  <r>
    <x v="84"/>
    <x v="18"/>
    <x v="11"/>
    <s v="Опт"/>
    <s v="Адрес115"/>
    <n v="15000"/>
    <x v="42"/>
    <x v="6"/>
    <s v="кг"/>
    <n v="5"/>
    <n v="395.9"/>
    <n v="450.25"/>
    <n v="54.350000000000023"/>
  </r>
  <r>
    <x v="84"/>
    <x v="18"/>
    <x v="89"/>
    <s v="См"/>
    <s v="Адрес91"/>
    <n v="190000"/>
    <x v="54"/>
    <x v="6"/>
    <s v="кг"/>
    <n v="5"/>
    <n v="389.8365"/>
    <n v="444.8"/>
    <n v="54.96350000000001"/>
  </r>
  <r>
    <x v="84"/>
    <x v="18"/>
    <x v="95"/>
    <s v="ЭС"/>
    <s v="Адрес155"/>
    <n v="20100"/>
    <x v="5"/>
    <x v="0"/>
    <s v="кг"/>
    <n v="8"/>
    <n v="426.85680000000002"/>
    <n v="486"/>
    <n v="59.143199999999979"/>
  </r>
  <r>
    <x v="84"/>
    <x v="18"/>
    <x v="46"/>
    <s v="С"/>
    <s v="Адрес75"/>
    <n v="1005040400"/>
    <x v="35"/>
    <x v="5"/>
    <s v="кг"/>
    <n v="3.3"/>
    <n v="461.56"/>
    <n v="525.14"/>
    <n v="63.579999999999984"/>
  </r>
  <r>
    <x v="84"/>
    <x v="18"/>
    <x v="46"/>
    <s v="С"/>
    <s v="Адрес75"/>
    <n v="1005050200"/>
    <x v="29"/>
    <x v="1"/>
    <s v="кг"/>
    <n v="4.5999999999999996"/>
    <n v="470.86520000000002"/>
    <n v="536.59"/>
    <n v="65.724800000000016"/>
  </r>
  <r>
    <x v="84"/>
    <x v="3"/>
    <x v="66"/>
    <s v="ЭС"/>
    <s v="Адрес69"/>
    <n v="20200"/>
    <x v="70"/>
    <x v="0"/>
    <s v="кг"/>
    <n v="5"/>
    <n v="581.85"/>
    <n v="654.5"/>
    <n v="72.649999999999977"/>
  </r>
  <r>
    <x v="84"/>
    <x v="1"/>
    <x v="46"/>
    <s v="С"/>
    <s v="Адрес75"/>
    <n v="570000"/>
    <x v="41"/>
    <x v="2"/>
    <s v="кг"/>
    <n v="2.2999999999999998"/>
    <n v="541.53380000000004"/>
    <n v="618.83800000000008"/>
    <n v="77.304200000000037"/>
  </r>
  <r>
    <x v="84"/>
    <x v="3"/>
    <x v="7"/>
    <s v="См"/>
    <s v="Адрес118"/>
    <n v="170100"/>
    <x v="73"/>
    <x v="2"/>
    <s v="кг"/>
    <n v="1.8880000000000001"/>
    <n v="667.76"/>
    <n v="754.4"/>
    <n v="86.639999999999986"/>
  </r>
  <r>
    <x v="84"/>
    <x v="18"/>
    <x v="101"/>
    <s v="Опт"/>
    <s v="Адрес127"/>
    <n v="170100"/>
    <x v="73"/>
    <x v="2"/>
    <s v="кг"/>
    <n v="1.8880000000000001"/>
    <n v="667.76"/>
    <n v="759.48"/>
    <n v="91.720000000000027"/>
  </r>
  <r>
    <x v="84"/>
    <x v="18"/>
    <x v="24"/>
    <s v="См"/>
    <s v="Адрес87"/>
    <n v="20100"/>
    <x v="5"/>
    <x v="0"/>
    <s v="кг"/>
    <n v="16"/>
    <n v="854.46400000000006"/>
    <n v="968.48"/>
    <n v="114.01599999999996"/>
  </r>
  <r>
    <x v="84"/>
    <x v="3"/>
    <x v="81"/>
    <s v="ЭС"/>
    <s v="Адрес119"/>
    <n v="1005360000"/>
    <x v="30"/>
    <x v="7"/>
    <s v="кг"/>
    <n v="3.22"/>
    <n v="894.74"/>
    <n v="1010.8"/>
    <n v="116.05999999999995"/>
  </r>
  <r>
    <x v="84"/>
    <x v="18"/>
    <x v="84"/>
    <s v="См"/>
    <s v="Адрес173"/>
    <n v="190000"/>
    <x v="54"/>
    <x v="6"/>
    <s v="кг"/>
    <n v="15"/>
    <n v="905.75"/>
    <n v="1030.5"/>
    <n v="124.75"/>
  </r>
  <r>
    <x v="84"/>
    <x v="18"/>
    <x v="158"/>
    <s v="Мм"/>
    <s v="Адрес99"/>
    <n v="1005712005"/>
    <x v="55"/>
    <x v="5"/>
    <s v="кг"/>
    <n v="4.8"/>
    <n v="442.92240000000004"/>
    <n v="580.79999999999995"/>
    <n v="137.87759999999992"/>
  </r>
  <r>
    <x v="84"/>
    <x v="18"/>
    <x v="161"/>
    <s v="Мм"/>
    <s v="Адрес122"/>
    <n v="1005274600"/>
    <x v="32"/>
    <x v="7"/>
    <s v="кг"/>
    <n v="6.45"/>
    <n v="1716.807"/>
    <n v="1943.7"/>
    <n v="226.89300000000003"/>
  </r>
  <r>
    <x v="84"/>
    <x v="3"/>
    <x v="31"/>
    <s v="ЭС"/>
    <s v="Адрес114"/>
    <n v="1005274600"/>
    <x v="32"/>
    <x v="7"/>
    <s v="кг"/>
    <n v="30"/>
    <n v="2146.1999999999998"/>
    <n v="2425.5"/>
    <n v="279.30000000000018"/>
  </r>
  <r>
    <x v="84"/>
    <x v="3"/>
    <x v="38"/>
    <s v="ЭС"/>
    <s v="Адрес72"/>
    <n v="570000"/>
    <x v="41"/>
    <x v="2"/>
    <s v="кг"/>
    <n v="29"/>
    <n v="2710.92"/>
    <n v="3062.4"/>
    <n v="351.48"/>
  </r>
  <r>
    <x v="84"/>
    <x v="3"/>
    <x v="1"/>
    <s v="ЭС"/>
    <s v="Адрес88"/>
    <n v="1005712005"/>
    <x v="55"/>
    <x v="5"/>
    <s v="кг"/>
    <n v="30"/>
    <n v="2904.1440000000002"/>
    <n v="3330"/>
    <n v="425.85599999999977"/>
  </r>
  <r>
    <x v="85"/>
    <x v="18"/>
    <x v="3"/>
    <s v="С"/>
    <s v="Адрес156"/>
    <n v="1005050000"/>
    <x v="76"/>
    <x v="1"/>
    <s v="кг"/>
    <n v="7"/>
    <n v="846.19780000000003"/>
    <n v="797.44"/>
    <n v="-48.757799999999975"/>
  </r>
  <r>
    <x v="85"/>
    <x v="18"/>
    <x v="2"/>
    <s v="ЭС"/>
    <s v="Адрес154"/>
    <n v="170000"/>
    <x v="67"/>
    <x v="2"/>
    <s v="кг"/>
    <n v="3.5"/>
    <n v="374.39850000000001"/>
    <n v="398.72"/>
    <n v="24.321500000000015"/>
  </r>
  <r>
    <x v="85"/>
    <x v="18"/>
    <x v="4"/>
    <s v="ЭС"/>
    <s v="Адрес77"/>
    <n v="1005212101"/>
    <x v="20"/>
    <x v="3"/>
    <s v="кг"/>
    <n v="4.032"/>
    <n v="435.94320000000005"/>
    <n v="462"/>
    <n v="26.056799999999953"/>
  </r>
  <r>
    <x v="85"/>
    <x v="18"/>
    <x v="18"/>
    <s v="С"/>
    <s v="Адрес135"/>
    <n v="1005052600"/>
    <x v="39"/>
    <x v="1"/>
    <s v="кг"/>
    <n v="3.5"/>
    <n v="355.07740000000001"/>
    <n v="398.72"/>
    <n v="43.642600000000016"/>
  </r>
  <r>
    <x v="85"/>
    <x v="18"/>
    <x v="3"/>
    <s v="С"/>
    <s v="Адрес156"/>
    <n v="1005050400"/>
    <x v="52"/>
    <x v="1"/>
    <s v="кг"/>
    <n v="3"/>
    <n v="287.30279999999999"/>
    <n v="335.25"/>
    <n v="47.947200000000009"/>
  </r>
  <r>
    <x v="85"/>
    <x v="18"/>
    <x v="22"/>
    <s v="ЭС"/>
    <s v="Адрес129"/>
    <n v="15000"/>
    <x v="42"/>
    <x v="6"/>
    <s v="кг"/>
    <n v="4"/>
    <n v="352.78"/>
    <n v="401.6"/>
    <n v="48.82000000000005"/>
  </r>
  <r>
    <x v="85"/>
    <x v="3"/>
    <x v="110"/>
    <s v="Мм"/>
    <s v="Адрес47"/>
    <n v="1005040500"/>
    <x v="11"/>
    <x v="5"/>
    <s v="кг"/>
    <n v="5"/>
    <n v="395.9"/>
    <n v="447.25"/>
    <n v="51.350000000000023"/>
  </r>
  <r>
    <x v="85"/>
    <x v="18"/>
    <x v="18"/>
    <s v="С"/>
    <s v="Адрес135"/>
    <n v="1005050000"/>
    <x v="76"/>
    <x v="1"/>
    <s v="кг"/>
    <n v="5"/>
    <n v="395.95"/>
    <n v="450.25"/>
    <n v="54.300000000000011"/>
  </r>
  <r>
    <x v="85"/>
    <x v="18"/>
    <x v="2"/>
    <s v="ЭС"/>
    <s v="Адрес154"/>
    <n v="1005050100"/>
    <x v="69"/>
    <x v="1"/>
    <s v="кг"/>
    <n v="2.64"/>
    <n v="480.72"/>
    <n v="546.84"/>
    <n v="66.12"/>
  </r>
  <r>
    <x v="85"/>
    <x v="3"/>
    <x v="18"/>
    <s v="С"/>
    <s v="Адрес135"/>
    <n v="1005051700"/>
    <x v="2"/>
    <x v="1"/>
    <s v="кг"/>
    <n v="2.15"/>
    <n v="572.29899999999998"/>
    <n v="646.5"/>
    <n v="74.201000000000022"/>
  </r>
  <r>
    <x v="85"/>
    <x v="18"/>
    <x v="17"/>
    <s v="ЭС"/>
    <s v="Адрес132"/>
    <n v="1005050000"/>
    <x v="76"/>
    <x v="1"/>
    <s v="кг"/>
    <n v="1.96"/>
    <n v="562.79999999999995"/>
    <n v="640.1"/>
    <n v="77.300000000000068"/>
  </r>
  <r>
    <x v="85"/>
    <x v="3"/>
    <x v="75"/>
    <s v="ЭС"/>
    <s v="Адрес150"/>
    <n v="252505"/>
    <x v="14"/>
    <x v="0"/>
    <s v="кг"/>
    <n v="1.84"/>
    <n v="598.35520000000008"/>
    <n v="677.6"/>
    <n v="79.244799999999941"/>
  </r>
  <r>
    <x v="85"/>
    <x v="1"/>
    <x v="23"/>
    <s v="Ст"/>
    <s v="Адрес136"/>
    <n v="580000"/>
    <x v="3"/>
    <x v="2"/>
    <s v="кг"/>
    <n v="4.95"/>
    <n v="692.34"/>
    <n v="787.71"/>
    <n v="95.37"/>
  </r>
  <r>
    <x v="85"/>
    <x v="18"/>
    <x v="12"/>
    <s v="ЭС"/>
    <s v="Адрес142"/>
    <n v="1500001200"/>
    <x v="84"/>
    <x v="4"/>
    <s v="кг"/>
    <n v="10"/>
    <n v="1183.559"/>
    <n v="1317.5"/>
    <n v="133.94100000000003"/>
  </r>
  <r>
    <x v="85"/>
    <x v="3"/>
    <x v="144"/>
    <s v="Нт"/>
    <s v="Адрес125"/>
    <n v="580000"/>
    <x v="3"/>
    <x v="2"/>
    <s v="кг"/>
    <n v="30"/>
    <n v="1946.097"/>
    <n v="2199"/>
    <n v="252.90300000000002"/>
  </r>
  <r>
    <x v="85"/>
    <x v="15"/>
    <x v="19"/>
    <s v="ЭС"/>
    <s v="Адрес134"/>
    <n v="1005040200"/>
    <x v="21"/>
    <x v="5"/>
    <s v="кг"/>
    <n v="3"/>
    <n v="0"/>
    <n v="256.26"/>
    <n v="256.26"/>
  </r>
  <r>
    <x v="85"/>
    <x v="18"/>
    <x v="18"/>
    <s v="С"/>
    <s v="Адрес135"/>
    <n v="1005050000"/>
    <x v="76"/>
    <x v="1"/>
    <s v="кг"/>
    <n v="6"/>
    <n v="108.71340000000001"/>
    <n v="412.2"/>
    <n v="303.48659999999995"/>
  </r>
  <r>
    <x v="85"/>
    <x v="18"/>
    <x v="73"/>
    <s v="С"/>
    <s v="Адрес93"/>
    <n v="251000"/>
    <x v="22"/>
    <x v="6"/>
    <s v="кг"/>
    <n v="22.5"/>
    <n v="1223.49"/>
    <n v="1545.75"/>
    <n v="322.26"/>
  </r>
  <r>
    <x v="85"/>
    <x v="18"/>
    <x v="80"/>
    <s v="ЭС"/>
    <s v="Адрес105"/>
    <n v="170100"/>
    <x v="73"/>
    <x v="2"/>
    <s v="кг"/>
    <n v="8"/>
    <n v="2632"/>
    <n v="2994.4"/>
    <n v="362.40000000000009"/>
  </r>
  <r>
    <x v="85"/>
    <x v="3"/>
    <x v="75"/>
    <s v="ЭС"/>
    <s v="Адрес150"/>
    <n v="1005220000"/>
    <x v="60"/>
    <x v="3"/>
    <s v="кг"/>
    <n v="35"/>
    <n v="3271.45"/>
    <n v="3696"/>
    <n v="424.55000000000018"/>
  </r>
  <r>
    <x v="85"/>
    <x v="3"/>
    <x v="162"/>
    <s v="Мм"/>
    <s v="Адрес29"/>
    <n v="580000"/>
    <x v="3"/>
    <x v="2"/>
    <s v="кг"/>
    <n v="88"/>
    <n v="6549.8312000000005"/>
    <n v="7396.4"/>
    <n v="846.5687999999991"/>
  </r>
  <r>
    <x v="86"/>
    <x v="16"/>
    <x v="88"/>
    <s v="ЭС"/>
    <s v="Адрес71"/>
    <n v="15000"/>
    <x v="42"/>
    <x v="6"/>
    <s v="кг"/>
    <n v="0.22"/>
    <n v="27.429500000000001"/>
    <n v="39.08"/>
    <n v="11.650499999999997"/>
  </r>
  <r>
    <x v="86"/>
    <x v="16"/>
    <x v="88"/>
    <s v="ЭС"/>
    <s v="Адрес71"/>
    <n v="252005"/>
    <x v="12"/>
    <x v="0"/>
    <s v="кг"/>
    <n v="0.22"/>
    <n v="27.3565"/>
    <n v="39.08"/>
    <n v="11.723499999999998"/>
  </r>
  <r>
    <x v="86"/>
    <x v="16"/>
    <x v="60"/>
    <s v="ЭС"/>
    <s v="Адрес64"/>
    <n v="220000"/>
    <x v="17"/>
    <x v="6"/>
    <s v="кг"/>
    <n v="0.22"/>
    <n v="32.856500000000004"/>
    <n v="46.89"/>
    <n v="14.033499999999997"/>
  </r>
  <r>
    <x v="86"/>
    <x v="2"/>
    <x v="22"/>
    <s v="ЭС"/>
    <s v="Адрес129"/>
    <n v="1005030501"/>
    <x v="34"/>
    <x v="5"/>
    <s v="кг"/>
    <n v="2"/>
    <n v="190.79040000000001"/>
    <n v="230.02"/>
    <n v="39.229600000000005"/>
  </r>
  <r>
    <x v="86"/>
    <x v="15"/>
    <x v="31"/>
    <s v="ЭС"/>
    <s v="Адрес114"/>
    <n v="1005040500"/>
    <x v="11"/>
    <x v="5"/>
    <s v="кг"/>
    <n v="3"/>
    <n v="214.65"/>
    <n v="256.26"/>
    <n v="41.609999999999985"/>
  </r>
  <r>
    <x v="86"/>
    <x v="15"/>
    <x v="6"/>
    <s v="С"/>
    <s v="Адрес78"/>
    <n v="1005040800"/>
    <x v="9"/>
    <x v="5"/>
    <s v="кг"/>
    <n v="3"/>
    <n v="214.62"/>
    <n v="256.26"/>
    <n v="41.639999999999986"/>
  </r>
  <r>
    <x v="86"/>
    <x v="18"/>
    <x v="88"/>
    <s v="ЭС"/>
    <s v="Адрес71"/>
    <n v="1005052500"/>
    <x v="51"/>
    <x v="1"/>
    <s v="кг"/>
    <n v="3"/>
    <n v="286.0788"/>
    <n v="335.25"/>
    <n v="49.171199999999999"/>
  </r>
  <r>
    <x v="86"/>
    <x v="18"/>
    <x v="5"/>
    <s v="ЭС"/>
    <s v="Адрес89"/>
    <n v="280500"/>
    <x v="6"/>
    <x v="0"/>
    <s v="кг"/>
    <n v="5"/>
    <n v="391.0385"/>
    <n v="444.8"/>
    <n v="53.761500000000012"/>
  </r>
  <r>
    <x v="86"/>
    <x v="18"/>
    <x v="1"/>
    <s v="ЭС"/>
    <s v="Адрес88"/>
    <n v="1005712365"/>
    <x v="51"/>
    <x v="5"/>
    <s v="кг"/>
    <n v="5"/>
    <n v="395.9"/>
    <n v="450.25"/>
    <n v="54.350000000000023"/>
  </r>
  <r>
    <x v="86"/>
    <x v="18"/>
    <x v="17"/>
    <s v="ЭС"/>
    <s v="Адрес132"/>
    <n v="220000"/>
    <x v="17"/>
    <x v="6"/>
    <s v="кг"/>
    <n v="8"/>
    <n v="427.32960000000003"/>
    <n v="484.24"/>
    <n v="56.910399999999981"/>
  </r>
  <r>
    <x v="86"/>
    <x v="18"/>
    <x v="159"/>
    <s v="Мм"/>
    <s v="Адрес210"/>
    <n v="5281000"/>
    <x v="46"/>
    <x v="6"/>
    <s v="кг"/>
    <n v="8"/>
    <n v="427.32960000000003"/>
    <n v="484.24"/>
    <n v="56.910399999999981"/>
  </r>
  <r>
    <x v="86"/>
    <x v="18"/>
    <x v="163"/>
    <s v="Мм"/>
    <s v="Адрес232"/>
    <n v="1005040800"/>
    <x v="9"/>
    <x v="5"/>
    <s v="кг"/>
    <n v="6"/>
    <n v="429.24"/>
    <n v="488.22"/>
    <n v="58.980000000000018"/>
  </r>
  <r>
    <x v="86"/>
    <x v="18"/>
    <x v="65"/>
    <s v="Опт"/>
    <s v="Адрес8"/>
    <n v="1005712365"/>
    <x v="51"/>
    <x v="5"/>
    <s v="кг"/>
    <n v="5"/>
    <n v="582.78650000000005"/>
    <n v="658.75"/>
    <n v="75.963499999999954"/>
  </r>
  <r>
    <x v="86"/>
    <x v="18"/>
    <x v="6"/>
    <s v="С"/>
    <s v="Адрес78"/>
    <n v="1005040900"/>
    <x v="26"/>
    <x v="5"/>
    <s v="кг"/>
    <n v="4"/>
    <n v="820"/>
    <n v="933.2"/>
    <n v="113.20000000000005"/>
  </r>
  <r>
    <x v="86"/>
    <x v="15"/>
    <x v="1"/>
    <s v="ЭС"/>
    <s v="Адрес88"/>
    <n v="580000"/>
    <x v="3"/>
    <x v="2"/>
    <s v="кг"/>
    <n v="8"/>
    <n v="595.30560000000003"/>
    <n v="710.64"/>
    <n v="115.33439999999996"/>
  </r>
  <r>
    <x v="86"/>
    <x v="18"/>
    <x v="37"/>
    <s v="ЭС"/>
    <s v="Адрес181"/>
    <n v="30000"/>
    <x v="15"/>
    <x v="0"/>
    <s v="кг"/>
    <n v="3.22"/>
    <n v="894.74"/>
    <n v="1017.66"/>
    <n v="122.91999999999996"/>
  </r>
  <r>
    <x v="86"/>
    <x v="18"/>
    <x v="140"/>
    <s v="См"/>
    <s v="Адрес144"/>
    <n v="1005201000"/>
    <x v="4"/>
    <x v="3"/>
    <s v="кг"/>
    <n v="4"/>
    <n v="663.08080000000007"/>
    <n v="794.2"/>
    <n v="131.11919999999998"/>
  </r>
  <r>
    <x v="86"/>
    <x v="18"/>
    <x v="84"/>
    <s v="См"/>
    <s v="Адрес173"/>
    <n v="1005360000"/>
    <x v="30"/>
    <x v="7"/>
    <s v="кг"/>
    <n v="4.3"/>
    <n v="1144.508"/>
    <n v="1295.8"/>
    <n v="151.29199999999992"/>
  </r>
  <r>
    <x v="86"/>
    <x v="1"/>
    <x v="35"/>
    <s v="ЭС"/>
    <s v="Адрес103"/>
    <n v="580000"/>
    <x v="3"/>
    <x v="2"/>
    <s v="кг"/>
    <n v="16"/>
    <n v="1190.8784000000001"/>
    <n v="1347.68"/>
    <n v="156.80160000000001"/>
  </r>
  <r>
    <x v="86"/>
    <x v="18"/>
    <x v="109"/>
    <s v="Опт"/>
    <s v="Адрес153"/>
    <n v="580000"/>
    <x v="3"/>
    <x v="2"/>
    <s v="кг"/>
    <n v="40"/>
    <n v="2976.6616000000004"/>
    <n v="3369.2"/>
    <n v="392.53839999999946"/>
  </r>
  <r>
    <x v="86"/>
    <x v="18"/>
    <x v="16"/>
    <s v="ЭС"/>
    <s v="Адрес146"/>
    <n v="20200"/>
    <x v="70"/>
    <x v="0"/>
    <s v="кг"/>
    <n v="40"/>
    <n v="5494.7110000000002"/>
    <n v="6422.8"/>
    <n v="928.08899999999994"/>
  </r>
  <r>
    <x v="87"/>
    <x v="6"/>
    <x v="164"/>
    <s v="ЭС"/>
    <s v="Адрес70"/>
    <n v="252005"/>
    <x v="12"/>
    <x v="0"/>
    <s v="кг"/>
    <n v="0.2"/>
    <n v="16.399699999999999"/>
    <n v="22.44"/>
    <n v="6.040300000000002"/>
  </r>
  <r>
    <x v="87"/>
    <x v="6"/>
    <x v="40"/>
    <s v="ЭС"/>
    <s v="Адрес76"/>
    <n v="573100"/>
    <x v="23"/>
    <x v="2"/>
    <s v="кг"/>
    <n v="0.3"/>
    <n v="15.557600000000001"/>
    <n v="21.85"/>
    <n v="6.2924000000000007"/>
  </r>
  <r>
    <x v="87"/>
    <x v="18"/>
    <x v="13"/>
    <s v="ЭС"/>
    <s v="Адрес161"/>
    <n v="580000"/>
    <x v="3"/>
    <x v="2"/>
    <s v="кг"/>
    <n v="2.6880000000000002"/>
    <n v="290.62880000000001"/>
    <n v="308"/>
    <n v="17.371199999999988"/>
  </r>
  <r>
    <x v="87"/>
    <x v="6"/>
    <x v="4"/>
    <s v="ЭС"/>
    <s v="Адрес77"/>
    <n v="251000"/>
    <x v="22"/>
    <x v="6"/>
    <s v="кг"/>
    <n v="0.23"/>
    <n v="59.740300000000005"/>
    <n v="79.36"/>
    <n v="19.619699999999995"/>
  </r>
  <r>
    <x v="87"/>
    <x v="2"/>
    <x v="5"/>
    <s v="ЭС"/>
    <s v="Адрес89"/>
    <n v="1005186100"/>
    <x v="40"/>
    <x v="3"/>
    <s v="кг"/>
    <n v="2"/>
    <n v="106.82980000000001"/>
    <n v="128.80000000000001"/>
    <n v="21.970200000000006"/>
  </r>
  <r>
    <x v="87"/>
    <x v="2"/>
    <x v="34"/>
    <s v="С"/>
    <s v="Адрес120"/>
    <n v="251000"/>
    <x v="22"/>
    <x v="6"/>
    <s v="кг"/>
    <n v="2"/>
    <n v="106.80800000000001"/>
    <n v="128.80000000000001"/>
    <n v="21.992000000000004"/>
  </r>
  <r>
    <x v="87"/>
    <x v="6"/>
    <x v="60"/>
    <s v="ЭС"/>
    <s v="Адрес64"/>
    <n v="1005040700"/>
    <x v="33"/>
    <x v="5"/>
    <s v="кг"/>
    <n v="0.43"/>
    <n v="114.4508"/>
    <n v="138"/>
    <n v="23.549199999999999"/>
  </r>
  <r>
    <x v="87"/>
    <x v="18"/>
    <x v="17"/>
    <s v="ЭС"/>
    <s v="Адрес132"/>
    <n v="1005300500"/>
    <x v="28"/>
    <x v="7"/>
    <s v="кг"/>
    <n v="3"/>
    <n v="214.62"/>
    <n v="244.11"/>
    <n v="29.490000000000009"/>
  </r>
  <r>
    <x v="87"/>
    <x v="18"/>
    <x v="8"/>
    <s v="ЭС"/>
    <s v="Адрес157"/>
    <n v="30000"/>
    <x v="15"/>
    <x v="0"/>
    <s v="кг"/>
    <n v="5.7"/>
    <n v="255.58800000000002"/>
    <n v="290.64300000000003"/>
    <n v="35.055000000000007"/>
  </r>
  <r>
    <x v="87"/>
    <x v="18"/>
    <x v="67"/>
    <s v="ЭС"/>
    <s v="Адрес149"/>
    <n v="280500"/>
    <x v="6"/>
    <x v="0"/>
    <s v="кг"/>
    <n v="5"/>
    <n v="391.0385"/>
    <n v="444.8"/>
    <n v="53.761500000000012"/>
  </r>
  <r>
    <x v="87"/>
    <x v="18"/>
    <x v="3"/>
    <s v="С"/>
    <s v="Адрес156"/>
    <n v="270300"/>
    <x v="61"/>
    <x v="0"/>
    <s v="кг"/>
    <n v="2.64"/>
    <n v="400.56720000000001"/>
    <n v="455.64"/>
    <n v="55.072799999999972"/>
  </r>
  <r>
    <x v="87"/>
    <x v="18"/>
    <x v="8"/>
    <s v="ЭС"/>
    <s v="Адрес157"/>
    <n v="190000"/>
    <x v="54"/>
    <x v="6"/>
    <s v="кг"/>
    <n v="5"/>
    <n v="476.976"/>
    <n v="542.5"/>
    <n v="65.524000000000001"/>
  </r>
  <r>
    <x v="87"/>
    <x v="18"/>
    <x v="61"/>
    <s v="ЭС"/>
    <s v="Адрес180"/>
    <n v="270300"/>
    <x v="61"/>
    <x v="0"/>
    <s v="кг"/>
    <n v="2.2999999999999998"/>
    <n v="658.24300000000005"/>
    <n v="748.7"/>
    <n v="90.456999999999994"/>
  </r>
  <r>
    <x v="87"/>
    <x v="18"/>
    <x v="0"/>
    <s v="С"/>
    <s v="Адрес151"/>
    <n v="270400"/>
    <x v="0"/>
    <x v="0"/>
    <s v="кг"/>
    <n v="2.2999999999999998"/>
    <n v="658.24300000000005"/>
    <n v="748.7"/>
    <n v="90.456999999999994"/>
  </r>
  <r>
    <x v="87"/>
    <x v="18"/>
    <x v="5"/>
    <s v="ЭС"/>
    <s v="Адрес89"/>
    <n v="1005053500"/>
    <x v="58"/>
    <x v="1"/>
    <s v="кг"/>
    <n v="7"/>
    <n v="704.09220000000005"/>
    <n v="797.44"/>
    <n v="93.347800000000007"/>
  </r>
  <r>
    <x v="87"/>
    <x v="18"/>
    <x v="60"/>
    <s v="ЭС"/>
    <s v="Адрес64"/>
    <n v="20200"/>
    <x v="70"/>
    <x v="0"/>
    <s v="кг"/>
    <n v="3.01"/>
    <n v="747.80510000000004"/>
    <n v="850.64"/>
    <n v="102.83489999999995"/>
  </r>
  <r>
    <x v="87"/>
    <x v="1"/>
    <x v="69"/>
    <s v="ЭС"/>
    <s v="Адрес133"/>
    <n v="1005220000"/>
    <x v="60"/>
    <x v="3"/>
    <s v="кг"/>
    <n v="7"/>
    <n v="640.26970000000006"/>
    <n v="744.24"/>
    <n v="103.97029999999995"/>
  </r>
  <r>
    <x v="87"/>
    <x v="18"/>
    <x v="60"/>
    <s v="ЭС"/>
    <s v="Адрес64"/>
    <n v="280500"/>
    <x v="6"/>
    <x v="0"/>
    <s v="кг"/>
    <n v="10"/>
    <n v="782.05200000000002"/>
    <n v="889.6"/>
    <n v="107.548"/>
  </r>
  <r>
    <x v="87"/>
    <x v="2"/>
    <x v="33"/>
    <s v="К"/>
    <s v="Адрес90"/>
    <n v="573100"/>
    <x v="23"/>
    <x v="2"/>
    <s v="кг"/>
    <n v="5.5"/>
    <n v="346.32070000000004"/>
    <n v="455.4"/>
    <n v="109.07929999999993"/>
  </r>
  <r>
    <x v="87"/>
    <x v="18"/>
    <x v="40"/>
    <s v="ЭС"/>
    <s v="Адрес76"/>
    <n v="1005040200"/>
    <x v="21"/>
    <x v="5"/>
    <s v="кг"/>
    <n v="4"/>
    <n v="820"/>
    <n v="933.2"/>
    <n v="113.20000000000005"/>
  </r>
  <r>
    <x v="87"/>
    <x v="18"/>
    <x v="34"/>
    <s v="С"/>
    <s v="Адрес120"/>
    <n v="220000"/>
    <x v="17"/>
    <x v="6"/>
    <s v="кг"/>
    <n v="16"/>
    <n v="854.71600000000001"/>
    <n v="968.48"/>
    <n v="113.76400000000001"/>
  </r>
  <r>
    <x v="88"/>
    <x v="6"/>
    <x v="13"/>
    <s v="ЭС"/>
    <s v="Адрес161"/>
    <n v="1005712305"/>
    <x v="59"/>
    <x v="5"/>
    <s v="кг"/>
    <n v="0.2"/>
    <n v="23.604600000000001"/>
    <n v="32.200000000000003"/>
    <n v="8.5954000000000015"/>
  </r>
  <r>
    <x v="88"/>
    <x v="18"/>
    <x v="35"/>
    <s v="ЭС"/>
    <s v="Адрес103"/>
    <n v="1005300500"/>
    <x v="28"/>
    <x v="7"/>
    <s v="кг"/>
    <n v="2.52"/>
    <n v="206.64"/>
    <n v="234.78"/>
    <n v="28.140000000000015"/>
  </r>
  <r>
    <x v="88"/>
    <x v="18"/>
    <x v="140"/>
    <s v="См"/>
    <s v="Адрес144"/>
    <n v="1005030501"/>
    <x v="34"/>
    <x v="5"/>
    <s v="кг"/>
    <n v="2.8"/>
    <n v="280.42"/>
    <n v="318.976"/>
    <n v="38.555999999999983"/>
  </r>
  <r>
    <x v="88"/>
    <x v="18"/>
    <x v="8"/>
    <s v="ЭС"/>
    <s v="Адрес157"/>
    <n v="1005050200"/>
    <x v="29"/>
    <x v="1"/>
    <s v="кг"/>
    <n v="3.5"/>
    <n v="352.03100000000001"/>
    <n v="398.72"/>
    <n v="46.689000000000021"/>
  </r>
  <r>
    <x v="88"/>
    <x v="7"/>
    <x v="31"/>
    <s v="ЭС"/>
    <s v="Адрес114"/>
    <n v="1005244600"/>
    <x v="49"/>
    <x v="7"/>
    <s v="кг"/>
    <n v="3.4"/>
    <n v="243.23600000000002"/>
    <n v="293.25"/>
    <n v="50.013999999999982"/>
  </r>
  <r>
    <x v="88"/>
    <x v="18"/>
    <x v="4"/>
    <s v="ЭС"/>
    <s v="Адрес77"/>
    <n v="1005053500"/>
    <x v="58"/>
    <x v="1"/>
    <s v="кг"/>
    <n v="2.64"/>
    <n v="480.72"/>
    <n v="546.84"/>
    <n v="66.12"/>
  </r>
  <r>
    <x v="88"/>
    <x v="19"/>
    <x v="28"/>
    <s v="ЭС"/>
    <s v="Адрес130"/>
    <n v="1005040800"/>
    <x v="9"/>
    <x v="5"/>
    <s v="кг"/>
    <n v="8"/>
    <n v="427.28320000000002"/>
    <n v="495.36"/>
    <n v="68.076799999999992"/>
  </r>
  <r>
    <x v="88"/>
    <x v="19"/>
    <x v="8"/>
    <s v="ЭС"/>
    <s v="Адрес157"/>
    <n v="1005400001"/>
    <x v="43"/>
    <x v="7"/>
    <s v="кг"/>
    <n v="8"/>
    <n v="427.23200000000003"/>
    <n v="495.36"/>
    <n v="68.127999999999986"/>
  </r>
  <r>
    <x v="88"/>
    <x v="1"/>
    <x v="61"/>
    <s v="ЭС"/>
    <s v="Адрес180"/>
    <n v="1005274000"/>
    <x v="71"/>
    <x v="7"/>
    <s v="кг"/>
    <n v="3.5"/>
    <n v="301.27019999999999"/>
    <n v="372.12"/>
    <n v="70.849800000000016"/>
  </r>
  <r>
    <x v="88"/>
    <x v="18"/>
    <x v="56"/>
    <s v="См"/>
    <s v="Адрес145"/>
    <n v="1005274300"/>
    <x v="75"/>
    <x v="7"/>
    <s v="кг"/>
    <n v="2.15"/>
    <n v="572.25400000000002"/>
    <n v="647.9"/>
    <n v="75.645999999999958"/>
  </r>
  <r>
    <x v="88"/>
    <x v="18"/>
    <x v="111"/>
    <s v="Нт"/>
    <s v="Адрес1"/>
    <n v="220000"/>
    <x v="17"/>
    <x v="6"/>
    <s v="кг"/>
    <n v="5"/>
    <n v="610.52250000000004"/>
    <n v="694.4"/>
    <n v="83.877499999999941"/>
  </r>
  <r>
    <x v="88"/>
    <x v="7"/>
    <x v="1"/>
    <s v="ЭС"/>
    <s v="Адрес88"/>
    <n v="1005186300"/>
    <x v="37"/>
    <x v="3"/>
    <s v="кг"/>
    <n v="8"/>
    <n v="427.28320000000002"/>
    <n v="515.20000000000005"/>
    <n v="87.916800000000023"/>
  </r>
  <r>
    <x v="88"/>
    <x v="18"/>
    <x v="39"/>
    <s v="ЭС"/>
    <s v="Адрес108"/>
    <n v="270400"/>
    <x v="0"/>
    <x v="0"/>
    <s v="кг"/>
    <n v="2.2999999999999998"/>
    <n v="658.24300000000005"/>
    <n v="748.7"/>
    <n v="90.456999999999994"/>
  </r>
  <r>
    <x v="88"/>
    <x v="18"/>
    <x v="57"/>
    <s v="Мм"/>
    <s v="Адрес169"/>
    <n v="1005050200"/>
    <x v="29"/>
    <x v="1"/>
    <s v="кг"/>
    <n v="7"/>
    <n v="704.06200000000001"/>
    <n v="797.44"/>
    <n v="93.378000000000043"/>
  </r>
  <r>
    <x v="88"/>
    <x v="19"/>
    <x v="2"/>
    <s v="ЭС"/>
    <s v="Адрес154"/>
    <n v="580000"/>
    <x v="3"/>
    <x v="2"/>
    <s v="кг"/>
    <n v="8"/>
    <n v="595.30560000000003"/>
    <n v="690"/>
    <n v="94.694399999999973"/>
  </r>
  <r>
    <x v="88"/>
    <x v="18"/>
    <x v="24"/>
    <s v="См"/>
    <s v="Адрес87"/>
    <n v="5221000"/>
    <x v="13"/>
    <x v="6"/>
    <s v="кг"/>
    <n v="4.8"/>
    <n v="755.52"/>
    <n v="859.2"/>
    <n v="103.68000000000006"/>
  </r>
  <r>
    <x v="88"/>
    <x v="18"/>
    <x v="12"/>
    <s v="ЭС"/>
    <s v="Адрес142"/>
    <n v="5190002"/>
    <x v="25"/>
    <x v="6"/>
    <s v="кг"/>
    <n v="16"/>
    <n v="854.76800000000003"/>
    <n v="968.48"/>
    <n v="113.71199999999999"/>
  </r>
  <r>
    <x v="88"/>
    <x v="18"/>
    <x v="73"/>
    <s v="С"/>
    <s v="Адрес93"/>
    <n v="1005051600"/>
    <x v="72"/>
    <x v="1"/>
    <s v="кг"/>
    <n v="2.198"/>
    <n v="854.55439999999999"/>
    <n v="972.02"/>
    <n v="117.46559999999999"/>
  </r>
  <r>
    <x v="88"/>
    <x v="18"/>
    <x v="3"/>
    <s v="С"/>
    <s v="Адрес156"/>
    <n v="20200"/>
    <x v="70"/>
    <x v="0"/>
    <s v="кг"/>
    <n v="16"/>
    <n v="852.86880000000008"/>
    <n v="972"/>
    <n v="119.13119999999992"/>
  </r>
  <r>
    <x v="88"/>
    <x v="19"/>
    <x v="2"/>
    <s v="ЭС"/>
    <s v="Адрес154"/>
    <n v="1005053500"/>
    <x v="58"/>
    <x v="1"/>
    <s v="кг"/>
    <n v="9"/>
    <n v="858.55680000000007"/>
    <n v="995.31"/>
    <n v="136.75319999999988"/>
  </r>
  <r>
    <x v="88"/>
    <x v="18"/>
    <x v="95"/>
    <s v="ЭС"/>
    <s v="Адрес155"/>
    <n v="580000"/>
    <x v="3"/>
    <x v="2"/>
    <s v="кг"/>
    <n v="32"/>
    <n v="2381.4896000000003"/>
    <n v="2695.36"/>
    <n v="313.87039999999979"/>
  </r>
  <r>
    <x v="89"/>
    <x v="6"/>
    <x v="62"/>
    <s v="ЭС"/>
    <s v="Адрес158"/>
    <n v="1005053500"/>
    <x v="58"/>
    <x v="1"/>
    <s v="кг"/>
    <n v="3.5"/>
    <n v="390.06900000000002"/>
    <n v="420.56"/>
    <n v="30.490999999999985"/>
  </r>
  <r>
    <x v="89"/>
    <x v="6"/>
    <x v="2"/>
    <s v="ЭС"/>
    <s v="Адрес154"/>
    <n v="270300"/>
    <x v="61"/>
    <x v="0"/>
    <s v="кг"/>
    <n v="2"/>
    <n v="95.779600000000002"/>
    <n v="127.52"/>
    <n v="31.740399999999994"/>
  </r>
  <r>
    <x v="89"/>
    <x v="18"/>
    <x v="27"/>
    <s v="См"/>
    <s v="Адрес106"/>
    <n v="1005040700"/>
    <x v="33"/>
    <x v="5"/>
    <s v="кг"/>
    <n v="5.7"/>
    <n v="255.62450000000001"/>
    <n v="290.64300000000003"/>
    <n v="35.018500000000017"/>
  </r>
  <r>
    <x v="89"/>
    <x v="18"/>
    <x v="81"/>
    <s v="ЭС"/>
    <s v="Адрес119"/>
    <n v="5162402"/>
    <x v="31"/>
    <x v="6"/>
    <s v="кг"/>
    <n v="8"/>
    <n v="427.43280000000004"/>
    <n v="484.24"/>
    <n v="56.807199999999966"/>
  </r>
  <r>
    <x v="89"/>
    <x v="1"/>
    <x v="46"/>
    <s v="С"/>
    <s v="Адрес75"/>
    <n v="1005040800"/>
    <x v="9"/>
    <x v="5"/>
    <s v="кг"/>
    <n v="6"/>
    <n v="429.24"/>
    <n v="488.22"/>
    <n v="58.980000000000018"/>
  </r>
  <r>
    <x v="89"/>
    <x v="18"/>
    <x v="35"/>
    <s v="ЭС"/>
    <s v="Адрес103"/>
    <n v="1005040500"/>
    <x v="11"/>
    <x v="5"/>
    <s v="кг"/>
    <n v="6"/>
    <n v="429.24"/>
    <n v="488.22"/>
    <n v="58.980000000000018"/>
  </r>
  <r>
    <x v="89"/>
    <x v="18"/>
    <x v="6"/>
    <s v="С"/>
    <s v="Адрес78"/>
    <n v="1005201500"/>
    <x v="44"/>
    <x v="3"/>
    <s v="кг"/>
    <n v="2"/>
    <n v="330.39080000000001"/>
    <n v="397.1"/>
    <n v="66.70920000000001"/>
  </r>
  <r>
    <x v="89"/>
    <x v="18"/>
    <x v="30"/>
    <s v="ЭС"/>
    <s v="Адрес92"/>
    <n v="1005201100"/>
    <x v="45"/>
    <x v="3"/>
    <s v="кг"/>
    <n v="2"/>
    <n v="324.30540000000002"/>
    <n v="397.1"/>
    <n v="72.794600000000003"/>
  </r>
  <r>
    <x v="89"/>
    <x v="6"/>
    <x v="12"/>
    <s v="ЭС"/>
    <s v="Адрес142"/>
    <n v="1005030501"/>
    <x v="34"/>
    <x v="5"/>
    <s v="кг"/>
    <n v="5"/>
    <n v="395.95"/>
    <n v="472.5"/>
    <n v="76.550000000000011"/>
  </r>
  <r>
    <x v="89"/>
    <x v="18"/>
    <x v="6"/>
    <s v="С"/>
    <s v="Адрес78"/>
    <n v="580000"/>
    <x v="3"/>
    <x v="2"/>
    <s v="кг"/>
    <n v="8"/>
    <n v="595.43920000000003"/>
    <n v="673.84"/>
    <n v="78.400800000000004"/>
  </r>
  <r>
    <x v="89"/>
    <x v="6"/>
    <x v="0"/>
    <s v="С"/>
    <s v="Адрес151"/>
    <n v="1005274000"/>
    <x v="71"/>
    <x v="7"/>
    <s v="кг"/>
    <n v="5"/>
    <n v="476.976"/>
    <n v="558.29999999999995"/>
    <n v="81.323999999999955"/>
  </r>
  <r>
    <x v="89"/>
    <x v="18"/>
    <x v="159"/>
    <s v="Мм"/>
    <s v="Адрес210"/>
    <n v="573100"/>
    <x v="23"/>
    <x v="2"/>
    <s v="кг"/>
    <n v="2.2999999999999998"/>
    <n v="658.24300000000005"/>
    <n v="748.7"/>
    <n v="90.456999999999994"/>
  </r>
  <r>
    <x v="89"/>
    <x v="18"/>
    <x v="4"/>
    <s v="ЭС"/>
    <s v="Адрес77"/>
    <n v="1005201500"/>
    <x v="44"/>
    <x v="3"/>
    <s v="кг"/>
    <n v="4"/>
    <n v="820.94800000000009"/>
    <n v="933.2"/>
    <n v="112.25199999999995"/>
  </r>
  <r>
    <x v="89"/>
    <x v="18"/>
    <x v="95"/>
    <s v="ЭС"/>
    <s v="Адрес155"/>
    <n v="270200"/>
    <x v="56"/>
    <x v="0"/>
    <s v="кг"/>
    <n v="4"/>
    <n v="820.94800000000009"/>
    <n v="933.2"/>
    <n v="112.25199999999995"/>
  </r>
  <r>
    <x v="89"/>
    <x v="18"/>
    <x v="111"/>
    <s v="Нт"/>
    <s v="Адрес1"/>
    <n v="1005040800"/>
    <x v="9"/>
    <x v="5"/>
    <s v="кг"/>
    <n v="4"/>
    <n v="820"/>
    <n v="933.2"/>
    <n v="113.20000000000005"/>
  </r>
  <r>
    <x v="89"/>
    <x v="18"/>
    <x v="6"/>
    <s v="С"/>
    <s v="Адрес78"/>
    <n v="1005051600"/>
    <x v="72"/>
    <x v="1"/>
    <s v="кг"/>
    <n v="16"/>
    <n v="854.76800000000003"/>
    <n v="968.48"/>
    <n v="113.71199999999999"/>
  </r>
  <r>
    <x v="89"/>
    <x v="18"/>
    <x v="73"/>
    <s v="С"/>
    <s v="Адрес93"/>
    <n v="1005201100"/>
    <x v="45"/>
    <x v="3"/>
    <s v="кг"/>
    <n v="10"/>
    <n v="1173.6955"/>
    <n v="1317.5"/>
    <n v="143.80449999999996"/>
  </r>
  <r>
    <x v="89"/>
    <x v="6"/>
    <x v="32"/>
    <s v="ЭС"/>
    <s v="Адрес163"/>
    <n v="1005040600"/>
    <x v="53"/>
    <x v="5"/>
    <s v="кг"/>
    <n v="9"/>
    <n v="612.726"/>
    <n v="764.88"/>
    <n v="152.154"/>
  </r>
  <r>
    <x v="89"/>
    <x v="6"/>
    <x v="12"/>
    <s v="ЭС"/>
    <s v="Адрес142"/>
    <n v="5281000"/>
    <x v="46"/>
    <x v="6"/>
    <s v="кг"/>
    <n v="5"/>
    <n v="540.89700000000005"/>
    <n v="704.78"/>
    <n v="163.88299999999992"/>
  </r>
  <r>
    <x v="89"/>
    <x v="18"/>
    <x v="11"/>
    <s v="Опт"/>
    <s v="Адрес115"/>
    <n v="20100"/>
    <x v="5"/>
    <x v="0"/>
    <s v="кг"/>
    <n v="24"/>
    <n v="1280.5704000000001"/>
    <n v="1458"/>
    <n v="177.42959999999994"/>
  </r>
  <r>
    <x v="89"/>
    <x v="7"/>
    <x v="75"/>
    <s v="ЭС"/>
    <s v="Адрес150"/>
    <n v="1005010100"/>
    <x v="68"/>
    <x v="5"/>
    <s v="кг"/>
    <n v="16"/>
    <n v="774.18720000000008"/>
    <n v="1030.4000000000001"/>
    <n v="256.21280000000002"/>
  </r>
  <r>
    <x v="90"/>
    <x v="9"/>
    <x v="18"/>
    <s v="С"/>
    <s v="Адрес135"/>
    <n v="252505"/>
    <x v="14"/>
    <x v="0"/>
    <s v="кг"/>
    <n v="0.22"/>
    <n v="33.379400000000004"/>
    <n v="39.46"/>
    <n v="6.0805999999999969"/>
  </r>
  <r>
    <x v="90"/>
    <x v="9"/>
    <x v="12"/>
    <s v="ЭС"/>
    <s v="Адрес142"/>
    <n v="1005040400"/>
    <x v="35"/>
    <x v="5"/>
    <s v="кг"/>
    <n v="0.22"/>
    <n v="33.364600000000003"/>
    <n v="39.46"/>
    <n v="6.0953999999999979"/>
  </r>
  <r>
    <x v="90"/>
    <x v="9"/>
    <x v="0"/>
    <s v="С"/>
    <s v="Адрес151"/>
    <n v="1005040700"/>
    <x v="33"/>
    <x v="5"/>
    <s v="кг"/>
    <n v="0.22"/>
    <n v="40.057400000000001"/>
    <n v="47.35"/>
    <n v="7.2926000000000002"/>
  </r>
  <r>
    <x v="90"/>
    <x v="0"/>
    <x v="109"/>
    <s v="Опт"/>
    <s v="Адрес153"/>
    <n v="260200"/>
    <x v="66"/>
    <x v="6"/>
    <s v="кг"/>
    <n v="2"/>
    <n v="106.80800000000001"/>
    <n v="131.38"/>
    <n v="24.571999999999989"/>
  </r>
  <r>
    <x v="90"/>
    <x v="18"/>
    <x v="31"/>
    <s v="ЭС"/>
    <s v="Адрес114"/>
    <n v="1005040700"/>
    <x v="33"/>
    <x v="5"/>
    <s v="кг"/>
    <n v="3"/>
    <n v="214.62"/>
    <n v="244.11"/>
    <n v="29.490000000000009"/>
  </r>
  <r>
    <x v="90"/>
    <x v="9"/>
    <x v="24"/>
    <s v="См"/>
    <s v="Адрес87"/>
    <n v="280500"/>
    <x v="6"/>
    <x v="0"/>
    <s v="кг"/>
    <n v="2"/>
    <n v="156.40540000000001"/>
    <n v="188.6"/>
    <n v="32.19459999999998"/>
  </r>
  <r>
    <x v="90"/>
    <x v="6"/>
    <x v="4"/>
    <s v="ЭС"/>
    <s v="Адрес77"/>
    <n v="280500"/>
    <x v="6"/>
    <x v="0"/>
    <s v="кг"/>
    <n v="2"/>
    <n v="156.40540000000001"/>
    <n v="188.6"/>
    <n v="32.19459999999998"/>
  </r>
  <r>
    <x v="90"/>
    <x v="6"/>
    <x v="41"/>
    <s v="См"/>
    <s v="Адрес137"/>
    <n v="1005053500"/>
    <x v="58"/>
    <x v="1"/>
    <s v="кг"/>
    <n v="3.5"/>
    <n v="390.06900000000002"/>
    <n v="422.625"/>
    <n v="32.555999999999983"/>
  </r>
  <r>
    <x v="90"/>
    <x v="18"/>
    <x v="3"/>
    <s v="С"/>
    <s v="Адрес156"/>
    <n v="170101"/>
    <x v="8"/>
    <x v="2"/>
    <s v="кг"/>
    <n v="1.65"/>
    <n v="229.9539"/>
    <n v="262.57"/>
    <n v="32.616099999999989"/>
  </r>
  <r>
    <x v="90"/>
    <x v="6"/>
    <x v="46"/>
    <s v="С"/>
    <s v="Адрес75"/>
    <n v="20200"/>
    <x v="70"/>
    <x v="0"/>
    <s v="кг"/>
    <n v="2"/>
    <n v="94.417400000000001"/>
    <n v="127.52"/>
    <n v="33.102599999999995"/>
  </r>
  <r>
    <x v="90"/>
    <x v="9"/>
    <x v="14"/>
    <s v="ЭС"/>
    <s v="Адрес160"/>
    <n v="252005"/>
    <x v="12"/>
    <x v="0"/>
    <s v="кг"/>
    <n v="0.69"/>
    <n v="197.19420000000002"/>
    <n v="231.15"/>
    <n v="33.955799999999982"/>
  </r>
  <r>
    <x v="90"/>
    <x v="18"/>
    <x v="0"/>
    <s v="С"/>
    <s v="Адрес151"/>
    <n v="5190002"/>
    <x v="25"/>
    <x v="6"/>
    <s v="кг"/>
    <n v="2.56"/>
    <n v="218.77440000000001"/>
    <n v="253.44"/>
    <n v="34.665599999999984"/>
  </r>
  <r>
    <x v="90"/>
    <x v="6"/>
    <x v="88"/>
    <s v="ЭС"/>
    <s v="Адрес71"/>
    <n v="1005712005"/>
    <x v="55"/>
    <x v="5"/>
    <s v="кг"/>
    <n v="4"/>
    <n v="213.66480000000001"/>
    <n v="250.08"/>
    <n v="36.415199999999999"/>
  </r>
  <r>
    <x v="90"/>
    <x v="18"/>
    <x v="4"/>
    <s v="ЭС"/>
    <s v="Адрес77"/>
    <n v="270200"/>
    <x v="56"/>
    <x v="0"/>
    <s v="кг"/>
    <n v="2.9"/>
    <n v="271.09200000000004"/>
    <n v="308.32800000000003"/>
    <n v="37.23599999999999"/>
  </r>
  <r>
    <x v="90"/>
    <x v="0"/>
    <x v="50"/>
    <s v="Мм"/>
    <s v="Адрес4"/>
    <n v="1005040200"/>
    <x v="21"/>
    <x v="5"/>
    <s v="кг"/>
    <n v="1.1000000000000001"/>
    <n v="166.89950000000002"/>
    <n v="205.3"/>
    <n v="38.400499999999994"/>
  </r>
  <r>
    <x v="90"/>
    <x v="18"/>
    <x v="4"/>
    <s v="ЭС"/>
    <s v="Адрес77"/>
    <n v="1005220000"/>
    <x v="60"/>
    <x v="3"/>
    <s v="кг"/>
    <n v="3.5"/>
    <n v="327.14499999999998"/>
    <n v="372.12"/>
    <n v="44.975000000000023"/>
  </r>
  <r>
    <x v="90"/>
    <x v="6"/>
    <x v="60"/>
    <s v="ЭС"/>
    <s v="Адрес64"/>
    <n v="1005040500"/>
    <x v="11"/>
    <x v="5"/>
    <s v="кг"/>
    <n v="1.075"/>
    <n v="286.12700000000001"/>
    <n v="334.95"/>
    <n v="48.822999999999979"/>
  </r>
  <r>
    <x v="90"/>
    <x v="18"/>
    <x v="69"/>
    <s v="ЭС"/>
    <s v="Адрес133"/>
    <n v="170101"/>
    <x v="8"/>
    <x v="2"/>
    <s v="кг"/>
    <n v="4"/>
    <n v="351.178"/>
    <n v="401.6"/>
    <n v="50.422000000000025"/>
  </r>
  <r>
    <x v="90"/>
    <x v="1"/>
    <x v="81"/>
    <s v="ЭС"/>
    <s v="Адрес119"/>
    <n v="1005186400"/>
    <x v="10"/>
    <x v="3"/>
    <s v="кг"/>
    <n v="2.64"/>
    <n v="400.56720000000001"/>
    <n v="455.64"/>
    <n v="55.072799999999972"/>
  </r>
  <r>
    <x v="90"/>
    <x v="6"/>
    <x v="24"/>
    <s v="См"/>
    <s v="Адрес87"/>
    <n v="252505"/>
    <x v="14"/>
    <x v="0"/>
    <s v="кг"/>
    <n v="2.9"/>
    <n v="271.06299999999999"/>
    <n v="326.83"/>
    <n v="55.766999999999996"/>
  </r>
  <r>
    <x v="90"/>
    <x v="1"/>
    <x v="37"/>
    <s v="ЭС"/>
    <s v="Адрес181"/>
    <n v="270400"/>
    <x v="0"/>
    <x v="0"/>
    <s v="кг"/>
    <n v="8"/>
    <n v="427.32960000000003"/>
    <n v="484.24"/>
    <n v="56.910399999999981"/>
  </r>
  <r>
    <x v="90"/>
    <x v="0"/>
    <x v="144"/>
    <s v="Нт"/>
    <s v="Адрес125"/>
    <n v="190000"/>
    <x v="54"/>
    <x v="6"/>
    <s v="кг"/>
    <n v="2.9"/>
    <n v="271.06299999999999"/>
    <n v="333.35500000000002"/>
    <n v="62.29200000000003"/>
  </r>
  <r>
    <x v="90"/>
    <x v="18"/>
    <x v="73"/>
    <s v="С"/>
    <s v="Адрес93"/>
    <n v="5221000"/>
    <x v="13"/>
    <x v="6"/>
    <s v="кг"/>
    <n v="7.5"/>
    <n v="452.75"/>
    <n v="515.25"/>
    <n v="62.5"/>
  </r>
  <r>
    <x v="90"/>
    <x v="18"/>
    <x v="43"/>
    <s v="См"/>
    <s v="Адрес164"/>
    <n v="1005186400"/>
    <x v="10"/>
    <x v="3"/>
    <s v="кг"/>
    <n v="7.5"/>
    <n v="452.65499999999997"/>
    <n v="515.25"/>
    <n v="62.595000000000027"/>
  </r>
  <r>
    <x v="90"/>
    <x v="18"/>
    <x v="21"/>
    <s v="ЭС"/>
    <s v="Адрес141"/>
    <n v="1500000401"/>
    <x v="27"/>
    <x v="4"/>
    <s v="кг"/>
    <n v="1.248"/>
    <n v="457.92"/>
    <n v="520.79999999999995"/>
    <n v="62.879999999999939"/>
  </r>
  <r>
    <x v="90"/>
    <x v="6"/>
    <x v="38"/>
    <s v="ЭС"/>
    <s v="Адрес72"/>
    <n v="1005040800"/>
    <x v="9"/>
    <x v="5"/>
    <s v="кг"/>
    <n v="3"/>
    <n v="192.6456"/>
    <n v="256.2"/>
    <n v="63.554399999999987"/>
  </r>
  <r>
    <x v="90"/>
    <x v="18"/>
    <x v="40"/>
    <s v="ЭС"/>
    <s v="Адрес76"/>
    <n v="1005201000"/>
    <x v="4"/>
    <x v="3"/>
    <s v="кг"/>
    <n v="2"/>
    <n v="331.54040000000003"/>
    <n v="397.1"/>
    <n v="65.559599999999989"/>
  </r>
  <r>
    <x v="90"/>
    <x v="18"/>
    <x v="8"/>
    <s v="ЭС"/>
    <s v="Адрес157"/>
    <n v="1005300000"/>
    <x v="36"/>
    <x v="7"/>
    <s v="кг"/>
    <n v="4.5999999999999996"/>
    <n v="470.86520000000002"/>
    <n v="536.59"/>
    <n v="65.724800000000016"/>
  </r>
  <r>
    <x v="90"/>
    <x v="1"/>
    <x v="40"/>
    <s v="ЭС"/>
    <s v="Адрес76"/>
    <n v="1005040200"/>
    <x v="21"/>
    <x v="5"/>
    <s v="кг"/>
    <n v="5"/>
    <n v="591.77949999999998"/>
    <n v="658.75"/>
    <n v="66.970500000000015"/>
  </r>
  <r>
    <x v="90"/>
    <x v="18"/>
    <x v="31"/>
    <s v="ЭС"/>
    <s v="Адрес114"/>
    <n v="280500"/>
    <x v="6"/>
    <x v="0"/>
    <s v="кг"/>
    <n v="6"/>
    <n v="492.2328"/>
    <n v="559.91999999999996"/>
    <n v="67.687199999999962"/>
  </r>
  <r>
    <x v="90"/>
    <x v="1"/>
    <x v="3"/>
    <s v="С"/>
    <s v="Адрес156"/>
    <n v="1005400001"/>
    <x v="43"/>
    <x v="7"/>
    <s v="кг"/>
    <n v="2.2999999999999998"/>
    <n v="538.19360000000006"/>
    <n v="607.31500000000005"/>
    <n v="69.121399999999994"/>
  </r>
  <r>
    <x v="90"/>
    <x v="6"/>
    <x v="124"/>
    <s v="Нт"/>
    <s v="Адрес9"/>
    <n v="1005051700"/>
    <x v="2"/>
    <x v="1"/>
    <s v="кг"/>
    <n v="2.5"/>
    <n v="341.09219999999999"/>
    <n v="413.1"/>
    <n v="72.007800000000032"/>
  </r>
  <r>
    <x v="90"/>
    <x v="18"/>
    <x v="28"/>
    <s v="ЭС"/>
    <s v="Адрес130"/>
    <n v="1005712010"/>
    <x v="24"/>
    <x v="5"/>
    <s v="кг"/>
    <n v="5"/>
    <n v="582.78650000000005"/>
    <n v="658.75"/>
    <n v="75.963499999999954"/>
  </r>
  <r>
    <x v="90"/>
    <x v="18"/>
    <x v="56"/>
    <s v="См"/>
    <s v="Адрес145"/>
    <n v="1005030501"/>
    <x v="34"/>
    <x v="5"/>
    <s v="кг"/>
    <n v="5.6"/>
    <n v="560.84"/>
    <n v="637.952"/>
    <n v="77.111999999999966"/>
  </r>
  <r>
    <x v="90"/>
    <x v="18"/>
    <x v="107"/>
    <s v="Мм"/>
    <s v="Адрес79"/>
    <n v="30000"/>
    <x v="15"/>
    <x v="0"/>
    <s v="кг"/>
    <n v="5.5"/>
    <n v="570.77240000000006"/>
    <n v="649.22"/>
    <n v="78.447599999999966"/>
  </r>
  <r>
    <x v="90"/>
    <x v="9"/>
    <x v="2"/>
    <s v="ЭС"/>
    <s v="Адрес154"/>
    <n v="1005051700"/>
    <x v="2"/>
    <x v="1"/>
    <s v="кг"/>
    <n v="5"/>
    <n v="476.976"/>
    <n v="558.29999999999995"/>
    <n v="81.323999999999955"/>
  </r>
  <r>
    <x v="90"/>
    <x v="18"/>
    <x v="47"/>
    <s v="ЭС"/>
    <s v="Адрес162"/>
    <n v="1005053500"/>
    <x v="58"/>
    <x v="1"/>
    <s v="кг"/>
    <n v="4.5"/>
    <n v="620.32320000000004"/>
    <n v="706.86"/>
    <n v="86.536799999999971"/>
  </r>
  <r>
    <x v="90"/>
    <x v="18"/>
    <x v="89"/>
    <s v="См"/>
    <s v="Адрес91"/>
    <n v="270300"/>
    <x v="61"/>
    <x v="0"/>
    <s v="кг"/>
    <n v="1.84"/>
    <n v="591.7432"/>
    <n v="682.16"/>
    <n v="90.416799999999967"/>
  </r>
  <r>
    <x v="90"/>
    <x v="18"/>
    <x v="16"/>
    <s v="ЭС"/>
    <s v="Адрес146"/>
    <n v="573100"/>
    <x v="23"/>
    <x v="2"/>
    <s v="кг"/>
    <n v="8"/>
    <n v="705.56"/>
    <n v="803.2"/>
    <n v="97.6400000000001"/>
  </r>
  <r>
    <x v="90"/>
    <x v="0"/>
    <x v="14"/>
    <s v="ЭС"/>
    <s v="Адрес160"/>
    <n v="1005220000"/>
    <x v="60"/>
    <x v="3"/>
    <s v="кг"/>
    <n v="3.5"/>
    <n v="304.62780000000004"/>
    <n v="402.32499999999999"/>
    <n v="97.697199999999953"/>
  </r>
  <r>
    <x v="90"/>
    <x v="18"/>
    <x v="47"/>
    <s v="ЭС"/>
    <s v="Адрес162"/>
    <n v="1005274300"/>
    <x v="75"/>
    <x v="7"/>
    <s v="кг"/>
    <n v="3.5"/>
    <n v="680.29640000000006"/>
    <n v="778.43499999999995"/>
    <n v="98.138599999999883"/>
  </r>
  <r>
    <x v="90"/>
    <x v="18"/>
    <x v="16"/>
    <s v="ЭС"/>
    <s v="Адрес146"/>
    <n v="5190002"/>
    <x v="25"/>
    <x v="6"/>
    <s v="кг"/>
    <n v="4.8"/>
    <n v="755.52"/>
    <n v="859.2"/>
    <n v="103.68000000000006"/>
  </r>
  <r>
    <x v="90"/>
    <x v="18"/>
    <x v="106"/>
    <s v="Опт"/>
    <s v="Адрес166"/>
    <n v="15000"/>
    <x v="42"/>
    <x v="6"/>
    <s v="кг"/>
    <n v="5"/>
    <n v="682.18450000000007"/>
    <n v="802.85"/>
    <n v="120.66549999999995"/>
  </r>
  <r>
    <x v="90"/>
    <x v="6"/>
    <x v="61"/>
    <s v="ЭС"/>
    <s v="Адрес180"/>
    <n v="580000"/>
    <x v="3"/>
    <x v="2"/>
    <s v="кг"/>
    <n v="8"/>
    <n v="595.30560000000003"/>
    <n v="717.6"/>
    <n v="122.2944"/>
  </r>
  <r>
    <x v="90"/>
    <x v="18"/>
    <x v="17"/>
    <s v="ЭС"/>
    <s v="Адрес132"/>
    <n v="20000"/>
    <x v="48"/>
    <x v="0"/>
    <s v="кг"/>
    <n v="15"/>
    <n v="905.88499999999999"/>
    <n v="1030.5"/>
    <n v="124.61500000000001"/>
  </r>
  <r>
    <x v="90"/>
    <x v="1"/>
    <x v="35"/>
    <s v="ЭС"/>
    <s v="Адрес103"/>
    <n v="5281000"/>
    <x v="46"/>
    <x v="6"/>
    <s v="кг"/>
    <n v="4"/>
    <n v="934.8"/>
    <n v="1063.2"/>
    <n v="128.40000000000009"/>
  </r>
  <r>
    <x v="90"/>
    <x v="0"/>
    <x v="165"/>
    <s v="Мм"/>
    <s v="Адрес63"/>
    <n v="570000"/>
    <x v="41"/>
    <x v="2"/>
    <s v="кг"/>
    <n v="5.5"/>
    <n v="333.23400000000004"/>
    <n v="464.53"/>
    <n v="131.29599999999994"/>
  </r>
  <r>
    <x v="90"/>
    <x v="18"/>
    <x v="4"/>
    <s v="ЭС"/>
    <s v="Адрес77"/>
    <n v="270200"/>
    <x v="56"/>
    <x v="0"/>
    <s v="кг"/>
    <n v="4.5999999999999996"/>
    <n v="1316.423"/>
    <n v="1459.2"/>
    <n v="142.77700000000004"/>
  </r>
  <r>
    <x v="90"/>
    <x v="1"/>
    <x v="61"/>
    <s v="ЭС"/>
    <s v="Адрес180"/>
    <n v="170000"/>
    <x v="67"/>
    <x v="2"/>
    <s v="кг"/>
    <n v="10"/>
    <n v="727.76300000000003"/>
    <n v="873"/>
    <n v="145.23699999999997"/>
  </r>
  <r>
    <x v="90"/>
    <x v="18"/>
    <x v="33"/>
    <s v="К"/>
    <s v="Адрес90"/>
    <n v="280500"/>
    <x v="6"/>
    <x v="0"/>
    <s v="кг"/>
    <n v="24"/>
    <n v="1281.6960000000001"/>
    <n v="1452.72"/>
    <n v="171.02399999999989"/>
  </r>
  <r>
    <x v="90"/>
    <x v="1"/>
    <x v="56"/>
    <s v="См"/>
    <s v="Адрес145"/>
    <n v="170000"/>
    <x v="67"/>
    <x v="2"/>
    <s v="кг"/>
    <n v="16"/>
    <n v="775.70080000000007"/>
    <n v="954.4"/>
    <n v="178.69919999999991"/>
  </r>
  <r>
    <x v="90"/>
    <x v="18"/>
    <x v="69"/>
    <s v="ЭС"/>
    <s v="Адрес133"/>
    <n v="210200"/>
    <x v="19"/>
    <x v="6"/>
    <s v="кг"/>
    <n v="12.5"/>
    <n v="1526.2950000000001"/>
    <n v="1736"/>
    <n v="209.70499999999993"/>
  </r>
  <r>
    <x v="90"/>
    <x v="9"/>
    <x v="40"/>
    <s v="ЭС"/>
    <s v="Адрес76"/>
    <n v="573100"/>
    <x v="23"/>
    <x v="2"/>
    <s v="кг"/>
    <n v="21"/>
    <n v="1963.08"/>
    <n v="2223.9299999999998"/>
    <n v="260.84999999999991"/>
  </r>
  <r>
    <x v="90"/>
    <x v="9"/>
    <x v="18"/>
    <s v="С"/>
    <s v="Адрес135"/>
    <n v="573100"/>
    <x v="23"/>
    <x v="2"/>
    <s v="кг"/>
    <n v="20"/>
    <n v="1869.6"/>
    <n v="2193.75"/>
    <n v="324.15000000000009"/>
  </r>
  <r>
    <x v="91"/>
    <x v="9"/>
    <x v="61"/>
    <s v="ЭС"/>
    <s v="Адрес180"/>
    <n v="1005052600"/>
    <x v="39"/>
    <x v="1"/>
    <s v="кг"/>
    <n v="0.5"/>
    <n v="70.09"/>
    <n v="88.6"/>
    <n v="18.509999999999991"/>
  </r>
  <r>
    <x v="91"/>
    <x v="1"/>
    <x v="95"/>
    <s v="ЭС"/>
    <s v="Адрес155"/>
    <n v="1005201500"/>
    <x v="44"/>
    <x v="3"/>
    <s v="кг"/>
    <n v="2.52"/>
    <n v="206.64"/>
    <n v="231"/>
    <n v="24.360000000000014"/>
  </r>
  <r>
    <x v="91"/>
    <x v="0"/>
    <x v="166"/>
    <s v="Мм"/>
    <s v="Адрес274"/>
    <n v="20200"/>
    <x v="70"/>
    <x v="0"/>
    <s v="кг"/>
    <n v="2"/>
    <n v="106.60860000000001"/>
    <n v="131.38"/>
    <n v="24.771399999999986"/>
  </r>
  <r>
    <x v="91"/>
    <x v="9"/>
    <x v="16"/>
    <s v="ЭС"/>
    <s v="Адрес146"/>
    <n v="190000"/>
    <x v="54"/>
    <x v="6"/>
    <s v="кг"/>
    <n v="2"/>
    <n v="155.5754"/>
    <n v="183.1"/>
    <n v="27.524599999999992"/>
  </r>
  <r>
    <x v="91"/>
    <x v="9"/>
    <x v="4"/>
    <s v="ЭС"/>
    <s v="Адрес77"/>
    <n v="15000"/>
    <x v="42"/>
    <x v="6"/>
    <s v="кг"/>
    <n v="0.48"/>
    <n v="60.894000000000005"/>
    <n v="88.6"/>
    <n v="27.705999999999989"/>
  </r>
  <r>
    <x v="91"/>
    <x v="18"/>
    <x v="73"/>
    <s v="С"/>
    <s v="Адрес93"/>
    <n v="1005053500"/>
    <x v="58"/>
    <x v="1"/>
    <s v="кг"/>
    <n v="1.65"/>
    <n v="230.78"/>
    <n v="262.57"/>
    <n v="31.789999999999992"/>
  </r>
  <r>
    <x v="91"/>
    <x v="18"/>
    <x v="37"/>
    <s v="ЭС"/>
    <s v="Адрес181"/>
    <n v="1005712005"/>
    <x v="55"/>
    <x v="5"/>
    <s v="кг"/>
    <n v="1.65"/>
    <n v="230.78"/>
    <n v="262.57"/>
    <n v="31.789999999999992"/>
  </r>
  <r>
    <x v="91"/>
    <x v="18"/>
    <x v="3"/>
    <s v="С"/>
    <s v="Адрес156"/>
    <n v="30000"/>
    <x v="15"/>
    <x v="0"/>
    <s v="кг"/>
    <n v="1.65"/>
    <n v="229.9539"/>
    <n v="262.57"/>
    <n v="32.616099999999989"/>
  </r>
  <r>
    <x v="91"/>
    <x v="0"/>
    <x v="34"/>
    <s v="С"/>
    <s v="Адрес120"/>
    <n v="270400"/>
    <x v="0"/>
    <x v="0"/>
    <s v="кг"/>
    <n v="2"/>
    <n v="95.779600000000002"/>
    <n v="131.38"/>
    <n v="35.600399999999993"/>
  </r>
  <r>
    <x v="91"/>
    <x v="0"/>
    <x v="58"/>
    <s v="Мм"/>
    <s v="Адрес31"/>
    <n v="20000"/>
    <x v="48"/>
    <x v="0"/>
    <s v="кг"/>
    <n v="2"/>
    <n v="95.615400000000008"/>
    <n v="131.38"/>
    <n v="35.764599999999987"/>
  </r>
  <r>
    <x v="91"/>
    <x v="9"/>
    <x v="25"/>
    <s v="ЭС"/>
    <s v="Адрес131"/>
    <n v="170101"/>
    <x v="8"/>
    <x v="2"/>
    <s v="кг"/>
    <n v="0.46800000000000003"/>
    <n v="195.29400000000001"/>
    <n v="231.15"/>
    <n v="35.855999999999995"/>
  </r>
  <r>
    <x v="91"/>
    <x v="9"/>
    <x v="15"/>
    <s v="См"/>
    <s v="Адрес128"/>
    <n v="20000"/>
    <x v="48"/>
    <x v="0"/>
    <s v="кг"/>
    <n v="4"/>
    <n v="213.68280000000001"/>
    <n v="250.08"/>
    <n v="36.397199999999998"/>
  </r>
  <r>
    <x v="91"/>
    <x v="18"/>
    <x v="60"/>
    <s v="ЭС"/>
    <s v="Адрес64"/>
    <n v="170000"/>
    <x v="67"/>
    <x v="2"/>
    <s v="кг"/>
    <n v="2.9"/>
    <n v="271.09200000000004"/>
    <n v="308.32800000000003"/>
    <n v="37.23599999999999"/>
  </r>
  <r>
    <x v="91"/>
    <x v="9"/>
    <x v="41"/>
    <s v="См"/>
    <s v="Адрес137"/>
    <n v="20100"/>
    <x v="5"/>
    <x v="0"/>
    <s v="кг"/>
    <n v="4"/>
    <n v="212.17360000000002"/>
    <n v="250.08"/>
    <n v="37.906399999999991"/>
  </r>
  <r>
    <x v="91"/>
    <x v="0"/>
    <x v="24"/>
    <s v="См"/>
    <s v="Адрес87"/>
    <n v="1005053500"/>
    <x v="58"/>
    <x v="1"/>
    <s v="кг"/>
    <n v="3.5"/>
    <n v="390.06900000000002"/>
    <n v="431.09500000000003"/>
    <n v="41.02600000000001"/>
  </r>
  <r>
    <x v="91"/>
    <x v="18"/>
    <x v="61"/>
    <s v="ЭС"/>
    <s v="Адрес180"/>
    <n v="1005053500"/>
    <x v="58"/>
    <x v="1"/>
    <s v="кг"/>
    <n v="3.5"/>
    <n v="352.04610000000002"/>
    <n v="398.72"/>
    <n v="46.673900000000003"/>
  </r>
  <r>
    <x v="91"/>
    <x v="1"/>
    <x v="73"/>
    <s v="С"/>
    <s v="Адрес93"/>
    <n v="1005201500"/>
    <x v="44"/>
    <x v="3"/>
    <s v="кг"/>
    <n v="8.5"/>
    <n v="421.685"/>
    <n v="470.47500000000002"/>
    <n v="48.79000000000002"/>
  </r>
  <r>
    <x v="91"/>
    <x v="0"/>
    <x v="82"/>
    <s v="Мм"/>
    <s v="Адрес60"/>
    <n v="1005186200"/>
    <x v="64"/>
    <x v="3"/>
    <s v="кг"/>
    <n v="4"/>
    <n v="213.66480000000001"/>
    <n v="262.76"/>
    <n v="49.095199999999977"/>
  </r>
  <r>
    <x v="91"/>
    <x v="0"/>
    <x v="42"/>
    <s v="Мм"/>
    <s v="Адрес58"/>
    <n v="1005186200"/>
    <x v="64"/>
    <x v="3"/>
    <s v="кг"/>
    <n v="4"/>
    <n v="213.64160000000001"/>
    <n v="262.76"/>
    <n v="49.11839999999998"/>
  </r>
  <r>
    <x v="91"/>
    <x v="18"/>
    <x v="66"/>
    <s v="ЭС"/>
    <s v="Адрес69"/>
    <n v="20000"/>
    <x v="48"/>
    <x v="0"/>
    <s v="кг"/>
    <n v="2.2999999999999998"/>
    <n v="658.154"/>
    <n v="710.5"/>
    <n v="52.346000000000004"/>
  </r>
  <r>
    <x v="91"/>
    <x v="9"/>
    <x v="61"/>
    <s v="ЭС"/>
    <s v="Адрес180"/>
    <n v="1500000401"/>
    <x v="27"/>
    <x v="4"/>
    <s v="кг"/>
    <n v="3.4"/>
    <n v="226.7671"/>
    <n v="279.27600000000001"/>
    <n v="52.508900000000011"/>
  </r>
  <r>
    <x v="91"/>
    <x v="18"/>
    <x v="1"/>
    <s v="ЭС"/>
    <s v="Адрес88"/>
    <n v="1005712305"/>
    <x v="59"/>
    <x v="5"/>
    <s v="кг"/>
    <n v="5"/>
    <n v="395.9"/>
    <n v="450.25"/>
    <n v="54.350000000000023"/>
  </r>
  <r>
    <x v="91"/>
    <x v="18"/>
    <x v="3"/>
    <s v="С"/>
    <s v="Адрес156"/>
    <n v="1005051700"/>
    <x v="2"/>
    <x v="1"/>
    <s v="кг"/>
    <n v="2.64"/>
    <n v="400.56"/>
    <n v="455.64"/>
    <n v="55.079999999999984"/>
  </r>
  <r>
    <x v="91"/>
    <x v="18"/>
    <x v="17"/>
    <s v="ЭС"/>
    <s v="Адрес132"/>
    <n v="210100"/>
    <x v="18"/>
    <x v="6"/>
    <s v="кг"/>
    <n v="5"/>
    <n v="389.41550000000001"/>
    <n v="444.8"/>
    <n v="55.384500000000003"/>
  </r>
  <r>
    <x v="91"/>
    <x v="18"/>
    <x v="30"/>
    <s v="ЭС"/>
    <s v="Адрес92"/>
    <n v="190000"/>
    <x v="54"/>
    <x v="6"/>
    <s v="кг"/>
    <n v="3.5"/>
    <n v="315.35210000000001"/>
    <n v="372.12"/>
    <n v="56.767899999999997"/>
  </r>
  <r>
    <x v="91"/>
    <x v="18"/>
    <x v="25"/>
    <s v="ЭС"/>
    <s v="Адрес131"/>
    <n v="5160002"/>
    <x v="38"/>
    <x v="6"/>
    <s v="кг"/>
    <n v="8"/>
    <n v="427.43280000000004"/>
    <n v="484.24"/>
    <n v="56.807199999999966"/>
  </r>
  <r>
    <x v="91"/>
    <x v="1"/>
    <x v="106"/>
    <s v="Опт"/>
    <s v="Адрес166"/>
    <n v="270400"/>
    <x v="0"/>
    <x v="0"/>
    <s v="кг"/>
    <n v="8"/>
    <n v="427.28320000000002"/>
    <n v="484.24"/>
    <n v="56.956799999999987"/>
  </r>
  <r>
    <x v="91"/>
    <x v="1"/>
    <x v="54"/>
    <s v="Мм"/>
    <s v="Адрес282"/>
    <n v="210000"/>
    <x v="17"/>
    <x v="6"/>
    <s v="кг"/>
    <n v="8"/>
    <n v="427.23200000000003"/>
    <n v="484.24"/>
    <n v="57.007999999999981"/>
  </r>
  <r>
    <x v="91"/>
    <x v="1"/>
    <x v="25"/>
    <s v="ЭС"/>
    <s v="Адрес131"/>
    <n v="1005201100"/>
    <x v="45"/>
    <x v="3"/>
    <s v="кг"/>
    <n v="1.248"/>
    <n v="457.92"/>
    <n v="520.79999999999995"/>
    <n v="62.879999999999939"/>
  </r>
  <r>
    <x v="91"/>
    <x v="16"/>
    <x v="34"/>
    <s v="С"/>
    <s v="Адрес120"/>
    <n v="270400"/>
    <x v="0"/>
    <x v="0"/>
    <s v="кг"/>
    <n v="3"/>
    <n v="163.91730000000001"/>
    <n v="227.76"/>
    <n v="63.842699999999979"/>
  </r>
  <r>
    <x v="91"/>
    <x v="13"/>
    <x v="18"/>
    <s v="С"/>
    <s v="Адрес135"/>
    <n v="1005040700"/>
    <x v="33"/>
    <x v="5"/>
    <s v="кг"/>
    <n v="3"/>
    <n v="199.8021"/>
    <n v="263.94"/>
    <n v="64.137900000000002"/>
  </r>
  <r>
    <x v="91"/>
    <x v="13"/>
    <x v="20"/>
    <s v="ЭС"/>
    <s v="Адрес140"/>
    <n v="1005040600"/>
    <x v="53"/>
    <x v="5"/>
    <s v="кг"/>
    <n v="3"/>
    <n v="199.03800000000001"/>
    <n v="263.94"/>
    <n v="64.901999999999987"/>
  </r>
  <r>
    <x v="91"/>
    <x v="18"/>
    <x v="43"/>
    <s v="См"/>
    <s v="Адрес164"/>
    <n v="15000"/>
    <x v="42"/>
    <x v="6"/>
    <s v="кг"/>
    <n v="5"/>
    <n v="477"/>
    <n v="542.5"/>
    <n v="65.5"/>
  </r>
  <r>
    <x v="91"/>
    <x v="9"/>
    <x v="167"/>
    <s v="Мм"/>
    <s v="Адрес242"/>
    <n v="280500"/>
    <x v="6"/>
    <x v="0"/>
    <s v="кг"/>
    <n v="5"/>
    <n v="391.01350000000002"/>
    <n v="457.75"/>
    <n v="66.736499999999978"/>
  </r>
  <r>
    <x v="91"/>
    <x v="18"/>
    <x v="28"/>
    <s v="ЭС"/>
    <s v="Адрес130"/>
    <n v="15000"/>
    <x v="42"/>
    <x v="6"/>
    <s v="кг"/>
    <n v="6.8"/>
    <n v="486.47200000000004"/>
    <n v="553.31600000000003"/>
    <n v="66.843999999999994"/>
  </r>
  <r>
    <x v="91"/>
    <x v="0"/>
    <x v="168"/>
    <s v="Мм"/>
    <s v="Адрес86"/>
    <n v="580000"/>
    <x v="3"/>
    <x v="2"/>
    <s v="кг"/>
    <n v="4"/>
    <n v="297.65280000000001"/>
    <n v="365.96"/>
    <n v="68.307199999999966"/>
  </r>
  <r>
    <x v="91"/>
    <x v="16"/>
    <x v="84"/>
    <s v="См"/>
    <s v="Адрес173"/>
    <n v="1005052600"/>
    <x v="39"/>
    <x v="1"/>
    <s v="кг"/>
    <n v="2.5"/>
    <n v="341.09219999999999"/>
    <n v="413.1"/>
    <n v="72.007800000000032"/>
  </r>
  <r>
    <x v="91"/>
    <x v="18"/>
    <x v="24"/>
    <s v="См"/>
    <s v="Адрес87"/>
    <n v="30000"/>
    <x v="15"/>
    <x v="0"/>
    <s v="кг"/>
    <n v="5"/>
    <n v="548.45000000000005"/>
    <n v="621"/>
    <n v="72.549999999999955"/>
  </r>
  <r>
    <x v="91"/>
    <x v="1"/>
    <x v="46"/>
    <s v="С"/>
    <s v="Адрес75"/>
    <n v="170000"/>
    <x v="67"/>
    <x v="2"/>
    <s v="кг"/>
    <n v="5"/>
    <n v="363.88150000000002"/>
    <n v="436.5"/>
    <n v="72.618499999999983"/>
  </r>
  <r>
    <x v="91"/>
    <x v="1"/>
    <x v="130"/>
    <s v="Опт"/>
    <s v="Адрес7"/>
    <n v="210200"/>
    <x v="19"/>
    <x v="6"/>
    <s v="кг"/>
    <n v="2.15"/>
    <n v="572.25400000000002"/>
    <n v="647.9"/>
    <n v="75.645999999999958"/>
  </r>
  <r>
    <x v="91"/>
    <x v="9"/>
    <x v="19"/>
    <s v="ЭС"/>
    <s v="Адрес134"/>
    <n v="1005040600"/>
    <x v="53"/>
    <x v="5"/>
    <s v="кг"/>
    <n v="4"/>
    <n v="174.3768"/>
    <n v="250.08"/>
    <n v="75.70320000000001"/>
  </r>
  <r>
    <x v="91"/>
    <x v="9"/>
    <x v="24"/>
    <s v="См"/>
    <s v="Адрес87"/>
    <n v="1005201100"/>
    <x v="45"/>
    <x v="3"/>
    <s v="кг"/>
    <n v="2"/>
    <n v="324.30540000000002"/>
    <n v="400.88"/>
    <n v="76.574599999999975"/>
  </r>
  <r>
    <x v="91"/>
    <x v="1"/>
    <x v="8"/>
    <s v="ЭС"/>
    <s v="Адрес157"/>
    <n v="1500000001"/>
    <x v="63"/>
    <x v="4"/>
    <s v="кг"/>
    <n v="5"/>
    <n v="581.85"/>
    <n v="658.75"/>
    <n v="76.899999999999977"/>
  </r>
  <r>
    <x v="91"/>
    <x v="1"/>
    <x v="3"/>
    <s v="С"/>
    <s v="Адрес156"/>
    <n v="1005186200"/>
    <x v="64"/>
    <x v="3"/>
    <s v="кг"/>
    <n v="1.96"/>
    <n v="562.798"/>
    <n v="640.1"/>
    <n v="77.302000000000021"/>
  </r>
  <r>
    <x v="91"/>
    <x v="18"/>
    <x v="5"/>
    <s v="ЭС"/>
    <s v="Адрес89"/>
    <n v="1005400001"/>
    <x v="43"/>
    <x v="7"/>
    <s v="кг"/>
    <n v="1.96"/>
    <n v="562.798"/>
    <n v="640.1"/>
    <n v="77.302000000000021"/>
  </r>
  <r>
    <x v="91"/>
    <x v="18"/>
    <x v="33"/>
    <s v="ЭС"/>
    <s v="Адрес90"/>
    <n v="1005244600"/>
    <x v="49"/>
    <x v="7"/>
    <s v="кг"/>
    <n v="1.96"/>
    <n v="561.85400000000004"/>
    <n v="640.1"/>
    <n v="78.245999999999981"/>
  </r>
  <r>
    <x v="91"/>
    <x v="1"/>
    <x v="66"/>
    <s v="ЭС"/>
    <s v="Адрес69"/>
    <n v="5281000"/>
    <x v="46"/>
    <x v="6"/>
    <s v="кг"/>
    <n v="5.5"/>
    <n v="570.9"/>
    <n v="649.22"/>
    <n v="78.32000000000005"/>
  </r>
  <r>
    <x v="91"/>
    <x v="18"/>
    <x v="82"/>
    <s v="Мм"/>
    <s v="Адрес60"/>
    <n v="580000"/>
    <x v="3"/>
    <x v="2"/>
    <s v="кг"/>
    <n v="8"/>
    <n v="595.30560000000003"/>
    <n v="673.84"/>
    <n v="78.534400000000005"/>
  </r>
  <r>
    <x v="91"/>
    <x v="9"/>
    <x v="101"/>
    <s v="Опт"/>
    <s v="Адрес127"/>
    <n v="1500000401"/>
    <x v="27"/>
    <x v="4"/>
    <s v="кг"/>
    <n v="5"/>
    <n v="583.52650000000006"/>
    <n v="665"/>
    <n v="81.473499999999945"/>
  </r>
  <r>
    <x v="91"/>
    <x v="9"/>
    <x v="39"/>
    <s v="ЭС"/>
    <s v="Адрес108"/>
    <n v="1005201500"/>
    <x v="44"/>
    <x v="3"/>
    <s v="кг"/>
    <n v="2"/>
    <n v="317.27719999999999"/>
    <n v="400.88"/>
    <n v="83.602800000000002"/>
  </r>
  <r>
    <x v="91"/>
    <x v="9"/>
    <x v="7"/>
    <s v="См"/>
    <s v="Адрес118"/>
    <n v="1005201000"/>
    <x v="4"/>
    <x v="3"/>
    <s v="кг"/>
    <n v="2"/>
    <n v="317.26900000000001"/>
    <n v="400.88"/>
    <n v="83.61099999999999"/>
  </r>
  <r>
    <x v="91"/>
    <x v="18"/>
    <x v="33"/>
    <s v="К"/>
    <s v="Адрес90"/>
    <n v="1005274600"/>
    <x v="32"/>
    <x v="7"/>
    <s v="кг"/>
    <n v="7"/>
    <n v="684.68400000000008"/>
    <n v="770"/>
    <n v="85.315999999999917"/>
  </r>
  <r>
    <x v="91"/>
    <x v="9"/>
    <x v="75"/>
    <s v="ЭС"/>
    <s v="Адрес150"/>
    <n v="1005274000"/>
    <x v="71"/>
    <x v="7"/>
    <s v="кг"/>
    <n v="8"/>
    <n v="427.23200000000003"/>
    <n v="515.20000000000005"/>
    <n v="87.968000000000018"/>
  </r>
  <r>
    <x v="91"/>
    <x v="13"/>
    <x v="15"/>
    <s v="См"/>
    <s v="Адрес128"/>
    <n v="1005244600"/>
    <x v="49"/>
    <x v="7"/>
    <s v="кг"/>
    <n v="5"/>
    <n v="395.9"/>
    <n v="486.8"/>
    <n v="90.900000000000034"/>
  </r>
  <r>
    <x v="91"/>
    <x v="0"/>
    <x v="169"/>
    <s v="Нт"/>
    <s v="Адрес245"/>
    <n v="1005300500"/>
    <x v="28"/>
    <x v="7"/>
    <s v="кг"/>
    <n v="5"/>
    <n v="395.9"/>
    <n v="486.8"/>
    <n v="90.900000000000034"/>
  </r>
  <r>
    <x v="91"/>
    <x v="18"/>
    <x v="170"/>
    <s v="Мм"/>
    <s v="Адрес280"/>
    <n v="1005274000"/>
    <x v="71"/>
    <x v="7"/>
    <s v="кг"/>
    <n v="3.5"/>
    <n v="684.38340000000005"/>
    <n v="778.43499999999995"/>
    <n v="94.051599999999894"/>
  </r>
  <r>
    <x v="91"/>
    <x v="9"/>
    <x v="43"/>
    <s v="См"/>
    <s v="Адрес164"/>
    <n v="573100"/>
    <x v="23"/>
    <x v="2"/>
    <s v="кг"/>
    <n v="5"/>
    <n v="467.4"/>
    <n v="563.5"/>
    <n v="96.100000000000023"/>
  </r>
  <r>
    <x v="91"/>
    <x v="18"/>
    <x v="24"/>
    <s v="См"/>
    <s v="Адрес87"/>
    <n v="170000"/>
    <x v="67"/>
    <x v="2"/>
    <s v="кг"/>
    <n v="8"/>
    <n v="705.56"/>
    <n v="803.2"/>
    <n v="97.6400000000001"/>
  </r>
  <r>
    <x v="91"/>
    <x v="1"/>
    <x v="31"/>
    <s v="ЭС"/>
    <s v="Адрес114"/>
    <n v="1005201500"/>
    <x v="44"/>
    <x v="3"/>
    <s v="кг"/>
    <n v="2.198"/>
    <n v="854.55439999999999"/>
    <n v="954.1"/>
    <n v="99.545600000000036"/>
  </r>
  <r>
    <x v="91"/>
    <x v="18"/>
    <x v="171"/>
    <s v="Мм"/>
    <s v="Адрес42"/>
    <n v="1005040500"/>
    <x v="11"/>
    <x v="5"/>
    <s v="кг"/>
    <n v="5.2"/>
    <n v="731.98"/>
    <n v="836"/>
    <n v="104.01999999999998"/>
  </r>
  <r>
    <x v="91"/>
    <x v="9"/>
    <x v="172"/>
    <s v="Мм"/>
    <s v="Адрес109"/>
    <n v="1005244300"/>
    <x v="62"/>
    <x v="7"/>
    <s v="кг"/>
    <n v="5"/>
    <n v="348.61150000000004"/>
    <n v="454.5"/>
    <n v="105.88849999999996"/>
  </r>
  <r>
    <x v="91"/>
    <x v="13"/>
    <x v="22"/>
    <s v="ЭС"/>
    <s v="Адрес129"/>
    <n v="1005050200"/>
    <x v="29"/>
    <x v="1"/>
    <s v="кг"/>
    <n v="5"/>
    <n v="476.976"/>
    <n v="586.54999999999995"/>
    <n v="109.57399999999996"/>
  </r>
  <r>
    <x v="91"/>
    <x v="9"/>
    <x v="4"/>
    <s v="ЭС"/>
    <s v="Адрес77"/>
    <n v="251000"/>
    <x v="22"/>
    <x v="6"/>
    <s v="кг"/>
    <n v="10"/>
    <n v="771.04900000000009"/>
    <n v="881.3"/>
    <n v="110.25099999999986"/>
  </r>
  <r>
    <x v="91"/>
    <x v="18"/>
    <x v="173"/>
    <s v="Мм"/>
    <s v="Адрес25"/>
    <n v="5281000"/>
    <x v="46"/>
    <x v="6"/>
    <s v="кг"/>
    <n v="2.58"/>
    <n v="789.69299999999998"/>
    <n v="900.5"/>
    <n v="110.80700000000002"/>
  </r>
  <r>
    <x v="91"/>
    <x v="9"/>
    <x v="174"/>
    <s v="Мм"/>
    <s v="Адрес85"/>
    <n v="1005030501"/>
    <x v="34"/>
    <x v="5"/>
    <s v="кг"/>
    <n v="8.4"/>
    <n v="841.26"/>
    <n v="953.96"/>
    <n v="112.70000000000005"/>
  </r>
  <r>
    <x v="91"/>
    <x v="18"/>
    <x v="50"/>
    <s v="Мм"/>
    <s v="Адрес4"/>
    <n v="1005051500"/>
    <x v="1"/>
    <x v="1"/>
    <s v="кг"/>
    <n v="2.198"/>
    <n v="854.55439999999999"/>
    <n v="972.02"/>
    <n v="117.46559999999999"/>
  </r>
  <r>
    <x v="91"/>
    <x v="1"/>
    <x v="73"/>
    <s v="С"/>
    <s v="Адрес93"/>
    <n v="1005201500"/>
    <x v="44"/>
    <x v="3"/>
    <s v="кг"/>
    <n v="4"/>
    <n v="660.78160000000003"/>
    <n v="779.4"/>
    <n v="118.61839999999995"/>
  </r>
  <r>
    <x v="91"/>
    <x v="18"/>
    <x v="2"/>
    <s v="ЭС"/>
    <s v="Адрес154"/>
    <n v="270200"/>
    <x v="56"/>
    <x v="0"/>
    <s v="кг"/>
    <n v="5.12"/>
    <n v="518.22720000000004"/>
    <n v="638.72"/>
    <n v="120.49279999999999"/>
  </r>
  <r>
    <x v="91"/>
    <x v="18"/>
    <x v="60"/>
    <s v="ЭС"/>
    <s v="Адрес64"/>
    <n v="20000"/>
    <x v="48"/>
    <x v="0"/>
    <s v="кг"/>
    <n v="11"/>
    <n v="805.54320000000007"/>
    <n v="930.82"/>
    <n v="125.27679999999998"/>
  </r>
  <r>
    <x v="91"/>
    <x v="18"/>
    <x v="17"/>
    <s v="ЭС"/>
    <s v="Адрес132"/>
    <n v="1005040200"/>
    <x v="21"/>
    <x v="5"/>
    <s v="кг"/>
    <n v="4"/>
    <n v="934.8"/>
    <n v="1063.2"/>
    <n v="128.40000000000009"/>
  </r>
  <r>
    <x v="91"/>
    <x v="18"/>
    <x v="31"/>
    <s v="ЭС"/>
    <s v="Адрес114"/>
    <n v="1005201500"/>
    <x v="44"/>
    <x v="3"/>
    <s v="кг"/>
    <n v="4"/>
    <n v="660.78160000000003"/>
    <n v="794.2"/>
    <n v="133.41840000000002"/>
  </r>
  <r>
    <x v="91"/>
    <x v="1"/>
    <x v="88"/>
    <s v="ЭС"/>
    <s v="Адрес71"/>
    <n v="1005201500"/>
    <x v="44"/>
    <x v="3"/>
    <s v="кг"/>
    <n v="4.3"/>
    <n v="1144.508"/>
    <n v="1278"/>
    <n v="133.49199999999996"/>
  </r>
  <r>
    <x v="91"/>
    <x v="18"/>
    <x v="2"/>
    <s v="ЭС"/>
    <s v="Адрес154"/>
    <n v="270400"/>
    <x v="0"/>
    <x v="0"/>
    <s v="кг"/>
    <n v="12"/>
    <n v="984.46559999999999"/>
    <n v="1119.8399999999999"/>
    <n v="135.37439999999992"/>
  </r>
  <r>
    <x v="91"/>
    <x v="13"/>
    <x v="67"/>
    <s v="ЭС"/>
    <s v="Адрес149"/>
    <n v="580000"/>
    <x v="3"/>
    <x v="2"/>
    <s v="кг"/>
    <n v="8"/>
    <n v="595.30560000000003"/>
    <n v="731.92"/>
    <n v="136.61439999999993"/>
  </r>
  <r>
    <x v="91"/>
    <x v="18"/>
    <x v="33"/>
    <s v="К"/>
    <s v="Адрес90"/>
    <n v="1005030501"/>
    <x v="34"/>
    <x v="5"/>
    <s v="кг"/>
    <n v="11.2"/>
    <n v="1121.7077000000002"/>
    <n v="1275.904"/>
    <n v="154.19629999999984"/>
  </r>
  <r>
    <x v="91"/>
    <x v="16"/>
    <x v="46"/>
    <s v="С"/>
    <s v="Адрес75"/>
    <n v="1005274000"/>
    <x v="71"/>
    <x v="7"/>
    <s v="кг"/>
    <n v="5"/>
    <n v="540.85"/>
    <n v="697.8"/>
    <n v="156.94999999999993"/>
  </r>
  <r>
    <x v="91"/>
    <x v="18"/>
    <x v="46"/>
    <s v="С"/>
    <s v="Адрес75"/>
    <n v="5162402"/>
    <x v="31"/>
    <x v="6"/>
    <s v="кг"/>
    <n v="24"/>
    <n v="1281.9888000000001"/>
    <n v="1452.72"/>
    <n v="170.73119999999994"/>
  </r>
  <r>
    <x v="91"/>
    <x v="1"/>
    <x v="19"/>
    <s v="ЭС"/>
    <s v="Адрес134"/>
    <n v="1005244600"/>
    <x v="49"/>
    <x v="7"/>
    <s v="кг"/>
    <n v="2.6880000000000002"/>
    <n v="290.62880000000001"/>
    <n v="468.16"/>
    <n v="177.53120000000001"/>
  </r>
  <r>
    <x v="91"/>
    <x v="9"/>
    <x v="34"/>
    <s v="С"/>
    <s v="Адрес120"/>
    <n v="270300"/>
    <x v="61"/>
    <x v="0"/>
    <s v="кг"/>
    <n v="14"/>
    <n v="1335.4553000000001"/>
    <n v="1515.06"/>
    <n v="179.60469999999987"/>
  </r>
  <r>
    <x v="91"/>
    <x v="9"/>
    <x v="5"/>
    <s v="ЭС"/>
    <s v="Адрес89"/>
    <n v="280500"/>
    <x v="6"/>
    <x v="0"/>
    <s v="кг"/>
    <n v="17"/>
    <n v="1328.8239000000001"/>
    <n v="1515.01"/>
    <n v="186.1860999999999"/>
  </r>
  <r>
    <x v="91"/>
    <x v="18"/>
    <x v="69"/>
    <s v="ЭС"/>
    <s v="Адрес133"/>
    <n v="1005030501"/>
    <x v="34"/>
    <x v="5"/>
    <s v="кг"/>
    <n v="4.6950000000000003"/>
    <n v="1545.2940000000001"/>
    <n v="1757.7"/>
    <n v="212.40599999999995"/>
  </r>
  <r>
    <x v="91"/>
    <x v="18"/>
    <x v="66"/>
    <s v="ЭС"/>
    <s v="Адрес69"/>
    <n v="1005201100"/>
    <x v="45"/>
    <x v="3"/>
    <s v="кг"/>
    <n v="6"/>
    <n v="972.9162"/>
    <n v="1191.3"/>
    <n v="218.38379999999995"/>
  </r>
  <r>
    <x v="91"/>
    <x v="18"/>
    <x v="137"/>
    <s v="Мм"/>
    <s v="Адрес259"/>
    <n v="1005274000"/>
    <x v="71"/>
    <x v="7"/>
    <s v="кг"/>
    <n v="6.45"/>
    <n v="1716.7620000000002"/>
    <n v="1943.7"/>
    <n v="226.93799999999987"/>
  </r>
  <r>
    <x v="91"/>
    <x v="9"/>
    <x v="175"/>
    <s v="Мм"/>
    <s v="Адрес273"/>
    <n v="573100"/>
    <x v="23"/>
    <x v="2"/>
    <s v="кг"/>
    <n v="20"/>
    <n v="1869.6"/>
    <n v="2106.6"/>
    <n v="237"/>
  </r>
  <r>
    <x v="91"/>
    <x v="18"/>
    <x v="28"/>
    <s v="ЭС"/>
    <s v="Адрес130"/>
    <n v="1005040200"/>
    <x v="21"/>
    <x v="5"/>
    <s v="кг"/>
    <n v="3"/>
    <n v="0"/>
    <n v="244.11"/>
    <n v="244.11"/>
  </r>
  <r>
    <x v="91"/>
    <x v="9"/>
    <x v="88"/>
    <s v="ЭС"/>
    <s v="Адрес71"/>
    <n v="30000"/>
    <x v="15"/>
    <x v="0"/>
    <s v="кг"/>
    <n v="32"/>
    <n v="1709.0136"/>
    <n v="1953.44"/>
    <n v="244.42640000000006"/>
  </r>
  <r>
    <x v="91"/>
    <x v="18"/>
    <x v="1"/>
    <s v="ЭС"/>
    <s v="Адрес88"/>
    <n v="15000"/>
    <x v="42"/>
    <x v="6"/>
    <s v="кг"/>
    <n v="30"/>
    <n v="1811.75"/>
    <n v="2061"/>
    <n v="249.25"/>
  </r>
  <r>
    <x v="91"/>
    <x v="9"/>
    <x v="37"/>
    <s v="ЭС"/>
    <s v="Адрес181"/>
    <n v="1005212000"/>
    <x v="57"/>
    <x v="3"/>
    <s v="кг"/>
    <n v="12.76"/>
    <n v="1936.8438000000001"/>
    <n v="2206.1"/>
    <n v="269.25619999999981"/>
  </r>
  <r>
    <x v="91"/>
    <x v="1"/>
    <x v="5"/>
    <s v="ЭС"/>
    <s v="Адрес89"/>
    <n v="1005201500"/>
    <x v="44"/>
    <x v="3"/>
    <s v="кг"/>
    <n v="10"/>
    <n v="1651.9540000000002"/>
    <n v="1948.5"/>
    <n v="296.54599999999982"/>
  </r>
  <r>
    <x v="91"/>
    <x v="9"/>
    <x v="28"/>
    <s v="ЭС"/>
    <s v="Адрес130"/>
    <n v="1005300000"/>
    <x v="36"/>
    <x v="7"/>
    <s v="кг"/>
    <n v="24"/>
    <n v="1161.2808"/>
    <n v="1462.8"/>
    <n v="301.51919999999996"/>
  </r>
  <r>
    <x v="91"/>
    <x v="18"/>
    <x v="46"/>
    <s v="С"/>
    <s v="Адрес75"/>
    <n v="1005400001"/>
    <x v="43"/>
    <x v="7"/>
    <s v="кг"/>
    <n v="6"/>
    <n v="108.39959999999999"/>
    <n v="412.2"/>
    <n v="303.80039999999997"/>
  </r>
  <r>
    <x v="91"/>
    <x v="9"/>
    <x v="115"/>
    <s v="Мм"/>
    <s v="Адрес40"/>
    <n v="1005040700"/>
    <x v="33"/>
    <x v="5"/>
    <s v="кг"/>
    <n v="30"/>
    <n v="2146.1999999999998"/>
    <n v="2450.4299999999998"/>
    <n v="304.23"/>
  </r>
  <r>
    <x v="91"/>
    <x v="18"/>
    <x v="24"/>
    <s v="См"/>
    <s v="Адрес87"/>
    <n v="252005"/>
    <x v="12"/>
    <x v="0"/>
    <s v="кг"/>
    <n v="9.0299999999999994"/>
    <n v="2243.4153000000001"/>
    <n v="2551.92"/>
    <n v="308.50469999999996"/>
  </r>
  <r>
    <x v="91"/>
    <x v="18"/>
    <x v="21"/>
    <s v="ЭС"/>
    <s v="Адрес141"/>
    <n v="280500"/>
    <x v="6"/>
    <x v="0"/>
    <s v="кг"/>
    <n v="9.1999999999999993"/>
    <n v="2632.616"/>
    <n v="2994.8"/>
    <n v="362.1840000000002"/>
  </r>
  <r>
    <x v="91"/>
    <x v="18"/>
    <x v="104"/>
    <s v="Мм"/>
    <s v="Адрес61"/>
    <n v="210200"/>
    <x v="19"/>
    <x v="6"/>
    <s v="кг"/>
    <n v="20"/>
    <n v="2193.8000000000002"/>
    <n v="2712.2"/>
    <n v="518.39999999999964"/>
  </r>
  <r>
    <x v="91"/>
    <x v="18"/>
    <x v="47"/>
    <s v="ЭС"/>
    <s v="Адрес162"/>
    <n v="270400"/>
    <x v="0"/>
    <x v="0"/>
    <s v="кг"/>
    <n v="120"/>
    <n v="6408.48"/>
    <n v="7263.6"/>
    <n v="855.1200000000008"/>
  </r>
  <r>
    <x v="91"/>
    <x v="9"/>
    <x v="29"/>
    <s v="ЭС"/>
    <s v="Адрес107"/>
    <n v="1005040200"/>
    <x v="21"/>
    <x v="5"/>
    <s v="кг"/>
    <n v="18"/>
    <n v="0"/>
    <n v="1460.16"/>
    <n v="1460.16"/>
  </r>
  <r>
    <x v="91"/>
    <x v="18"/>
    <x v="46"/>
    <s v="С"/>
    <s v="Адрес75"/>
    <n v="252005"/>
    <x v="12"/>
    <x v="0"/>
    <s v="кг"/>
    <n v="82.5"/>
    <n v="11330.514200000001"/>
    <n v="13247.025000000001"/>
    <n v="1916.5108"/>
  </r>
  <r>
    <x v="92"/>
    <x v="18"/>
    <x v="13"/>
    <s v="ЭС"/>
    <s v="Адрес161"/>
    <n v="1005051700"/>
    <x v="2"/>
    <x v="1"/>
    <s v="кг"/>
    <n v="3.5"/>
    <n v="393.70590000000004"/>
    <n v="398.72"/>
    <n v="5.0140999999999849"/>
  </r>
  <r>
    <x v="92"/>
    <x v="9"/>
    <x v="106"/>
    <s v="Опт"/>
    <s v="Адрес166"/>
    <n v="170000"/>
    <x v="67"/>
    <x v="2"/>
    <s v="кг"/>
    <n v="0.46"/>
    <n v="131.63079999999999"/>
    <n v="148.34"/>
    <n v="16.70920000000001"/>
  </r>
  <r>
    <x v="92"/>
    <x v="18"/>
    <x v="14"/>
    <s v="ЭС"/>
    <s v="Адрес160"/>
    <n v="1005274300"/>
    <x v="75"/>
    <x v="7"/>
    <s v="кг"/>
    <n v="1.4"/>
    <n v="136.93680000000001"/>
    <n v="154"/>
    <n v="17.063199999999995"/>
  </r>
  <r>
    <x v="92"/>
    <x v="1"/>
    <x v="66"/>
    <s v="ЭС"/>
    <s v="Адрес69"/>
    <n v="1005244600"/>
    <x v="49"/>
    <x v="7"/>
    <s v="кг"/>
    <n v="2.52"/>
    <n v="206.64"/>
    <n v="231"/>
    <n v="24.360000000000014"/>
  </r>
  <r>
    <x v="92"/>
    <x v="18"/>
    <x v="32"/>
    <s v="ЭС"/>
    <s v="Адрес163"/>
    <n v="1005274300"/>
    <x v="75"/>
    <x v="7"/>
    <s v="кг"/>
    <n v="3.5"/>
    <n v="364.23939999999999"/>
    <n v="398.72"/>
    <n v="34.480600000000038"/>
  </r>
  <r>
    <x v="92"/>
    <x v="18"/>
    <x v="47"/>
    <s v="ЭС"/>
    <s v="Адрес162"/>
    <n v="1005030501"/>
    <x v="34"/>
    <x v="5"/>
    <s v="кг"/>
    <n v="2.8"/>
    <n v="280.4477"/>
    <n v="318.976"/>
    <n v="38.528300000000002"/>
  </r>
  <r>
    <x v="92"/>
    <x v="9"/>
    <x v="4"/>
    <s v="ЭС"/>
    <s v="Адрес77"/>
    <n v="1005186300"/>
    <x v="37"/>
    <x v="3"/>
    <s v="кг"/>
    <n v="2.9"/>
    <n v="271.06299999999999"/>
    <n v="311.25700000000001"/>
    <n v="40.194000000000017"/>
  </r>
  <r>
    <x v="92"/>
    <x v="9"/>
    <x v="67"/>
    <s v="ЭС"/>
    <s v="Адрес149"/>
    <n v="1005040500"/>
    <x v="11"/>
    <x v="5"/>
    <s v="кг"/>
    <n v="3"/>
    <n v="200.14920000000001"/>
    <n v="241.83"/>
    <n v="41.680800000000005"/>
  </r>
  <r>
    <x v="92"/>
    <x v="1"/>
    <x v="30"/>
    <s v="ЭС"/>
    <s v="Адрес92"/>
    <n v="1005244000"/>
    <x v="50"/>
    <x v="7"/>
    <s v="кг"/>
    <n v="1.135"/>
    <n v="393.4325"/>
    <n v="442"/>
    <n v="48.567499999999995"/>
  </r>
  <r>
    <x v="92"/>
    <x v="9"/>
    <x v="43"/>
    <s v="См"/>
    <s v="Адрес164"/>
    <n v="1005212000"/>
    <x v="57"/>
    <x v="3"/>
    <s v="кг"/>
    <n v="8"/>
    <n v="427.23200000000003"/>
    <n v="481.52"/>
    <n v="54.287999999999954"/>
  </r>
  <r>
    <x v="92"/>
    <x v="18"/>
    <x v="5"/>
    <s v="ЭС"/>
    <s v="Адрес89"/>
    <n v="1005300000"/>
    <x v="36"/>
    <x v="7"/>
    <s v="кг"/>
    <n v="5"/>
    <n v="395.95"/>
    <n v="450.25"/>
    <n v="54.300000000000011"/>
  </r>
  <r>
    <x v="92"/>
    <x v="18"/>
    <x v="61"/>
    <s v="ЭС"/>
    <s v="Адрес180"/>
    <n v="1005712010"/>
    <x v="24"/>
    <x v="5"/>
    <s v="кг"/>
    <n v="5"/>
    <n v="395.9"/>
    <n v="450.25"/>
    <n v="54.350000000000023"/>
  </r>
  <r>
    <x v="92"/>
    <x v="9"/>
    <x v="50"/>
    <s v="Мм"/>
    <s v="Адрес4"/>
    <n v="20100"/>
    <x v="5"/>
    <x v="0"/>
    <s v="кг"/>
    <n v="8"/>
    <n v="426.85680000000002"/>
    <n v="481.52"/>
    <n v="54.663199999999961"/>
  </r>
  <r>
    <x v="92"/>
    <x v="1"/>
    <x v="176"/>
    <s v="Мм"/>
    <s v="Адрес235"/>
    <n v="260100"/>
    <x v="16"/>
    <x v="6"/>
    <s v="кг"/>
    <n v="5"/>
    <n v="389.41550000000001"/>
    <n v="444.8"/>
    <n v="55.384500000000003"/>
  </r>
  <r>
    <x v="92"/>
    <x v="1"/>
    <x v="34"/>
    <s v="С"/>
    <s v="Адрес120"/>
    <n v="1005244000"/>
    <x v="50"/>
    <x v="7"/>
    <s v="кг"/>
    <n v="2.7"/>
    <n v="481.65300000000002"/>
    <n v="537.70500000000004"/>
    <n v="56.052000000000021"/>
  </r>
  <r>
    <x v="92"/>
    <x v="9"/>
    <x v="35"/>
    <s v="ЭС"/>
    <s v="Адрес103"/>
    <n v="1005274000"/>
    <x v="71"/>
    <x v="7"/>
    <s v="кг"/>
    <n v="3"/>
    <n v="274.89060000000001"/>
    <n v="332.1"/>
    <n v="57.209400000000016"/>
  </r>
  <r>
    <x v="92"/>
    <x v="18"/>
    <x v="14"/>
    <s v="ЭС"/>
    <s v="Адрес160"/>
    <n v="30000"/>
    <x v="15"/>
    <x v="0"/>
    <s v="кг"/>
    <n v="2.56"/>
    <n v="259.11360000000002"/>
    <n v="319.36"/>
    <n v="60.246399999999994"/>
  </r>
  <r>
    <x v="92"/>
    <x v="9"/>
    <x v="37"/>
    <s v="ЭС"/>
    <s v="Адрес181"/>
    <n v="1005186400"/>
    <x v="10"/>
    <x v="3"/>
    <s v="кг"/>
    <n v="3"/>
    <n v="271.07190000000003"/>
    <n v="332.1"/>
    <n v="61.028099999999995"/>
  </r>
  <r>
    <x v="92"/>
    <x v="18"/>
    <x v="70"/>
    <s v="ЭС"/>
    <s v="Адрес139"/>
    <n v="1005186300"/>
    <x v="37"/>
    <x v="3"/>
    <s v="кг"/>
    <n v="7.5"/>
    <n v="452.65499999999997"/>
    <n v="515.25"/>
    <n v="62.595000000000027"/>
  </r>
  <r>
    <x v="92"/>
    <x v="1"/>
    <x v="61"/>
    <s v="ЭС"/>
    <s v="Адрес180"/>
    <n v="1005201100"/>
    <x v="45"/>
    <x v="3"/>
    <s v="кг"/>
    <n v="2.2999999999999998"/>
    <n v="544.08800000000008"/>
    <n v="607.31500000000005"/>
    <n v="63.226999999999975"/>
  </r>
  <r>
    <x v="92"/>
    <x v="9"/>
    <x v="37"/>
    <s v="ЭС"/>
    <s v="Адрес181"/>
    <n v="260000"/>
    <x v="79"/>
    <x v="6"/>
    <s v="кг"/>
    <n v="1.72"/>
    <n v="457.75620000000004"/>
    <n v="522.02"/>
    <n v="64.263799999999947"/>
  </r>
  <r>
    <x v="92"/>
    <x v="1"/>
    <x v="75"/>
    <s v="ЭС"/>
    <s v="Адрес150"/>
    <n v="170000"/>
    <x v="67"/>
    <x v="2"/>
    <s v="кг"/>
    <n v="5"/>
    <n v="477"/>
    <n v="542.5"/>
    <n v="65.5"/>
  </r>
  <r>
    <x v="92"/>
    <x v="1"/>
    <x v="177"/>
    <s v="Мм"/>
    <s v="Адрес225"/>
    <n v="1005244000"/>
    <x v="50"/>
    <x v="7"/>
    <s v="кг"/>
    <n v="2.64"/>
    <n v="480.68880000000001"/>
    <n v="546.84"/>
    <n v="66.151200000000017"/>
  </r>
  <r>
    <x v="92"/>
    <x v="9"/>
    <x v="178"/>
    <s v="Мм"/>
    <s v="Адрес269"/>
    <n v="20200"/>
    <x v="70"/>
    <x v="0"/>
    <s v="кг"/>
    <n v="6.8"/>
    <n v="486.47200000000004"/>
    <n v="553.35"/>
    <n v="66.877999999999986"/>
  </r>
  <r>
    <x v="92"/>
    <x v="9"/>
    <x v="178"/>
    <s v="Мм"/>
    <s v="Адрес269"/>
    <n v="1005201100"/>
    <x v="45"/>
    <x v="3"/>
    <s v="кг"/>
    <n v="2"/>
    <n v="324.30540000000002"/>
    <n v="393.38"/>
    <n v="69.074599999999975"/>
  </r>
  <r>
    <x v="92"/>
    <x v="9"/>
    <x v="179"/>
    <s v="См"/>
    <s v="Адрес284"/>
    <n v="1005400001"/>
    <x v="43"/>
    <x v="7"/>
    <s v="кг"/>
    <n v="1.84"/>
    <n v="525.85120000000006"/>
    <n v="600.41"/>
    <n v="74.558799999999906"/>
  </r>
  <r>
    <x v="92"/>
    <x v="9"/>
    <x v="16"/>
    <s v="ЭС"/>
    <s v="Адрес146"/>
    <n v="20000"/>
    <x v="48"/>
    <x v="0"/>
    <s v="кг"/>
    <n v="3.5"/>
    <n v="294.05080000000004"/>
    <n v="368.65499999999997"/>
    <n v="74.604199999999935"/>
  </r>
  <r>
    <x v="92"/>
    <x v="1"/>
    <x v="153"/>
    <s v="Мм"/>
    <s v="Адрес272"/>
    <n v="1005052800"/>
    <x v="80"/>
    <x v="1"/>
    <s v="кг"/>
    <n v="5"/>
    <n v="582.78650000000005"/>
    <n v="658.75"/>
    <n v="75.963499999999954"/>
  </r>
  <r>
    <x v="92"/>
    <x v="18"/>
    <x v="10"/>
    <s v="См"/>
    <s v="Адрес143"/>
    <n v="5160002"/>
    <x v="38"/>
    <x v="6"/>
    <s v="кг"/>
    <n v="7.56"/>
    <n v="349.64640000000003"/>
    <n v="425.88"/>
    <n v="76.233599999999967"/>
  </r>
  <r>
    <x v="92"/>
    <x v="9"/>
    <x v="65"/>
    <s v="Опт"/>
    <s v="Адрес8"/>
    <n v="170000"/>
    <x v="67"/>
    <x v="2"/>
    <s v="кг"/>
    <n v="5"/>
    <n v="363.88150000000002"/>
    <n v="440.65"/>
    <n v="76.76849999999996"/>
  </r>
  <r>
    <x v="92"/>
    <x v="18"/>
    <x v="180"/>
    <s v="Мм"/>
    <s v="Адрес80"/>
    <n v="1005244300"/>
    <x v="62"/>
    <x v="7"/>
    <s v="кг"/>
    <n v="1.96"/>
    <n v="561.85400000000004"/>
    <n v="640.1"/>
    <n v="78.245999999999981"/>
  </r>
  <r>
    <x v="92"/>
    <x v="18"/>
    <x v="36"/>
    <s v="См"/>
    <s v="Адрес104"/>
    <n v="20000"/>
    <x v="48"/>
    <x v="0"/>
    <s v="кг"/>
    <n v="5.5"/>
    <n v="570.77240000000006"/>
    <n v="649.22"/>
    <n v="78.447599999999966"/>
  </r>
  <r>
    <x v="92"/>
    <x v="1"/>
    <x v="58"/>
    <s v="Мм"/>
    <s v="Адрес31"/>
    <n v="580000"/>
    <x v="3"/>
    <x v="2"/>
    <s v="кг"/>
    <n v="8"/>
    <n v="595.30560000000003"/>
    <n v="673.84"/>
    <n v="78.534400000000005"/>
  </r>
  <r>
    <x v="92"/>
    <x v="9"/>
    <x v="31"/>
    <s v="ЭС"/>
    <s v="Адрес114"/>
    <n v="1005186400"/>
    <x v="10"/>
    <x v="3"/>
    <s v="кг"/>
    <n v="2"/>
    <n v="317.26900000000001"/>
    <n v="400.88"/>
    <n v="83.61099999999999"/>
  </r>
  <r>
    <x v="92"/>
    <x v="9"/>
    <x v="47"/>
    <s v="ЭС"/>
    <s v="Адрес162"/>
    <n v="580000"/>
    <x v="3"/>
    <x v="2"/>
    <s v="кг"/>
    <n v="8"/>
    <n v="595.30560000000003"/>
    <n v="683.44"/>
    <n v="88.134400000000028"/>
  </r>
  <r>
    <x v="92"/>
    <x v="9"/>
    <x v="6"/>
    <s v="С"/>
    <s v="Адрес78"/>
    <n v="1005040700"/>
    <x v="33"/>
    <x v="5"/>
    <s v="кг"/>
    <n v="2.5"/>
    <n v="278.75900000000001"/>
    <n v="368.02499999999998"/>
    <n v="89.265999999999963"/>
  </r>
  <r>
    <x v="92"/>
    <x v="18"/>
    <x v="16"/>
    <s v="ЭС"/>
    <s v="Адрес146"/>
    <n v="210100"/>
    <x v="18"/>
    <x v="6"/>
    <s v="кг"/>
    <n v="2.2999999999999998"/>
    <n v="658.21300000000008"/>
    <n v="748.7"/>
    <n v="90.486999999999966"/>
  </r>
  <r>
    <x v="92"/>
    <x v="1"/>
    <x v="142"/>
    <s v="Мм"/>
    <s v="Адрес257"/>
    <n v="1005274600"/>
    <x v="32"/>
    <x v="7"/>
    <s v="кг"/>
    <n v="2.2999999999999998"/>
    <n v="658.18"/>
    <n v="748.7"/>
    <n v="90.520000000000095"/>
  </r>
  <r>
    <x v="92"/>
    <x v="9"/>
    <x v="28"/>
    <s v="ЭС"/>
    <s v="Адрес130"/>
    <n v="1005712305"/>
    <x v="59"/>
    <x v="5"/>
    <s v="кг"/>
    <n v="6.24"/>
    <n v="500.50440000000003"/>
    <n v="592.26"/>
    <n v="91.755599999999959"/>
  </r>
  <r>
    <x v="92"/>
    <x v="18"/>
    <x v="3"/>
    <s v="С"/>
    <s v="Адрес156"/>
    <n v="1005274300"/>
    <x v="75"/>
    <x v="7"/>
    <s v="кг"/>
    <n v="3.5"/>
    <n v="680.29640000000006"/>
    <n v="778.43499999999995"/>
    <n v="98.138599999999883"/>
  </r>
  <r>
    <x v="92"/>
    <x v="1"/>
    <x v="1"/>
    <s v="ЭС"/>
    <s v="Адрес88"/>
    <n v="1005244000"/>
    <x v="50"/>
    <x v="7"/>
    <s v="кг"/>
    <n v="16"/>
    <n v="854.46400000000006"/>
    <n v="954.4"/>
    <n v="99.935999999999922"/>
  </r>
  <r>
    <x v="92"/>
    <x v="9"/>
    <x v="84"/>
    <s v="См"/>
    <s v="Адрес173"/>
    <n v="1005201000"/>
    <x v="4"/>
    <x v="3"/>
    <s v="кг"/>
    <n v="2"/>
    <n v="317.27719999999999"/>
    <n v="420.92"/>
    <n v="103.64280000000002"/>
  </r>
  <r>
    <x v="92"/>
    <x v="9"/>
    <x v="38"/>
    <s v="ЭС"/>
    <s v="Адрес72"/>
    <n v="1005201500"/>
    <x v="44"/>
    <x v="3"/>
    <s v="кг"/>
    <n v="2"/>
    <n v="317.27719999999999"/>
    <n v="420.92"/>
    <n v="103.64280000000002"/>
  </r>
  <r>
    <x v="92"/>
    <x v="9"/>
    <x v="37"/>
    <s v="ЭС"/>
    <s v="Адрес181"/>
    <n v="15000"/>
    <x v="42"/>
    <x v="6"/>
    <s v="кг"/>
    <n v="3.5"/>
    <n v="280.71640000000002"/>
    <n v="390.53"/>
    <n v="109.81359999999995"/>
  </r>
  <r>
    <x v="92"/>
    <x v="18"/>
    <x v="178"/>
    <s v="Мм"/>
    <s v="Адрес269"/>
    <n v="1005300000"/>
    <x v="36"/>
    <x v="7"/>
    <s v="кг"/>
    <n v="4"/>
    <n v="820"/>
    <n v="933.2"/>
    <n v="113.20000000000005"/>
  </r>
  <r>
    <x v="92"/>
    <x v="18"/>
    <x v="81"/>
    <s v="ЭС"/>
    <s v="Адрес119"/>
    <n v="1005244300"/>
    <x v="62"/>
    <x v="7"/>
    <s v="кг"/>
    <n v="12"/>
    <n v="858.48"/>
    <n v="976.44"/>
    <n v="117.96000000000004"/>
  </r>
  <r>
    <x v="92"/>
    <x v="18"/>
    <x v="84"/>
    <s v="См"/>
    <s v="Адрес173"/>
    <n v="1005050200"/>
    <x v="29"/>
    <x v="1"/>
    <s v="кг"/>
    <n v="4"/>
    <n v="858.4"/>
    <n v="976.8"/>
    <n v="118.39999999999998"/>
  </r>
  <r>
    <x v="92"/>
    <x v="9"/>
    <x v="1"/>
    <s v="ЭС"/>
    <s v="Адрес88"/>
    <n v="1005712010"/>
    <x v="24"/>
    <x v="5"/>
    <s v="кг"/>
    <n v="5"/>
    <n v="348.61150000000004"/>
    <n v="472.5"/>
    <n v="123.88849999999996"/>
  </r>
  <r>
    <x v="92"/>
    <x v="1"/>
    <x v="61"/>
    <s v="ЭС"/>
    <s v="Адрес180"/>
    <n v="1005244600"/>
    <x v="49"/>
    <x v="7"/>
    <s v="кг"/>
    <n v="5.4"/>
    <n v="948.30700000000002"/>
    <n v="1075.4100000000001"/>
    <n v="127.10300000000007"/>
  </r>
  <r>
    <x v="92"/>
    <x v="18"/>
    <x v="46"/>
    <s v="С"/>
    <s v="Адрес75"/>
    <n v="210200"/>
    <x v="19"/>
    <x v="6"/>
    <s v="кг"/>
    <n v="4"/>
    <n v="934.8"/>
    <n v="1063.2"/>
    <n v="128.40000000000009"/>
  </r>
  <r>
    <x v="92"/>
    <x v="1"/>
    <x v="181"/>
    <s v="Мм"/>
    <s v="Адрес196"/>
    <n v="30000"/>
    <x v="15"/>
    <x v="0"/>
    <s v="кг"/>
    <n v="5"/>
    <n v="548.45000000000005"/>
    <n v="678.05"/>
    <n v="129.59999999999991"/>
  </r>
  <r>
    <x v="92"/>
    <x v="9"/>
    <x v="17"/>
    <s v="ЭС"/>
    <s v="Адрес132"/>
    <n v="570000"/>
    <x v="41"/>
    <x v="2"/>
    <s v="кг"/>
    <n v="15"/>
    <n v="972.92970000000003"/>
    <n v="1104.5999999999999"/>
    <n v="131.67029999999988"/>
  </r>
  <r>
    <x v="92"/>
    <x v="9"/>
    <x v="66"/>
    <s v="ЭС"/>
    <s v="Адрес69"/>
    <n v="1005220000"/>
    <x v="60"/>
    <x v="3"/>
    <s v="кг"/>
    <n v="7"/>
    <n v="609.25560000000007"/>
    <n v="744.31"/>
    <n v="135.05439999999987"/>
  </r>
  <r>
    <x v="92"/>
    <x v="18"/>
    <x v="16"/>
    <s v="ЭС"/>
    <s v="Адрес146"/>
    <n v="251000"/>
    <x v="22"/>
    <x v="6"/>
    <s v="кг"/>
    <n v="3"/>
    <n v="595.96350000000007"/>
    <n v="732.3"/>
    <n v="136.33649999999989"/>
  </r>
  <r>
    <x v="92"/>
    <x v="3"/>
    <x v="84"/>
    <s v="См"/>
    <s v="Адрес173"/>
    <n v="280500"/>
    <x v="6"/>
    <x v="0"/>
    <s v="кг"/>
    <n v="10"/>
    <n v="1096.9000000000001"/>
    <n v="1234"/>
    <n v="137.09999999999991"/>
  </r>
  <r>
    <x v="92"/>
    <x v="1"/>
    <x v="182"/>
    <s v="Мм"/>
    <s v="Адрес73"/>
    <n v="1005220000"/>
    <x v="60"/>
    <x v="3"/>
    <s v="кг"/>
    <n v="3.13"/>
    <n v="1030.1960000000001"/>
    <n v="1171.8"/>
    <n v="141.60399999999981"/>
  </r>
  <r>
    <x v="92"/>
    <x v="18"/>
    <x v="29"/>
    <s v="ЭС"/>
    <s v="Адрес107"/>
    <n v="1005712010"/>
    <x v="24"/>
    <x v="5"/>
    <s v="кг"/>
    <n v="9.6"/>
    <n v="1019.9616000000001"/>
    <n v="1161.5999999999999"/>
    <n v="141.63839999999982"/>
  </r>
  <r>
    <x v="92"/>
    <x v="18"/>
    <x v="154"/>
    <s v="Опт"/>
    <s v="Адрес152"/>
    <n v="1005300000"/>
    <x v="36"/>
    <x v="7"/>
    <s v="кг"/>
    <n v="3"/>
    <n v="588.2106"/>
    <n v="732.3"/>
    <n v="144.08939999999996"/>
  </r>
  <r>
    <x v="92"/>
    <x v="9"/>
    <x v="12"/>
    <s v="ЭС"/>
    <s v="Адрес142"/>
    <n v="1005050400"/>
    <x v="52"/>
    <x v="1"/>
    <s v="кг"/>
    <n v="9"/>
    <n v="853.90110000000004"/>
    <n v="1002.63"/>
    <n v="148.72889999999995"/>
  </r>
  <r>
    <x v="92"/>
    <x v="18"/>
    <x v="146"/>
    <s v="Мм"/>
    <s v="Адрес201"/>
    <n v="1005300000"/>
    <x v="36"/>
    <x v="7"/>
    <s v="кг"/>
    <n v="3.5"/>
    <n v="627.96510000000001"/>
    <n v="778.43499999999995"/>
    <n v="150.46989999999994"/>
  </r>
  <r>
    <x v="92"/>
    <x v="9"/>
    <x v="57"/>
    <s v="Мм"/>
    <s v="Адрес169"/>
    <n v="170100"/>
    <x v="73"/>
    <x v="2"/>
    <s v="кг"/>
    <n v="5"/>
    <n v="645.83900000000006"/>
    <n v="802.92499999999995"/>
    <n v="157.0859999999999"/>
  </r>
  <r>
    <x v="92"/>
    <x v="9"/>
    <x v="13"/>
    <s v="ЭС"/>
    <s v="Адрес161"/>
    <n v="1005050100"/>
    <x v="69"/>
    <x v="1"/>
    <s v="кг"/>
    <n v="7.92"/>
    <n v="1201.6764000000001"/>
    <n v="1371.36"/>
    <n v="169.68359999999984"/>
  </r>
  <r>
    <x v="92"/>
    <x v="9"/>
    <x v="4"/>
    <s v="ЭС"/>
    <s v="Адрес77"/>
    <n v="1005040600"/>
    <x v="53"/>
    <x v="5"/>
    <s v="кг"/>
    <n v="12"/>
    <n v="796.15200000000004"/>
    <n v="971.91"/>
    <n v="175.75799999999992"/>
  </r>
  <r>
    <x v="92"/>
    <x v="18"/>
    <x v="37"/>
    <s v="ЭС"/>
    <s v="Адрес181"/>
    <n v="1500000001"/>
    <x v="63"/>
    <x v="4"/>
    <s v="кг"/>
    <n v="4"/>
    <n v="1316"/>
    <n v="1497.2"/>
    <n v="181.20000000000005"/>
  </r>
  <r>
    <x v="92"/>
    <x v="3"/>
    <x v="3"/>
    <s v="С"/>
    <s v="Адрес156"/>
    <n v="20100"/>
    <x v="5"/>
    <x v="0"/>
    <s v="кг"/>
    <n v="15"/>
    <n v="1430.9280000000001"/>
    <n v="1617"/>
    <n v="186.07199999999989"/>
  </r>
  <r>
    <x v="92"/>
    <x v="18"/>
    <x v="22"/>
    <s v="ЭС"/>
    <s v="Адрес129"/>
    <n v="251000"/>
    <x v="22"/>
    <x v="6"/>
    <s v="кг"/>
    <n v="5.76"/>
    <n v="1402.5"/>
    <n v="1595.1"/>
    <n v="192.59999999999991"/>
  </r>
  <r>
    <x v="92"/>
    <x v="18"/>
    <x v="12"/>
    <s v="ЭС"/>
    <s v="Адрес142"/>
    <n v="5160002"/>
    <x v="38"/>
    <x v="6"/>
    <s v="кг"/>
    <n v="9.9"/>
    <n v="1379.7916"/>
    <n v="1575.42"/>
    <n v="195.62840000000006"/>
  </r>
  <r>
    <x v="92"/>
    <x v="18"/>
    <x v="183"/>
    <s v="Мм"/>
    <s v="Адрес34"/>
    <n v="1005244300"/>
    <x v="62"/>
    <x v="7"/>
    <s v="кг"/>
    <n v="8.1"/>
    <n v="1444.9590000000001"/>
    <n v="1643.4090000000001"/>
    <n v="198.45000000000005"/>
  </r>
  <r>
    <x v="92"/>
    <x v="3"/>
    <x v="29"/>
    <s v="ЭС"/>
    <s v="Адрес107"/>
    <n v="280500"/>
    <x v="6"/>
    <x v="0"/>
    <s v="кг"/>
    <n v="20"/>
    <n v="1564.0540000000001"/>
    <n v="1768"/>
    <n v="203.94599999999991"/>
  </r>
  <r>
    <x v="92"/>
    <x v="18"/>
    <x v="2"/>
    <s v="ЭС"/>
    <s v="Адрес154"/>
    <n v="1005040600"/>
    <x v="53"/>
    <x v="5"/>
    <s v="кг"/>
    <n v="11.55"/>
    <n v="1907.6365000000001"/>
    <n v="2172.17"/>
    <n v="264.5335"/>
  </r>
  <r>
    <x v="92"/>
    <x v="18"/>
    <x v="6"/>
    <s v="С"/>
    <s v="Адрес78"/>
    <n v="1005030501"/>
    <x v="34"/>
    <x v="5"/>
    <s v="кг"/>
    <n v="19.600000000000001"/>
    <n v="1962.9954"/>
    <n v="2232.8319999999999"/>
    <n v="269.83659999999986"/>
  </r>
  <r>
    <x v="92"/>
    <x v="18"/>
    <x v="2"/>
    <s v="ЭС"/>
    <s v="Адрес154"/>
    <n v="1005186400"/>
    <x v="10"/>
    <x v="3"/>
    <s v="кг"/>
    <n v="20"/>
    <n v="2347.3910000000001"/>
    <n v="2635"/>
    <n v="287.60899999999992"/>
  </r>
  <r>
    <x v="92"/>
    <x v="9"/>
    <x v="19"/>
    <s v="ЭС"/>
    <s v="Адрес134"/>
    <n v="20000"/>
    <x v="48"/>
    <x v="0"/>
    <s v="кг"/>
    <n v="40"/>
    <n v="2136.9688000000001"/>
    <n v="2425.84"/>
    <n v="288.87120000000004"/>
  </r>
  <r>
    <x v="92"/>
    <x v="1"/>
    <x v="61"/>
    <s v="ЭС"/>
    <s v="Адрес180"/>
    <n v="1005201100"/>
    <x v="45"/>
    <x v="3"/>
    <s v="кг"/>
    <n v="10"/>
    <n v="1621.527"/>
    <n v="1948.5"/>
    <n v="326.97299999999996"/>
  </r>
  <r>
    <x v="92"/>
    <x v="18"/>
    <x v="80"/>
    <s v="ЭС"/>
    <s v="Адрес105"/>
    <n v="1005050200"/>
    <x v="29"/>
    <x v="1"/>
    <s v="кг"/>
    <n v="15"/>
    <n v="1800.2075"/>
    <n v="2148.3000000000002"/>
    <n v="348.0925000000002"/>
  </r>
  <r>
    <x v="92"/>
    <x v="9"/>
    <x v="107"/>
    <s v="Мм"/>
    <s v="Адрес79"/>
    <n v="20200"/>
    <x v="70"/>
    <x v="0"/>
    <s v="кг"/>
    <n v="54"/>
    <n v="2884.4358000000002"/>
    <n v="3284.46"/>
    <n v="400.02419999999984"/>
  </r>
  <r>
    <x v="92"/>
    <x v="9"/>
    <x v="84"/>
    <s v="См"/>
    <s v="Адрес173"/>
    <n v="5281000"/>
    <x v="46"/>
    <x v="6"/>
    <s v="кг"/>
    <n v="42"/>
    <n v="3004.68"/>
    <n v="3436.11"/>
    <n v="431.43000000000029"/>
  </r>
  <r>
    <x v="92"/>
    <x v="18"/>
    <x v="6"/>
    <s v="С"/>
    <s v="Адрес78"/>
    <n v="1500000201"/>
    <x v="82"/>
    <x v="4"/>
    <s v="кг"/>
    <n v="12.48"/>
    <n v="4579.2"/>
    <n v="5208"/>
    <n v="628.80000000000018"/>
  </r>
  <r>
    <x v="92"/>
    <x v="18"/>
    <x v="37"/>
    <s v="ЭС"/>
    <s v="Адрес181"/>
    <n v="1500000201"/>
    <x v="82"/>
    <x v="4"/>
    <s v="кг"/>
    <n v="14.085000000000001"/>
    <n v="4635.8820000000005"/>
    <n v="5273.1"/>
    <n v="637.21799999999985"/>
  </r>
  <r>
    <x v="92"/>
    <x v="18"/>
    <x v="40"/>
    <s v="ЭС"/>
    <s v="Адрес76"/>
    <n v="260200"/>
    <x v="66"/>
    <x v="6"/>
    <s v="кг"/>
    <n v="112"/>
    <n v="5982.6144000000004"/>
    <n v="6779.36"/>
    <n v="796.74559999999929"/>
  </r>
  <r>
    <x v="92"/>
    <x v="18"/>
    <x v="184"/>
    <s v="Мм"/>
    <s v="Адрес217"/>
    <n v="1005244300"/>
    <x v="62"/>
    <x v="7"/>
    <s v="кг"/>
    <n v="32.25"/>
    <n v="8583.81"/>
    <n v="9718.5"/>
    <n v="1134.6900000000005"/>
  </r>
  <r>
    <x v="92"/>
    <x v="3"/>
    <x v="31"/>
    <s v="ЭС"/>
    <s v="Адрес114"/>
    <n v="1005040200"/>
    <x v="21"/>
    <x v="5"/>
    <s v="кг"/>
    <n v="15"/>
    <n v="0"/>
    <n v="1212.75"/>
    <n v="1212.75"/>
  </r>
  <r>
    <x v="93"/>
    <x v="18"/>
    <x v="46"/>
    <s v="С"/>
    <s v="Адрес75"/>
    <n v="1005040600"/>
    <x v="53"/>
    <x v="5"/>
    <s v="кг"/>
    <n v="3"/>
    <n v="214.65"/>
    <n v="244.11"/>
    <n v="29.460000000000008"/>
  </r>
  <r>
    <x v="93"/>
    <x v="1"/>
    <x v="17"/>
    <s v="ЭС"/>
    <s v="Адрес132"/>
    <n v="252505"/>
    <x v="14"/>
    <x v="0"/>
    <s v="кг"/>
    <n v="5.7"/>
    <n v="255.58800000000002"/>
    <n v="290.64300000000003"/>
    <n v="35.055000000000007"/>
  </r>
  <r>
    <x v="93"/>
    <x v="1"/>
    <x v="43"/>
    <s v="См"/>
    <s v="Адрес164"/>
    <n v="1005053500"/>
    <x v="58"/>
    <x v="1"/>
    <s v="кг"/>
    <n v="3.2"/>
    <n v="264.53200000000004"/>
    <n v="303.60000000000002"/>
    <n v="39.067999999999984"/>
  </r>
  <r>
    <x v="93"/>
    <x v="1"/>
    <x v="87"/>
    <s v="Мм"/>
    <s v="Адрес190"/>
    <n v="20200"/>
    <x v="70"/>
    <x v="0"/>
    <s v="кг"/>
    <n v="8"/>
    <n v="426.43440000000004"/>
    <n v="477.2"/>
    <n v="50.765599999999949"/>
  </r>
  <r>
    <x v="93"/>
    <x v="1"/>
    <x v="160"/>
    <s v="См"/>
    <s v="Адрес10"/>
    <n v="20200"/>
    <x v="70"/>
    <x v="0"/>
    <s v="кг"/>
    <n v="8"/>
    <n v="426.43440000000004"/>
    <n v="477.2"/>
    <n v="50.765599999999949"/>
  </r>
  <r>
    <x v="93"/>
    <x v="1"/>
    <x v="28"/>
    <s v="ЭС"/>
    <s v="Адрес130"/>
    <n v="280500"/>
    <x v="6"/>
    <x v="0"/>
    <s v="кг"/>
    <n v="5"/>
    <n v="391.0385"/>
    <n v="444.8"/>
    <n v="53.761500000000012"/>
  </r>
  <r>
    <x v="93"/>
    <x v="18"/>
    <x v="21"/>
    <s v="ЭС"/>
    <s v="Адрес141"/>
    <n v="252005"/>
    <x v="12"/>
    <x v="0"/>
    <s v="кг"/>
    <n v="5.5"/>
    <n v="408.84960000000001"/>
    <n v="465.41"/>
    <n v="56.560400000000016"/>
  </r>
  <r>
    <x v="93"/>
    <x v="1"/>
    <x v="21"/>
    <s v="ЭС"/>
    <s v="Адрес141"/>
    <n v="270300"/>
    <x v="61"/>
    <x v="0"/>
    <s v="кг"/>
    <n v="8"/>
    <n v="427.32960000000003"/>
    <n v="484.24"/>
    <n v="56.910399999999981"/>
  </r>
  <r>
    <x v="93"/>
    <x v="1"/>
    <x v="3"/>
    <s v="С"/>
    <s v="Адрес156"/>
    <n v="270300"/>
    <x v="61"/>
    <x v="0"/>
    <s v="кг"/>
    <n v="8"/>
    <n v="427.28320000000002"/>
    <n v="484.24"/>
    <n v="56.956799999999987"/>
  </r>
  <r>
    <x v="93"/>
    <x v="1"/>
    <x v="2"/>
    <s v="ЭС"/>
    <s v="Адрес154"/>
    <n v="270200"/>
    <x v="56"/>
    <x v="0"/>
    <s v="кг"/>
    <n v="7.5"/>
    <n v="452.75"/>
    <n v="515.25"/>
    <n v="62.5"/>
  </r>
  <r>
    <x v="93"/>
    <x v="18"/>
    <x v="31"/>
    <s v="ЭС"/>
    <s v="Адрес114"/>
    <n v="1005201000"/>
    <x v="4"/>
    <x v="3"/>
    <s v="кг"/>
    <n v="2"/>
    <n v="331.54040000000003"/>
    <n v="397.1"/>
    <n v="65.559599999999989"/>
  </r>
  <r>
    <x v="93"/>
    <x v="1"/>
    <x v="3"/>
    <s v="С"/>
    <s v="Адрес156"/>
    <n v="1005051600"/>
    <x v="72"/>
    <x v="1"/>
    <s v="кг"/>
    <n v="4.5"/>
    <n v="620.32320000000004"/>
    <n v="706.86"/>
    <n v="86.536799999999971"/>
  </r>
  <r>
    <x v="93"/>
    <x v="3"/>
    <x v="40"/>
    <s v="ЭС"/>
    <s v="Адрес76"/>
    <n v="252005"/>
    <x v="12"/>
    <x v="0"/>
    <s v="кг"/>
    <n v="10"/>
    <n v="791.8"/>
    <n v="894.5"/>
    <n v="102.70000000000005"/>
  </r>
  <r>
    <x v="93"/>
    <x v="18"/>
    <x v="14"/>
    <s v="ЭС"/>
    <s v="Адрес160"/>
    <n v="1005712010"/>
    <x v="24"/>
    <x v="5"/>
    <s v="кг"/>
    <n v="4.8"/>
    <n v="755.52"/>
    <n v="859.2"/>
    <n v="103.68000000000006"/>
  </r>
  <r>
    <x v="93"/>
    <x v="1"/>
    <x v="144"/>
    <s v="Нт"/>
    <s v="Адрес125"/>
    <n v="170100"/>
    <x v="73"/>
    <x v="2"/>
    <s v="кг"/>
    <n v="5"/>
    <n v="682.18450000000007"/>
    <n v="788"/>
    <n v="105.81549999999993"/>
  </r>
  <r>
    <x v="93"/>
    <x v="18"/>
    <x v="29"/>
    <s v="ЭС"/>
    <s v="Адрес107"/>
    <n v="20000"/>
    <x v="48"/>
    <x v="0"/>
    <s v="кг"/>
    <n v="16"/>
    <n v="854.72320000000002"/>
    <n v="972"/>
    <n v="117.27679999999998"/>
  </r>
  <r>
    <x v="93"/>
    <x v="18"/>
    <x v="19"/>
    <s v="ЭС"/>
    <s v="Адрес134"/>
    <n v="1005244300"/>
    <x v="62"/>
    <x v="7"/>
    <s v="кг"/>
    <n v="4"/>
    <n v="858.4"/>
    <n v="976.8"/>
    <n v="118.39999999999998"/>
  </r>
  <r>
    <x v="93"/>
    <x v="1"/>
    <x v="14"/>
    <s v="ЭС"/>
    <s v="Адрес160"/>
    <n v="20100"/>
    <x v="5"/>
    <x v="0"/>
    <s v="кг"/>
    <n v="20"/>
    <n v="1067.1420000000001"/>
    <n v="1193"/>
    <n v="125.85799999999995"/>
  </r>
  <r>
    <x v="93"/>
    <x v="1"/>
    <x v="22"/>
    <s v="ЭС"/>
    <s v="Адрес129"/>
    <n v="20100"/>
    <x v="5"/>
    <x v="0"/>
    <s v="кг"/>
    <n v="3.5"/>
    <n v="626.74570000000006"/>
    <n v="764.05"/>
    <n v="137.3042999999999"/>
  </r>
  <r>
    <x v="93"/>
    <x v="1"/>
    <x v="185"/>
    <s v="Мм"/>
    <s v="Адрес199"/>
    <n v="170100"/>
    <x v="73"/>
    <x v="2"/>
    <s v="кг"/>
    <n v="24"/>
    <n v="1281.9888000000001"/>
    <n v="1431.6"/>
    <n v="149.61119999999983"/>
  </r>
  <r>
    <x v="93"/>
    <x v="1"/>
    <x v="56"/>
    <s v="См"/>
    <s v="Адрес145"/>
    <n v="210100"/>
    <x v="18"/>
    <x v="6"/>
    <s v="кг"/>
    <n v="4.3"/>
    <n v="1144.5530000000001"/>
    <n v="1295.8"/>
    <n v="151.24699999999984"/>
  </r>
  <r>
    <x v="93"/>
    <x v="3"/>
    <x v="106"/>
    <s v="Опт"/>
    <s v="Адрес166"/>
    <n v="1005274300"/>
    <x v="75"/>
    <x v="7"/>
    <s v="кг"/>
    <n v="3.5"/>
    <n v="619.41920000000005"/>
    <n v="773.32500000000005"/>
    <n v="153.9058"/>
  </r>
  <r>
    <x v="93"/>
    <x v="1"/>
    <x v="137"/>
    <s v="Мм"/>
    <s v="Адрес259"/>
    <n v="20200"/>
    <x v="70"/>
    <x v="0"/>
    <s v="кг"/>
    <n v="7"/>
    <n v="1368.71"/>
    <n v="1528.1"/>
    <n v="159.38999999999987"/>
  </r>
  <r>
    <x v="93"/>
    <x v="3"/>
    <x v="39"/>
    <s v="ЭС"/>
    <s v="Адрес108"/>
    <n v="15000"/>
    <x v="42"/>
    <x v="6"/>
    <s v="кг"/>
    <n v="24"/>
    <n v="1281.9888000000001"/>
    <n v="1448.4"/>
    <n v="166.41120000000001"/>
  </r>
  <r>
    <x v="93"/>
    <x v="3"/>
    <x v="37"/>
    <s v="ЭС"/>
    <s v="Адрес181"/>
    <n v="1005300000"/>
    <x v="36"/>
    <x v="7"/>
    <s v="кг"/>
    <n v="15"/>
    <n v="1436.5140000000001"/>
    <n v="1665"/>
    <n v="228.48599999999988"/>
  </r>
  <r>
    <x v="93"/>
    <x v="3"/>
    <x v="95"/>
    <s v="ЭС"/>
    <s v="Адрес155"/>
    <n v="270300"/>
    <x v="61"/>
    <x v="0"/>
    <s v="кг"/>
    <n v="12.5"/>
    <n v="1705.4612000000002"/>
    <n v="1993.75"/>
    <n v="288.28879999999981"/>
  </r>
  <r>
    <x v="93"/>
    <x v="3"/>
    <x v="40"/>
    <s v="ЭС"/>
    <s v="Адрес76"/>
    <n v="15000"/>
    <x v="42"/>
    <x v="6"/>
    <s v="кг"/>
    <n v="48"/>
    <n v="2563.6992"/>
    <n v="2896.8"/>
    <n v="333.10080000000016"/>
  </r>
  <r>
    <x v="93"/>
    <x v="3"/>
    <x v="61"/>
    <s v="ЭС"/>
    <s v="Адрес180"/>
    <n v="251000"/>
    <x v="22"/>
    <x v="6"/>
    <s v="кг"/>
    <n v="20"/>
    <n v="1380.98"/>
    <n v="1768"/>
    <n v="387.02"/>
  </r>
  <r>
    <x v="94"/>
    <x v="1"/>
    <x v="34"/>
    <s v="С"/>
    <s v="Адрес120"/>
    <n v="5190002"/>
    <x v="25"/>
    <x v="6"/>
    <s v="кг"/>
    <n v="5.7"/>
    <n v="255.64500000000001"/>
    <n v="290.64300000000003"/>
    <n v="34.998000000000019"/>
  </r>
  <r>
    <x v="94"/>
    <x v="18"/>
    <x v="38"/>
    <s v="ЭС"/>
    <s v="Адрес72"/>
    <n v="280500"/>
    <x v="6"/>
    <x v="0"/>
    <s v="кг"/>
    <n v="2.9"/>
    <n v="271.06299999999999"/>
    <n v="308.32800000000003"/>
    <n v="37.265000000000043"/>
  </r>
  <r>
    <x v="94"/>
    <x v="1"/>
    <x v="47"/>
    <s v="ЭС"/>
    <s v="Адрес162"/>
    <n v="1005050300"/>
    <x v="74"/>
    <x v="1"/>
    <s v="кг"/>
    <n v="5"/>
    <n v="388.1105"/>
    <n v="436.5"/>
    <n v="48.389499999999998"/>
  </r>
  <r>
    <x v="94"/>
    <x v="18"/>
    <x v="158"/>
    <s v="Мм"/>
    <s v="Адрес99"/>
    <n v="252005"/>
    <x v="12"/>
    <x v="0"/>
    <s v="кг"/>
    <n v="4"/>
    <n v="352.78"/>
    <n v="401.6"/>
    <n v="48.82000000000005"/>
  </r>
  <r>
    <x v="94"/>
    <x v="1"/>
    <x v="2"/>
    <s v="ЭС"/>
    <s v="Адрес154"/>
    <n v="20000"/>
    <x v="48"/>
    <x v="0"/>
    <s v="кг"/>
    <n v="8"/>
    <n v="427.36560000000003"/>
    <n v="477.2"/>
    <n v="49.83439999999996"/>
  </r>
  <r>
    <x v="94"/>
    <x v="1"/>
    <x v="32"/>
    <s v="ЭС"/>
    <s v="Адрес163"/>
    <n v="20000"/>
    <x v="48"/>
    <x v="0"/>
    <s v="кг"/>
    <n v="8"/>
    <n v="427.36560000000003"/>
    <n v="477.2"/>
    <n v="49.83439999999996"/>
  </r>
  <r>
    <x v="94"/>
    <x v="1"/>
    <x v="37"/>
    <s v="ЭС"/>
    <s v="Адрес181"/>
    <n v="252505"/>
    <x v="14"/>
    <x v="0"/>
    <s v="кг"/>
    <n v="3.5"/>
    <n v="321.11560000000003"/>
    <n v="372.12"/>
    <n v="51.004399999999976"/>
  </r>
  <r>
    <x v="94"/>
    <x v="3"/>
    <x v="46"/>
    <s v="С"/>
    <s v="Адрес75"/>
    <n v="1005201500"/>
    <x v="44"/>
    <x v="3"/>
    <s v="кг"/>
    <n v="5"/>
    <n v="393.09950000000003"/>
    <n v="447.25"/>
    <n v="54.150499999999965"/>
  </r>
  <r>
    <x v="94"/>
    <x v="1"/>
    <x v="40"/>
    <s v="ЭС"/>
    <s v="Адрес76"/>
    <n v="1005400001"/>
    <x v="43"/>
    <x v="7"/>
    <s v="кг"/>
    <n v="2.64"/>
    <n v="400.55880000000002"/>
    <n v="455.64"/>
    <n v="55.081199999999967"/>
  </r>
  <r>
    <x v="94"/>
    <x v="1"/>
    <x v="95"/>
    <s v="ЭС"/>
    <s v="Адрес155"/>
    <n v="210000"/>
    <x v="17"/>
    <x v="6"/>
    <s v="кг"/>
    <n v="5"/>
    <n v="389.41550000000001"/>
    <n v="444.8"/>
    <n v="55.384500000000003"/>
  </r>
  <r>
    <x v="94"/>
    <x v="18"/>
    <x v="186"/>
    <s v="Мм"/>
    <s v="Адрес215"/>
    <n v="1005300000"/>
    <x v="36"/>
    <x v="7"/>
    <s v="кг"/>
    <n v="3.3"/>
    <n v="460.22130000000004"/>
    <n v="525.14"/>
    <n v="64.918699999999944"/>
  </r>
  <r>
    <x v="94"/>
    <x v="18"/>
    <x v="130"/>
    <s v="Опт"/>
    <s v="Адрес7"/>
    <n v="1005186100"/>
    <x v="40"/>
    <x v="3"/>
    <s v="кг"/>
    <n v="5"/>
    <n v="591.77949999999998"/>
    <n v="658.75"/>
    <n v="66.970500000000015"/>
  </r>
  <r>
    <x v="94"/>
    <x v="1"/>
    <x v="60"/>
    <s v="ЭС"/>
    <s v="Адрес64"/>
    <n v="1005712010"/>
    <x v="24"/>
    <x v="5"/>
    <s v="кг"/>
    <n v="4.8"/>
    <n v="509.98080000000004"/>
    <n v="580.79999999999995"/>
    <n v="70.81919999999991"/>
  </r>
  <r>
    <x v="94"/>
    <x v="1"/>
    <x v="66"/>
    <s v="ЭС"/>
    <s v="Адрес69"/>
    <n v="1005274300"/>
    <x v="75"/>
    <x v="7"/>
    <s v="кг"/>
    <n v="2.2999999999999998"/>
    <n v="658.18"/>
    <n v="748.7"/>
    <n v="90.520000000000095"/>
  </r>
  <r>
    <x v="94"/>
    <x v="1"/>
    <x v="70"/>
    <s v="ЭС"/>
    <s v="Адрес139"/>
    <n v="190000"/>
    <x v="54"/>
    <x v="6"/>
    <s v="кг"/>
    <n v="5.28"/>
    <n v="801.10560000000009"/>
    <n v="894"/>
    <n v="92.894399999999905"/>
  </r>
  <r>
    <x v="94"/>
    <x v="1"/>
    <x v="25"/>
    <s v="ЭС"/>
    <s v="Адрес131"/>
    <n v="190000"/>
    <x v="54"/>
    <x v="6"/>
    <s v="кг"/>
    <n v="10"/>
    <n v="777.87700000000007"/>
    <n v="873"/>
    <n v="95.122999999999934"/>
  </r>
  <r>
    <x v="94"/>
    <x v="18"/>
    <x v="154"/>
    <s v="Опт"/>
    <s v="Адрес152"/>
    <n v="190000"/>
    <x v="54"/>
    <x v="6"/>
    <s v="кг"/>
    <n v="7"/>
    <n v="642.53210000000001"/>
    <n v="744.24"/>
    <n v="101.7079"/>
  </r>
  <r>
    <x v="94"/>
    <x v="3"/>
    <x v="10"/>
    <s v="См"/>
    <s v="Адрес143"/>
    <n v="1005274600"/>
    <x v="32"/>
    <x v="7"/>
    <s v="кг"/>
    <n v="10"/>
    <n v="791.9"/>
    <n v="894.5"/>
    <n v="102.60000000000002"/>
  </r>
  <r>
    <x v="94"/>
    <x v="1"/>
    <x v="1"/>
    <s v="ЭС"/>
    <s v="Адрес88"/>
    <n v="210000"/>
    <x v="17"/>
    <x v="6"/>
    <s v="кг"/>
    <n v="4.8"/>
    <n v="755.52"/>
    <n v="859.2"/>
    <n v="103.68000000000006"/>
  </r>
  <r>
    <x v="94"/>
    <x v="3"/>
    <x v="3"/>
    <s v="С"/>
    <s v="Адрес156"/>
    <n v="190000"/>
    <x v="54"/>
    <x v="6"/>
    <s v="кг"/>
    <n v="10"/>
    <n v="777.87700000000007"/>
    <n v="884"/>
    <n v="106.12299999999993"/>
  </r>
  <r>
    <x v="94"/>
    <x v="1"/>
    <x v="3"/>
    <s v="С"/>
    <s v="Адрес156"/>
    <n v="190000"/>
    <x v="54"/>
    <x v="6"/>
    <s v="кг"/>
    <n v="15"/>
    <n v="1168.6115"/>
    <n v="1309.5"/>
    <n v="140.88850000000002"/>
  </r>
  <r>
    <x v="94"/>
    <x v="1"/>
    <x v="18"/>
    <s v="С"/>
    <s v="Адрес135"/>
    <n v="20000"/>
    <x v="48"/>
    <x v="0"/>
    <s v="кг"/>
    <n v="15"/>
    <n v="1166.8735000000001"/>
    <n v="1309.5"/>
    <n v="142.62649999999985"/>
  </r>
  <r>
    <x v="94"/>
    <x v="18"/>
    <x v="37"/>
    <s v="ЭС"/>
    <s v="Адрес181"/>
    <n v="1005712010"/>
    <x v="24"/>
    <x v="5"/>
    <s v="кг"/>
    <n v="12"/>
    <n v="1153.5918000000001"/>
    <n v="1341"/>
    <n v="187.40819999999985"/>
  </r>
  <r>
    <x v="94"/>
    <x v="3"/>
    <x v="187"/>
    <s v="Мм"/>
    <s v="Адрес65"/>
    <n v="20200"/>
    <x v="70"/>
    <x v="0"/>
    <s v="кг"/>
    <n v="12.5"/>
    <n v="1526.25"/>
    <n v="1724.375"/>
    <n v="198.125"/>
  </r>
  <r>
    <x v="94"/>
    <x v="3"/>
    <x v="95"/>
    <s v="ЭС"/>
    <s v="Адрес155"/>
    <n v="1005201500"/>
    <x v="44"/>
    <x v="3"/>
    <s v="кг"/>
    <n v="8"/>
    <n v="1321.5632000000001"/>
    <n v="1578"/>
    <n v="256.43679999999995"/>
  </r>
  <r>
    <x v="94"/>
    <x v="3"/>
    <x v="106"/>
    <s v="Опт"/>
    <s v="Адрес166"/>
    <n v="1005201100"/>
    <x v="45"/>
    <x v="3"/>
    <s v="кг"/>
    <n v="8"/>
    <n v="1297.2216000000001"/>
    <n v="1578"/>
    <n v="280.77839999999992"/>
  </r>
  <r>
    <x v="94"/>
    <x v="3"/>
    <x v="4"/>
    <s v="ЭС"/>
    <s v="Адрес77"/>
    <n v="1005201500"/>
    <x v="44"/>
    <x v="3"/>
    <s v="кг"/>
    <n v="7"/>
    <n v="1253.4914000000001"/>
    <n v="1546.65"/>
    <n v="293.15859999999998"/>
  </r>
  <r>
    <x v="94"/>
    <x v="1"/>
    <x v="95"/>
    <s v="ЭС"/>
    <s v="Адрес155"/>
    <n v="1005244300"/>
    <x v="62"/>
    <x v="7"/>
    <s v="кг"/>
    <n v="5.3760000000000003"/>
    <n v="581.25760000000002"/>
    <n v="936.32"/>
    <n v="355.06240000000003"/>
  </r>
  <r>
    <x v="95"/>
    <x v="1"/>
    <x v="13"/>
    <s v="ЭС"/>
    <s v="Адрес161"/>
    <n v="1005212101"/>
    <x v="20"/>
    <x v="3"/>
    <s v="кг"/>
    <n v="1.65"/>
    <n v="272.51949999999999"/>
    <n v="304.7"/>
    <n v="32.180499999999995"/>
  </r>
  <r>
    <x v="95"/>
    <x v="1"/>
    <x v="23"/>
    <s v="Ст"/>
    <s v="Адрес136"/>
    <n v="1005050100"/>
    <x v="69"/>
    <x v="1"/>
    <s v="кг"/>
    <n v="7"/>
    <n v="738.83810000000005"/>
    <n v="782.6"/>
    <n v="43.761899999999969"/>
  </r>
  <r>
    <x v="95"/>
    <x v="1"/>
    <x v="19"/>
    <s v="ЭС"/>
    <s v="Адрес134"/>
    <n v="1005050000"/>
    <x v="76"/>
    <x v="1"/>
    <s v="кг"/>
    <n v="3.5"/>
    <n v="316.87420000000003"/>
    <n v="365.22500000000002"/>
    <n v="48.350799999999992"/>
  </r>
  <r>
    <x v="95"/>
    <x v="18"/>
    <x v="46"/>
    <s v="С"/>
    <s v="Адрес75"/>
    <n v="280500"/>
    <x v="6"/>
    <x v="0"/>
    <s v="кг"/>
    <n v="5"/>
    <n v="391.0385"/>
    <n v="444.8"/>
    <n v="53.761500000000012"/>
  </r>
  <r>
    <x v="95"/>
    <x v="1"/>
    <x v="39"/>
    <s v="ЭС"/>
    <s v="Адрес108"/>
    <n v="190000"/>
    <x v="54"/>
    <x v="6"/>
    <s v="кг"/>
    <n v="5"/>
    <n v="389.8365"/>
    <n v="444.8"/>
    <n v="54.96350000000001"/>
  </r>
  <r>
    <x v="95"/>
    <x v="18"/>
    <x v="107"/>
    <s v="Мм"/>
    <s v="Адрес79"/>
    <n v="5160002"/>
    <x v="38"/>
    <x v="6"/>
    <s v="кг"/>
    <n v="5"/>
    <n v="388.72900000000004"/>
    <n v="444.8"/>
    <n v="56.07099999999997"/>
  </r>
  <r>
    <x v="95"/>
    <x v="1"/>
    <x v="30"/>
    <s v="ЭС"/>
    <s v="Адрес92"/>
    <n v="190000"/>
    <x v="54"/>
    <x v="6"/>
    <s v="кг"/>
    <n v="8"/>
    <n v="427.23200000000003"/>
    <n v="484.24"/>
    <n v="57.007999999999981"/>
  </r>
  <r>
    <x v="95"/>
    <x v="1"/>
    <x v="3"/>
    <s v="С"/>
    <s v="Адрес156"/>
    <n v="1005051500"/>
    <x v="1"/>
    <x v="1"/>
    <s v="кг"/>
    <n v="5"/>
    <n v="393.09950000000003"/>
    <n v="450.25"/>
    <n v="57.150499999999965"/>
  </r>
  <r>
    <x v="95"/>
    <x v="1"/>
    <x v="12"/>
    <s v="ЭС"/>
    <s v="Адрес142"/>
    <n v="1005050300"/>
    <x v="74"/>
    <x v="1"/>
    <s v="кг"/>
    <n v="10.5"/>
    <n v="1116.1486"/>
    <n v="1173.9000000000001"/>
    <n v="57.751400000000103"/>
  </r>
  <r>
    <x v="95"/>
    <x v="1"/>
    <x v="31"/>
    <s v="ЭС"/>
    <s v="Адрес114"/>
    <n v="20000"/>
    <x v="48"/>
    <x v="0"/>
    <s v="кг"/>
    <n v="8"/>
    <n v="427.36160000000001"/>
    <n v="486"/>
    <n v="58.63839999999999"/>
  </r>
  <r>
    <x v="95"/>
    <x v="3"/>
    <x v="21"/>
    <s v="ЭС"/>
    <s v="Адрес141"/>
    <n v="1005040800"/>
    <x v="9"/>
    <x v="5"/>
    <s v="кг"/>
    <n v="5"/>
    <n v="591.77949999999998"/>
    <n v="654.5"/>
    <n v="62.720500000000015"/>
  </r>
  <r>
    <x v="95"/>
    <x v="1"/>
    <x v="13"/>
    <s v="ЭС"/>
    <s v="Адрес161"/>
    <n v="1005050000"/>
    <x v="76"/>
    <x v="1"/>
    <s v="кг"/>
    <n v="3.5"/>
    <n v="301.27019999999999"/>
    <n v="365.22500000000002"/>
    <n v="63.954800000000034"/>
  </r>
  <r>
    <x v="95"/>
    <x v="3"/>
    <x v="11"/>
    <s v="Опт"/>
    <s v="Адрес115"/>
    <n v="1005052700"/>
    <x v="77"/>
    <x v="1"/>
    <s v="кг"/>
    <n v="5"/>
    <n v="372.46200000000005"/>
    <n v="442"/>
    <n v="69.537999999999954"/>
  </r>
  <r>
    <x v="95"/>
    <x v="3"/>
    <x v="11"/>
    <s v="Опт"/>
    <s v="Адрес115"/>
    <n v="1005712005"/>
    <x v="55"/>
    <x v="5"/>
    <s v="кг"/>
    <n v="5"/>
    <n v="582.78650000000005"/>
    <n v="654.5"/>
    <n v="71.713499999999954"/>
  </r>
  <r>
    <x v="95"/>
    <x v="1"/>
    <x v="61"/>
    <s v="ЭС"/>
    <s v="Адрес180"/>
    <n v="1005712005"/>
    <x v="55"/>
    <x v="5"/>
    <s v="кг"/>
    <n v="4.8"/>
    <n v="506.25840000000005"/>
    <n v="580.79999999999995"/>
    <n v="74.541599999999903"/>
  </r>
  <r>
    <x v="95"/>
    <x v="18"/>
    <x v="188"/>
    <s v="Мм"/>
    <s v="Адрес214"/>
    <n v="1005300000"/>
    <x v="36"/>
    <x v="7"/>
    <s v="кг"/>
    <n v="2.2999999999999998"/>
    <n v="540.33690000000001"/>
    <n v="618.83800000000008"/>
    <n v="78.501100000000065"/>
  </r>
  <r>
    <x v="95"/>
    <x v="3"/>
    <x v="94"/>
    <s v="Мм"/>
    <s v="Адрес211"/>
    <n v="1005274000"/>
    <x v="71"/>
    <x v="7"/>
    <s v="кг"/>
    <n v="3.5"/>
    <n v="684.38340000000005"/>
    <n v="773.32500000000005"/>
    <n v="88.941599999999994"/>
  </r>
  <r>
    <x v="95"/>
    <x v="3"/>
    <x v="130"/>
    <s v="Опт"/>
    <s v="Адрес7"/>
    <n v="1005274600"/>
    <x v="32"/>
    <x v="7"/>
    <s v="кг"/>
    <n v="3.5"/>
    <n v="684.38120000000004"/>
    <n v="773.32500000000005"/>
    <n v="88.94380000000001"/>
  </r>
  <r>
    <x v="95"/>
    <x v="1"/>
    <x v="41"/>
    <s v="См"/>
    <s v="Адрес137"/>
    <n v="1005212000"/>
    <x v="57"/>
    <x v="3"/>
    <s v="кг"/>
    <n v="8"/>
    <n v="387.09360000000004"/>
    <n v="477.2"/>
    <n v="90.106399999999951"/>
  </r>
  <r>
    <x v="95"/>
    <x v="1"/>
    <x v="95"/>
    <s v="ЭС"/>
    <s v="Адрес155"/>
    <n v="1005212101"/>
    <x v="20"/>
    <x v="3"/>
    <s v="кг"/>
    <n v="2.2999999999999998"/>
    <n v="658.154"/>
    <n v="748.7"/>
    <n v="90.546000000000049"/>
  </r>
  <r>
    <x v="95"/>
    <x v="18"/>
    <x v="189"/>
    <s v="Мм"/>
    <s v="Адрес249"/>
    <n v="1005053500"/>
    <x v="58"/>
    <x v="1"/>
    <s v="кг"/>
    <n v="4.8"/>
    <n v="755.52"/>
    <n v="859.2"/>
    <n v="103.68000000000006"/>
  </r>
  <r>
    <x v="95"/>
    <x v="18"/>
    <x v="93"/>
    <s v="Мм"/>
    <s v="Адрес95"/>
    <n v="190000"/>
    <x v="54"/>
    <x v="6"/>
    <s v="кг"/>
    <n v="10"/>
    <n v="779.673"/>
    <n v="889.6"/>
    <n v="109.92700000000002"/>
  </r>
  <r>
    <x v="95"/>
    <x v="18"/>
    <x v="88"/>
    <s v="ЭС"/>
    <s v="Адрес71"/>
    <n v="1005300500"/>
    <x v="28"/>
    <x v="7"/>
    <s v="кг"/>
    <n v="5"/>
    <n v="689.63150000000007"/>
    <n v="802.85"/>
    <n v="113.21849999999995"/>
  </r>
  <r>
    <x v="95"/>
    <x v="1"/>
    <x v="38"/>
    <s v="ЭС"/>
    <s v="Адрес72"/>
    <n v="170100"/>
    <x v="73"/>
    <x v="2"/>
    <s v="кг"/>
    <n v="15"/>
    <n v="901.84249999999997"/>
    <n v="1030.5"/>
    <n v="128.65750000000003"/>
  </r>
  <r>
    <x v="95"/>
    <x v="1"/>
    <x v="84"/>
    <s v="См"/>
    <s v="Адрес173"/>
    <n v="1005244000"/>
    <x v="50"/>
    <x v="7"/>
    <s v="кг"/>
    <n v="3"/>
    <n v="588.2106"/>
    <n v="732.3"/>
    <n v="144.08939999999996"/>
  </r>
  <r>
    <x v="95"/>
    <x v="1"/>
    <x v="17"/>
    <s v="ЭС"/>
    <s v="Адрес132"/>
    <n v="1005212000"/>
    <x v="57"/>
    <x v="3"/>
    <s v="кг"/>
    <n v="6.45"/>
    <n v="1716.807"/>
    <n v="1917"/>
    <n v="200.19299999999998"/>
  </r>
  <r>
    <x v="95"/>
    <x v="3"/>
    <x v="190"/>
    <s v="Мм"/>
    <s v="Адрес98"/>
    <n v="580000"/>
    <x v="3"/>
    <x v="2"/>
    <s v="кг"/>
    <n v="40"/>
    <n v="2976.5280000000002"/>
    <n v="3362"/>
    <n v="385.47199999999975"/>
  </r>
  <r>
    <x v="95"/>
    <x v="3"/>
    <x v="144"/>
    <s v="Нт"/>
    <s v="Адрес125"/>
    <n v="570000"/>
    <x v="41"/>
    <x v="2"/>
    <s v="кг"/>
    <n v="80"/>
    <n v="4272.32"/>
    <n v="4828"/>
    <n v="555.68000000000029"/>
  </r>
  <r>
    <x v="96"/>
    <x v="18"/>
    <x v="29"/>
    <s v="ЭС"/>
    <s v="Адрес107"/>
    <n v="30000"/>
    <x v="15"/>
    <x v="0"/>
    <s v="кг"/>
    <n v="2.6880000000000002"/>
    <n v="290.62880000000001"/>
    <n v="308"/>
    <n v="17.371199999999988"/>
  </r>
  <r>
    <x v="96"/>
    <x v="9"/>
    <x v="16"/>
    <s v="ЭС"/>
    <s v="Адрес146"/>
    <n v="280500"/>
    <x v="6"/>
    <x v="0"/>
    <s v="кг"/>
    <n v="2"/>
    <n v="156.40540000000001"/>
    <n v="184.9"/>
    <n v="28.494599999999991"/>
  </r>
  <r>
    <x v="96"/>
    <x v="1"/>
    <x v="39"/>
    <s v="ЭС"/>
    <s v="Адрес108"/>
    <n v="1005052800"/>
    <x v="80"/>
    <x v="1"/>
    <s v="кг"/>
    <n v="5.7"/>
    <n v="255.62450000000001"/>
    <n v="290.64300000000003"/>
    <n v="35.018500000000017"/>
  </r>
  <r>
    <x v="96"/>
    <x v="1"/>
    <x v="30"/>
    <s v="ЭС"/>
    <s v="Адрес92"/>
    <n v="1005212101"/>
    <x v="20"/>
    <x v="3"/>
    <s v="кг"/>
    <n v="5.7"/>
    <n v="255.58800000000002"/>
    <n v="290.64300000000003"/>
    <n v="35.055000000000007"/>
  </r>
  <r>
    <x v="96"/>
    <x v="1"/>
    <x v="39"/>
    <s v="ЭС"/>
    <s v="Адрес108"/>
    <n v="1005052600"/>
    <x v="39"/>
    <x v="1"/>
    <s v="кг"/>
    <n v="3.5"/>
    <n v="355.07740000000001"/>
    <n v="391.3"/>
    <n v="36.2226"/>
  </r>
  <r>
    <x v="96"/>
    <x v="9"/>
    <x v="3"/>
    <s v="С"/>
    <s v="Адрес156"/>
    <n v="1005053500"/>
    <x v="58"/>
    <x v="1"/>
    <s v="кг"/>
    <n v="4"/>
    <n v="213.5968"/>
    <n v="257.60000000000002"/>
    <n v="44.003200000000021"/>
  </r>
  <r>
    <x v="96"/>
    <x v="18"/>
    <x v="109"/>
    <s v="Опт"/>
    <s v="Адрес153"/>
    <n v="1005053500"/>
    <x v="58"/>
    <x v="1"/>
    <s v="кг"/>
    <n v="3"/>
    <n v="287.30279999999999"/>
    <n v="335.25"/>
    <n v="47.947200000000009"/>
  </r>
  <r>
    <x v="96"/>
    <x v="1"/>
    <x v="31"/>
    <s v="ЭС"/>
    <s v="Адрес114"/>
    <n v="580000"/>
    <x v="3"/>
    <x v="2"/>
    <s v="кг"/>
    <n v="4"/>
    <n v="351.178"/>
    <n v="401.6"/>
    <n v="50.422000000000025"/>
  </r>
  <r>
    <x v="96"/>
    <x v="1"/>
    <x v="5"/>
    <s v="ЭС"/>
    <s v="Адрес89"/>
    <n v="280500"/>
    <x v="6"/>
    <x v="0"/>
    <s v="кг"/>
    <n v="5"/>
    <n v="391.0385"/>
    <n v="444.8"/>
    <n v="53.761500000000012"/>
  </r>
  <r>
    <x v="96"/>
    <x v="1"/>
    <x v="37"/>
    <s v="ЭС"/>
    <s v="Адрес181"/>
    <n v="1005186300"/>
    <x v="37"/>
    <x v="3"/>
    <s v="кг"/>
    <n v="2.64"/>
    <n v="400.56720000000001"/>
    <n v="455.64"/>
    <n v="55.072799999999972"/>
  </r>
  <r>
    <x v="96"/>
    <x v="3"/>
    <x v="78"/>
    <s v="Мм"/>
    <s v="Адрес126"/>
    <n v="5281000"/>
    <x v="46"/>
    <x v="6"/>
    <s v="кг"/>
    <n v="5"/>
    <n v="384.52300000000002"/>
    <n v="442"/>
    <n v="57.476999999999975"/>
  </r>
  <r>
    <x v="96"/>
    <x v="1"/>
    <x v="30"/>
    <s v="ЭС"/>
    <s v="Адрес92"/>
    <n v="1005052500"/>
    <x v="51"/>
    <x v="1"/>
    <s v="кг"/>
    <n v="3.3"/>
    <n v="545.37779999999998"/>
    <n v="609.4"/>
    <n v="64.022199999999998"/>
  </r>
  <r>
    <x v="96"/>
    <x v="1"/>
    <x v="24"/>
    <s v="См"/>
    <s v="Адрес87"/>
    <n v="1005051500"/>
    <x v="1"/>
    <x v="1"/>
    <s v="кг"/>
    <n v="4.5999999999999996"/>
    <n v="470.86520000000002"/>
    <n v="536.59"/>
    <n v="65.724800000000016"/>
  </r>
  <r>
    <x v="96"/>
    <x v="3"/>
    <x v="187"/>
    <s v="Мм"/>
    <s v="Адрес65"/>
    <n v="5281000"/>
    <x v="46"/>
    <x v="6"/>
    <s v="кг"/>
    <n v="2.56"/>
    <n v="199.5104"/>
    <n v="265.60000000000002"/>
    <n v="66.089600000000019"/>
  </r>
  <r>
    <x v="96"/>
    <x v="1"/>
    <x v="60"/>
    <s v="ЭС"/>
    <s v="Адрес64"/>
    <n v="1005212101"/>
    <x v="20"/>
    <x v="3"/>
    <s v="кг"/>
    <n v="1.84"/>
    <n v="598.93360000000007"/>
    <n v="669.6"/>
    <n v="70.666399999999953"/>
  </r>
  <r>
    <x v="96"/>
    <x v="1"/>
    <x v="3"/>
    <s v="С"/>
    <s v="Адрес156"/>
    <n v="1005212101"/>
    <x v="20"/>
    <x v="3"/>
    <s v="кг"/>
    <n v="5"/>
    <n v="610.5"/>
    <n v="681.5"/>
    <n v="71"/>
  </r>
  <r>
    <x v="96"/>
    <x v="1"/>
    <x v="6"/>
    <s v="С"/>
    <s v="Адрес78"/>
    <n v="1005052700"/>
    <x v="77"/>
    <x v="1"/>
    <s v="кг"/>
    <n v="7"/>
    <n v="701.05"/>
    <n v="782.6"/>
    <n v="81.550000000000068"/>
  </r>
  <r>
    <x v="96"/>
    <x v="1"/>
    <x v="66"/>
    <s v="ЭС"/>
    <s v="Адрес69"/>
    <n v="1005052700"/>
    <x v="77"/>
    <x v="1"/>
    <s v="кг"/>
    <n v="7"/>
    <n v="701.05"/>
    <n v="782.6"/>
    <n v="81.550000000000068"/>
  </r>
  <r>
    <x v="96"/>
    <x v="18"/>
    <x v="111"/>
    <s v="Нт"/>
    <s v="Адрес1"/>
    <n v="1005040700"/>
    <x v="33"/>
    <x v="5"/>
    <s v="кг"/>
    <n v="4.8"/>
    <n v="418.5308"/>
    <n v="510.33600000000001"/>
    <n v="91.805200000000013"/>
  </r>
  <r>
    <x v="96"/>
    <x v="18"/>
    <x v="47"/>
    <s v="ЭС"/>
    <s v="Адрес162"/>
    <n v="5162402"/>
    <x v="31"/>
    <x v="6"/>
    <s v="кг"/>
    <n v="6.4"/>
    <n v="513.11200000000008"/>
    <n v="607.20000000000005"/>
    <n v="94.087999999999965"/>
  </r>
  <r>
    <x v="96"/>
    <x v="9"/>
    <x v="0"/>
    <s v="С"/>
    <s v="Адрес151"/>
    <n v="573100"/>
    <x v="23"/>
    <x v="2"/>
    <s v="кг"/>
    <n v="5"/>
    <n v="467.4"/>
    <n v="563.5"/>
    <n v="96.100000000000023"/>
  </r>
  <r>
    <x v="96"/>
    <x v="3"/>
    <x v="69"/>
    <s v="ЭС"/>
    <s v="Адрес133"/>
    <n v="1005201000"/>
    <x v="4"/>
    <x v="3"/>
    <s v="кг"/>
    <n v="4"/>
    <n v="663.08080000000007"/>
    <n v="789"/>
    <n v="125.91919999999993"/>
  </r>
  <r>
    <x v="96"/>
    <x v="1"/>
    <x v="38"/>
    <s v="ЭС"/>
    <s v="Адрес72"/>
    <n v="580000"/>
    <x v="3"/>
    <x v="2"/>
    <s v="кг"/>
    <n v="10"/>
    <n v="953.976"/>
    <n v="1085"/>
    <n v="131.024"/>
  </r>
  <r>
    <x v="96"/>
    <x v="18"/>
    <x v="191"/>
    <s v="Мм"/>
    <s v="Адрес167"/>
    <n v="1005274600"/>
    <x v="32"/>
    <x v="7"/>
    <s v="кг"/>
    <n v="3"/>
    <n v="588.2106"/>
    <n v="732.3"/>
    <n v="144.08939999999996"/>
  </r>
  <r>
    <x v="96"/>
    <x v="1"/>
    <x v="37"/>
    <s v="ЭС"/>
    <s v="Адрес181"/>
    <n v="580000"/>
    <x v="3"/>
    <x v="2"/>
    <s v="кг"/>
    <n v="16"/>
    <n v="1190.7448000000002"/>
    <n v="1347.68"/>
    <n v="156.9351999999999"/>
  </r>
  <r>
    <x v="96"/>
    <x v="3"/>
    <x v="13"/>
    <s v="ЭС"/>
    <s v="Адрес161"/>
    <n v="1005051500"/>
    <x v="1"/>
    <x v="1"/>
    <s v="кг"/>
    <n v="15"/>
    <n v="1430.394"/>
    <n v="1665"/>
    <n v="234.60599999999999"/>
  </r>
  <r>
    <x v="96"/>
    <x v="1"/>
    <x v="75"/>
    <s v="ЭС"/>
    <s v="Адрес150"/>
    <n v="1005212101"/>
    <x v="20"/>
    <x v="3"/>
    <s v="кг"/>
    <n v="32"/>
    <n v="1626.184"/>
    <n v="1908.8"/>
    <n v="282.61599999999999"/>
  </r>
  <r>
    <x v="96"/>
    <x v="18"/>
    <x v="130"/>
    <s v="Опт"/>
    <s v="Адрес7"/>
    <n v="1005300000"/>
    <x v="36"/>
    <x v="7"/>
    <s v="кг"/>
    <n v="17.5"/>
    <n v="2398.8163"/>
    <n v="2809.9749999999999"/>
    <n v="411.15869999999995"/>
  </r>
  <r>
    <x v="97"/>
    <x v="18"/>
    <x v="24"/>
    <s v="См"/>
    <s v="Адрес87"/>
    <n v="1005040700"/>
    <x v="33"/>
    <x v="5"/>
    <s v="кг"/>
    <n v="3"/>
    <n v="214.62"/>
    <n v="244.11"/>
    <n v="29.490000000000009"/>
  </r>
  <r>
    <x v="97"/>
    <x v="9"/>
    <x v="3"/>
    <s v="С"/>
    <s v="Адрес156"/>
    <n v="573100"/>
    <x v="23"/>
    <x v="2"/>
    <s v="кг"/>
    <n v="2"/>
    <n v="186.96"/>
    <n v="223.16"/>
    <n v="36.199999999999989"/>
  </r>
  <r>
    <x v="97"/>
    <x v="18"/>
    <x v="95"/>
    <s v="ЭС"/>
    <s v="Адрес155"/>
    <n v="1005053500"/>
    <x v="58"/>
    <x v="1"/>
    <s v="кг"/>
    <n v="3.5"/>
    <n v="352.04610000000002"/>
    <n v="398.72"/>
    <n v="46.673900000000003"/>
  </r>
  <r>
    <x v="97"/>
    <x v="1"/>
    <x v="32"/>
    <s v="ЭС"/>
    <s v="Адрес163"/>
    <n v="1005360000"/>
    <x v="30"/>
    <x v="7"/>
    <s v="кг"/>
    <n v="6.8"/>
    <n v="486.47200000000004"/>
    <n v="542.98"/>
    <n v="56.507999999999981"/>
  </r>
  <r>
    <x v="97"/>
    <x v="1"/>
    <x v="31"/>
    <s v="ЭС"/>
    <s v="Адрес114"/>
    <n v="270200"/>
    <x v="56"/>
    <x v="0"/>
    <s v="кг"/>
    <n v="8"/>
    <n v="427.32960000000003"/>
    <n v="484.24"/>
    <n v="56.910399999999981"/>
  </r>
  <r>
    <x v="97"/>
    <x v="1"/>
    <x v="61"/>
    <s v="ЭС"/>
    <s v="Адрес180"/>
    <n v="252005"/>
    <x v="12"/>
    <x v="0"/>
    <s v="кг"/>
    <n v="8"/>
    <n v="426.98160000000001"/>
    <n v="486"/>
    <n v="59.018399999999986"/>
  </r>
  <r>
    <x v="97"/>
    <x v="9"/>
    <x v="32"/>
    <s v="ЭС"/>
    <s v="Адрес163"/>
    <n v="1005244300"/>
    <x v="62"/>
    <x v="7"/>
    <s v="кг"/>
    <n v="2"/>
    <n v="216.3588"/>
    <n v="281.86"/>
    <n v="65.501200000000011"/>
  </r>
  <r>
    <x v="97"/>
    <x v="1"/>
    <x v="67"/>
    <s v="ЭС"/>
    <s v="Адрес149"/>
    <n v="1005360000"/>
    <x v="30"/>
    <x v="7"/>
    <s v="кг"/>
    <n v="6"/>
    <n v="588.57119999999998"/>
    <n v="658.2"/>
    <n v="69.628800000000069"/>
  </r>
  <r>
    <x v="97"/>
    <x v="9"/>
    <x v="140"/>
    <s v="См"/>
    <s v="Адрес144"/>
    <n v="280500"/>
    <x v="6"/>
    <x v="0"/>
    <s v="кг"/>
    <n v="5"/>
    <n v="391.01350000000002"/>
    <n v="466.85"/>
    <n v="75.836500000000001"/>
  </r>
  <r>
    <x v="97"/>
    <x v="1"/>
    <x v="95"/>
    <s v="ЭС"/>
    <s v="Адрес155"/>
    <n v="1005051700"/>
    <x v="2"/>
    <x v="1"/>
    <s v="кг"/>
    <n v="5"/>
    <n v="582.78650000000005"/>
    <n v="658.75"/>
    <n v="75.963499999999954"/>
  </r>
  <r>
    <x v="97"/>
    <x v="9"/>
    <x v="8"/>
    <s v="ЭС"/>
    <s v="Адрес157"/>
    <n v="5162402"/>
    <x v="31"/>
    <x v="6"/>
    <s v="кг"/>
    <n v="5"/>
    <n v="388.72900000000004"/>
    <n v="466.85"/>
    <n v="78.120999999999981"/>
  </r>
  <r>
    <x v="97"/>
    <x v="9"/>
    <x v="12"/>
    <s v="ЭС"/>
    <s v="Адрес142"/>
    <n v="1005244000"/>
    <x v="50"/>
    <x v="7"/>
    <s v="кг"/>
    <n v="5"/>
    <n v="477"/>
    <n v="569.35"/>
    <n v="92.350000000000023"/>
  </r>
  <r>
    <x v="97"/>
    <x v="9"/>
    <x v="75"/>
    <s v="ЭС"/>
    <s v="Адрес150"/>
    <n v="170000"/>
    <x v="67"/>
    <x v="2"/>
    <s v="кг"/>
    <n v="5"/>
    <n v="363.88150000000002"/>
    <n v="466.85"/>
    <n v="102.96850000000001"/>
  </r>
  <r>
    <x v="97"/>
    <x v="1"/>
    <x v="73"/>
    <s v="С"/>
    <s v="Адрес93"/>
    <n v="1005040500"/>
    <x v="11"/>
    <x v="5"/>
    <s v="кг"/>
    <n v="10"/>
    <n v="759.48500000000001"/>
    <n v="873"/>
    <n v="113.51499999999999"/>
  </r>
  <r>
    <x v="97"/>
    <x v="1"/>
    <x v="81"/>
    <s v="ЭС"/>
    <s v="Адрес119"/>
    <n v="270200"/>
    <x v="56"/>
    <x v="0"/>
    <s v="кг"/>
    <n v="16"/>
    <n v="854.71600000000001"/>
    <n v="968.48"/>
    <n v="113.76400000000001"/>
  </r>
  <r>
    <x v="97"/>
    <x v="18"/>
    <x v="192"/>
    <s v="Мм"/>
    <s v="Адрес178"/>
    <n v="170100"/>
    <x v="73"/>
    <x v="2"/>
    <s v="кг"/>
    <n v="16"/>
    <n v="854.64480000000003"/>
    <n v="968.48"/>
    <n v="113.83519999999999"/>
  </r>
  <r>
    <x v="97"/>
    <x v="1"/>
    <x v="95"/>
    <s v="ЭС"/>
    <s v="Адрес155"/>
    <n v="15000"/>
    <x v="42"/>
    <x v="6"/>
    <s v="кг"/>
    <n v="16"/>
    <n v="854.46400000000006"/>
    <n v="968.48"/>
    <n v="114.01599999999996"/>
  </r>
  <r>
    <x v="97"/>
    <x v="18"/>
    <x v="164"/>
    <s v="ЭС"/>
    <s v="Адрес70"/>
    <n v="252005"/>
    <x v="12"/>
    <x v="0"/>
    <s v="кг"/>
    <n v="3.22"/>
    <n v="894.74"/>
    <n v="1017.66"/>
    <n v="122.91999999999996"/>
  </r>
  <r>
    <x v="97"/>
    <x v="1"/>
    <x v="39"/>
    <s v="ЭС"/>
    <s v="Адрес108"/>
    <n v="270300"/>
    <x v="61"/>
    <x v="0"/>
    <s v="кг"/>
    <n v="10"/>
    <n v="1096.9000000000001"/>
    <n v="1242"/>
    <n v="145.09999999999991"/>
  </r>
  <r>
    <x v="97"/>
    <x v="1"/>
    <x v="14"/>
    <s v="ЭС"/>
    <s v="Адрес160"/>
    <n v="570000"/>
    <x v="41"/>
    <x v="2"/>
    <s v="кг"/>
    <n v="15"/>
    <n v="1831.5450000000001"/>
    <n v="2044.5"/>
    <n v="212.95499999999993"/>
  </r>
  <r>
    <x v="97"/>
    <x v="1"/>
    <x v="39"/>
    <s v="ЭС"/>
    <s v="Адрес108"/>
    <n v="15000"/>
    <x v="42"/>
    <x v="6"/>
    <s v="кг"/>
    <n v="15"/>
    <n v="815.66"/>
    <n v="1030.5"/>
    <n v="214.84000000000003"/>
  </r>
  <r>
    <x v="97"/>
    <x v="18"/>
    <x v="193"/>
    <s v="См"/>
    <s v="Адрес174"/>
    <n v="1005274600"/>
    <x v="32"/>
    <x v="7"/>
    <s v="кг"/>
    <n v="8"/>
    <n v="1640"/>
    <n v="1866.4"/>
    <n v="226.40000000000009"/>
  </r>
  <r>
    <x v="97"/>
    <x v="1"/>
    <x v="4"/>
    <s v="ЭС"/>
    <s v="Адрес77"/>
    <n v="270400"/>
    <x v="0"/>
    <x v="0"/>
    <s v="кг"/>
    <n v="15"/>
    <n v="1831.5450000000001"/>
    <n v="2083.1999999999998"/>
    <n v="251.65499999999975"/>
  </r>
  <r>
    <x v="97"/>
    <x v="18"/>
    <x v="66"/>
    <s v="ЭС"/>
    <s v="Адрес69"/>
    <n v="1005040600"/>
    <x v="53"/>
    <x v="5"/>
    <s v="кг"/>
    <n v="6.5940000000000003"/>
    <n v="2563.6632"/>
    <n v="2916.06"/>
    <n v="352.39679999999998"/>
  </r>
  <r>
    <x v="97"/>
    <x v="1"/>
    <x v="114"/>
    <s v="См"/>
    <s v="Адрес159"/>
    <n v="580000"/>
    <x v="3"/>
    <x v="2"/>
    <s v="кг"/>
    <n v="5.6"/>
    <n v="547.74720000000002"/>
    <n v="918.4"/>
    <n v="370.65279999999996"/>
  </r>
  <r>
    <x v="97"/>
    <x v="1"/>
    <x v="16"/>
    <s v="ЭС"/>
    <s v="Адрес146"/>
    <n v="1005360000"/>
    <x v="30"/>
    <x v="7"/>
    <s v="кг"/>
    <n v="10"/>
    <n v="2106.768"/>
    <n v="2555.5"/>
    <n v="448.73199999999997"/>
  </r>
  <r>
    <x v="97"/>
    <x v="1"/>
    <x v="28"/>
    <s v="ЭС"/>
    <s v="Адрес130"/>
    <n v="580000"/>
    <x v="3"/>
    <x v="2"/>
    <s v="кг"/>
    <n v="56"/>
    <n v="4167.54"/>
    <n v="4650.8"/>
    <n v="483.26000000000022"/>
  </r>
  <r>
    <x v="97"/>
    <x v="9"/>
    <x v="0"/>
    <s v="С"/>
    <s v="Адрес151"/>
    <n v="573100"/>
    <x v="23"/>
    <x v="2"/>
    <s v="кг"/>
    <n v="35"/>
    <n v="3271.8"/>
    <n v="3867.15"/>
    <n v="595.34999999999991"/>
  </r>
  <r>
    <x v="98"/>
    <x v="9"/>
    <x v="3"/>
    <s v="С"/>
    <s v="Адрес156"/>
    <n v="20000"/>
    <x v="48"/>
    <x v="0"/>
    <s v="кг"/>
    <n v="2"/>
    <n v="106.8404"/>
    <n v="120.38"/>
    <n v="13.539599999999993"/>
  </r>
  <r>
    <x v="98"/>
    <x v="9"/>
    <x v="17"/>
    <s v="ЭС"/>
    <s v="Адрес132"/>
    <n v="20000"/>
    <x v="48"/>
    <x v="0"/>
    <s v="кг"/>
    <n v="2"/>
    <n v="106.84140000000001"/>
    <n v="126.28"/>
    <n v="19.438599999999994"/>
  </r>
  <r>
    <x v="98"/>
    <x v="9"/>
    <x v="13"/>
    <s v="ЭС"/>
    <s v="Адрес161"/>
    <n v="1005030501"/>
    <x v="34"/>
    <x v="5"/>
    <s v="кг"/>
    <n v="2.8"/>
    <n v="280.42"/>
    <n v="315.98"/>
    <n v="35.56"/>
  </r>
  <r>
    <x v="98"/>
    <x v="1"/>
    <x v="12"/>
    <s v="ЭС"/>
    <s v="Адрес142"/>
    <n v="1005220000"/>
    <x v="60"/>
    <x v="3"/>
    <s v="кг"/>
    <n v="3.5"/>
    <n v="327.14499999999998"/>
    <n v="365.22500000000002"/>
    <n v="38.080000000000041"/>
  </r>
  <r>
    <x v="98"/>
    <x v="1"/>
    <x v="29"/>
    <s v="ЭС"/>
    <s v="Адрес107"/>
    <n v="1005053500"/>
    <x v="58"/>
    <x v="1"/>
    <s v="кг"/>
    <n v="3.5"/>
    <n v="352.04610000000002"/>
    <n v="398.72"/>
    <n v="46.673900000000003"/>
  </r>
  <r>
    <x v="98"/>
    <x v="1"/>
    <x v="2"/>
    <s v="ЭС"/>
    <s v="Адрес154"/>
    <n v="1005040500"/>
    <x v="11"/>
    <x v="5"/>
    <s v="кг"/>
    <n v="6"/>
    <n v="429.24"/>
    <n v="479.1"/>
    <n v="49.860000000000014"/>
  </r>
  <r>
    <x v="98"/>
    <x v="18"/>
    <x v="3"/>
    <s v="С"/>
    <s v="Адрес156"/>
    <n v="20200"/>
    <x v="70"/>
    <x v="0"/>
    <s v="кг"/>
    <n v="7.5"/>
    <n v="452.75"/>
    <n v="515.25"/>
    <n v="62.5"/>
  </r>
  <r>
    <x v="98"/>
    <x v="1"/>
    <x v="80"/>
    <s v="ЭС"/>
    <s v="Адрес105"/>
    <n v="1005712010"/>
    <x v="24"/>
    <x v="5"/>
    <s v="кг"/>
    <n v="4.8"/>
    <n v="509.98080000000004"/>
    <n v="580.79999999999995"/>
    <n v="70.81919999999991"/>
  </r>
  <r>
    <x v="98"/>
    <x v="18"/>
    <x v="11"/>
    <s v="Опт"/>
    <s v="Адрес115"/>
    <n v="1005030501"/>
    <x v="34"/>
    <x v="5"/>
    <s v="кг"/>
    <n v="5.6"/>
    <n v="560.86770000000001"/>
    <n v="637.952"/>
    <n v="77.084299999999985"/>
  </r>
  <r>
    <x v="98"/>
    <x v="9"/>
    <x v="13"/>
    <s v="ЭС"/>
    <s v="Адрес161"/>
    <n v="5221000"/>
    <x v="13"/>
    <x v="6"/>
    <s v="кг"/>
    <n v="2.56"/>
    <n v="234.05440000000002"/>
    <n v="316.48"/>
    <n v="82.425600000000003"/>
  </r>
  <r>
    <x v="98"/>
    <x v="9"/>
    <x v="17"/>
    <s v="ЭС"/>
    <s v="Адрес132"/>
    <n v="573100"/>
    <x v="23"/>
    <x v="2"/>
    <s v="кг"/>
    <n v="5"/>
    <n v="467.4"/>
    <n v="557.9"/>
    <n v="90.5"/>
  </r>
  <r>
    <x v="98"/>
    <x v="18"/>
    <x v="67"/>
    <s v="ЭС"/>
    <s v="Адрес149"/>
    <n v="1005274600"/>
    <x v="32"/>
    <x v="7"/>
    <s v="кг"/>
    <n v="3.5"/>
    <n v="684.38120000000004"/>
    <n v="778.43499999999995"/>
    <n v="94.05379999999991"/>
  </r>
  <r>
    <x v="98"/>
    <x v="9"/>
    <x v="28"/>
    <s v="ЭС"/>
    <s v="Адрес130"/>
    <n v="1500000050"/>
    <x v="65"/>
    <x v="4"/>
    <s v="кг"/>
    <n v="14"/>
    <n v="747.8578"/>
    <n v="842.66"/>
    <n v="94.802199999999971"/>
  </r>
  <r>
    <x v="98"/>
    <x v="1"/>
    <x v="66"/>
    <s v="ЭС"/>
    <s v="Адрес69"/>
    <n v="1005050200"/>
    <x v="29"/>
    <x v="1"/>
    <s v="кг"/>
    <n v="6"/>
    <n v="572.1576"/>
    <n v="670.5"/>
    <n v="98.342399999999998"/>
  </r>
  <r>
    <x v="98"/>
    <x v="1"/>
    <x v="2"/>
    <s v="ЭС"/>
    <s v="Адрес154"/>
    <n v="1005220000"/>
    <x v="60"/>
    <x v="3"/>
    <s v="кг"/>
    <n v="16"/>
    <n v="854.71600000000001"/>
    <n v="954.4"/>
    <n v="99.683999999999969"/>
  </r>
  <r>
    <x v="98"/>
    <x v="18"/>
    <x v="50"/>
    <s v="Мм"/>
    <s v="Адрес4"/>
    <n v="170101"/>
    <x v="8"/>
    <x v="2"/>
    <s v="кг"/>
    <n v="1.8720000000000001"/>
    <n v="781.17600000000004"/>
    <n v="898.44"/>
    <n v="117.26400000000001"/>
  </r>
  <r>
    <x v="98"/>
    <x v="1"/>
    <x v="4"/>
    <s v="ЭС"/>
    <s v="Адрес77"/>
    <n v="1500000401"/>
    <x v="27"/>
    <x v="4"/>
    <s v="кг"/>
    <n v="2.198"/>
    <n v="854.55439999999999"/>
    <n v="972.02"/>
    <n v="117.46559999999999"/>
  </r>
  <r>
    <x v="98"/>
    <x v="1"/>
    <x v="73"/>
    <s v="С"/>
    <s v="Адрес93"/>
    <n v="210000"/>
    <x v="17"/>
    <x v="6"/>
    <s v="кг"/>
    <n v="3"/>
    <n v="595.96350000000007"/>
    <n v="732.3"/>
    <n v="136.33649999999989"/>
  </r>
  <r>
    <x v="98"/>
    <x v="1"/>
    <x v="60"/>
    <s v="ЭС"/>
    <s v="Адрес64"/>
    <n v="573100"/>
    <x v="23"/>
    <x v="2"/>
    <s v="кг"/>
    <n v="3"/>
    <n v="588.29129999999998"/>
    <n v="732.3"/>
    <n v="144.00869999999998"/>
  </r>
  <r>
    <x v="98"/>
    <x v="18"/>
    <x v="18"/>
    <s v="С"/>
    <s v="Адрес135"/>
    <n v="251000"/>
    <x v="22"/>
    <x v="6"/>
    <s v="кг"/>
    <n v="10"/>
    <n v="1096.9000000000001"/>
    <n v="1242"/>
    <n v="145.09999999999991"/>
  </r>
  <r>
    <x v="98"/>
    <x v="1"/>
    <x v="84"/>
    <s v="См"/>
    <s v="Адрес173"/>
    <n v="210000"/>
    <x v="17"/>
    <x v="6"/>
    <s v="кг"/>
    <n v="4.3"/>
    <n v="1144.5530000000001"/>
    <n v="1295.8"/>
    <n v="151.24699999999984"/>
  </r>
  <r>
    <x v="98"/>
    <x v="1"/>
    <x v="8"/>
    <s v="ЭС"/>
    <s v="Адрес157"/>
    <n v="1005274000"/>
    <x v="71"/>
    <x v="7"/>
    <s v="кг"/>
    <n v="7"/>
    <n v="1368.7668000000001"/>
    <n v="1528.1"/>
    <n v="159.33319999999981"/>
  </r>
  <r>
    <x v="98"/>
    <x v="9"/>
    <x v="17"/>
    <s v="ЭС"/>
    <s v="Адрес132"/>
    <n v="573100"/>
    <x v="23"/>
    <x v="2"/>
    <s v="кг"/>
    <n v="15"/>
    <n v="1402.2"/>
    <n v="1579.95"/>
    <n v="177.75"/>
  </r>
  <r>
    <x v="98"/>
    <x v="1"/>
    <x v="30"/>
    <s v="ЭС"/>
    <s v="Адрес92"/>
    <n v="1005040800"/>
    <x v="9"/>
    <x v="5"/>
    <s v="кг"/>
    <n v="15"/>
    <n v="1745.55"/>
    <n v="1939.5"/>
    <n v="193.95000000000005"/>
  </r>
  <r>
    <x v="98"/>
    <x v="1"/>
    <x v="8"/>
    <s v="ЭС"/>
    <s v="Адрес157"/>
    <n v="1005212300"/>
    <x v="83"/>
    <x v="3"/>
    <s v="кг"/>
    <n v="11.7"/>
    <n v="1650.6925000000001"/>
    <n v="1845"/>
    <n v="194.30749999999989"/>
  </r>
  <r>
    <x v="98"/>
    <x v="1"/>
    <x v="31"/>
    <s v="ЭС"/>
    <s v="Адрес114"/>
    <n v="1005201000"/>
    <x v="4"/>
    <x v="3"/>
    <s v="кг"/>
    <n v="6"/>
    <n v="994.62120000000004"/>
    <n v="1191.3"/>
    <n v="196.67879999999991"/>
  </r>
  <r>
    <x v="98"/>
    <x v="1"/>
    <x v="2"/>
    <s v="ЭС"/>
    <s v="Адрес154"/>
    <n v="1005040800"/>
    <x v="9"/>
    <x v="5"/>
    <s v="кг"/>
    <n v="6.26"/>
    <n v="2060.3920000000003"/>
    <n v="2300"/>
    <n v="239.60799999999972"/>
  </r>
  <r>
    <x v="98"/>
    <x v="18"/>
    <x v="7"/>
    <s v="См"/>
    <s v="Адрес118"/>
    <n v="1005053500"/>
    <x v="58"/>
    <x v="1"/>
    <s v="кг"/>
    <n v="6"/>
    <n v="108.71340000000001"/>
    <n v="412.2"/>
    <n v="303.48659999999995"/>
  </r>
  <r>
    <x v="99"/>
    <x v="9"/>
    <x v="34"/>
    <s v="С"/>
    <s v="Адрес120"/>
    <n v="1005052500"/>
    <x v="51"/>
    <x v="1"/>
    <s v="кг"/>
    <n v="3.5"/>
    <n v="384.55830000000003"/>
    <n v="394.97500000000002"/>
    <n v="10.416699999999992"/>
  </r>
  <r>
    <x v="99"/>
    <x v="9"/>
    <x v="24"/>
    <s v="См"/>
    <s v="Адрес87"/>
    <n v="1005052700"/>
    <x v="77"/>
    <x v="1"/>
    <s v="кг"/>
    <n v="3.5"/>
    <n v="382.88640000000004"/>
    <n v="394.97500000000002"/>
    <n v="12.088599999999985"/>
  </r>
  <r>
    <x v="99"/>
    <x v="9"/>
    <x v="7"/>
    <s v="См"/>
    <s v="Адрес118"/>
    <n v="1005052600"/>
    <x v="39"/>
    <x v="1"/>
    <s v="кг"/>
    <n v="3.5"/>
    <n v="382.39180000000005"/>
    <n v="394.97500000000002"/>
    <n v="12.583199999999977"/>
  </r>
  <r>
    <x v="99"/>
    <x v="9"/>
    <x v="0"/>
    <s v="С"/>
    <s v="Адрес151"/>
    <n v="1005300000"/>
    <x v="36"/>
    <x v="7"/>
    <s v="кг"/>
    <n v="1"/>
    <n v="109.69"/>
    <n v="129.44999999999999"/>
    <n v="19.759999999999991"/>
  </r>
  <r>
    <x v="99"/>
    <x v="1"/>
    <x v="57"/>
    <s v="Мм"/>
    <s v="Адрес169"/>
    <n v="1005274300"/>
    <x v="75"/>
    <x v="7"/>
    <s v="кг"/>
    <n v="2.52"/>
    <n v="206.64"/>
    <n v="234.78"/>
    <n v="28.140000000000015"/>
  </r>
  <r>
    <x v="99"/>
    <x v="1"/>
    <x v="35"/>
    <s v="ЭС"/>
    <s v="Адрес103"/>
    <n v="1005051700"/>
    <x v="2"/>
    <x v="1"/>
    <s v="кг"/>
    <n v="5.7"/>
    <n v="255.64500000000001"/>
    <n v="285.28500000000003"/>
    <n v="29.640000000000015"/>
  </r>
  <r>
    <x v="99"/>
    <x v="9"/>
    <x v="38"/>
    <s v="ЭС"/>
    <s v="Адрес72"/>
    <n v="170100"/>
    <x v="73"/>
    <x v="2"/>
    <s v="кг"/>
    <n v="1"/>
    <n v="108.1794"/>
    <n v="141.35"/>
    <n v="33.170599999999993"/>
  </r>
  <r>
    <x v="99"/>
    <x v="1"/>
    <x v="3"/>
    <s v="С"/>
    <s v="Адрес156"/>
    <n v="1005040800"/>
    <x v="9"/>
    <x v="5"/>
    <s v="кг"/>
    <n v="6"/>
    <n v="429.24"/>
    <n v="479.1"/>
    <n v="49.860000000000014"/>
  </r>
  <r>
    <x v="99"/>
    <x v="18"/>
    <x v="162"/>
    <s v="Мм"/>
    <s v="Адрес29"/>
    <n v="1005051600"/>
    <x v="72"/>
    <x v="1"/>
    <s v="кг"/>
    <n v="8"/>
    <n v="427.28320000000002"/>
    <n v="484.24"/>
    <n v="56.956799999999987"/>
  </r>
  <r>
    <x v="99"/>
    <x v="1"/>
    <x v="82"/>
    <s v="Мм"/>
    <s v="Адрес60"/>
    <n v="170101"/>
    <x v="8"/>
    <x v="2"/>
    <s v="кг"/>
    <n v="7.5"/>
    <n v="453"/>
    <n v="515.25"/>
    <n v="62.25"/>
  </r>
  <r>
    <x v="99"/>
    <x v="1"/>
    <x v="46"/>
    <s v="С"/>
    <s v="Адрес75"/>
    <n v="1005244300"/>
    <x v="62"/>
    <x v="7"/>
    <s v="кг"/>
    <n v="2.7"/>
    <n v="481.65300000000002"/>
    <n v="547.803"/>
    <n v="66.149999999999977"/>
  </r>
  <r>
    <x v="99"/>
    <x v="1"/>
    <x v="84"/>
    <s v="См"/>
    <s v="Адрес173"/>
    <n v="5281000"/>
    <x v="46"/>
    <x v="6"/>
    <s v="кг"/>
    <n v="2.2999999999999998"/>
    <n v="658.154"/>
    <n v="735"/>
    <n v="76.846000000000004"/>
  </r>
  <r>
    <x v="99"/>
    <x v="1"/>
    <x v="61"/>
    <s v="ЭС"/>
    <s v="Адрес180"/>
    <n v="260000"/>
    <x v="79"/>
    <x v="6"/>
    <s v="кг"/>
    <n v="1.84"/>
    <n v="591.7432"/>
    <n v="669.6"/>
    <n v="77.856800000000021"/>
  </r>
  <r>
    <x v="99"/>
    <x v="9"/>
    <x v="8"/>
    <s v="ЭС"/>
    <s v="Адрес157"/>
    <n v="573100"/>
    <x v="23"/>
    <x v="2"/>
    <s v="кг"/>
    <n v="0.92"/>
    <n v="279.64080000000001"/>
    <n v="358"/>
    <n v="78.359199999999987"/>
  </r>
  <r>
    <x v="99"/>
    <x v="1"/>
    <x v="109"/>
    <s v="Опт"/>
    <s v="Адрес153"/>
    <n v="170101"/>
    <x v="8"/>
    <x v="2"/>
    <s v="кг"/>
    <n v="5.5"/>
    <n v="570.77240000000006"/>
    <n v="649.22"/>
    <n v="78.447599999999966"/>
  </r>
  <r>
    <x v="99"/>
    <x v="1"/>
    <x v="84"/>
    <s v="См"/>
    <s v="Адрес173"/>
    <n v="1005040200"/>
    <x v="21"/>
    <x v="5"/>
    <s v="кг"/>
    <n v="5"/>
    <n v="610.5"/>
    <n v="694.4"/>
    <n v="83.899999999999977"/>
  </r>
  <r>
    <x v="99"/>
    <x v="1"/>
    <x v="33"/>
    <s v="К"/>
    <s v="Адрес90"/>
    <n v="260100"/>
    <x v="16"/>
    <x v="6"/>
    <s v="кг"/>
    <n v="5.28"/>
    <n v="801.13440000000003"/>
    <n v="894"/>
    <n v="92.865599999999972"/>
  </r>
  <r>
    <x v="99"/>
    <x v="1"/>
    <x v="4"/>
    <s v="ЭС"/>
    <s v="Адрес77"/>
    <n v="1005051500"/>
    <x v="1"/>
    <x v="1"/>
    <s v="кг"/>
    <n v="7.5"/>
    <n v="407.83"/>
    <n v="506.25"/>
    <n v="98.420000000000016"/>
  </r>
  <r>
    <x v="99"/>
    <x v="18"/>
    <x v="28"/>
    <s v="ЭС"/>
    <s v="Адрес130"/>
    <n v="1005300000"/>
    <x v="36"/>
    <x v="7"/>
    <s v="кг"/>
    <n v="7.5"/>
    <n v="407.83"/>
    <n v="515.25"/>
    <n v="107.42000000000002"/>
  </r>
  <r>
    <x v="99"/>
    <x v="1"/>
    <x v="66"/>
    <s v="ЭС"/>
    <s v="Адрес69"/>
    <n v="1005030501"/>
    <x v="34"/>
    <x v="5"/>
    <s v="кг"/>
    <n v="8.4"/>
    <n v="841.28770000000009"/>
    <n v="956.928"/>
    <n v="115.64029999999991"/>
  </r>
  <r>
    <x v="99"/>
    <x v="18"/>
    <x v="28"/>
    <s v="ЭС"/>
    <s v="Адрес130"/>
    <n v="5190002"/>
    <x v="25"/>
    <x v="6"/>
    <s v="кг"/>
    <n v="15"/>
    <n v="906"/>
    <n v="1030.5"/>
    <n v="124.5"/>
  </r>
  <r>
    <x v="99"/>
    <x v="9"/>
    <x v="33"/>
    <s v="ЭС"/>
    <s v="Адрес90"/>
    <n v="1005201100"/>
    <x v="45"/>
    <x v="3"/>
    <s v="кг"/>
    <n v="2.64"/>
    <n v="447.62520000000001"/>
    <n v="573.24"/>
    <n v="125.6148"/>
  </r>
  <r>
    <x v="99"/>
    <x v="18"/>
    <x v="22"/>
    <s v="ЭС"/>
    <s v="Адрес129"/>
    <n v="210200"/>
    <x v="19"/>
    <x v="6"/>
    <s v="кг"/>
    <n v="4"/>
    <n v="934.8"/>
    <n v="1063.2"/>
    <n v="128.40000000000009"/>
  </r>
  <r>
    <x v="99"/>
    <x v="18"/>
    <x v="2"/>
    <s v="ЭС"/>
    <s v="Адрес154"/>
    <n v="20100"/>
    <x v="5"/>
    <x v="0"/>
    <s v="кг"/>
    <n v="7.5"/>
    <n v="1030.7237"/>
    <n v="1204.2750000000001"/>
    <n v="173.55130000000008"/>
  </r>
  <r>
    <x v="99"/>
    <x v="1"/>
    <x v="40"/>
    <s v="ЭС"/>
    <s v="Адрес76"/>
    <n v="1005030501"/>
    <x v="34"/>
    <x v="5"/>
    <s v="кг"/>
    <n v="15"/>
    <n v="1765.4749999999999"/>
    <n v="1976.25"/>
    <n v="210.77500000000009"/>
  </r>
  <r>
    <x v="99"/>
    <x v="1"/>
    <x v="58"/>
    <s v="Мм"/>
    <s v="Адрес31"/>
    <n v="5162402"/>
    <x v="31"/>
    <x v="6"/>
    <s v="кг"/>
    <n v="4.2"/>
    <n v="410.81040000000002"/>
    <n v="702.24"/>
    <n v="291.42959999999999"/>
  </r>
  <r>
    <x v="99"/>
    <x v="18"/>
    <x v="25"/>
    <s v="ЭС"/>
    <s v="Адрес131"/>
    <n v="1005712305"/>
    <x v="59"/>
    <x v="5"/>
    <s v="кг"/>
    <n v="15"/>
    <n v="712.99"/>
    <n v="1030.5"/>
    <n v="317.51"/>
  </r>
  <r>
    <x v="99"/>
    <x v="1"/>
    <x v="89"/>
    <s v="См"/>
    <s v="Адрес91"/>
    <n v="1005040800"/>
    <x v="9"/>
    <x v="5"/>
    <s v="кг"/>
    <n v="18"/>
    <n v="325.82639999999998"/>
    <n v="1215"/>
    <n v="889.17360000000008"/>
  </r>
  <r>
    <x v="100"/>
    <x v="9"/>
    <x v="38"/>
    <s v="ЭС"/>
    <s v="Адрес72"/>
    <n v="1005712005"/>
    <x v="55"/>
    <x v="5"/>
    <s v="кг"/>
    <n v="0.22"/>
    <n v="33.364600000000003"/>
    <n v="40.25"/>
    <n v="6.8853999999999971"/>
  </r>
  <r>
    <x v="100"/>
    <x v="1"/>
    <x v="100"/>
    <s v="См"/>
    <s v="Адрес30"/>
    <n v="1005244000"/>
    <x v="50"/>
    <x v="7"/>
    <s v="кг"/>
    <n v="1.3440000000000001"/>
    <n v="145.31440000000001"/>
    <n v="154"/>
    <n v="8.6855999999999938"/>
  </r>
  <r>
    <x v="100"/>
    <x v="1"/>
    <x v="38"/>
    <s v="ЭС"/>
    <s v="Адрес72"/>
    <n v="270300"/>
    <x v="61"/>
    <x v="0"/>
    <s v="кг"/>
    <n v="3.5"/>
    <n v="374.39850000000001"/>
    <n v="391.3"/>
    <n v="16.901499999999999"/>
  </r>
  <r>
    <x v="100"/>
    <x v="1"/>
    <x v="164"/>
    <s v="ЭС"/>
    <s v="Адрес70"/>
    <n v="1500000401"/>
    <x v="27"/>
    <x v="4"/>
    <s v="кг"/>
    <n v="3.4"/>
    <n v="243.23600000000002"/>
    <n v="271.49"/>
    <n v="28.253999999999991"/>
  </r>
  <r>
    <x v="100"/>
    <x v="1"/>
    <x v="4"/>
    <s v="ЭС"/>
    <s v="Адрес77"/>
    <n v="280500"/>
    <x v="6"/>
    <x v="0"/>
    <s v="кг"/>
    <n v="5"/>
    <n v="389.41550000000001"/>
    <n v="436.5"/>
    <n v="47.084499999999991"/>
  </r>
  <r>
    <x v="100"/>
    <x v="1"/>
    <x v="14"/>
    <s v="ЭС"/>
    <s v="Адрес160"/>
    <n v="190000"/>
    <x v="54"/>
    <x v="6"/>
    <s v="кг"/>
    <n v="5"/>
    <n v="389.41550000000001"/>
    <n v="444.8"/>
    <n v="55.384500000000003"/>
  </r>
  <r>
    <x v="100"/>
    <x v="18"/>
    <x v="8"/>
    <s v="ЭС"/>
    <s v="Адрес157"/>
    <n v="1005040600"/>
    <x v="53"/>
    <x v="5"/>
    <s v="кг"/>
    <n v="8.5"/>
    <n v="421.685"/>
    <n v="479.57"/>
    <n v="57.884999999999991"/>
  </r>
  <r>
    <x v="100"/>
    <x v="1"/>
    <x v="4"/>
    <s v="ЭС"/>
    <s v="Адрес77"/>
    <n v="1005201000"/>
    <x v="4"/>
    <x v="3"/>
    <s v="кг"/>
    <n v="2"/>
    <n v="331.54040000000003"/>
    <n v="389.7"/>
    <n v="58.159599999999955"/>
  </r>
  <r>
    <x v="100"/>
    <x v="9"/>
    <x v="4"/>
    <s v="ЭС"/>
    <s v="Адрес77"/>
    <n v="580000"/>
    <x v="3"/>
    <x v="2"/>
    <s v="кг"/>
    <n v="4"/>
    <n v="297.65280000000001"/>
    <n v="358.8"/>
    <n v="61.147199999999998"/>
  </r>
  <r>
    <x v="100"/>
    <x v="1"/>
    <x v="12"/>
    <s v="ЭС"/>
    <s v="Адрес142"/>
    <n v="1005244000"/>
    <x v="50"/>
    <x v="7"/>
    <s v="кг"/>
    <n v="4.5999999999999996"/>
    <n v="470.86520000000002"/>
    <n v="536.59"/>
    <n v="65.724800000000016"/>
  </r>
  <r>
    <x v="100"/>
    <x v="1"/>
    <x v="194"/>
    <s v="Нт"/>
    <s v="Адрес54"/>
    <n v="1005201500"/>
    <x v="44"/>
    <x v="3"/>
    <s v="кг"/>
    <n v="2"/>
    <n v="330.39080000000001"/>
    <n v="397.1"/>
    <n v="66.70920000000001"/>
  </r>
  <r>
    <x v="100"/>
    <x v="1"/>
    <x v="1"/>
    <s v="ЭС"/>
    <s v="Адрес88"/>
    <n v="1005201000"/>
    <x v="4"/>
    <x v="3"/>
    <s v="кг"/>
    <n v="2.2999999999999998"/>
    <n v="540.33690000000001"/>
    <n v="607.31500000000005"/>
    <n v="66.97810000000004"/>
  </r>
  <r>
    <x v="100"/>
    <x v="18"/>
    <x v="140"/>
    <s v="См"/>
    <s v="Адрес144"/>
    <n v="1005712010"/>
    <x v="24"/>
    <x v="5"/>
    <s v="кг"/>
    <n v="4.8"/>
    <n v="509.98080000000004"/>
    <n v="580.79999999999995"/>
    <n v="70.81919999999991"/>
  </r>
  <r>
    <x v="100"/>
    <x v="0"/>
    <x v="21"/>
    <s v="ЭС"/>
    <s v="Адрес141"/>
    <n v="1005040800"/>
    <x v="9"/>
    <x v="5"/>
    <s v="кг"/>
    <n v="3"/>
    <n v="192.6456"/>
    <n v="263.94"/>
    <n v="71.294399999999996"/>
  </r>
  <r>
    <x v="100"/>
    <x v="18"/>
    <x v="18"/>
    <s v="С"/>
    <s v="Адрес135"/>
    <n v="5221000"/>
    <x v="13"/>
    <x v="6"/>
    <s v="кг"/>
    <n v="5.5"/>
    <n v="570.77240000000006"/>
    <n v="649.22"/>
    <n v="78.447599999999966"/>
  </r>
  <r>
    <x v="100"/>
    <x v="9"/>
    <x v="29"/>
    <s v="ЭС"/>
    <s v="Адрес107"/>
    <n v="573100"/>
    <x v="23"/>
    <x v="2"/>
    <s v="кг"/>
    <n v="5"/>
    <n v="467.4"/>
    <n v="547.1"/>
    <n v="79.700000000000045"/>
  </r>
  <r>
    <x v="100"/>
    <x v="0"/>
    <x v="16"/>
    <s v="ЭС"/>
    <s v="Адрес146"/>
    <n v="1005274300"/>
    <x v="75"/>
    <x v="7"/>
    <s v="кг"/>
    <n v="3"/>
    <n v="271.07190000000003"/>
    <n v="362.46"/>
    <n v="91.388099999999952"/>
  </r>
  <r>
    <x v="100"/>
    <x v="18"/>
    <x v="28"/>
    <s v="ЭС"/>
    <s v="Адрес130"/>
    <n v="1005274600"/>
    <x v="32"/>
    <x v="7"/>
    <s v="кг"/>
    <n v="3.5"/>
    <n v="684.38510000000008"/>
    <n v="778.43499999999995"/>
    <n v="94.049899999999866"/>
  </r>
  <r>
    <x v="100"/>
    <x v="18"/>
    <x v="14"/>
    <s v="ЭС"/>
    <s v="Адрес160"/>
    <n v="5190002"/>
    <x v="25"/>
    <x v="6"/>
    <s v="кг"/>
    <n v="4"/>
    <n v="934.8"/>
    <n v="1063.2"/>
    <n v="128.40000000000009"/>
  </r>
  <r>
    <x v="100"/>
    <x v="18"/>
    <x v="70"/>
    <s v="ЭС"/>
    <s v="Адрес139"/>
    <n v="1005050300"/>
    <x v="74"/>
    <x v="1"/>
    <s v="кг"/>
    <n v="5"/>
    <n v="582.71749999999997"/>
    <n v="716.1"/>
    <n v="133.38250000000005"/>
  </r>
  <r>
    <x v="100"/>
    <x v="6"/>
    <x v="41"/>
    <s v="См"/>
    <s v="Адрес137"/>
    <n v="1005052800"/>
    <x v="80"/>
    <x v="1"/>
    <s v="кг"/>
    <n v="8"/>
    <n v="349.57120000000003"/>
    <n v="490.64"/>
    <n v="141.06879999999995"/>
  </r>
  <r>
    <x v="100"/>
    <x v="1"/>
    <x v="106"/>
    <s v="Опт"/>
    <s v="Адрес166"/>
    <n v="1005201100"/>
    <x v="45"/>
    <x v="3"/>
    <s v="кг"/>
    <n v="4"/>
    <n v="648.61080000000004"/>
    <n v="794.2"/>
    <n v="145.58920000000001"/>
  </r>
  <r>
    <x v="100"/>
    <x v="6"/>
    <x v="0"/>
    <s v="С"/>
    <s v="Адрес151"/>
    <n v="1005244600"/>
    <x v="49"/>
    <x v="7"/>
    <s v="кг"/>
    <n v="8"/>
    <n v="338.5976"/>
    <n v="490.64"/>
    <n v="152.04239999999999"/>
  </r>
  <r>
    <x v="100"/>
    <x v="1"/>
    <x v="163"/>
    <s v="Мм"/>
    <s v="Адрес232"/>
    <n v="1005244000"/>
    <x v="50"/>
    <x v="7"/>
    <s v="кг"/>
    <n v="12"/>
    <n v="1153.5918000000001"/>
    <n v="1341"/>
    <n v="187.40819999999985"/>
  </r>
  <r>
    <x v="100"/>
    <x v="1"/>
    <x v="2"/>
    <s v="ЭС"/>
    <s v="Адрес154"/>
    <n v="190000"/>
    <x v="54"/>
    <x v="6"/>
    <s v="кг"/>
    <n v="9.6"/>
    <n v="1511.04"/>
    <n v="1718.4"/>
    <n v="207.36000000000013"/>
  </r>
  <r>
    <x v="100"/>
    <x v="1"/>
    <x v="38"/>
    <s v="ЭС"/>
    <s v="Адрес72"/>
    <n v="1005040200"/>
    <x v="21"/>
    <x v="5"/>
    <s v="кг"/>
    <n v="4.6950000000000003"/>
    <n v="1545.2940000000001"/>
    <n v="1757.7"/>
    <n v="212.40599999999995"/>
  </r>
  <r>
    <x v="100"/>
    <x v="1"/>
    <x v="164"/>
    <s v="ЭС"/>
    <s v="Адрес70"/>
    <n v="1005201000"/>
    <x v="4"/>
    <x v="3"/>
    <s v="кг"/>
    <n v="8"/>
    <n v="1326.1616000000001"/>
    <n v="1558.8"/>
    <n v="232.63839999999982"/>
  </r>
  <r>
    <x v="100"/>
    <x v="1"/>
    <x v="30"/>
    <s v="ЭС"/>
    <s v="Адрес92"/>
    <n v="1005040200"/>
    <x v="21"/>
    <x v="5"/>
    <s v="кг"/>
    <n v="3"/>
    <n v="0"/>
    <n v="239.55"/>
    <n v="239.55"/>
  </r>
  <r>
    <x v="101"/>
    <x v="6"/>
    <x v="95"/>
    <s v="ЭС"/>
    <s v="Адрес155"/>
    <n v="280500"/>
    <x v="6"/>
    <x v="0"/>
    <s v="кг"/>
    <n v="1"/>
    <n v="78.202700000000007"/>
    <n v="92.45"/>
    <n v="14.247299999999996"/>
  </r>
  <r>
    <x v="101"/>
    <x v="1"/>
    <x v="43"/>
    <s v="См"/>
    <s v="Адрес164"/>
    <n v="1005050300"/>
    <x v="74"/>
    <x v="1"/>
    <s v="кг"/>
    <n v="3.5"/>
    <n v="375.5213"/>
    <n v="398.72"/>
    <n v="23.198700000000031"/>
  </r>
  <r>
    <x v="101"/>
    <x v="0"/>
    <x v="66"/>
    <s v="ЭС"/>
    <s v="Адрес69"/>
    <n v="1005040200"/>
    <x v="21"/>
    <x v="5"/>
    <s v="кг"/>
    <n v="2"/>
    <n v="106.82080000000001"/>
    <n v="131.38"/>
    <n v="24.55919999999999"/>
  </r>
  <r>
    <x v="101"/>
    <x v="9"/>
    <x v="31"/>
    <s v="ЭС"/>
    <s v="Адрес114"/>
    <n v="1005051700"/>
    <x v="2"/>
    <x v="1"/>
    <s v="кг"/>
    <n v="1"/>
    <n v="66.628"/>
    <n v="94.3"/>
    <n v="27.671999999999997"/>
  </r>
  <r>
    <x v="101"/>
    <x v="18"/>
    <x v="13"/>
    <s v="ЭС"/>
    <s v="Адрес161"/>
    <n v="1005040600"/>
    <x v="53"/>
    <x v="5"/>
    <s v="кг"/>
    <n v="3"/>
    <n v="214.65"/>
    <n v="244.11"/>
    <n v="29.460000000000008"/>
  </r>
  <r>
    <x v="101"/>
    <x v="9"/>
    <x v="37"/>
    <s v="ЭС"/>
    <s v="Адрес181"/>
    <n v="280500"/>
    <x v="6"/>
    <x v="0"/>
    <s v="кг"/>
    <n v="2"/>
    <n v="156.40540000000001"/>
    <n v="188.6"/>
    <n v="32.19459999999998"/>
  </r>
  <r>
    <x v="101"/>
    <x v="9"/>
    <x v="88"/>
    <s v="ЭС"/>
    <s v="Адрес71"/>
    <n v="20000"/>
    <x v="48"/>
    <x v="0"/>
    <s v="кг"/>
    <n v="3"/>
    <n v="194.58"/>
    <n v="232.29"/>
    <n v="37.70999999999998"/>
  </r>
  <r>
    <x v="101"/>
    <x v="1"/>
    <x v="13"/>
    <s v="ЭС"/>
    <s v="Адрес161"/>
    <n v="1005712005"/>
    <x v="55"/>
    <x v="5"/>
    <s v="кг"/>
    <n v="1.65"/>
    <n v="272.51949999999999"/>
    <n v="310.31"/>
    <n v="37.790500000000009"/>
  </r>
  <r>
    <x v="101"/>
    <x v="1"/>
    <x v="188"/>
    <s v="Мм"/>
    <s v="Адрес214"/>
    <n v="252005"/>
    <x v="12"/>
    <x v="0"/>
    <s v="кг"/>
    <n v="4"/>
    <n v="351.178"/>
    <n v="394"/>
    <n v="42.822000000000003"/>
  </r>
  <r>
    <x v="101"/>
    <x v="1"/>
    <x v="164"/>
    <s v="ЭС"/>
    <s v="Адрес70"/>
    <n v="15000"/>
    <x v="42"/>
    <x v="6"/>
    <s v="кг"/>
    <n v="3.5"/>
    <n v="321.11560000000003"/>
    <n v="365.22500000000002"/>
    <n v="44.109399999999994"/>
  </r>
  <r>
    <x v="101"/>
    <x v="1"/>
    <x v="6"/>
    <s v="С"/>
    <s v="Адрес78"/>
    <n v="280500"/>
    <x v="6"/>
    <x v="0"/>
    <s v="кг"/>
    <n v="5"/>
    <n v="391.0385"/>
    <n v="436.5"/>
    <n v="45.461500000000001"/>
  </r>
  <r>
    <x v="101"/>
    <x v="1"/>
    <x v="37"/>
    <s v="ЭС"/>
    <s v="Адрес181"/>
    <n v="15000"/>
    <x v="42"/>
    <x v="6"/>
    <s v="кг"/>
    <n v="2.64"/>
    <n v="400.55280000000005"/>
    <n v="447"/>
    <n v="46.447199999999953"/>
  </r>
  <r>
    <x v="101"/>
    <x v="1"/>
    <x v="164"/>
    <s v="ЭС"/>
    <s v="Адрес70"/>
    <n v="270200"/>
    <x v="56"/>
    <x v="0"/>
    <s v="кг"/>
    <n v="5"/>
    <n v="393.09950000000003"/>
    <n v="442"/>
    <n v="48.900499999999965"/>
  </r>
  <r>
    <x v="101"/>
    <x v="18"/>
    <x v="14"/>
    <s v="ЭС"/>
    <s v="Адрес160"/>
    <n v="210100"/>
    <x v="18"/>
    <x v="6"/>
    <s v="кг"/>
    <n v="4"/>
    <n v="350.238"/>
    <n v="401.6"/>
    <n v="51.362000000000023"/>
  </r>
  <r>
    <x v="101"/>
    <x v="18"/>
    <x v="43"/>
    <s v="См"/>
    <s v="Адрес164"/>
    <n v="1005186100"/>
    <x v="40"/>
    <x v="3"/>
    <s v="кг"/>
    <n v="5"/>
    <n v="395.9"/>
    <n v="450.25"/>
    <n v="54.350000000000023"/>
  </r>
  <r>
    <x v="101"/>
    <x v="1"/>
    <x v="195"/>
    <s v="Мм"/>
    <s v="Адрес3"/>
    <n v="190000"/>
    <x v="54"/>
    <x v="6"/>
    <s v="кг"/>
    <n v="5"/>
    <n v="389.8365"/>
    <n v="444.8"/>
    <n v="54.96350000000001"/>
  </r>
  <r>
    <x v="101"/>
    <x v="18"/>
    <x v="5"/>
    <s v="ЭС"/>
    <s v="Адрес89"/>
    <n v="1005050300"/>
    <x v="74"/>
    <x v="1"/>
    <s v="кг"/>
    <n v="7"/>
    <n v="740.62729999999999"/>
    <n v="797.44"/>
    <n v="56.812700000000063"/>
  </r>
  <r>
    <x v="101"/>
    <x v="18"/>
    <x v="10"/>
    <s v="См"/>
    <s v="Адрес143"/>
    <n v="1005050300"/>
    <x v="74"/>
    <x v="1"/>
    <s v="кг"/>
    <n v="7"/>
    <n v="740.62729999999999"/>
    <n v="797.44"/>
    <n v="56.812700000000063"/>
  </r>
  <r>
    <x v="101"/>
    <x v="1"/>
    <x v="75"/>
    <s v="ЭС"/>
    <s v="Адрес150"/>
    <n v="1005712005"/>
    <x v="55"/>
    <x v="5"/>
    <s v="кг"/>
    <n v="4.8"/>
    <n v="506.25840000000005"/>
    <n v="580.79999999999995"/>
    <n v="74.541599999999903"/>
  </r>
  <r>
    <x v="101"/>
    <x v="1"/>
    <x v="42"/>
    <s v="Мм"/>
    <s v="Адрес58"/>
    <n v="1005040200"/>
    <x v="21"/>
    <x v="5"/>
    <s v="кг"/>
    <n v="4.5"/>
    <n v="620.32320000000004"/>
    <n v="706.86"/>
    <n v="86.536799999999971"/>
  </r>
  <r>
    <x v="101"/>
    <x v="1"/>
    <x v="106"/>
    <s v="Опт"/>
    <s v="Адрес166"/>
    <n v="1005053500"/>
    <x v="58"/>
    <x v="1"/>
    <s v="кг"/>
    <n v="5"/>
    <n v="608.745"/>
    <n v="702.75"/>
    <n v="94.004999999999995"/>
  </r>
  <r>
    <x v="101"/>
    <x v="1"/>
    <x v="124"/>
    <s v="Нт"/>
    <s v="Адрес9"/>
    <n v="30000"/>
    <x v="15"/>
    <x v="0"/>
    <s v="кг"/>
    <n v="4"/>
    <n v="820.94800000000009"/>
    <n v="916"/>
    <n v="95.051999999999907"/>
  </r>
  <r>
    <x v="101"/>
    <x v="9"/>
    <x v="38"/>
    <s v="ЭС"/>
    <s v="Адрес72"/>
    <n v="573100"/>
    <x v="23"/>
    <x v="2"/>
    <s v="кг"/>
    <n v="5"/>
    <n v="467.4"/>
    <n v="563.5"/>
    <n v="96.100000000000023"/>
  </r>
  <r>
    <x v="101"/>
    <x v="1"/>
    <x v="11"/>
    <s v="Опт"/>
    <s v="Адрес115"/>
    <n v="190000"/>
    <x v="54"/>
    <x v="6"/>
    <s v="кг"/>
    <n v="7"/>
    <n v="642.53210000000001"/>
    <n v="744.24"/>
    <n v="101.7079"/>
  </r>
  <r>
    <x v="101"/>
    <x v="0"/>
    <x v="38"/>
    <s v="ЭС"/>
    <s v="Адрес72"/>
    <n v="1005712010"/>
    <x v="24"/>
    <x v="5"/>
    <s v="кг"/>
    <n v="5"/>
    <n v="372.46200000000005"/>
    <n v="480.95"/>
    <n v="108.48799999999994"/>
  </r>
  <r>
    <x v="101"/>
    <x v="1"/>
    <x v="0"/>
    <s v="С"/>
    <s v="Адрес151"/>
    <n v="1005050000"/>
    <x v="76"/>
    <x v="1"/>
    <s v="кг"/>
    <n v="5"/>
    <n v="582.71749999999997"/>
    <n v="716.1"/>
    <n v="133.38250000000005"/>
  </r>
  <r>
    <x v="101"/>
    <x v="18"/>
    <x v="67"/>
    <s v="ЭС"/>
    <s v="Адрес149"/>
    <n v="1500001200"/>
    <x v="84"/>
    <x v="4"/>
    <s v="кг"/>
    <n v="4"/>
    <n v="1316"/>
    <n v="1497.2"/>
    <n v="181.20000000000005"/>
  </r>
  <r>
    <x v="101"/>
    <x v="1"/>
    <x v="126"/>
    <s v="Мм"/>
    <s v="Адрес182"/>
    <n v="1005274600"/>
    <x v="32"/>
    <x v="7"/>
    <s v="кг"/>
    <n v="32"/>
    <n v="1548.3744000000002"/>
    <n v="1944"/>
    <n v="395.62559999999985"/>
  </r>
  <r>
    <x v="102"/>
    <x v="1"/>
    <x v="21"/>
    <s v="ЭС"/>
    <s v="Адрес141"/>
    <n v="1005050100"/>
    <x v="69"/>
    <x v="1"/>
    <s v="кг"/>
    <n v="3.5"/>
    <n v="388.31310000000002"/>
    <n v="398.72"/>
    <n v="10.406900000000007"/>
  </r>
  <r>
    <x v="102"/>
    <x v="1"/>
    <x v="47"/>
    <s v="ЭС"/>
    <s v="Адрес162"/>
    <n v="1005050400"/>
    <x v="52"/>
    <x v="1"/>
    <s v="кг"/>
    <n v="2.4"/>
    <n v="224.352"/>
    <n v="255.16800000000001"/>
    <n v="30.816000000000003"/>
  </r>
  <r>
    <x v="102"/>
    <x v="1"/>
    <x v="8"/>
    <s v="ЭС"/>
    <s v="Адрес157"/>
    <n v="1005212000"/>
    <x v="57"/>
    <x v="3"/>
    <s v="кг"/>
    <n v="5.7"/>
    <n v="255.58800000000002"/>
    <n v="290.64300000000003"/>
    <n v="35.055000000000007"/>
  </r>
  <r>
    <x v="102"/>
    <x v="1"/>
    <x v="18"/>
    <s v="С"/>
    <s v="Адрес135"/>
    <n v="1005052800"/>
    <x v="80"/>
    <x v="1"/>
    <s v="кг"/>
    <n v="3.2"/>
    <n v="264.53200000000004"/>
    <n v="303.60000000000002"/>
    <n v="39.067999999999984"/>
  </r>
  <r>
    <x v="102"/>
    <x v="1"/>
    <x v="66"/>
    <s v="ЭС"/>
    <s v="Адрес69"/>
    <n v="1005053500"/>
    <x v="58"/>
    <x v="1"/>
    <s v="кг"/>
    <n v="3.5"/>
    <n v="352.04610000000002"/>
    <n v="391.3"/>
    <n v="39.253899999999987"/>
  </r>
  <r>
    <x v="102"/>
    <x v="0"/>
    <x v="196"/>
    <s v="Мм"/>
    <s v="Адрес293"/>
    <n v="1005712005"/>
    <x v="55"/>
    <x v="5"/>
    <s v="кг"/>
    <n v="1.2"/>
    <n v="110.73060000000001"/>
    <n v="156.96"/>
    <n v="46.229399999999998"/>
  </r>
  <r>
    <x v="102"/>
    <x v="0"/>
    <x v="35"/>
    <s v="ЭС"/>
    <s v="Адрес103"/>
    <n v="1005712010"/>
    <x v="24"/>
    <x v="5"/>
    <s v="кг"/>
    <n v="1.2"/>
    <n v="110.57400000000001"/>
    <n v="156.96"/>
    <n v="46.385999999999996"/>
  </r>
  <r>
    <x v="102"/>
    <x v="0"/>
    <x v="37"/>
    <s v="ЭС"/>
    <s v="Адрес181"/>
    <n v="1005040600"/>
    <x v="53"/>
    <x v="5"/>
    <s v="кг"/>
    <n v="3"/>
    <n v="214.65"/>
    <n v="263.94"/>
    <n v="49.289999999999992"/>
  </r>
  <r>
    <x v="102"/>
    <x v="0"/>
    <x v="84"/>
    <s v="См"/>
    <s v="Адрес173"/>
    <n v="20100"/>
    <x v="5"/>
    <x v="0"/>
    <s v="кг"/>
    <n v="2"/>
    <n v="163.75300000000001"/>
    <n v="217.1"/>
    <n v="53.34699999999998"/>
  </r>
  <r>
    <x v="102"/>
    <x v="18"/>
    <x v="13"/>
    <s v="ЭС"/>
    <s v="Адрес161"/>
    <n v="210200"/>
    <x v="19"/>
    <x v="6"/>
    <s v="кг"/>
    <n v="5"/>
    <n v="389.41550000000001"/>
    <n v="444.8"/>
    <n v="55.384500000000003"/>
  </r>
  <r>
    <x v="102"/>
    <x v="1"/>
    <x v="66"/>
    <s v="ЭС"/>
    <s v="Адрес69"/>
    <n v="210000"/>
    <x v="17"/>
    <x v="6"/>
    <s v="кг"/>
    <n v="3.3"/>
    <n v="459.90780000000001"/>
    <n v="515.9"/>
    <n v="55.992199999999968"/>
  </r>
  <r>
    <x v="102"/>
    <x v="18"/>
    <x v="16"/>
    <s v="ЭС"/>
    <s v="Адрес146"/>
    <n v="5190002"/>
    <x v="25"/>
    <x v="6"/>
    <s v="кг"/>
    <n v="8"/>
    <n v="427.4128"/>
    <n v="484.24"/>
    <n v="56.827200000000005"/>
  </r>
  <r>
    <x v="102"/>
    <x v="1"/>
    <x v="41"/>
    <s v="См"/>
    <s v="Адрес137"/>
    <n v="1005712010"/>
    <x v="24"/>
    <x v="5"/>
    <s v="кг"/>
    <n v="4.8"/>
    <n v="509.98080000000004"/>
    <n v="570"/>
    <n v="60.019199999999955"/>
  </r>
  <r>
    <x v="102"/>
    <x v="0"/>
    <x v="88"/>
    <s v="ЭС"/>
    <s v="Адрес71"/>
    <n v="1005201100"/>
    <x v="45"/>
    <x v="3"/>
    <s v="кг"/>
    <n v="2"/>
    <n v="131.74960000000002"/>
    <n v="192.38"/>
    <n v="60.63039999999998"/>
  </r>
  <r>
    <x v="102"/>
    <x v="18"/>
    <x v="69"/>
    <s v="ЭС"/>
    <s v="Адрес133"/>
    <n v="1500001001"/>
    <x v="47"/>
    <x v="4"/>
    <s v="кг"/>
    <n v="5"/>
    <n v="591.77949999999998"/>
    <n v="658.75"/>
    <n v="66.970500000000015"/>
  </r>
  <r>
    <x v="102"/>
    <x v="0"/>
    <x v="109"/>
    <s v="Опт"/>
    <s v="Адрес153"/>
    <n v="570000"/>
    <x v="41"/>
    <x v="2"/>
    <s v="кг"/>
    <n v="3"/>
    <n v="155.57599999999999"/>
    <n v="222.9"/>
    <n v="67.324000000000012"/>
  </r>
  <r>
    <x v="102"/>
    <x v="1"/>
    <x v="75"/>
    <s v="ЭС"/>
    <s v="Адрес150"/>
    <n v="220000"/>
    <x v="17"/>
    <x v="6"/>
    <s v="кг"/>
    <n v="2.2999999999999998"/>
    <n v="658.24300000000005"/>
    <n v="735"/>
    <n v="76.756999999999948"/>
  </r>
  <r>
    <x v="102"/>
    <x v="1"/>
    <x v="0"/>
    <s v="С"/>
    <s v="Адрес151"/>
    <n v="1005050200"/>
    <x v="29"/>
    <x v="1"/>
    <s v="кг"/>
    <n v="7"/>
    <n v="704.06200000000001"/>
    <n v="782.6"/>
    <n v="78.538000000000011"/>
  </r>
  <r>
    <x v="102"/>
    <x v="18"/>
    <x v="4"/>
    <s v="ЭС"/>
    <s v="Адрес77"/>
    <n v="1005050000"/>
    <x v="76"/>
    <x v="1"/>
    <s v="кг"/>
    <n v="6"/>
    <n v="578.98620000000005"/>
    <n v="670.5"/>
    <n v="91.513799999999947"/>
  </r>
  <r>
    <x v="102"/>
    <x v="1"/>
    <x v="31"/>
    <s v="ЭС"/>
    <s v="Адрес114"/>
    <n v="210200"/>
    <x v="19"/>
    <x v="6"/>
    <s v="кг"/>
    <n v="3.22"/>
    <n v="894.74"/>
    <n v="998.9"/>
    <n v="104.15999999999997"/>
  </r>
  <r>
    <x v="102"/>
    <x v="18"/>
    <x v="32"/>
    <s v="ЭС"/>
    <s v="Адрес163"/>
    <n v="1005186300"/>
    <x v="37"/>
    <x v="3"/>
    <s v="кг"/>
    <n v="6.5"/>
    <n v="917.96500000000003"/>
    <n v="1045"/>
    <n v="127.03499999999997"/>
  </r>
  <r>
    <x v="102"/>
    <x v="1"/>
    <x v="14"/>
    <s v="ЭС"/>
    <s v="Адрес160"/>
    <n v="1005052700"/>
    <x v="77"/>
    <x v="1"/>
    <s v="кг"/>
    <n v="10"/>
    <n v="1165.5730000000001"/>
    <n v="1317.5"/>
    <n v="151.92699999999991"/>
  </r>
  <r>
    <x v="102"/>
    <x v="1"/>
    <x v="17"/>
    <s v="ЭС"/>
    <s v="Адрес132"/>
    <n v="580000"/>
    <x v="3"/>
    <x v="2"/>
    <s v="кг"/>
    <n v="16"/>
    <n v="1190.7448000000002"/>
    <n v="1347.68"/>
    <n v="156.9351999999999"/>
  </r>
  <r>
    <x v="102"/>
    <x v="1"/>
    <x v="101"/>
    <s v="Опт"/>
    <s v="Адрес127"/>
    <n v="220000"/>
    <x v="17"/>
    <x v="6"/>
    <s v="кг"/>
    <n v="2.6880000000000002"/>
    <n v="290.62880000000001"/>
    <n v="459.2"/>
    <n v="168.57119999999998"/>
  </r>
  <r>
    <x v="102"/>
    <x v="18"/>
    <x v="1"/>
    <s v="ЭС"/>
    <s v="Адрес88"/>
    <n v="1005712005"/>
    <x v="55"/>
    <x v="5"/>
    <s v="кг"/>
    <n v="9.6"/>
    <n v="949.18080000000009"/>
    <n v="1161.5999999999999"/>
    <n v="212.41919999999982"/>
  </r>
  <r>
    <x v="102"/>
    <x v="1"/>
    <x v="20"/>
    <s v="ЭС"/>
    <s v="Адрес140"/>
    <n v="1005040200"/>
    <x v="21"/>
    <x v="5"/>
    <s v="кг"/>
    <n v="3"/>
    <n v="0"/>
    <n v="244.11"/>
    <n v="244.11"/>
  </r>
  <r>
    <x v="102"/>
    <x v="0"/>
    <x v="34"/>
    <s v="С"/>
    <s v="Адрес120"/>
    <n v="1005030501"/>
    <x v="34"/>
    <x v="5"/>
    <s v="кг"/>
    <n v="4.8"/>
    <n v="74.909760000000006"/>
    <n v="356.64"/>
    <n v="281.73023999999998"/>
  </r>
  <r>
    <x v="102"/>
    <x v="1"/>
    <x v="22"/>
    <s v="ЭС"/>
    <s v="Адрес129"/>
    <n v="570000"/>
    <x v="41"/>
    <x v="2"/>
    <s v="кг"/>
    <n v="15"/>
    <n v="2046.5535"/>
    <n v="2408.5500000000002"/>
    <n v="361.9965000000002"/>
  </r>
  <r>
    <x v="103"/>
    <x v="9"/>
    <x v="197"/>
    <s v="Нт"/>
    <s v="Адрес125"/>
    <n v="190000"/>
    <x v="54"/>
    <x v="6"/>
    <s v="кг"/>
    <n v="1"/>
    <n v="77.787700000000001"/>
    <n v="92.45"/>
    <n v="14.662300000000002"/>
  </r>
  <r>
    <x v="103"/>
    <x v="9"/>
    <x v="170"/>
    <s v="Мм"/>
    <s v="Адрес280"/>
    <n v="1005212000"/>
    <x v="57"/>
    <x v="3"/>
    <s v="кг"/>
    <n v="1"/>
    <n v="77.745800000000003"/>
    <n v="92.45"/>
    <n v="14.7042"/>
  </r>
  <r>
    <x v="103"/>
    <x v="1"/>
    <x v="19"/>
    <s v="ЭС"/>
    <s v="Адрес134"/>
    <n v="573100"/>
    <x v="23"/>
    <x v="2"/>
    <s v="кг"/>
    <n v="4"/>
    <n v="257.11680000000001"/>
    <n v="275.60000000000002"/>
    <n v="18.483200000000011"/>
  </r>
  <r>
    <x v="103"/>
    <x v="9"/>
    <x v="154"/>
    <s v="Опт"/>
    <s v="Адрес152"/>
    <n v="1005300500"/>
    <x v="28"/>
    <x v="7"/>
    <s v="кг"/>
    <n v="2"/>
    <n v="106.80800000000001"/>
    <n v="126.28"/>
    <n v="19.471999999999994"/>
  </r>
  <r>
    <x v="103"/>
    <x v="9"/>
    <x v="106"/>
    <s v="Опт"/>
    <s v="Адрес166"/>
    <n v="170000"/>
    <x v="67"/>
    <x v="2"/>
    <s v="кг"/>
    <n v="1"/>
    <n v="72.776300000000006"/>
    <n v="92.45"/>
    <n v="19.673699999999997"/>
  </r>
  <r>
    <x v="103"/>
    <x v="9"/>
    <x v="86"/>
    <s v="Мм"/>
    <s v="Адрес287"/>
    <n v="270400"/>
    <x v="0"/>
    <x v="0"/>
    <s v="кг"/>
    <n v="1"/>
    <n v="109.69"/>
    <n v="131.65"/>
    <n v="21.960000000000008"/>
  </r>
  <r>
    <x v="103"/>
    <x v="1"/>
    <x v="140"/>
    <s v="См"/>
    <s v="Адрес144"/>
    <n v="1005040600"/>
    <x v="53"/>
    <x v="5"/>
    <s v="кг"/>
    <n v="3"/>
    <n v="214.65"/>
    <n v="239.55"/>
    <n v="24.900000000000006"/>
  </r>
  <r>
    <x v="103"/>
    <x v="1"/>
    <x v="198"/>
    <s v="Мм"/>
    <s v="Адрес101"/>
    <n v="1005300500"/>
    <x v="28"/>
    <x v="7"/>
    <s v="кг"/>
    <n v="3.4"/>
    <n v="243.23600000000002"/>
    <n v="271.49"/>
    <n v="28.253999999999991"/>
  </r>
  <r>
    <x v="103"/>
    <x v="1"/>
    <x v="32"/>
    <s v="ЭС"/>
    <s v="Адрес163"/>
    <n v="1005040500"/>
    <x v="11"/>
    <x v="5"/>
    <s v="кг"/>
    <n v="3"/>
    <n v="214.62"/>
    <n v="244.11"/>
    <n v="29.490000000000009"/>
  </r>
  <r>
    <x v="103"/>
    <x v="18"/>
    <x v="81"/>
    <s v="ЭС"/>
    <s v="Адрес119"/>
    <n v="1005050000"/>
    <x v="76"/>
    <x v="1"/>
    <s v="кг"/>
    <n v="3.5"/>
    <n v="355.06100000000004"/>
    <n v="398.72"/>
    <n v="43.658999999999992"/>
  </r>
  <r>
    <x v="103"/>
    <x v="0"/>
    <x v="31"/>
    <s v="ЭС"/>
    <s v="Адрес114"/>
    <n v="1005040800"/>
    <x v="9"/>
    <x v="5"/>
    <s v="кг"/>
    <n v="3"/>
    <n v="214.62"/>
    <n v="263.94"/>
    <n v="49.319999999999993"/>
  </r>
  <r>
    <x v="103"/>
    <x v="1"/>
    <x v="39"/>
    <s v="ЭС"/>
    <s v="Адрес108"/>
    <n v="5281000"/>
    <x v="46"/>
    <x v="6"/>
    <s v="кг"/>
    <n v="5"/>
    <n v="395.95"/>
    <n v="450.25"/>
    <n v="54.300000000000011"/>
  </r>
  <r>
    <x v="103"/>
    <x v="1"/>
    <x v="17"/>
    <s v="ЭС"/>
    <s v="Адрес132"/>
    <n v="1005040700"/>
    <x v="33"/>
    <x v="5"/>
    <s v="кг"/>
    <n v="5"/>
    <n v="581.85"/>
    <n v="646.5"/>
    <n v="64.649999999999977"/>
  </r>
  <r>
    <x v="103"/>
    <x v="1"/>
    <x v="24"/>
    <s v="См"/>
    <s v="Адрес87"/>
    <n v="5281000"/>
    <x v="46"/>
    <x v="6"/>
    <s v="кг"/>
    <n v="2.64"/>
    <n v="480.68880000000001"/>
    <n v="546.84"/>
    <n v="66.151200000000017"/>
  </r>
  <r>
    <x v="103"/>
    <x v="18"/>
    <x v="95"/>
    <s v="ЭС"/>
    <s v="Адрес155"/>
    <n v="1005712010"/>
    <x v="24"/>
    <x v="5"/>
    <s v="кг"/>
    <n v="2.64"/>
    <n v="480.68880000000001"/>
    <n v="546.84"/>
    <n v="66.151200000000017"/>
  </r>
  <r>
    <x v="103"/>
    <x v="1"/>
    <x v="38"/>
    <s v="ЭС"/>
    <s v="Адрес72"/>
    <n v="260000"/>
    <x v="79"/>
    <x v="6"/>
    <s v="кг"/>
    <n v="1.96"/>
    <n v="561.85400000000004"/>
    <n v="640.1"/>
    <n v="78.245999999999981"/>
  </r>
  <r>
    <x v="103"/>
    <x v="1"/>
    <x v="17"/>
    <s v="ЭС"/>
    <s v="Адрес132"/>
    <n v="1005274000"/>
    <x v="71"/>
    <x v="7"/>
    <s v="кг"/>
    <n v="2.2999999999999998"/>
    <n v="658.24300000000005"/>
    <n v="748.7"/>
    <n v="90.456999999999994"/>
  </r>
  <r>
    <x v="103"/>
    <x v="9"/>
    <x v="69"/>
    <s v="ЭС"/>
    <s v="Адрес133"/>
    <n v="573100"/>
    <x v="23"/>
    <x v="2"/>
    <s v="кг"/>
    <n v="5"/>
    <n v="467.4"/>
    <n v="563.5"/>
    <n v="96.100000000000023"/>
  </r>
  <r>
    <x v="103"/>
    <x v="1"/>
    <x v="8"/>
    <s v="ЭС"/>
    <s v="Адрес157"/>
    <n v="280500"/>
    <x v="6"/>
    <x v="0"/>
    <s v="кг"/>
    <n v="4"/>
    <n v="820.94800000000009"/>
    <n v="933.2"/>
    <n v="112.25199999999995"/>
  </r>
  <r>
    <x v="103"/>
    <x v="1"/>
    <x v="3"/>
    <s v="С"/>
    <s v="Адрес156"/>
    <n v="1005040700"/>
    <x v="33"/>
    <x v="5"/>
    <s v="кг"/>
    <n v="3.13"/>
    <n v="1030.1960000000001"/>
    <n v="1150"/>
    <n v="119.80399999999986"/>
  </r>
  <r>
    <x v="103"/>
    <x v="18"/>
    <x v="84"/>
    <s v="См"/>
    <s v="Адрес173"/>
    <n v="1005186200"/>
    <x v="64"/>
    <x v="3"/>
    <s v="кг"/>
    <n v="4"/>
    <n v="934.8"/>
    <n v="1063.2"/>
    <n v="128.40000000000009"/>
  </r>
  <r>
    <x v="103"/>
    <x v="1"/>
    <x v="13"/>
    <s v="ЭС"/>
    <s v="Адрес161"/>
    <n v="1005040700"/>
    <x v="33"/>
    <x v="5"/>
    <s v="кг"/>
    <n v="7.5"/>
    <n v="356.495"/>
    <n v="506.25"/>
    <n v="149.755"/>
  </r>
  <r>
    <x v="103"/>
    <x v="18"/>
    <x v="60"/>
    <s v="ЭС"/>
    <s v="Адрес64"/>
    <n v="1005186200"/>
    <x v="64"/>
    <x v="3"/>
    <s v="кг"/>
    <n v="15"/>
    <n v="1187.7"/>
    <n v="1350.75"/>
    <n v="163.04999999999995"/>
  </r>
  <r>
    <x v="103"/>
    <x v="18"/>
    <x v="38"/>
    <s v="ЭС"/>
    <s v="Адрес72"/>
    <n v="1005300500"/>
    <x v="28"/>
    <x v="7"/>
    <s v="кг"/>
    <n v="12.5"/>
    <n v="1526.2950000000001"/>
    <n v="1736"/>
    <n v="209.70499999999993"/>
  </r>
  <r>
    <x v="103"/>
    <x v="1"/>
    <x v="32"/>
    <s v="ЭС"/>
    <s v="Адрес163"/>
    <n v="1005220000"/>
    <x v="60"/>
    <x v="3"/>
    <s v="кг"/>
    <n v="15"/>
    <n v="1745.55"/>
    <n v="1976.25"/>
    <n v="230.70000000000005"/>
  </r>
  <r>
    <x v="103"/>
    <x v="1"/>
    <x v="46"/>
    <s v="С"/>
    <s v="Адрес75"/>
    <n v="5281000"/>
    <x v="46"/>
    <x v="6"/>
    <s v="кг"/>
    <n v="6"/>
    <n v="108.71340000000001"/>
    <n v="412.2"/>
    <n v="303.48659999999995"/>
  </r>
  <r>
    <x v="103"/>
    <x v="18"/>
    <x v="35"/>
    <s v="ЭС"/>
    <s v="Адрес103"/>
    <n v="1005050000"/>
    <x v="76"/>
    <x v="1"/>
    <s v="кг"/>
    <n v="32"/>
    <n v="1626.184"/>
    <n v="1944"/>
    <n v="317.81600000000003"/>
  </r>
  <r>
    <x v="103"/>
    <x v="1"/>
    <x v="14"/>
    <s v="ЭС"/>
    <s v="Адрес160"/>
    <n v="1005040700"/>
    <x v="33"/>
    <x v="5"/>
    <s v="кг"/>
    <n v="12"/>
    <n v="217.113"/>
    <n v="810"/>
    <n v="592.88699999999994"/>
  </r>
  <r>
    <x v="104"/>
    <x v="9"/>
    <x v="11"/>
    <s v="Опт"/>
    <s v="Адрес115"/>
    <n v="1005040500"/>
    <x v="11"/>
    <x v="5"/>
    <s v="кг"/>
    <n v="2"/>
    <n v="106.85820000000001"/>
    <n v="126.28"/>
    <n v="19.42179999999999"/>
  </r>
  <r>
    <x v="104"/>
    <x v="1"/>
    <x v="39"/>
    <s v="ЭС"/>
    <s v="Адрес108"/>
    <n v="280500"/>
    <x v="6"/>
    <x v="0"/>
    <s v="кг"/>
    <n v="3.4"/>
    <n v="243.23600000000002"/>
    <n v="276.65800000000002"/>
    <n v="33.421999999999997"/>
  </r>
  <r>
    <x v="104"/>
    <x v="18"/>
    <x v="65"/>
    <s v="Опт"/>
    <s v="Адрес8"/>
    <n v="1005212000"/>
    <x v="57"/>
    <x v="3"/>
    <s v="кг"/>
    <n v="2.9"/>
    <n v="271.09200000000004"/>
    <n v="308.32800000000003"/>
    <n v="37.23599999999999"/>
  </r>
  <r>
    <x v="104"/>
    <x v="1"/>
    <x v="8"/>
    <s v="ЭС"/>
    <s v="Адрес157"/>
    <n v="5162402"/>
    <x v="31"/>
    <x v="6"/>
    <s v="кг"/>
    <n v="3.2"/>
    <n v="256.55600000000004"/>
    <n v="298"/>
    <n v="41.44399999999996"/>
  </r>
  <r>
    <x v="104"/>
    <x v="9"/>
    <x v="47"/>
    <s v="ЭС"/>
    <s v="Адрес162"/>
    <n v="1005040800"/>
    <x v="9"/>
    <x v="5"/>
    <s v="кг"/>
    <n v="3"/>
    <n v="214.62"/>
    <n v="258.75"/>
    <n v="44.129999999999995"/>
  </r>
  <r>
    <x v="104"/>
    <x v="9"/>
    <x v="50"/>
    <s v="Мм"/>
    <s v="Адрес4"/>
    <n v="252005"/>
    <x v="12"/>
    <x v="0"/>
    <s v="кг"/>
    <n v="3.4"/>
    <n v="243.23600000000002"/>
    <n v="293.25"/>
    <n v="50.013999999999982"/>
  </r>
  <r>
    <x v="104"/>
    <x v="1"/>
    <x v="33"/>
    <s v="К"/>
    <s v="Адрес90"/>
    <n v="280500"/>
    <x v="6"/>
    <x v="0"/>
    <s v="кг"/>
    <n v="5"/>
    <n v="391.0385"/>
    <n v="444.8"/>
    <n v="53.761500000000012"/>
  </r>
  <r>
    <x v="104"/>
    <x v="1"/>
    <x v="13"/>
    <s v="ЭС"/>
    <s v="Адрес161"/>
    <n v="280500"/>
    <x v="6"/>
    <x v="0"/>
    <s v="кг"/>
    <n v="5"/>
    <n v="391.0385"/>
    <n v="444.8"/>
    <n v="53.761500000000012"/>
  </r>
  <r>
    <x v="104"/>
    <x v="1"/>
    <x v="22"/>
    <s v="ЭС"/>
    <s v="Адрес129"/>
    <n v="1005186200"/>
    <x v="64"/>
    <x v="3"/>
    <s v="кг"/>
    <n v="5"/>
    <n v="591.77949999999998"/>
    <n v="646.5"/>
    <n v="54.720500000000015"/>
  </r>
  <r>
    <x v="104"/>
    <x v="1"/>
    <x v="30"/>
    <s v="ЭС"/>
    <s v="Адрес92"/>
    <n v="1005186200"/>
    <x v="64"/>
    <x v="3"/>
    <s v="кг"/>
    <n v="2.64"/>
    <n v="400.56720000000001"/>
    <n v="455.64"/>
    <n v="55.072799999999972"/>
  </r>
  <r>
    <x v="104"/>
    <x v="1"/>
    <x v="89"/>
    <s v="См"/>
    <s v="Адрес91"/>
    <n v="270400"/>
    <x v="0"/>
    <x v="0"/>
    <s v="кг"/>
    <n v="5.5"/>
    <n v="408.84960000000001"/>
    <n v="465.41"/>
    <n v="56.560400000000016"/>
  </r>
  <r>
    <x v="104"/>
    <x v="1"/>
    <x v="17"/>
    <s v="ЭС"/>
    <s v="Адрес132"/>
    <n v="1005186400"/>
    <x v="10"/>
    <x v="3"/>
    <s v="кг"/>
    <n v="2.2999999999999998"/>
    <n v="540.33690000000001"/>
    <n v="607.31500000000005"/>
    <n v="66.97810000000004"/>
  </r>
  <r>
    <x v="104"/>
    <x v="1"/>
    <x v="10"/>
    <s v="См"/>
    <s v="Адрес143"/>
    <n v="1005400001"/>
    <x v="43"/>
    <x v="7"/>
    <s v="кг"/>
    <n v="2.2999999999999998"/>
    <n v="538.19360000000006"/>
    <n v="607.31500000000005"/>
    <n v="69.121399999999994"/>
  </r>
  <r>
    <x v="104"/>
    <x v="1"/>
    <x v="15"/>
    <s v="См"/>
    <s v="Адрес128"/>
    <n v="5190002"/>
    <x v="25"/>
    <x v="6"/>
    <s v="кг"/>
    <n v="2.2999999999999998"/>
    <n v="658.154"/>
    <n v="735"/>
    <n v="76.846000000000004"/>
  </r>
  <r>
    <x v="104"/>
    <x v="18"/>
    <x v="30"/>
    <s v="ЭС"/>
    <s v="Адрес92"/>
    <n v="573100"/>
    <x v="23"/>
    <x v="2"/>
    <s v="кг"/>
    <n v="1.96"/>
    <n v="561.85400000000004"/>
    <n v="640.1"/>
    <n v="78.245999999999981"/>
  </r>
  <r>
    <x v="104"/>
    <x v="18"/>
    <x v="31"/>
    <s v="ЭС"/>
    <s v="Адрес114"/>
    <n v="5160002"/>
    <x v="38"/>
    <x v="6"/>
    <s v="кг"/>
    <n v="5.5"/>
    <n v="570.9"/>
    <n v="649.22"/>
    <n v="78.32000000000005"/>
  </r>
  <r>
    <x v="104"/>
    <x v="9"/>
    <x v="13"/>
    <s v="ЭС"/>
    <s v="Адрес161"/>
    <n v="1005274600"/>
    <x v="32"/>
    <x v="7"/>
    <s v="кг"/>
    <n v="3"/>
    <n v="274.89060000000001"/>
    <n v="355.35"/>
    <n v="80.459400000000016"/>
  </r>
  <r>
    <x v="104"/>
    <x v="1"/>
    <x v="6"/>
    <s v="С"/>
    <s v="Адрес78"/>
    <n v="1005051700"/>
    <x v="2"/>
    <x v="1"/>
    <s v="кг"/>
    <n v="4.8"/>
    <n v="418.5308"/>
    <n v="510.33600000000001"/>
    <n v="91.805200000000013"/>
  </r>
  <r>
    <x v="104"/>
    <x v="1"/>
    <x v="3"/>
    <s v="С"/>
    <s v="Адрес156"/>
    <n v="170000"/>
    <x v="67"/>
    <x v="2"/>
    <s v="кг"/>
    <n v="16"/>
    <n v="854.65920000000006"/>
    <n v="954.4"/>
    <n v="99.740799999999922"/>
  </r>
  <r>
    <x v="104"/>
    <x v="9"/>
    <x v="18"/>
    <s v="С"/>
    <s v="Адрес135"/>
    <n v="1500000601"/>
    <x v="78"/>
    <x v="4"/>
    <s v="кг"/>
    <n v="5"/>
    <n v="583.52650000000006"/>
    <n v="698.25"/>
    <n v="114.72349999999994"/>
  </r>
  <r>
    <x v="104"/>
    <x v="9"/>
    <x v="14"/>
    <s v="ЭС"/>
    <s v="Адрес160"/>
    <n v="1005274300"/>
    <x v="75"/>
    <x v="7"/>
    <s v="кг"/>
    <n v="5"/>
    <n v="348.61150000000004"/>
    <n v="477.25"/>
    <n v="128.63849999999996"/>
  </r>
  <r>
    <x v="104"/>
    <x v="1"/>
    <x v="60"/>
    <s v="ЭС"/>
    <s v="Адрес64"/>
    <n v="1005201000"/>
    <x v="4"/>
    <x v="3"/>
    <s v="кг"/>
    <n v="4"/>
    <n v="663.08080000000007"/>
    <n v="794.2"/>
    <n v="131.11919999999998"/>
  </r>
  <r>
    <x v="104"/>
    <x v="1"/>
    <x v="12"/>
    <s v="ЭС"/>
    <s v="Адрес142"/>
    <n v="1005274300"/>
    <x v="75"/>
    <x v="7"/>
    <s v="кг"/>
    <n v="3.5"/>
    <n v="619.41920000000005"/>
    <n v="764.05"/>
    <n v="144.63079999999991"/>
  </r>
  <r>
    <x v="104"/>
    <x v="18"/>
    <x v="5"/>
    <s v="ЭС"/>
    <s v="Адрес89"/>
    <n v="1005186400"/>
    <x v="10"/>
    <x v="3"/>
    <s v="кг"/>
    <n v="4"/>
    <n v="125.78280000000001"/>
    <n v="290.76"/>
    <n v="164.97719999999998"/>
  </r>
  <r>
    <x v="104"/>
    <x v="1"/>
    <x v="25"/>
    <s v="ЭС"/>
    <s v="Адрес131"/>
    <n v="1005051500"/>
    <x v="1"/>
    <x v="1"/>
    <s v="кг"/>
    <n v="9"/>
    <n v="1240.6464000000001"/>
    <n v="1413.72"/>
    <n v="173.07359999999994"/>
  </r>
  <r>
    <x v="104"/>
    <x v="9"/>
    <x v="21"/>
    <s v="ЭС"/>
    <s v="Адрес141"/>
    <n v="573100"/>
    <x v="23"/>
    <x v="2"/>
    <s v="кг"/>
    <n v="10"/>
    <n v="934.8"/>
    <n v="1127"/>
    <n v="192.20000000000005"/>
  </r>
  <r>
    <x v="104"/>
    <x v="18"/>
    <x v="39"/>
    <s v="ЭС"/>
    <s v="Адрес108"/>
    <n v="1005030501"/>
    <x v="34"/>
    <x v="5"/>
    <s v="кг"/>
    <n v="14"/>
    <n v="1402.1554000000001"/>
    <n v="1594.88"/>
    <n v="192.72460000000001"/>
  </r>
  <r>
    <x v="104"/>
    <x v="18"/>
    <x v="82"/>
    <s v="Мм"/>
    <s v="Адрес60"/>
    <n v="1005050000"/>
    <x v="76"/>
    <x v="1"/>
    <s v="кг"/>
    <n v="8"/>
    <n v="2632"/>
    <n v="2994.4"/>
    <n v="362.40000000000009"/>
  </r>
  <r>
    <x v="105"/>
    <x v="1"/>
    <x v="30"/>
    <s v="ЭС"/>
    <s v="Адрес92"/>
    <n v="1005050200"/>
    <x v="29"/>
    <x v="1"/>
    <s v="кг"/>
    <n v="3.5"/>
    <n v="351.02690000000001"/>
    <n v="398.72"/>
    <n v="47.693100000000015"/>
  </r>
  <r>
    <x v="105"/>
    <x v="18"/>
    <x v="136"/>
    <s v="Мм"/>
    <s v="Адрес283"/>
    <n v="1005212000"/>
    <x v="57"/>
    <x v="3"/>
    <s v="кг"/>
    <n v="4"/>
    <n v="350.238"/>
    <n v="401.6"/>
    <n v="51.362000000000023"/>
  </r>
  <r>
    <x v="105"/>
    <x v="18"/>
    <x v="109"/>
    <s v="Опт"/>
    <s v="Адрес153"/>
    <n v="260200"/>
    <x v="66"/>
    <x v="6"/>
    <s v="кг"/>
    <n v="5"/>
    <n v="395.9"/>
    <n v="450.25"/>
    <n v="54.350000000000023"/>
  </r>
  <r>
    <x v="105"/>
    <x v="18"/>
    <x v="93"/>
    <s v="Мм"/>
    <s v="Адрес95"/>
    <n v="1005050400"/>
    <x v="52"/>
    <x v="1"/>
    <s v="кг"/>
    <n v="2.64"/>
    <n v="400.55880000000002"/>
    <n v="455.64"/>
    <n v="55.081199999999967"/>
  </r>
  <r>
    <x v="105"/>
    <x v="1"/>
    <x v="60"/>
    <s v="ЭС"/>
    <s v="Адрес64"/>
    <n v="15000"/>
    <x v="42"/>
    <x v="6"/>
    <s v="кг"/>
    <n v="5"/>
    <n v="389.41550000000001"/>
    <n v="444.8"/>
    <n v="55.384500000000003"/>
  </r>
  <r>
    <x v="105"/>
    <x v="1"/>
    <x v="4"/>
    <s v="ЭС"/>
    <s v="Адрес77"/>
    <n v="1005244000"/>
    <x v="50"/>
    <x v="7"/>
    <s v="кг"/>
    <n v="2.7"/>
    <n v="481.65300000000002"/>
    <n v="537.70500000000004"/>
    <n v="56.052000000000021"/>
  </r>
  <r>
    <x v="105"/>
    <x v="6"/>
    <x v="23"/>
    <s v="Ст"/>
    <s v="Адрес136"/>
    <n v="1005040600"/>
    <x v="53"/>
    <x v="5"/>
    <s v="кг"/>
    <n v="2.5"/>
    <n v="305.25"/>
    <n v="364.375"/>
    <n v="59.125"/>
  </r>
  <r>
    <x v="105"/>
    <x v="1"/>
    <x v="14"/>
    <s v="ЭС"/>
    <s v="Адрес160"/>
    <n v="1005244600"/>
    <x v="49"/>
    <x v="7"/>
    <s v="кг"/>
    <n v="2.7"/>
    <n v="474.15350000000001"/>
    <n v="537.70500000000004"/>
    <n v="63.551500000000033"/>
  </r>
  <r>
    <x v="105"/>
    <x v="1"/>
    <x v="1"/>
    <s v="ЭС"/>
    <s v="Адрес88"/>
    <n v="170100"/>
    <x v="73"/>
    <x v="2"/>
    <s v="кг"/>
    <n v="2.2999999999999998"/>
    <n v="541.53380000000004"/>
    <n v="607.31500000000005"/>
    <n v="65.781200000000013"/>
  </r>
  <r>
    <x v="105"/>
    <x v="1"/>
    <x v="31"/>
    <s v="ЭС"/>
    <s v="Адрес114"/>
    <n v="5221000"/>
    <x v="13"/>
    <x v="6"/>
    <s v="кг"/>
    <n v="2.64"/>
    <n v="480.68880000000001"/>
    <n v="546.84"/>
    <n v="66.151200000000017"/>
  </r>
  <r>
    <x v="105"/>
    <x v="1"/>
    <x v="39"/>
    <s v="ЭС"/>
    <s v="Адрес108"/>
    <n v="1005712010"/>
    <x v="24"/>
    <x v="5"/>
    <s v="кг"/>
    <n v="4.8"/>
    <n v="509.98080000000004"/>
    <n v="580.79999999999995"/>
    <n v="70.81919999999991"/>
  </r>
  <r>
    <x v="105"/>
    <x v="1"/>
    <x v="39"/>
    <s v="ЭС"/>
    <s v="Адрес108"/>
    <n v="1005051600"/>
    <x v="72"/>
    <x v="1"/>
    <s v="кг"/>
    <n v="5"/>
    <n v="582.78650000000005"/>
    <n v="658.75"/>
    <n v="75.963499999999954"/>
  </r>
  <r>
    <x v="105"/>
    <x v="6"/>
    <x v="0"/>
    <s v="С"/>
    <s v="Адрес151"/>
    <n v="1005244000"/>
    <x v="50"/>
    <x v="7"/>
    <s v="кг"/>
    <n v="5"/>
    <n v="395.9"/>
    <n v="472.5"/>
    <n v="76.600000000000023"/>
  </r>
  <r>
    <x v="105"/>
    <x v="13"/>
    <x v="14"/>
    <s v="ЭС"/>
    <s v="Адрес160"/>
    <n v="190000"/>
    <x v="54"/>
    <x v="6"/>
    <s v="кг"/>
    <n v="3"/>
    <n v="211.60590000000002"/>
    <n v="288.57"/>
    <n v="76.964099999999974"/>
  </r>
  <r>
    <x v="105"/>
    <x v="6"/>
    <x v="56"/>
    <s v="См"/>
    <s v="Адрес145"/>
    <n v="1005051500"/>
    <x v="1"/>
    <x v="1"/>
    <s v="кг"/>
    <n v="2.5"/>
    <n v="341.09219999999999"/>
    <n v="421.27499999999998"/>
    <n v="80.182799999999986"/>
  </r>
  <r>
    <x v="105"/>
    <x v="9"/>
    <x v="14"/>
    <s v="ЭС"/>
    <s v="Адрес160"/>
    <n v="573100"/>
    <x v="23"/>
    <x v="2"/>
    <s v="кг"/>
    <n v="5"/>
    <n v="467.4"/>
    <n v="552.45000000000005"/>
    <n v="85.050000000000068"/>
  </r>
  <r>
    <x v="105"/>
    <x v="18"/>
    <x v="6"/>
    <s v="С"/>
    <s v="Адрес78"/>
    <n v="1005030501"/>
    <x v="34"/>
    <x v="5"/>
    <s v="кг"/>
    <n v="4.5"/>
    <n v="620.32320000000004"/>
    <n v="706.86"/>
    <n v="86.536799999999971"/>
  </r>
  <r>
    <x v="105"/>
    <x v="1"/>
    <x v="33"/>
    <s v="К"/>
    <s v="Адрес90"/>
    <n v="252005"/>
    <x v="12"/>
    <x v="0"/>
    <s v="кг"/>
    <n v="16"/>
    <n v="853.96320000000003"/>
    <n v="972"/>
    <n v="118.03679999999997"/>
  </r>
  <r>
    <x v="105"/>
    <x v="9"/>
    <x v="16"/>
    <s v="ЭС"/>
    <s v="Адрес146"/>
    <n v="573100"/>
    <x v="23"/>
    <x v="2"/>
    <s v="кг"/>
    <n v="10"/>
    <n v="934.8"/>
    <n v="1073.3"/>
    <n v="138.5"/>
  </r>
  <r>
    <x v="105"/>
    <x v="18"/>
    <x v="153"/>
    <s v="Мм"/>
    <s v="Адрес272"/>
    <n v="1005244300"/>
    <x v="62"/>
    <x v="7"/>
    <s v="кг"/>
    <n v="7"/>
    <n v="602.54039999999998"/>
    <n v="744.24"/>
    <n v="141.69960000000003"/>
  </r>
  <r>
    <x v="105"/>
    <x v="18"/>
    <x v="199"/>
    <s v="Мм"/>
    <s v="Адрес278"/>
    <n v="5160002"/>
    <x v="38"/>
    <x v="6"/>
    <s v="кг"/>
    <n v="15"/>
    <n v="1187.7"/>
    <n v="1350.75"/>
    <n v="163.04999999999995"/>
  </r>
  <r>
    <x v="105"/>
    <x v="9"/>
    <x v="16"/>
    <s v="ЭС"/>
    <s v="Адрес146"/>
    <n v="580000"/>
    <x v="3"/>
    <x v="2"/>
    <s v="кг"/>
    <n v="16"/>
    <n v="1190.6112000000001"/>
    <n v="1366.88"/>
    <n v="176.26880000000006"/>
  </r>
  <r>
    <x v="105"/>
    <x v="1"/>
    <x v="3"/>
    <s v="С"/>
    <s v="Адрес156"/>
    <n v="1005201500"/>
    <x v="44"/>
    <x v="3"/>
    <s v="кг"/>
    <n v="6"/>
    <n v="991.17240000000004"/>
    <n v="1169.0999999999999"/>
    <n v="177.92759999999987"/>
  </r>
  <r>
    <x v="105"/>
    <x v="1"/>
    <x v="2"/>
    <s v="ЭС"/>
    <s v="Адрес154"/>
    <n v="1005201100"/>
    <x v="45"/>
    <x v="3"/>
    <s v="кг"/>
    <n v="6"/>
    <n v="972.9162"/>
    <n v="1169.0999999999999"/>
    <n v="196.18379999999991"/>
  </r>
  <r>
    <x v="105"/>
    <x v="1"/>
    <x v="21"/>
    <s v="ЭС"/>
    <s v="Адрес141"/>
    <n v="1005201100"/>
    <x v="45"/>
    <x v="3"/>
    <s v="кг"/>
    <n v="6.45"/>
    <n v="1716.807"/>
    <n v="1917"/>
    <n v="200.19299999999998"/>
  </r>
  <r>
    <x v="105"/>
    <x v="1"/>
    <x v="31"/>
    <s v="ЭС"/>
    <s v="Адрес114"/>
    <n v="5221000"/>
    <x v="13"/>
    <x v="6"/>
    <s v="кг"/>
    <n v="6"/>
    <n v="108.71340000000001"/>
    <n v="412.2"/>
    <n v="303.48659999999995"/>
  </r>
  <r>
    <x v="105"/>
    <x v="1"/>
    <x v="16"/>
    <s v="ЭС"/>
    <s v="Адрес146"/>
    <n v="170000"/>
    <x v="67"/>
    <x v="2"/>
    <s v="кг"/>
    <n v="17.5"/>
    <n v="2391.3693000000003"/>
    <n v="2758"/>
    <n v="366.63069999999971"/>
  </r>
  <r>
    <x v="105"/>
    <x v="1"/>
    <x v="84"/>
    <s v="См"/>
    <s v="Адрес173"/>
    <n v="15000"/>
    <x v="42"/>
    <x v="6"/>
    <s v="кг"/>
    <n v="19.2"/>
    <n v="3022.08"/>
    <n v="3436.8"/>
    <n v="414.72000000000025"/>
  </r>
  <r>
    <x v="106"/>
    <x v="1"/>
    <x v="3"/>
    <s v="С"/>
    <s v="Адрес156"/>
    <n v="1005050000"/>
    <x v="76"/>
    <x v="1"/>
    <s v="кг"/>
    <n v="3.5"/>
    <n v="423.09890000000001"/>
    <n v="391.3"/>
    <n v="-31.798900000000003"/>
  </r>
  <r>
    <x v="106"/>
    <x v="1"/>
    <x v="0"/>
    <s v="С"/>
    <s v="Адрес151"/>
    <n v="1005050300"/>
    <x v="74"/>
    <x v="1"/>
    <s v="кг"/>
    <n v="3.5"/>
    <n v="375.5213"/>
    <n v="391.3"/>
    <n v="15.778700000000015"/>
  </r>
  <r>
    <x v="106"/>
    <x v="9"/>
    <x v="38"/>
    <s v="ЭС"/>
    <s v="Адрес72"/>
    <n v="20000"/>
    <x v="48"/>
    <x v="0"/>
    <s v="кг"/>
    <n v="2"/>
    <n v="106.86"/>
    <n v="122.66"/>
    <n v="15.799999999999997"/>
  </r>
  <r>
    <x v="106"/>
    <x v="9"/>
    <x v="25"/>
    <s v="ЭС"/>
    <s v="Адрес131"/>
    <n v="1005186400"/>
    <x v="10"/>
    <x v="3"/>
    <s v="кг"/>
    <n v="1.6"/>
    <n v="130.17600000000002"/>
    <n v="150.4"/>
    <n v="20.22399999999999"/>
  </r>
  <r>
    <x v="106"/>
    <x v="1"/>
    <x v="36"/>
    <s v="См"/>
    <s v="Адрес104"/>
    <n v="1005212000"/>
    <x v="57"/>
    <x v="3"/>
    <s v="кг"/>
    <n v="1.65"/>
    <n v="272.51949999999999"/>
    <n v="304.7"/>
    <n v="32.180499999999995"/>
  </r>
  <r>
    <x v="106"/>
    <x v="1"/>
    <x v="17"/>
    <s v="ЭС"/>
    <s v="Адрес132"/>
    <n v="190000"/>
    <x v="54"/>
    <x v="6"/>
    <s v="кг"/>
    <n v="5"/>
    <n v="389.8365"/>
    <n v="436.5"/>
    <n v="46.663499999999999"/>
  </r>
  <r>
    <x v="106"/>
    <x v="1"/>
    <x v="18"/>
    <s v="С"/>
    <s v="Адрес135"/>
    <n v="20100"/>
    <x v="5"/>
    <x v="0"/>
    <s v="кг"/>
    <n v="8"/>
    <n v="426.85680000000002"/>
    <n v="477.2"/>
    <n v="50.343199999999968"/>
  </r>
  <r>
    <x v="106"/>
    <x v="9"/>
    <x v="56"/>
    <s v="См"/>
    <s v="Адрес145"/>
    <n v="251000"/>
    <x v="22"/>
    <x v="6"/>
    <s v="кг"/>
    <n v="1.6"/>
    <n v="146.28400000000002"/>
    <n v="197.8"/>
    <n v="51.515999999999991"/>
  </r>
  <r>
    <x v="106"/>
    <x v="9"/>
    <x v="75"/>
    <s v="ЭС"/>
    <s v="Адрес150"/>
    <n v="1005201100"/>
    <x v="45"/>
    <x v="3"/>
    <s v="кг"/>
    <n v="1.3"/>
    <n v="154.63999999999999"/>
    <n v="211"/>
    <n v="56.360000000000014"/>
  </r>
  <r>
    <x v="106"/>
    <x v="1"/>
    <x v="39"/>
    <s v="ЭС"/>
    <s v="Адрес108"/>
    <n v="1005050100"/>
    <x v="69"/>
    <x v="1"/>
    <s v="кг"/>
    <n v="3.3"/>
    <n v="459.34900000000005"/>
    <n v="515.9"/>
    <n v="56.550999999999931"/>
  </r>
  <r>
    <x v="106"/>
    <x v="1"/>
    <x v="30"/>
    <s v="ЭС"/>
    <s v="Адрес92"/>
    <n v="1005040600"/>
    <x v="53"/>
    <x v="5"/>
    <s v="кг"/>
    <n v="6"/>
    <n v="429.3"/>
    <n v="488.22"/>
    <n v="58.920000000000016"/>
  </r>
  <r>
    <x v="106"/>
    <x v="18"/>
    <x v="75"/>
    <s v="ЭС"/>
    <s v="Адрес150"/>
    <n v="1005244300"/>
    <x v="62"/>
    <x v="7"/>
    <s v="кг"/>
    <n v="2.7"/>
    <n v="481.65300000000002"/>
    <n v="547.803"/>
    <n v="66.149999999999977"/>
  </r>
  <r>
    <x v="106"/>
    <x v="6"/>
    <x v="3"/>
    <s v="С"/>
    <s v="Адрес156"/>
    <n v="1005040400"/>
    <x v="35"/>
    <x v="5"/>
    <s v="кг"/>
    <n v="5"/>
    <n v="395.95"/>
    <n v="467.9"/>
    <n v="71.949999999999989"/>
  </r>
  <r>
    <x v="106"/>
    <x v="18"/>
    <x v="200"/>
    <s v="Мм"/>
    <s v="Адрес20"/>
    <n v="1005030501"/>
    <x v="34"/>
    <x v="5"/>
    <s v="кг"/>
    <n v="5.6"/>
    <n v="560.86770000000001"/>
    <n v="637.952"/>
    <n v="77.084299999999985"/>
  </r>
  <r>
    <x v="106"/>
    <x v="1"/>
    <x v="48"/>
    <s v="См"/>
    <s v="Адрес36"/>
    <n v="1005186100"/>
    <x v="40"/>
    <x v="3"/>
    <s v="кг"/>
    <n v="1.96"/>
    <n v="562.79999999999995"/>
    <n v="640.1"/>
    <n v="77.300000000000068"/>
  </r>
  <r>
    <x v="106"/>
    <x v="6"/>
    <x v="2"/>
    <s v="ЭС"/>
    <s v="Адрес154"/>
    <n v="1005360000"/>
    <x v="30"/>
    <x v="7"/>
    <s v="кг"/>
    <n v="8"/>
    <n v="427.12400000000002"/>
    <n v="505.12"/>
    <n v="77.995999999999981"/>
  </r>
  <r>
    <x v="106"/>
    <x v="18"/>
    <x v="201"/>
    <s v="Мм"/>
    <s v="Адрес253"/>
    <n v="5162402"/>
    <x v="31"/>
    <x v="6"/>
    <s v="кг"/>
    <n v="5.5"/>
    <n v="570.9"/>
    <n v="649.22"/>
    <n v="78.32000000000005"/>
  </r>
  <r>
    <x v="106"/>
    <x v="9"/>
    <x v="39"/>
    <s v="ЭС"/>
    <s v="Адрес108"/>
    <n v="573100"/>
    <x v="23"/>
    <x v="2"/>
    <s v="кг"/>
    <n v="5"/>
    <n v="467.4"/>
    <n v="563.5"/>
    <n v="96.100000000000023"/>
  </r>
  <r>
    <x v="106"/>
    <x v="1"/>
    <x v="46"/>
    <s v="С"/>
    <s v="Адрес75"/>
    <n v="1005050400"/>
    <x v="52"/>
    <x v="1"/>
    <s v="кг"/>
    <n v="7.5"/>
    <n v="407.83"/>
    <n v="506.25"/>
    <n v="98.420000000000016"/>
  </r>
  <r>
    <x v="106"/>
    <x v="1"/>
    <x v="124"/>
    <s v="Нт"/>
    <s v="Адрес9"/>
    <n v="170101"/>
    <x v="8"/>
    <x v="2"/>
    <s v="кг"/>
    <n v="16"/>
    <n v="854.76800000000003"/>
    <n v="968.48"/>
    <n v="113.71199999999999"/>
  </r>
  <r>
    <x v="106"/>
    <x v="1"/>
    <x v="124"/>
    <s v="Нт"/>
    <s v="Адрес9"/>
    <n v="170101"/>
    <x v="8"/>
    <x v="2"/>
    <s v="кг"/>
    <n v="16"/>
    <n v="854.71600000000001"/>
    <n v="968.48"/>
    <n v="113.76400000000001"/>
  </r>
  <r>
    <x v="106"/>
    <x v="18"/>
    <x v="32"/>
    <s v="ЭС"/>
    <s v="Адрес163"/>
    <n v="1005050400"/>
    <x v="52"/>
    <x v="1"/>
    <s v="кг"/>
    <n v="2.198"/>
    <n v="854.55439999999999"/>
    <n v="972.02"/>
    <n v="117.46559999999999"/>
  </r>
  <r>
    <x v="106"/>
    <x v="18"/>
    <x v="59"/>
    <s v="См"/>
    <s v="Адрес138"/>
    <n v="5162402"/>
    <x v="31"/>
    <x v="6"/>
    <s v="кг"/>
    <n v="3"/>
    <n v="595.96350000000007"/>
    <n v="732.3"/>
    <n v="136.33649999999989"/>
  </r>
  <r>
    <x v="106"/>
    <x v="1"/>
    <x v="31"/>
    <s v="ЭС"/>
    <s v="Адрес114"/>
    <n v="1005040600"/>
    <x v="53"/>
    <x v="5"/>
    <s v="кг"/>
    <n v="3.5"/>
    <n v="626.74570000000006"/>
    <n v="778.43499999999995"/>
    <n v="151.68929999999989"/>
  </r>
  <r>
    <x v="106"/>
    <x v="1"/>
    <x v="95"/>
    <s v="ЭС"/>
    <s v="Адрес155"/>
    <n v="1005030501"/>
    <x v="34"/>
    <x v="5"/>
    <s v="кг"/>
    <n v="11.2"/>
    <n v="1121.68"/>
    <n v="1275.904"/>
    <n v="154.22399999999993"/>
  </r>
  <r>
    <x v="106"/>
    <x v="18"/>
    <x v="18"/>
    <s v="С"/>
    <s v="Адрес135"/>
    <n v="1005052700"/>
    <x v="77"/>
    <x v="1"/>
    <s v="кг"/>
    <n v="9"/>
    <n v="1240.6464000000001"/>
    <n v="1413.72"/>
    <n v="173.07359999999994"/>
  </r>
  <r>
    <x v="106"/>
    <x v="1"/>
    <x v="1"/>
    <s v="ЭС"/>
    <s v="Адрес88"/>
    <n v="1005040400"/>
    <x v="35"/>
    <x v="5"/>
    <s v="кг"/>
    <n v="9"/>
    <n v="1240.6464000000001"/>
    <n v="1413.72"/>
    <n v="173.07359999999994"/>
  </r>
  <r>
    <x v="106"/>
    <x v="1"/>
    <x v="38"/>
    <s v="ЭС"/>
    <s v="Адрес72"/>
    <n v="5221000"/>
    <x v="13"/>
    <x v="6"/>
    <s v="кг"/>
    <n v="8"/>
    <n v="1869.6"/>
    <n v="2126.4"/>
    <n v="256.80000000000018"/>
  </r>
  <r>
    <x v="107"/>
    <x v="9"/>
    <x v="4"/>
    <s v="ЭС"/>
    <s v="Адрес77"/>
    <n v="1005201000"/>
    <x v="4"/>
    <x v="3"/>
    <s v="кг"/>
    <n v="0.312"/>
    <n v="37.113600000000005"/>
    <n v="53.16"/>
    <n v="16.046399999999991"/>
  </r>
  <r>
    <x v="107"/>
    <x v="18"/>
    <x v="15"/>
    <s v="См"/>
    <s v="Адрес128"/>
    <n v="1005040600"/>
    <x v="53"/>
    <x v="5"/>
    <s v="кг"/>
    <n v="3"/>
    <n v="214.65"/>
    <n v="244.11"/>
    <n v="29.460000000000008"/>
  </r>
  <r>
    <x v="107"/>
    <x v="9"/>
    <x v="95"/>
    <s v="ЭС"/>
    <s v="Адрес155"/>
    <n v="1005186200"/>
    <x v="64"/>
    <x v="3"/>
    <s v="кг"/>
    <n v="1.1000000000000001"/>
    <n v="166.82300000000001"/>
    <n v="201.25"/>
    <n v="34.426999999999992"/>
  </r>
  <r>
    <x v="107"/>
    <x v="16"/>
    <x v="80"/>
    <s v="ЭС"/>
    <s v="Адрес105"/>
    <n v="1005050200"/>
    <x v="29"/>
    <x v="1"/>
    <s v="кг"/>
    <n v="3.5"/>
    <n v="374.53960000000001"/>
    <n v="410.30500000000001"/>
    <n v="35.7654"/>
  </r>
  <r>
    <x v="107"/>
    <x v="1"/>
    <x v="80"/>
    <s v="ЭС"/>
    <s v="Адрес105"/>
    <n v="1005052600"/>
    <x v="39"/>
    <x v="1"/>
    <s v="кг"/>
    <n v="3.5"/>
    <n v="355.07740000000001"/>
    <n v="391.3"/>
    <n v="36.2226"/>
  </r>
  <r>
    <x v="107"/>
    <x v="9"/>
    <x v="84"/>
    <s v="См"/>
    <s v="Адрес173"/>
    <n v="1005052700"/>
    <x v="77"/>
    <x v="1"/>
    <s v="кг"/>
    <n v="1.4"/>
    <n v="196.25200000000001"/>
    <n v="236.32"/>
    <n v="40.067999999999984"/>
  </r>
  <r>
    <x v="107"/>
    <x v="1"/>
    <x v="24"/>
    <s v="См"/>
    <s v="Адрес87"/>
    <n v="1005052500"/>
    <x v="51"/>
    <x v="1"/>
    <s v="кг"/>
    <n v="3.5"/>
    <n v="350.52499999999998"/>
    <n v="391.3"/>
    <n v="40.775000000000034"/>
  </r>
  <r>
    <x v="107"/>
    <x v="1"/>
    <x v="36"/>
    <s v="См"/>
    <s v="Адрес104"/>
    <n v="1005052700"/>
    <x v="77"/>
    <x v="1"/>
    <s v="кг"/>
    <n v="3.5"/>
    <n v="350.52499999999998"/>
    <n v="391.3"/>
    <n v="40.775000000000034"/>
  </r>
  <r>
    <x v="107"/>
    <x v="9"/>
    <x v="60"/>
    <s v="ЭС"/>
    <s v="Адрес64"/>
    <n v="1005360000"/>
    <x v="30"/>
    <x v="7"/>
    <s v="кг"/>
    <n v="2"/>
    <n v="133.256"/>
    <n v="176.26"/>
    <n v="43.003999999999991"/>
  </r>
  <r>
    <x v="107"/>
    <x v="18"/>
    <x v="2"/>
    <s v="ЭС"/>
    <s v="Адрес154"/>
    <n v="1005244300"/>
    <x v="62"/>
    <x v="7"/>
    <s v="кг"/>
    <n v="1.29"/>
    <n v="394.84649999999999"/>
    <n v="450.25"/>
    <n v="55.403500000000008"/>
  </r>
  <r>
    <x v="107"/>
    <x v="1"/>
    <x v="99"/>
    <s v="Мм"/>
    <s v="Адрес241"/>
    <n v="170000"/>
    <x v="67"/>
    <x v="2"/>
    <s v="кг"/>
    <n v="7.5"/>
    <n v="452.9425"/>
    <n v="515.25"/>
    <n v="62.307500000000005"/>
  </r>
  <r>
    <x v="107"/>
    <x v="18"/>
    <x v="80"/>
    <s v="ЭС"/>
    <s v="Адрес105"/>
    <n v="1005360000"/>
    <x v="30"/>
    <x v="7"/>
    <s v="кг"/>
    <n v="1.92"/>
    <n v="465.625"/>
    <n v="531.70000000000005"/>
    <n v="66.075000000000045"/>
  </r>
  <r>
    <x v="107"/>
    <x v="1"/>
    <x v="54"/>
    <s v="Мм"/>
    <s v="Адрес282"/>
    <n v="1005201500"/>
    <x v="44"/>
    <x v="3"/>
    <s v="кг"/>
    <n v="2"/>
    <n v="330.39080000000001"/>
    <n v="397.1"/>
    <n v="66.70920000000001"/>
  </r>
  <r>
    <x v="107"/>
    <x v="1"/>
    <x v="7"/>
    <s v="См"/>
    <s v="Адрес118"/>
    <n v="1005212000"/>
    <x v="57"/>
    <x v="3"/>
    <s v="кг"/>
    <n v="5"/>
    <n v="610.5"/>
    <n v="681.5"/>
    <n v="71"/>
  </r>
  <r>
    <x v="107"/>
    <x v="1"/>
    <x v="35"/>
    <s v="ЭС"/>
    <s v="Адрес103"/>
    <n v="1005212000"/>
    <x v="57"/>
    <x v="3"/>
    <s v="кг"/>
    <n v="6.4"/>
    <n v="524.88400000000001"/>
    <n v="596"/>
    <n v="71.115999999999985"/>
  </r>
  <r>
    <x v="107"/>
    <x v="1"/>
    <x v="21"/>
    <s v="ЭС"/>
    <s v="Адрес141"/>
    <n v="1005201100"/>
    <x v="45"/>
    <x v="3"/>
    <s v="кг"/>
    <n v="2"/>
    <n v="324.30540000000002"/>
    <n v="397.1"/>
    <n v="72.794600000000003"/>
  </r>
  <r>
    <x v="107"/>
    <x v="1"/>
    <x v="5"/>
    <s v="ЭС"/>
    <s v="Адрес89"/>
    <n v="210100"/>
    <x v="18"/>
    <x v="6"/>
    <s v="кг"/>
    <n v="1.84"/>
    <n v="591.7432"/>
    <n v="682.16"/>
    <n v="90.416799999999967"/>
  </r>
  <r>
    <x v="107"/>
    <x v="1"/>
    <x v="12"/>
    <s v="ЭС"/>
    <s v="Адрес142"/>
    <n v="1005244600"/>
    <x v="49"/>
    <x v="7"/>
    <s v="кг"/>
    <n v="2.2999999999999998"/>
    <n v="658.24300000000005"/>
    <n v="748.7"/>
    <n v="90.456999999999994"/>
  </r>
  <r>
    <x v="107"/>
    <x v="18"/>
    <x v="88"/>
    <s v="ЭС"/>
    <s v="Адрес71"/>
    <n v="1005050100"/>
    <x v="69"/>
    <x v="1"/>
    <s v="кг"/>
    <n v="6"/>
    <n v="574.60559999999998"/>
    <n v="670.5"/>
    <n v="95.894400000000019"/>
  </r>
  <r>
    <x v="107"/>
    <x v="16"/>
    <x v="46"/>
    <s v="С"/>
    <s v="Адрес75"/>
    <n v="20100"/>
    <x v="5"/>
    <x v="0"/>
    <s v="кг"/>
    <n v="6"/>
    <n v="262.17840000000001"/>
    <n v="375.12"/>
    <n v="112.94159999999999"/>
  </r>
  <r>
    <x v="107"/>
    <x v="1"/>
    <x v="18"/>
    <s v="С"/>
    <s v="Адрес135"/>
    <n v="170100"/>
    <x v="73"/>
    <x v="2"/>
    <s v="кг"/>
    <n v="15"/>
    <n v="905.75"/>
    <n v="1030.5"/>
    <n v="124.75"/>
  </r>
  <r>
    <x v="107"/>
    <x v="18"/>
    <x v="0"/>
    <s v="С"/>
    <s v="Адрес151"/>
    <n v="1005400001"/>
    <x v="43"/>
    <x v="7"/>
    <s v="кг"/>
    <n v="7.5"/>
    <n v="915.77250000000004"/>
    <n v="1041.5999999999999"/>
    <n v="125.82749999999987"/>
  </r>
  <r>
    <x v="107"/>
    <x v="1"/>
    <x v="33"/>
    <s v="К"/>
    <s v="Адрес90"/>
    <n v="1005052800"/>
    <x v="80"/>
    <x v="1"/>
    <s v="кг"/>
    <n v="10"/>
    <n v="1165.5730000000001"/>
    <n v="1293"/>
    <n v="127.42699999999991"/>
  </r>
  <r>
    <x v="107"/>
    <x v="1"/>
    <x v="39"/>
    <s v="ЭС"/>
    <s v="Адрес108"/>
    <n v="1005274300"/>
    <x v="75"/>
    <x v="7"/>
    <s v="кг"/>
    <n v="16"/>
    <n v="813.09199999999998"/>
    <n v="972"/>
    <n v="158.90800000000002"/>
  </r>
  <r>
    <x v="107"/>
    <x v="9"/>
    <x v="88"/>
    <s v="ЭС"/>
    <s v="Адрес71"/>
    <n v="1005300000"/>
    <x v="36"/>
    <x v="7"/>
    <s v="кг"/>
    <n v="10"/>
    <n v="953.976"/>
    <n v="1138.7"/>
    <n v="184.72400000000005"/>
  </r>
  <r>
    <x v="107"/>
    <x v="1"/>
    <x v="95"/>
    <s v="ЭС"/>
    <s v="Адрес155"/>
    <n v="570000"/>
    <x v="41"/>
    <x v="2"/>
    <s v="кг"/>
    <n v="2.8"/>
    <n v="273.87360000000001"/>
    <n v="459.2"/>
    <n v="185.32639999999998"/>
  </r>
  <r>
    <x v="107"/>
    <x v="18"/>
    <x v="10"/>
    <s v="См"/>
    <s v="Адрес143"/>
    <n v="5162402"/>
    <x v="31"/>
    <x v="6"/>
    <s v="кг"/>
    <n v="32"/>
    <n v="1708.9280000000001"/>
    <n v="1936.96"/>
    <n v="228.03199999999993"/>
  </r>
  <r>
    <x v="107"/>
    <x v="1"/>
    <x v="202"/>
    <s v="Мм"/>
    <s v="Адрес299"/>
    <n v="5160002"/>
    <x v="38"/>
    <x v="6"/>
    <s v="кг"/>
    <n v="5.6"/>
    <n v="547.74720000000002"/>
    <n v="936.32"/>
    <n v="388.57280000000003"/>
  </r>
  <r>
    <x v="108"/>
    <x v="6"/>
    <x v="39"/>
    <s v="ЭС"/>
    <s v="Адрес108"/>
    <n v="260100"/>
    <x v="16"/>
    <x v="6"/>
    <s v="кг"/>
    <n v="0.16"/>
    <n v="14.654999999999999"/>
    <n v="21.16"/>
    <n v="6.5050000000000008"/>
  </r>
  <r>
    <x v="108"/>
    <x v="9"/>
    <x v="4"/>
    <s v="ЭС"/>
    <s v="Адрес77"/>
    <n v="573100"/>
    <x v="23"/>
    <x v="2"/>
    <s v="кг"/>
    <n v="1"/>
    <n v="93.48"/>
    <n v="111.58"/>
    <n v="18.099999999999994"/>
  </r>
  <r>
    <x v="108"/>
    <x v="6"/>
    <x v="29"/>
    <s v="ЭС"/>
    <s v="Адрес107"/>
    <n v="15000"/>
    <x v="42"/>
    <x v="6"/>
    <s v="кг"/>
    <n v="0.23"/>
    <n v="59.738100000000003"/>
    <n v="79.36"/>
    <n v="19.621899999999997"/>
  </r>
  <r>
    <x v="108"/>
    <x v="6"/>
    <x v="46"/>
    <s v="С"/>
    <s v="Адрес75"/>
    <n v="1005712005"/>
    <x v="55"/>
    <x v="5"/>
    <s v="кг"/>
    <n v="0.39200000000000002"/>
    <n v="112.51320000000001"/>
    <n v="135.69999999999999"/>
    <n v="23.186799999999977"/>
  </r>
  <r>
    <x v="108"/>
    <x v="1"/>
    <x v="81"/>
    <s v="ЭС"/>
    <s v="Адрес119"/>
    <n v="1005040500"/>
    <x v="11"/>
    <x v="5"/>
    <s v="кг"/>
    <n v="3"/>
    <n v="214.62"/>
    <n v="239.55"/>
    <n v="24.930000000000007"/>
  </r>
  <r>
    <x v="108"/>
    <x v="18"/>
    <x v="14"/>
    <s v="ЭС"/>
    <s v="Адрес160"/>
    <n v="1005040600"/>
    <x v="53"/>
    <x v="5"/>
    <s v="кг"/>
    <n v="1.65"/>
    <n v="230.78"/>
    <n v="262.57"/>
    <n v="31.789999999999992"/>
  </r>
  <r>
    <x v="108"/>
    <x v="1"/>
    <x v="203"/>
    <s v="Мм"/>
    <s v="Адрес227"/>
    <n v="190000"/>
    <x v="54"/>
    <x v="6"/>
    <s v="кг"/>
    <n v="1.65"/>
    <n v="230.54680000000002"/>
    <n v="262.57"/>
    <n v="32.023199999999974"/>
  </r>
  <r>
    <x v="108"/>
    <x v="8"/>
    <x v="81"/>
    <s v="ЭС"/>
    <s v="Адрес119"/>
    <n v="1005712005"/>
    <x v="55"/>
    <x v="5"/>
    <s v="кг"/>
    <n v="4"/>
    <n v="213.64160000000001"/>
    <n v="250.08"/>
    <n v="36.438400000000001"/>
  </r>
  <r>
    <x v="108"/>
    <x v="9"/>
    <x v="164"/>
    <s v="ЭС"/>
    <s v="Адрес70"/>
    <n v="1005186400"/>
    <x v="10"/>
    <x v="3"/>
    <s v="кг"/>
    <n v="0.78500000000000003"/>
    <n v="304.88650000000001"/>
    <n v="343.95"/>
    <n v="39.063499999999976"/>
  </r>
  <r>
    <x v="108"/>
    <x v="18"/>
    <x v="10"/>
    <s v="См"/>
    <s v="Адрес143"/>
    <n v="5162402"/>
    <x v="31"/>
    <x v="6"/>
    <s v="кг"/>
    <n v="3.2"/>
    <n v="256.55600000000004"/>
    <n v="303.60000000000002"/>
    <n v="47.043999999999983"/>
  </r>
  <r>
    <x v="108"/>
    <x v="1"/>
    <x v="1"/>
    <s v="ЭС"/>
    <s v="Адрес88"/>
    <n v="1005212300"/>
    <x v="83"/>
    <x v="3"/>
    <s v="кг"/>
    <n v="8"/>
    <n v="427.28320000000002"/>
    <n v="477.2"/>
    <n v="49.916799999999967"/>
  </r>
  <r>
    <x v="108"/>
    <x v="1"/>
    <x v="4"/>
    <s v="ЭС"/>
    <s v="Адрес77"/>
    <n v="580000"/>
    <x v="3"/>
    <x v="2"/>
    <s v="кг"/>
    <n v="7.5"/>
    <n v="452.65499999999997"/>
    <n v="506.25"/>
    <n v="53.595000000000027"/>
  </r>
  <r>
    <x v="108"/>
    <x v="1"/>
    <x v="12"/>
    <s v="ЭС"/>
    <s v="Адрес142"/>
    <n v="190000"/>
    <x v="54"/>
    <x v="6"/>
    <s v="кг"/>
    <n v="5"/>
    <n v="389.8365"/>
    <n v="444.8"/>
    <n v="54.96350000000001"/>
  </r>
  <r>
    <x v="108"/>
    <x v="1"/>
    <x v="91"/>
    <s v="Мм"/>
    <s v="Адрес208"/>
    <n v="20000"/>
    <x v="48"/>
    <x v="0"/>
    <s v="кг"/>
    <n v="8"/>
    <n v="427.36160000000001"/>
    <n v="486"/>
    <n v="58.63839999999999"/>
  </r>
  <r>
    <x v="108"/>
    <x v="1"/>
    <x v="109"/>
    <s v="Опт"/>
    <s v="Адрес153"/>
    <n v="210100"/>
    <x v="18"/>
    <x v="6"/>
    <s v="кг"/>
    <n v="2.56"/>
    <n v="259.11360000000002"/>
    <n v="319.36"/>
    <n v="60.246399999999994"/>
  </r>
  <r>
    <x v="108"/>
    <x v="1"/>
    <x v="15"/>
    <s v="См"/>
    <s v="Адрес128"/>
    <n v="190000"/>
    <x v="54"/>
    <x v="6"/>
    <s v="кг"/>
    <n v="1.92"/>
    <n v="467.5"/>
    <n v="531.70000000000005"/>
    <n v="64.200000000000045"/>
  </r>
  <r>
    <x v="108"/>
    <x v="18"/>
    <x v="8"/>
    <s v="ЭС"/>
    <s v="Адрес157"/>
    <n v="1005201500"/>
    <x v="44"/>
    <x v="3"/>
    <s v="кг"/>
    <n v="2"/>
    <n v="330.39080000000001"/>
    <n v="397.1"/>
    <n v="66.70920000000001"/>
  </r>
  <r>
    <x v="108"/>
    <x v="18"/>
    <x v="19"/>
    <s v="ЭС"/>
    <s v="Адрес134"/>
    <n v="1005186400"/>
    <x v="10"/>
    <x v="3"/>
    <s v="кг"/>
    <n v="3.3"/>
    <n v="545.03899999999999"/>
    <n v="620.62"/>
    <n v="75.581000000000017"/>
  </r>
  <r>
    <x v="108"/>
    <x v="1"/>
    <x v="204"/>
    <s v="Мм"/>
    <s v="Адрес297"/>
    <n v="170100"/>
    <x v="73"/>
    <x v="2"/>
    <s v="кг"/>
    <n v="5.5"/>
    <n v="570.9"/>
    <n v="649.22"/>
    <n v="78.32000000000005"/>
  </r>
  <r>
    <x v="108"/>
    <x v="18"/>
    <x v="75"/>
    <s v="ЭС"/>
    <s v="Адрес150"/>
    <n v="580000"/>
    <x v="3"/>
    <x v="2"/>
    <s v="кг"/>
    <n v="8"/>
    <n v="595.30560000000003"/>
    <n v="673.84"/>
    <n v="78.534400000000005"/>
  </r>
  <r>
    <x v="108"/>
    <x v="1"/>
    <x v="6"/>
    <s v="С"/>
    <s v="Адрес78"/>
    <n v="1005360000"/>
    <x v="30"/>
    <x v="7"/>
    <s v="кг"/>
    <n v="2.5"/>
    <n v="526.69200000000001"/>
    <n v="638.875"/>
    <n v="112.18299999999999"/>
  </r>
  <r>
    <x v="108"/>
    <x v="1"/>
    <x v="111"/>
    <s v="Нт"/>
    <s v="Адрес1"/>
    <n v="5281000"/>
    <x v="46"/>
    <x v="6"/>
    <s v="кг"/>
    <n v="3"/>
    <n v="595.96350000000007"/>
    <n v="718.8"/>
    <n v="122.83649999999989"/>
  </r>
  <r>
    <x v="108"/>
    <x v="1"/>
    <x v="70"/>
    <s v="ЭС"/>
    <s v="Адрес139"/>
    <n v="190000"/>
    <x v="54"/>
    <x v="6"/>
    <s v="кг"/>
    <n v="3"/>
    <n v="595.96350000000007"/>
    <n v="732.3"/>
    <n v="136.33649999999989"/>
  </r>
  <r>
    <x v="108"/>
    <x v="1"/>
    <x v="33"/>
    <s v="К"/>
    <s v="Адрес90"/>
    <n v="580000"/>
    <x v="3"/>
    <x v="2"/>
    <s v="кг"/>
    <n v="16"/>
    <n v="1190.6112000000001"/>
    <n v="1328.8"/>
    <n v="138.1887999999999"/>
  </r>
  <r>
    <x v="108"/>
    <x v="1"/>
    <x v="8"/>
    <s v="ЭС"/>
    <s v="Адрес157"/>
    <n v="190000"/>
    <x v="54"/>
    <x v="6"/>
    <s v="кг"/>
    <n v="4.3"/>
    <n v="1144.508"/>
    <n v="1295.8"/>
    <n v="151.29199999999992"/>
  </r>
  <r>
    <x v="108"/>
    <x v="1"/>
    <x v="60"/>
    <s v="ЭС"/>
    <s v="Адрес64"/>
    <n v="580000"/>
    <x v="3"/>
    <x v="2"/>
    <s v="кг"/>
    <n v="10"/>
    <n v="1096.9000000000001"/>
    <n v="1331"/>
    <n v="234.09999999999991"/>
  </r>
  <r>
    <x v="108"/>
    <x v="18"/>
    <x v="17"/>
    <s v="ЭС"/>
    <s v="Адрес132"/>
    <n v="1005050100"/>
    <x v="69"/>
    <x v="1"/>
    <s v="кг"/>
    <n v="8"/>
    <n v="1716.8"/>
    <n v="1953.6"/>
    <n v="236.79999999999995"/>
  </r>
  <r>
    <x v="108"/>
    <x v="9"/>
    <x v="4"/>
    <s v="ЭС"/>
    <s v="Адрес77"/>
    <n v="573100"/>
    <x v="23"/>
    <x v="2"/>
    <s v="кг"/>
    <n v="20"/>
    <n v="1869.6"/>
    <n v="2231.6"/>
    <n v="362"/>
  </r>
  <r>
    <x v="109"/>
    <x v="1"/>
    <x v="130"/>
    <s v="Опт"/>
    <s v="Адрес7"/>
    <n v="1005051700"/>
    <x v="2"/>
    <x v="1"/>
    <s v="кг"/>
    <n v="3.5"/>
    <n v="393.70590000000004"/>
    <n v="391.3"/>
    <n v="-2.405900000000031"/>
  </r>
  <r>
    <x v="109"/>
    <x v="6"/>
    <x v="31"/>
    <s v="ЭС"/>
    <s v="Адрес114"/>
    <n v="1005712010"/>
    <x v="24"/>
    <x v="5"/>
    <s v="кг"/>
    <n v="0.2"/>
    <n v="18.429000000000002"/>
    <n v="26.16"/>
    <n v="7.7309999999999981"/>
  </r>
  <r>
    <x v="109"/>
    <x v="6"/>
    <x v="4"/>
    <s v="ЭС"/>
    <s v="Адрес77"/>
    <n v="1005040600"/>
    <x v="53"/>
    <x v="5"/>
    <s v="кг"/>
    <n v="0.215"/>
    <n v="57.2254"/>
    <n v="70.38"/>
    <n v="13.154599999999995"/>
  </r>
  <r>
    <x v="109"/>
    <x v="18"/>
    <x v="4"/>
    <s v="ЭС"/>
    <s v="Адрес77"/>
    <n v="1005040500"/>
    <x v="11"/>
    <x v="5"/>
    <s v="кг"/>
    <n v="3"/>
    <n v="214.62"/>
    <n v="244.11"/>
    <n v="29.490000000000009"/>
  </r>
  <r>
    <x v="109"/>
    <x v="1"/>
    <x v="15"/>
    <s v="См"/>
    <s v="Адрес128"/>
    <n v="1005212000"/>
    <x v="57"/>
    <x v="3"/>
    <s v="кг"/>
    <n v="3.4"/>
    <n v="243.23600000000002"/>
    <n v="276.65800000000002"/>
    <n v="33.421999999999997"/>
  </r>
  <r>
    <x v="109"/>
    <x v="1"/>
    <x v="10"/>
    <s v="См"/>
    <s v="Адрес143"/>
    <n v="1005050300"/>
    <x v="74"/>
    <x v="1"/>
    <s v="кг"/>
    <n v="3.5"/>
    <n v="365.10599999999999"/>
    <n v="398.72"/>
    <n v="33.614000000000033"/>
  </r>
  <r>
    <x v="109"/>
    <x v="1"/>
    <x v="205"/>
    <s v="Мм"/>
    <s v="Адрес218"/>
    <n v="270200"/>
    <x v="56"/>
    <x v="0"/>
    <s v="кг"/>
    <n v="7"/>
    <n v="748.79700000000003"/>
    <n v="782.6"/>
    <n v="33.802999999999997"/>
  </r>
  <r>
    <x v="109"/>
    <x v="1"/>
    <x v="25"/>
    <s v="ЭС"/>
    <s v="Адрес131"/>
    <n v="1005050000"/>
    <x v="76"/>
    <x v="1"/>
    <s v="кг"/>
    <n v="3.5"/>
    <n v="355.06100000000004"/>
    <n v="398.72"/>
    <n v="43.658999999999992"/>
  </r>
  <r>
    <x v="109"/>
    <x v="18"/>
    <x v="66"/>
    <s v="ЭС"/>
    <s v="Адрес69"/>
    <n v="1005040600"/>
    <x v="53"/>
    <x v="5"/>
    <s v="кг"/>
    <n v="2.4"/>
    <n v="209.2654"/>
    <n v="255.16800000000001"/>
    <n v="45.902600000000007"/>
  </r>
  <r>
    <x v="109"/>
    <x v="6"/>
    <x v="37"/>
    <s v="ЭС"/>
    <s v="Адрес181"/>
    <n v="220000"/>
    <x v="17"/>
    <x v="6"/>
    <s v="кг"/>
    <n v="0.46"/>
    <n v="136.75020000000001"/>
    <n v="184.4"/>
    <n v="47.649799999999999"/>
  </r>
  <r>
    <x v="109"/>
    <x v="1"/>
    <x v="12"/>
    <s v="ЭС"/>
    <s v="Адрес142"/>
    <n v="1005050100"/>
    <x v="69"/>
    <x v="1"/>
    <s v="кг"/>
    <n v="3.5"/>
    <n v="350.52499999999998"/>
    <n v="398.72"/>
    <n v="48.19500000000005"/>
  </r>
  <r>
    <x v="109"/>
    <x v="1"/>
    <x v="17"/>
    <s v="ЭС"/>
    <s v="Адрес132"/>
    <n v="1005050100"/>
    <x v="69"/>
    <x v="1"/>
    <s v="кг"/>
    <n v="3"/>
    <n v="286.0788"/>
    <n v="335.25"/>
    <n v="49.171199999999999"/>
  </r>
  <r>
    <x v="109"/>
    <x v="13"/>
    <x v="141"/>
    <s v="Мм"/>
    <s v="Адрес13"/>
    <n v="1005040600"/>
    <x v="53"/>
    <x v="5"/>
    <s v="кг"/>
    <n v="3"/>
    <n v="214.65"/>
    <n v="263.94"/>
    <n v="49.289999999999992"/>
  </r>
  <r>
    <x v="109"/>
    <x v="1"/>
    <x v="7"/>
    <s v="См"/>
    <s v="Адрес118"/>
    <n v="5281000"/>
    <x v="46"/>
    <x v="6"/>
    <s v="кг"/>
    <n v="8"/>
    <n v="427.23200000000003"/>
    <n v="477.2"/>
    <n v="49.967999999999961"/>
  </r>
  <r>
    <x v="109"/>
    <x v="1"/>
    <x v="24"/>
    <s v="См"/>
    <s v="Адрес87"/>
    <n v="260100"/>
    <x v="16"/>
    <x v="6"/>
    <s v="кг"/>
    <n v="7.5"/>
    <n v="452.9425"/>
    <n v="506.25"/>
    <n v="53.307500000000005"/>
  </r>
  <r>
    <x v="109"/>
    <x v="1"/>
    <x v="187"/>
    <s v="Мм"/>
    <s v="Адрес65"/>
    <n v="1005201000"/>
    <x v="4"/>
    <x v="3"/>
    <s v="кг"/>
    <n v="2"/>
    <n v="331.54040000000003"/>
    <n v="389.7"/>
    <n v="58.159599999999955"/>
  </r>
  <r>
    <x v="109"/>
    <x v="1"/>
    <x v="114"/>
    <s v="См"/>
    <s v="Адрес159"/>
    <n v="210200"/>
    <x v="19"/>
    <x v="6"/>
    <s v="кг"/>
    <n v="4"/>
    <n v="335.30600000000004"/>
    <n v="401.6"/>
    <n v="66.293999999999983"/>
  </r>
  <r>
    <x v="109"/>
    <x v="18"/>
    <x v="66"/>
    <s v="ЭС"/>
    <s v="Адрес69"/>
    <n v="5160002"/>
    <x v="38"/>
    <x v="6"/>
    <s v="кг"/>
    <n v="5"/>
    <n v="548.45000000000005"/>
    <n v="621"/>
    <n v="72.549999999999955"/>
  </r>
  <r>
    <x v="109"/>
    <x v="1"/>
    <x v="40"/>
    <s v="ЭС"/>
    <s v="Адрес76"/>
    <n v="1005051500"/>
    <x v="1"/>
    <x v="1"/>
    <s v="кг"/>
    <n v="4.5"/>
    <n v="620.32320000000004"/>
    <n v="693.9"/>
    <n v="73.576799999999935"/>
  </r>
  <r>
    <x v="109"/>
    <x v="6"/>
    <x v="1"/>
    <s v="ЭС"/>
    <s v="Адрес88"/>
    <n v="1005244000"/>
    <x v="50"/>
    <x v="7"/>
    <s v="кг"/>
    <n v="2"/>
    <n v="216.3588"/>
    <n v="293.26"/>
    <n v="76.901199999999989"/>
  </r>
  <r>
    <x v="109"/>
    <x v="13"/>
    <x v="35"/>
    <s v="ЭС"/>
    <s v="Адрес103"/>
    <n v="280500"/>
    <x v="6"/>
    <x v="0"/>
    <s v="кг"/>
    <n v="5"/>
    <n v="391.01350000000002"/>
    <n v="480.95"/>
    <n v="89.936499999999967"/>
  </r>
  <r>
    <x v="109"/>
    <x v="1"/>
    <x v="9"/>
    <s v="См"/>
    <s v="Адрес148"/>
    <n v="1005212000"/>
    <x v="57"/>
    <x v="3"/>
    <s v="кг"/>
    <n v="2.2999999999999998"/>
    <n v="658.154"/>
    <n v="748.7"/>
    <n v="90.546000000000049"/>
  </r>
  <r>
    <x v="109"/>
    <x v="13"/>
    <x v="35"/>
    <s v="ЭС"/>
    <s v="Адрес103"/>
    <n v="1005712010"/>
    <x v="24"/>
    <x v="5"/>
    <s v="кг"/>
    <n v="8"/>
    <n v="427.32960000000003"/>
    <n v="525.52"/>
    <n v="98.190399999999954"/>
  </r>
  <r>
    <x v="109"/>
    <x v="1"/>
    <x v="12"/>
    <s v="ЭС"/>
    <s v="Адрес142"/>
    <n v="1005274600"/>
    <x v="32"/>
    <x v="7"/>
    <s v="кг"/>
    <n v="5.2"/>
    <n v="731.98"/>
    <n v="836"/>
    <n v="104.01999999999998"/>
  </r>
  <r>
    <x v="109"/>
    <x v="18"/>
    <x v="4"/>
    <s v="ЭС"/>
    <s v="Адрес77"/>
    <n v="1005201100"/>
    <x v="45"/>
    <x v="3"/>
    <s v="кг"/>
    <n v="4"/>
    <n v="820"/>
    <n v="933.2"/>
    <n v="113.20000000000005"/>
  </r>
  <r>
    <x v="109"/>
    <x v="18"/>
    <x v="84"/>
    <s v="См"/>
    <s v="Адрес173"/>
    <n v="1005400001"/>
    <x v="43"/>
    <x v="7"/>
    <s v="кг"/>
    <n v="17"/>
    <n v="843.37"/>
    <n v="959.14"/>
    <n v="115.76999999999998"/>
  </r>
  <r>
    <x v="109"/>
    <x v="1"/>
    <x v="206"/>
    <s v="Мм"/>
    <s v="Адрес15"/>
    <n v="1005186200"/>
    <x v="64"/>
    <x v="3"/>
    <s v="кг"/>
    <n v="20"/>
    <n v="1907.952"/>
    <n v="2130"/>
    <n v="222.048"/>
  </r>
  <r>
    <x v="109"/>
    <x v="18"/>
    <x v="38"/>
    <s v="ЭС"/>
    <s v="Адрес72"/>
    <n v="1005050100"/>
    <x v="69"/>
    <x v="1"/>
    <s v="кг"/>
    <n v="8"/>
    <n v="1869.5920000000001"/>
    <n v="2126.4"/>
    <n v="256.80799999999999"/>
  </r>
  <r>
    <x v="110"/>
    <x v="6"/>
    <x v="21"/>
    <s v="ЭС"/>
    <s v="Адрес141"/>
    <n v="1005712005"/>
    <x v="55"/>
    <x v="5"/>
    <s v="кг"/>
    <n v="0.2"/>
    <n v="18.455100000000002"/>
    <n v="26.16"/>
    <n v="7.7048999999999985"/>
  </r>
  <r>
    <x v="110"/>
    <x v="6"/>
    <x v="17"/>
    <s v="ЭС"/>
    <s v="Адрес132"/>
    <n v="1005712365"/>
    <x v="51"/>
    <x v="5"/>
    <s v="кг"/>
    <n v="0.3"/>
    <n v="4.6818600000000004"/>
    <n v="22.29"/>
    <n v="17.608139999999999"/>
  </r>
  <r>
    <x v="110"/>
    <x v="1"/>
    <x v="28"/>
    <s v="ЭС"/>
    <s v="Адрес130"/>
    <n v="1005212101"/>
    <x v="20"/>
    <x v="3"/>
    <s v="кг"/>
    <n v="1.65"/>
    <n v="230.78"/>
    <n v="262.57"/>
    <n v="31.789999999999992"/>
  </r>
  <r>
    <x v="110"/>
    <x v="18"/>
    <x v="40"/>
    <s v="ЭС"/>
    <s v="Адрес76"/>
    <n v="1005400001"/>
    <x v="43"/>
    <x v="7"/>
    <s v="кг"/>
    <n v="5.7"/>
    <n v="255.64500000000001"/>
    <n v="290.64300000000003"/>
    <n v="34.998000000000019"/>
  </r>
  <r>
    <x v="110"/>
    <x v="18"/>
    <x v="21"/>
    <s v="ЭС"/>
    <s v="Адрес141"/>
    <n v="1005212101"/>
    <x v="20"/>
    <x v="3"/>
    <s v="кг"/>
    <n v="2.9"/>
    <n v="271.06299999999999"/>
    <n v="308.32800000000003"/>
    <n v="37.265000000000043"/>
  </r>
  <r>
    <x v="110"/>
    <x v="18"/>
    <x v="28"/>
    <s v="ЭС"/>
    <s v="Адрес130"/>
    <n v="1005220000"/>
    <x v="60"/>
    <x v="3"/>
    <s v="кг"/>
    <n v="3.5"/>
    <n v="327.14499999999998"/>
    <n v="372.12"/>
    <n v="44.975000000000023"/>
  </r>
  <r>
    <x v="110"/>
    <x v="1"/>
    <x v="207"/>
    <s v="Мм"/>
    <s v="Адрес184"/>
    <n v="280500"/>
    <x v="6"/>
    <x v="0"/>
    <s v="кг"/>
    <n v="5"/>
    <n v="391.0385"/>
    <n v="436.5"/>
    <n v="45.461500000000001"/>
  </r>
  <r>
    <x v="110"/>
    <x v="18"/>
    <x v="106"/>
    <s v="Опт"/>
    <s v="Адрес166"/>
    <n v="1005050200"/>
    <x v="29"/>
    <x v="1"/>
    <s v="кг"/>
    <n v="2.6"/>
    <n v="365.99"/>
    <n v="418"/>
    <n v="52.009999999999991"/>
  </r>
  <r>
    <x v="110"/>
    <x v="18"/>
    <x v="81"/>
    <s v="ЭС"/>
    <s v="Адрес119"/>
    <n v="280500"/>
    <x v="6"/>
    <x v="0"/>
    <s v="кг"/>
    <n v="5"/>
    <n v="391.0385"/>
    <n v="444.8"/>
    <n v="53.761500000000012"/>
  </r>
  <r>
    <x v="110"/>
    <x v="1"/>
    <x v="59"/>
    <s v="См"/>
    <s v="Адрес138"/>
    <n v="270200"/>
    <x v="56"/>
    <x v="0"/>
    <s v="кг"/>
    <n v="3.3"/>
    <n v="461.56"/>
    <n v="515.9"/>
    <n v="54.339999999999975"/>
  </r>
  <r>
    <x v="110"/>
    <x v="18"/>
    <x v="29"/>
    <s v="ЭС"/>
    <s v="Адрес107"/>
    <n v="1005220000"/>
    <x v="60"/>
    <x v="3"/>
    <s v="кг"/>
    <n v="2.64"/>
    <n v="400.56120000000004"/>
    <n v="455.64"/>
    <n v="55.078799999999944"/>
  </r>
  <r>
    <x v="110"/>
    <x v="1"/>
    <x v="19"/>
    <s v="ЭС"/>
    <s v="Адрес134"/>
    <n v="1005360000"/>
    <x v="30"/>
    <x v="7"/>
    <s v="кг"/>
    <n v="2.64"/>
    <n v="400.55880000000002"/>
    <n v="455.64"/>
    <n v="55.081199999999967"/>
  </r>
  <r>
    <x v="110"/>
    <x v="18"/>
    <x v="4"/>
    <s v="ЭС"/>
    <s v="Адрес77"/>
    <n v="5221000"/>
    <x v="13"/>
    <x v="6"/>
    <s v="кг"/>
    <n v="5"/>
    <n v="389.41550000000001"/>
    <n v="444.8"/>
    <n v="55.384500000000003"/>
  </r>
  <r>
    <x v="110"/>
    <x v="18"/>
    <x v="30"/>
    <s v="ЭС"/>
    <s v="Адрес92"/>
    <n v="1005040600"/>
    <x v="53"/>
    <x v="5"/>
    <s v="кг"/>
    <n v="6"/>
    <n v="429.3"/>
    <n v="488.22"/>
    <n v="58.920000000000016"/>
  </r>
  <r>
    <x v="110"/>
    <x v="20"/>
    <x v="75"/>
    <s v="ЭС"/>
    <s v="Адрес150"/>
    <n v="1005186200"/>
    <x v="64"/>
    <x v="3"/>
    <s v="кг"/>
    <n v="3.2"/>
    <n v="260.35200000000003"/>
    <n v="322"/>
    <n v="61.647999999999968"/>
  </r>
  <r>
    <x v="110"/>
    <x v="20"/>
    <x v="0"/>
    <s v="С"/>
    <s v="Адрес151"/>
    <n v="5162402"/>
    <x v="31"/>
    <x v="6"/>
    <s v="кг"/>
    <n v="3.2"/>
    <n v="256.55600000000004"/>
    <n v="322"/>
    <n v="65.44399999999996"/>
  </r>
  <r>
    <x v="110"/>
    <x v="1"/>
    <x v="47"/>
    <s v="ЭС"/>
    <s v="Адрес162"/>
    <n v="580000"/>
    <x v="3"/>
    <x v="2"/>
    <s v="кг"/>
    <n v="6"/>
    <n v="492.2328"/>
    <n v="559.91999999999996"/>
    <n v="67.687199999999962"/>
  </r>
  <r>
    <x v="110"/>
    <x v="18"/>
    <x v="24"/>
    <s v="См"/>
    <s v="Адрес87"/>
    <n v="1005244600"/>
    <x v="49"/>
    <x v="7"/>
    <s v="кг"/>
    <n v="3.5"/>
    <n v="301.27019999999999"/>
    <n v="372.12"/>
    <n v="70.849800000000016"/>
  </r>
  <r>
    <x v="110"/>
    <x v="1"/>
    <x v="60"/>
    <s v="ЭС"/>
    <s v="Адрес64"/>
    <n v="580000"/>
    <x v="3"/>
    <x v="2"/>
    <s v="кг"/>
    <n v="8"/>
    <n v="595.30560000000003"/>
    <n v="673.84"/>
    <n v="78.534400000000005"/>
  </r>
  <r>
    <x v="110"/>
    <x v="20"/>
    <x v="15"/>
    <s v="См"/>
    <s v="Адрес128"/>
    <n v="210000"/>
    <x v="17"/>
    <x v="6"/>
    <s v="кг"/>
    <n v="2.56"/>
    <n v="259.11360000000002"/>
    <n v="338.56"/>
    <n v="79.446399999999983"/>
  </r>
  <r>
    <x v="110"/>
    <x v="1"/>
    <x v="19"/>
    <s v="ЭС"/>
    <s v="Адрес134"/>
    <n v="15000"/>
    <x v="42"/>
    <x v="6"/>
    <s v="кг"/>
    <n v="7"/>
    <n v="642.23120000000006"/>
    <n v="730.45"/>
    <n v="88.218799999999987"/>
  </r>
  <r>
    <x v="110"/>
    <x v="1"/>
    <x v="3"/>
    <s v="С"/>
    <s v="Адрес156"/>
    <n v="210200"/>
    <x v="19"/>
    <x v="6"/>
    <s v="кг"/>
    <n v="2.2999999999999998"/>
    <n v="658.154"/>
    <n v="748.7"/>
    <n v="90.546000000000049"/>
  </r>
  <r>
    <x v="110"/>
    <x v="18"/>
    <x v="40"/>
    <s v="ЭС"/>
    <s v="Адрес76"/>
    <n v="252005"/>
    <x v="12"/>
    <x v="0"/>
    <s v="кг"/>
    <n v="1.8"/>
    <n v="181.14960000000002"/>
    <n v="274.8"/>
    <n v="93.650399999999991"/>
  </r>
  <r>
    <x v="110"/>
    <x v="1"/>
    <x v="16"/>
    <s v="ЭС"/>
    <s v="Адрес146"/>
    <n v="1005360000"/>
    <x v="30"/>
    <x v="7"/>
    <s v="кг"/>
    <n v="2.5"/>
    <n v="526.69200000000001"/>
    <n v="650.95000000000005"/>
    <n v="124.25800000000004"/>
  </r>
  <r>
    <x v="110"/>
    <x v="1"/>
    <x v="18"/>
    <s v="С"/>
    <s v="Адрес135"/>
    <n v="30000"/>
    <x v="15"/>
    <x v="0"/>
    <s v="кг"/>
    <n v="3"/>
    <n v="588.29129999999998"/>
    <n v="718.8"/>
    <n v="130.50869999999998"/>
  </r>
  <r>
    <x v="110"/>
    <x v="1"/>
    <x v="18"/>
    <s v="С"/>
    <s v="Адрес135"/>
    <n v="270300"/>
    <x v="61"/>
    <x v="0"/>
    <s v="кг"/>
    <n v="15"/>
    <n v="1187.7"/>
    <n v="1326"/>
    <n v="138.29999999999995"/>
  </r>
  <r>
    <x v="110"/>
    <x v="1"/>
    <x v="4"/>
    <s v="ЭС"/>
    <s v="Адрес77"/>
    <n v="1005212300"/>
    <x v="83"/>
    <x v="3"/>
    <s v="кг"/>
    <n v="3.13"/>
    <n v="1030.1960000000001"/>
    <n v="1171.8"/>
    <n v="141.60399999999981"/>
  </r>
  <r>
    <x v="110"/>
    <x v="1"/>
    <x v="3"/>
    <s v="С"/>
    <s v="Адрес156"/>
    <n v="270400"/>
    <x v="0"/>
    <x v="0"/>
    <s v="кг"/>
    <n v="15"/>
    <n v="1166.8735000000001"/>
    <n v="1309.5"/>
    <n v="142.62649999999985"/>
  </r>
  <r>
    <x v="110"/>
    <x v="7"/>
    <x v="58"/>
    <s v="Мм"/>
    <s v="Адрес31"/>
    <n v="1005030501"/>
    <x v="34"/>
    <x v="5"/>
    <s v="кг"/>
    <n v="11.2"/>
    <n v="1121.68"/>
    <n v="1271.2"/>
    <n v="149.51999999999998"/>
  </r>
  <r>
    <x v="110"/>
    <x v="1"/>
    <x v="3"/>
    <s v="С"/>
    <s v="Адрес156"/>
    <n v="15000"/>
    <x v="42"/>
    <x v="6"/>
    <s v="кг"/>
    <n v="3.6"/>
    <n v="362.29920000000004"/>
    <n v="549.6"/>
    <n v="187.30079999999998"/>
  </r>
  <r>
    <x v="110"/>
    <x v="1"/>
    <x v="21"/>
    <s v="ЭС"/>
    <s v="Адрес141"/>
    <n v="1005212101"/>
    <x v="20"/>
    <x v="3"/>
    <s v="кг"/>
    <n v="10"/>
    <n v="1364.3690000000001"/>
    <n v="1605.7"/>
    <n v="241.3309999999999"/>
  </r>
  <r>
    <x v="110"/>
    <x v="18"/>
    <x v="88"/>
    <s v="ЭС"/>
    <s v="Адрес71"/>
    <n v="1005400001"/>
    <x v="43"/>
    <x v="7"/>
    <s v="кг"/>
    <n v="20"/>
    <n v="2747.3556000000003"/>
    <n v="3211.4"/>
    <n v="464.04439999999977"/>
  </r>
  <r>
    <x v="110"/>
    <x v="7"/>
    <x v="109"/>
    <s v="Опт"/>
    <s v="Адрес153"/>
    <n v="5221000"/>
    <x v="13"/>
    <x v="6"/>
    <s v="кг"/>
    <n v="20"/>
    <n v="1441.7845"/>
    <n v="2179.75"/>
    <n v="737.96550000000002"/>
  </r>
  <r>
    <x v="111"/>
    <x v="7"/>
    <x v="61"/>
    <s v="ЭС"/>
    <s v="Адрес180"/>
    <n v="1005050000"/>
    <x v="76"/>
    <x v="1"/>
    <s v="кг"/>
    <n v="3.5"/>
    <n v="395.31060000000002"/>
    <n v="397.25"/>
    <n v="1.9393999999999778"/>
  </r>
  <r>
    <x v="111"/>
    <x v="7"/>
    <x v="12"/>
    <s v="ЭС"/>
    <s v="Адрес142"/>
    <n v="1005050300"/>
    <x v="74"/>
    <x v="1"/>
    <s v="кг"/>
    <n v="7"/>
    <n v="789.26960000000008"/>
    <n v="794.5"/>
    <n v="5.2303999999999178"/>
  </r>
  <r>
    <x v="111"/>
    <x v="18"/>
    <x v="22"/>
    <s v="ЭС"/>
    <s v="Адрес129"/>
    <n v="1005244000"/>
    <x v="50"/>
    <x v="7"/>
    <s v="кг"/>
    <n v="2.52"/>
    <n v="206.64"/>
    <n v="234.78"/>
    <n v="28.140000000000015"/>
  </r>
  <r>
    <x v="111"/>
    <x v="1"/>
    <x v="36"/>
    <s v="См"/>
    <s v="Адрес104"/>
    <n v="1005051600"/>
    <x v="72"/>
    <x v="1"/>
    <s v="кг"/>
    <n v="5.7"/>
    <n v="255.64500000000001"/>
    <n v="285.28500000000003"/>
    <n v="29.640000000000015"/>
  </r>
  <r>
    <x v="111"/>
    <x v="1"/>
    <x v="208"/>
    <s v="Мм"/>
    <s v="Адрес255"/>
    <n v="260000"/>
    <x v="79"/>
    <x v="6"/>
    <s v="кг"/>
    <n v="1.65"/>
    <n v="272.68889999999999"/>
    <n v="310.31"/>
    <n v="37.621100000000013"/>
  </r>
  <r>
    <x v="111"/>
    <x v="18"/>
    <x v="41"/>
    <s v="См"/>
    <s v="Адрес137"/>
    <n v="1005040700"/>
    <x v="33"/>
    <x v="5"/>
    <s v="кг"/>
    <n v="1.65"/>
    <n v="272.51949999999999"/>
    <n v="310.31"/>
    <n v="37.790500000000009"/>
  </r>
  <r>
    <x v="111"/>
    <x v="1"/>
    <x v="5"/>
    <s v="ЭС"/>
    <s v="Адрес89"/>
    <n v="30000"/>
    <x v="15"/>
    <x v="0"/>
    <s v="кг"/>
    <n v="4"/>
    <n v="351.178"/>
    <n v="394"/>
    <n v="42.822000000000003"/>
  </r>
  <r>
    <x v="111"/>
    <x v="1"/>
    <x v="164"/>
    <s v="ЭС"/>
    <s v="Адрес70"/>
    <n v="252005"/>
    <x v="12"/>
    <x v="0"/>
    <s v="кг"/>
    <n v="8"/>
    <n v="426.98160000000001"/>
    <n v="477.2"/>
    <n v="50.218399999999974"/>
  </r>
  <r>
    <x v="111"/>
    <x v="18"/>
    <x v="34"/>
    <s v="С"/>
    <s v="Адрес120"/>
    <n v="170100"/>
    <x v="73"/>
    <x v="2"/>
    <s v="кг"/>
    <n v="2.64"/>
    <n v="400.5564"/>
    <n v="455.64"/>
    <n v="55.08359999999999"/>
  </r>
  <r>
    <x v="111"/>
    <x v="18"/>
    <x v="15"/>
    <s v="См"/>
    <s v="Адрес128"/>
    <n v="5160002"/>
    <x v="38"/>
    <x v="6"/>
    <s v="кг"/>
    <n v="8"/>
    <n v="427.32960000000003"/>
    <n v="484.24"/>
    <n v="56.910399999999981"/>
  </r>
  <r>
    <x v="111"/>
    <x v="1"/>
    <x v="97"/>
    <s v="Мм"/>
    <s v="Адрес37"/>
    <n v="260000"/>
    <x v="79"/>
    <x v="6"/>
    <s v="кг"/>
    <n v="8.5"/>
    <n v="421.685"/>
    <n v="479.57"/>
    <n v="57.884999999999991"/>
  </r>
  <r>
    <x v="111"/>
    <x v="1"/>
    <x v="82"/>
    <s v="Мм"/>
    <s v="Адрес60"/>
    <n v="1005040800"/>
    <x v="9"/>
    <x v="5"/>
    <s v="кг"/>
    <n v="7.5"/>
    <n v="452.65499999999997"/>
    <n v="515.25"/>
    <n v="62.595000000000027"/>
  </r>
  <r>
    <x v="111"/>
    <x v="7"/>
    <x v="17"/>
    <s v="ЭС"/>
    <s v="Адрес132"/>
    <n v="1005050000"/>
    <x v="76"/>
    <x v="1"/>
    <s v="кг"/>
    <n v="3"/>
    <n v="277.40790000000004"/>
    <n v="340.5"/>
    <n v="63.092099999999959"/>
  </r>
  <r>
    <x v="111"/>
    <x v="18"/>
    <x v="36"/>
    <s v="См"/>
    <s v="Адрес104"/>
    <n v="1005400001"/>
    <x v="43"/>
    <x v="7"/>
    <s v="кг"/>
    <n v="2.64"/>
    <n v="480.68880000000001"/>
    <n v="546.84"/>
    <n v="66.151200000000017"/>
  </r>
  <r>
    <x v="111"/>
    <x v="18"/>
    <x v="24"/>
    <s v="См"/>
    <s v="Адрес87"/>
    <n v="1005212101"/>
    <x v="20"/>
    <x v="3"/>
    <s v="кг"/>
    <n v="1.96"/>
    <n v="562.798"/>
    <n v="640.1"/>
    <n v="77.302000000000021"/>
  </r>
  <r>
    <x v="111"/>
    <x v="1"/>
    <x v="37"/>
    <s v="ЭС"/>
    <s v="Адрес181"/>
    <n v="251000"/>
    <x v="22"/>
    <x v="6"/>
    <s v="кг"/>
    <n v="1.84"/>
    <n v="591.7432"/>
    <n v="669.6"/>
    <n v="77.856800000000021"/>
  </r>
  <r>
    <x v="111"/>
    <x v="1"/>
    <x v="95"/>
    <s v="ЭС"/>
    <s v="Адрес155"/>
    <n v="1005053500"/>
    <x v="58"/>
    <x v="1"/>
    <s v="кг"/>
    <n v="7"/>
    <n v="704.09220000000005"/>
    <n v="782.6"/>
    <n v="78.507799999999975"/>
  </r>
  <r>
    <x v="111"/>
    <x v="18"/>
    <x v="19"/>
    <s v="ЭС"/>
    <s v="Адрес134"/>
    <n v="170000"/>
    <x v="67"/>
    <x v="2"/>
    <s v="кг"/>
    <n v="5"/>
    <n v="363.88150000000002"/>
    <n v="444.8"/>
    <n v="80.918499999999995"/>
  </r>
  <r>
    <x v="111"/>
    <x v="18"/>
    <x v="17"/>
    <s v="ЭС"/>
    <s v="Адрес132"/>
    <n v="170101"/>
    <x v="8"/>
    <x v="2"/>
    <s v="кг"/>
    <n v="2.2999999999999998"/>
    <n v="658.24300000000005"/>
    <n v="748.7"/>
    <n v="90.456999999999994"/>
  </r>
  <r>
    <x v="111"/>
    <x v="18"/>
    <x v="66"/>
    <s v="ЭС"/>
    <s v="Адрес69"/>
    <n v="1005274000"/>
    <x v="71"/>
    <x v="7"/>
    <s v="кг"/>
    <n v="3.5"/>
    <n v="684.38340000000005"/>
    <n v="778.43499999999995"/>
    <n v="94.051599999999894"/>
  </r>
  <r>
    <x v="111"/>
    <x v="1"/>
    <x v="157"/>
    <s v="Мм"/>
    <s v="Адрес179"/>
    <n v="5281000"/>
    <x v="46"/>
    <x v="6"/>
    <s v="кг"/>
    <n v="6"/>
    <n v="574.60559999999998"/>
    <n v="670.5"/>
    <n v="95.894400000000019"/>
  </r>
  <r>
    <x v="111"/>
    <x v="1"/>
    <x v="81"/>
    <s v="ЭС"/>
    <s v="Адрес119"/>
    <n v="252005"/>
    <x v="12"/>
    <x v="0"/>
    <s v="кг"/>
    <n v="8"/>
    <n v="377.6696"/>
    <n v="477.2"/>
    <n v="99.530399999999986"/>
  </r>
  <r>
    <x v="111"/>
    <x v="1"/>
    <x v="6"/>
    <s v="С"/>
    <s v="Адрес78"/>
    <n v="220000"/>
    <x v="17"/>
    <x v="6"/>
    <s v="кг"/>
    <n v="3.01"/>
    <n v="747.80510000000004"/>
    <n v="850.64"/>
    <n v="102.83489999999995"/>
  </r>
  <r>
    <x v="111"/>
    <x v="18"/>
    <x v="28"/>
    <s v="ЭС"/>
    <s v="Адрес130"/>
    <n v="1005186100"/>
    <x v="40"/>
    <x v="3"/>
    <s v="кг"/>
    <n v="4"/>
    <n v="934.8"/>
    <n v="1063.2"/>
    <n v="128.40000000000009"/>
  </r>
  <r>
    <x v="111"/>
    <x v="1"/>
    <x v="61"/>
    <s v="ЭС"/>
    <s v="Адрес180"/>
    <n v="1005220000"/>
    <x v="60"/>
    <x v="3"/>
    <s v="кг"/>
    <n v="10"/>
    <n v="953.976"/>
    <n v="1085"/>
    <n v="131.024"/>
  </r>
  <r>
    <x v="111"/>
    <x v="7"/>
    <x v="18"/>
    <s v="С"/>
    <s v="Адрес135"/>
    <n v="1005040600"/>
    <x v="53"/>
    <x v="5"/>
    <s v="кг"/>
    <n v="9"/>
    <n v="643.95000000000005"/>
    <n v="776.25"/>
    <n v="132.29999999999995"/>
  </r>
  <r>
    <x v="111"/>
    <x v="18"/>
    <x v="15"/>
    <s v="См"/>
    <s v="Адрес128"/>
    <n v="1005201100"/>
    <x v="45"/>
    <x v="3"/>
    <s v="кг"/>
    <n v="4"/>
    <n v="648.61080000000004"/>
    <n v="794.2"/>
    <n v="145.58920000000001"/>
  </r>
  <r>
    <x v="111"/>
    <x v="18"/>
    <x v="43"/>
    <s v="См"/>
    <s v="Адрес164"/>
    <n v="1005030501"/>
    <x v="34"/>
    <x v="5"/>
    <s v="кг"/>
    <n v="7.5"/>
    <n v="356.495"/>
    <n v="515.25"/>
    <n v="158.755"/>
  </r>
  <r>
    <x v="111"/>
    <x v="1"/>
    <x v="38"/>
    <s v="ЭС"/>
    <s v="Адрес72"/>
    <n v="1005212201"/>
    <x v="81"/>
    <x v="3"/>
    <s v="кг"/>
    <n v="32"/>
    <n v="1709.432"/>
    <n v="1908.8"/>
    <n v="199.36799999999994"/>
  </r>
  <r>
    <x v="111"/>
    <x v="7"/>
    <x v="20"/>
    <s v="ЭС"/>
    <s v="Адрес140"/>
    <n v="20200"/>
    <x v="70"/>
    <x v="0"/>
    <s v="кг"/>
    <n v="16"/>
    <n v="823.8"/>
    <n v="1030.4000000000001"/>
    <n v="206.60000000000014"/>
  </r>
  <r>
    <x v="111"/>
    <x v="1"/>
    <x v="67"/>
    <s v="ЭС"/>
    <s v="Адрес149"/>
    <n v="252505"/>
    <x v="14"/>
    <x v="0"/>
    <s v="кг"/>
    <n v="15"/>
    <n v="815.66"/>
    <n v="1030.5"/>
    <n v="214.84000000000003"/>
  </r>
  <r>
    <x v="111"/>
    <x v="18"/>
    <x v="34"/>
    <s v="С"/>
    <s v="Адрес120"/>
    <n v="1005244600"/>
    <x v="49"/>
    <x v="7"/>
    <s v="кг"/>
    <n v="6.45"/>
    <n v="1716.807"/>
    <n v="1943.7"/>
    <n v="226.89300000000003"/>
  </r>
  <r>
    <x v="111"/>
    <x v="1"/>
    <x v="111"/>
    <s v="Нт"/>
    <s v="Адрес1"/>
    <n v="5281000"/>
    <x v="46"/>
    <x v="6"/>
    <s v="кг"/>
    <n v="5.3760000000000003"/>
    <n v="581.25760000000002"/>
    <n v="936.32"/>
    <n v="355.06240000000003"/>
  </r>
  <r>
    <x v="111"/>
    <x v="7"/>
    <x v="32"/>
    <s v="ЭС"/>
    <s v="Адрес163"/>
    <n v="170100"/>
    <x v="73"/>
    <x v="2"/>
    <s v="кг"/>
    <n v="64"/>
    <n v="3417.1256000000003"/>
    <n v="4121.6000000000004"/>
    <n v="704.47440000000006"/>
  </r>
  <r>
    <x v="111"/>
    <x v="7"/>
    <x v="15"/>
    <s v="См"/>
    <s v="Адрес128"/>
    <n v="20100"/>
    <x v="5"/>
    <x v="0"/>
    <s v="кг"/>
    <n v="56"/>
    <n v="2847.6104"/>
    <n v="3606.4"/>
    <n v="758.78960000000006"/>
  </r>
  <r>
    <x v="112"/>
    <x v="7"/>
    <x v="5"/>
    <s v="ЭС"/>
    <s v="Адрес89"/>
    <n v="1005052500"/>
    <x v="51"/>
    <x v="1"/>
    <s v="кг"/>
    <n v="7"/>
    <n v="769.11660000000006"/>
    <n v="794.5"/>
    <n v="25.383399999999938"/>
  </r>
  <r>
    <x v="112"/>
    <x v="1"/>
    <x v="3"/>
    <s v="С"/>
    <s v="Адрес156"/>
    <n v="210100"/>
    <x v="18"/>
    <x v="6"/>
    <s v="кг"/>
    <n v="5.7"/>
    <n v="255.58800000000002"/>
    <n v="285.28500000000003"/>
    <n v="29.697000000000003"/>
  </r>
  <r>
    <x v="112"/>
    <x v="7"/>
    <x v="66"/>
    <s v="ЭС"/>
    <s v="Адрес69"/>
    <n v="1005052600"/>
    <x v="39"/>
    <x v="1"/>
    <s v="кг"/>
    <n v="7"/>
    <n v="764.78360000000009"/>
    <n v="794.5"/>
    <n v="29.716399999999908"/>
  </r>
  <r>
    <x v="112"/>
    <x v="18"/>
    <x v="104"/>
    <s v="Мм"/>
    <s v="Адрес61"/>
    <n v="1005052600"/>
    <x v="39"/>
    <x v="1"/>
    <s v="кг"/>
    <n v="1.65"/>
    <n v="230.78"/>
    <n v="262.57"/>
    <n v="31.789999999999992"/>
  </r>
  <r>
    <x v="112"/>
    <x v="1"/>
    <x v="2"/>
    <s v="ЭС"/>
    <s v="Адрес154"/>
    <n v="1005053500"/>
    <x v="58"/>
    <x v="1"/>
    <s v="кг"/>
    <n v="1.65"/>
    <n v="272.68889999999999"/>
    <n v="310.31"/>
    <n v="37.621100000000013"/>
  </r>
  <r>
    <x v="112"/>
    <x v="1"/>
    <x v="20"/>
    <s v="ЭС"/>
    <s v="Адрес140"/>
    <n v="251000"/>
    <x v="22"/>
    <x v="6"/>
    <s v="кг"/>
    <n v="4"/>
    <n v="352.78"/>
    <n v="401.6"/>
    <n v="48.82000000000005"/>
  </r>
  <r>
    <x v="112"/>
    <x v="1"/>
    <x v="153"/>
    <s v="Мм"/>
    <s v="Адрес272"/>
    <n v="280500"/>
    <x v="6"/>
    <x v="0"/>
    <s v="кг"/>
    <n v="5"/>
    <n v="391.0385"/>
    <n v="444.8"/>
    <n v="53.761500000000012"/>
  </r>
  <r>
    <x v="112"/>
    <x v="18"/>
    <x v="209"/>
    <s v="Мм"/>
    <s v="Адрес168"/>
    <n v="280500"/>
    <x v="6"/>
    <x v="0"/>
    <s v="кг"/>
    <n v="5"/>
    <n v="391.0385"/>
    <n v="444.8"/>
    <n v="53.761500000000012"/>
  </r>
  <r>
    <x v="112"/>
    <x v="18"/>
    <x v="37"/>
    <s v="ЭС"/>
    <s v="Адрес181"/>
    <n v="190000"/>
    <x v="54"/>
    <x v="6"/>
    <s v="кг"/>
    <n v="5"/>
    <n v="389.8365"/>
    <n v="444.8"/>
    <n v="54.96350000000001"/>
  </r>
  <r>
    <x v="112"/>
    <x v="1"/>
    <x v="34"/>
    <s v="С"/>
    <s v="Адрес120"/>
    <n v="1005712010"/>
    <x v="24"/>
    <x v="5"/>
    <s v="кг"/>
    <n v="2.64"/>
    <n v="400.55880000000002"/>
    <n v="455.64"/>
    <n v="55.081199999999967"/>
  </r>
  <r>
    <x v="112"/>
    <x v="1"/>
    <x v="92"/>
    <s v="Нт"/>
    <s v="Адрес147"/>
    <n v="252005"/>
    <x v="12"/>
    <x v="0"/>
    <s v="кг"/>
    <n v="8"/>
    <n v="427.32960000000003"/>
    <n v="484.24"/>
    <n v="56.910399999999981"/>
  </r>
  <r>
    <x v="112"/>
    <x v="18"/>
    <x v="115"/>
    <s v="Мм"/>
    <s v="Адрес40"/>
    <n v="1005040800"/>
    <x v="9"/>
    <x v="5"/>
    <s v="кг"/>
    <n v="6"/>
    <n v="429.24"/>
    <n v="488.22"/>
    <n v="58.980000000000018"/>
  </r>
  <r>
    <x v="112"/>
    <x v="18"/>
    <x v="95"/>
    <s v="ЭС"/>
    <s v="Адрес155"/>
    <n v="1005244000"/>
    <x v="50"/>
    <x v="7"/>
    <s v="кг"/>
    <n v="7.5"/>
    <n v="453"/>
    <n v="515.25"/>
    <n v="62.25"/>
  </r>
  <r>
    <x v="112"/>
    <x v="1"/>
    <x v="2"/>
    <s v="ЭС"/>
    <s v="Адрес154"/>
    <n v="1005212201"/>
    <x v="81"/>
    <x v="3"/>
    <s v="кг"/>
    <n v="5"/>
    <n v="591.77949999999998"/>
    <n v="658.75"/>
    <n v="66.970500000000015"/>
  </r>
  <r>
    <x v="112"/>
    <x v="1"/>
    <x v="210"/>
    <s v="Мм"/>
    <s v="Адрес251"/>
    <n v="270200"/>
    <x v="56"/>
    <x v="0"/>
    <s v="кг"/>
    <n v="2.15"/>
    <n v="572.25400000000002"/>
    <n v="647.9"/>
    <n v="75.645999999999958"/>
  </r>
  <r>
    <x v="112"/>
    <x v="1"/>
    <x v="4"/>
    <s v="ЭС"/>
    <s v="Адрес77"/>
    <n v="210200"/>
    <x v="19"/>
    <x v="6"/>
    <s v="кг"/>
    <n v="2.2999999999999998"/>
    <n v="658.24300000000005"/>
    <n v="735"/>
    <n v="76.756999999999948"/>
  </r>
  <r>
    <x v="112"/>
    <x v="18"/>
    <x v="84"/>
    <s v="См"/>
    <s v="Адрес173"/>
    <n v="1005050100"/>
    <x v="69"/>
    <x v="1"/>
    <s v="кг"/>
    <n v="8"/>
    <n v="387.09360000000004"/>
    <n v="486"/>
    <n v="98.906399999999962"/>
  </r>
  <r>
    <x v="112"/>
    <x v="18"/>
    <x v="115"/>
    <s v="Мм"/>
    <s v="Адрес40"/>
    <n v="1005212101"/>
    <x v="20"/>
    <x v="3"/>
    <s v="кг"/>
    <n v="8"/>
    <n v="700.476"/>
    <n v="803.2"/>
    <n v="102.72400000000005"/>
  </r>
  <r>
    <x v="112"/>
    <x v="1"/>
    <x v="31"/>
    <s v="ЭС"/>
    <s v="Адрес114"/>
    <n v="1005050200"/>
    <x v="29"/>
    <x v="1"/>
    <s v="кг"/>
    <n v="10"/>
    <n v="769.04600000000005"/>
    <n v="873"/>
    <n v="103.95399999999995"/>
  </r>
  <r>
    <x v="112"/>
    <x v="18"/>
    <x v="46"/>
    <s v="С"/>
    <s v="Адрес75"/>
    <n v="1005186200"/>
    <x v="64"/>
    <x v="3"/>
    <s v="кг"/>
    <n v="5.2"/>
    <n v="731.98"/>
    <n v="836"/>
    <n v="104.01999999999998"/>
  </r>
  <r>
    <x v="112"/>
    <x v="18"/>
    <x v="29"/>
    <s v="ЭС"/>
    <s v="Адрес107"/>
    <n v="1005010100"/>
    <x v="68"/>
    <x v="5"/>
    <s v="кг"/>
    <n v="4"/>
    <n v="820"/>
    <n v="933.2"/>
    <n v="113.20000000000005"/>
  </r>
  <r>
    <x v="112"/>
    <x v="18"/>
    <x v="111"/>
    <s v="Нт"/>
    <s v="Адрес1"/>
    <n v="210100"/>
    <x v="18"/>
    <x v="6"/>
    <s v="кг"/>
    <n v="5"/>
    <n v="548.45000000000005"/>
    <n v="678.05"/>
    <n v="129.59999999999991"/>
  </r>
  <r>
    <x v="112"/>
    <x v="18"/>
    <x v="211"/>
    <s v="Мм"/>
    <s v="Адрес43"/>
    <n v="252505"/>
    <x v="14"/>
    <x v="0"/>
    <s v="кг"/>
    <n v="10"/>
    <n v="953.976"/>
    <n v="1085"/>
    <n v="131.024"/>
  </r>
  <r>
    <x v="112"/>
    <x v="18"/>
    <x v="38"/>
    <s v="ЭС"/>
    <s v="Адрес72"/>
    <n v="1005201500"/>
    <x v="44"/>
    <x v="3"/>
    <s v="кг"/>
    <n v="4"/>
    <n v="660.78160000000003"/>
    <n v="794.2"/>
    <n v="133.41840000000002"/>
  </r>
  <r>
    <x v="112"/>
    <x v="1"/>
    <x v="70"/>
    <s v="ЭС"/>
    <s v="Адрес139"/>
    <n v="5221000"/>
    <x v="13"/>
    <x v="6"/>
    <s v="кг"/>
    <n v="24"/>
    <n v="1281.8768"/>
    <n v="1431.6"/>
    <n v="149.72319999999991"/>
  </r>
  <r>
    <x v="112"/>
    <x v="18"/>
    <x v="84"/>
    <s v="См"/>
    <s v="Адрес173"/>
    <n v="252505"/>
    <x v="14"/>
    <x v="0"/>
    <s v="кг"/>
    <n v="7.5"/>
    <n v="1030.7237"/>
    <n v="1204.2750000000001"/>
    <n v="173.55130000000008"/>
  </r>
  <r>
    <x v="112"/>
    <x v="7"/>
    <x v="35"/>
    <s v="ЭС"/>
    <s v="Адрес103"/>
    <n v="1005220000"/>
    <x v="60"/>
    <x v="3"/>
    <s v="кг"/>
    <n v="7"/>
    <n v="609.25549999999998"/>
    <n v="794.5"/>
    <n v="185.24450000000002"/>
  </r>
  <r>
    <x v="112"/>
    <x v="1"/>
    <x v="47"/>
    <s v="ЭС"/>
    <s v="Адрес162"/>
    <n v="5221000"/>
    <x v="13"/>
    <x v="6"/>
    <s v="кг"/>
    <n v="6"/>
    <n v="1191.9270000000001"/>
    <n v="1437.6"/>
    <n v="245.67299999999977"/>
  </r>
  <r>
    <x v="112"/>
    <x v="1"/>
    <x v="93"/>
    <s v="Мм"/>
    <s v="Адрес95"/>
    <n v="270300"/>
    <x v="61"/>
    <x v="0"/>
    <s v="кг"/>
    <n v="5.6"/>
    <n v="547.74720000000002"/>
    <n v="856.24"/>
    <n v="308.49279999999999"/>
  </r>
  <r>
    <x v="112"/>
    <x v="7"/>
    <x v="61"/>
    <s v="ЭС"/>
    <s v="Адрес180"/>
    <n v="1005274000"/>
    <x v="71"/>
    <x v="7"/>
    <s v="кг"/>
    <n v="24"/>
    <n v="1161.2808"/>
    <n v="1545.6"/>
    <n v="384.31919999999991"/>
  </r>
  <r>
    <x v="112"/>
    <x v="1"/>
    <x v="28"/>
    <s v="ЭС"/>
    <s v="Адрес130"/>
    <n v="210100"/>
    <x v="18"/>
    <x v="6"/>
    <s v="кг"/>
    <n v="12.88"/>
    <n v="3578.96"/>
    <n v="3995.6"/>
    <n v="416.63999999999987"/>
  </r>
  <r>
    <x v="112"/>
    <x v="1"/>
    <x v="31"/>
    <s v="ЭС"/>
    <s v="Адрес114"/>
    <n v="210200"/>
    <x v="19"/>
    <x v="6"/>
    <s v="кг"/>
    <n v="6.72"/>
    <n v="726.572"/>
    <n v="1148"/>
    <n v="421.428"/>
  </r>
  <r>
    <x v="112"/>
    <x v="7"/>
    <x v="30"/>
    <s v="ЭС"/>
    <s v="Адрес92"/>
    <n v="1005052600"/>
    <x v="39"/>
    <x v="1"/>
    <s v="кг"/>
    <n v="15"/>
    <n v="1187.7"/>
    <n v="1612.25"/>
    <n v="424.54999999999995"/>
  </r>
  <r>
    <x v="112"/>
    <x v="5"/>
    <x v="212"/>
    <s v="См"/>
    <s v="Адрес59"/>
    <n v="1005040200"/>
    <x v="21"/>
    <x v="5"/>
    <s v="кг"/>
    <n v="6"/>
    <n v="0"/>
    <n v="577.79999999999995"/>
    <n v="577.79999999999995"/>
  </r>
  <r>
    <x v="112"/>
    <x v="5"/>
    <x v="60"/>
    <s v="ЭС"/>
    <s v="Адрес64"/>
    <n v="1005212000"/>
    <x v="57"/>
    <x v="3"/>
    <s v="кг"/>
    <n v="75"/>
    <n v="7154.64"/>
    <n v="9675"/>
    <n v="2520.3599999999997"/>
  </r>
  <r>
    <x v="113"/>
    <x v="18"/>
    <x v="59"/>
    <s v="См"/>
    <s v="Адрес138"/>
    <n v="252005"/>
    <x v="12"/>
    <x v="0"/>
    <s v="кг"/>
    <n v="2.52"/>
    <n v="206.64"/>
    <n v="234.78"/>
    <n v="28.140000000000015"/>
  </r>
  <r>
    <x v="113"/>
    <x v="1"/>
    <x v="84"/>
    <s v="См"/>
    <s v="Адрес173"/>
    <n v="1005300500"/>
    <x v="28"/>
    <x v="7"/>
    <s v="кг"/>
    <n v="3"/>
    <n v="294.28559999999999"/>
    <n v="329.1"/>
    <n v="34.814400000000035"/>
  </r>
  <r>
    <x v="113"/>
    <x v="1"/>
    <x v="38"/>
    <s v="ЭС"/>
    <s v="Адрес72"/>
    <n v="573100"/>
    <x v="23"/>
    <x v="2"/>
    <s v="кг"/>
    <n v="5.7"/>
    <n v="255.62450000000001"/>
    <n v="290.64300000000003"/>
    <n v="35.018500000000017"/>
  </r>
  <r>
    <x v="113"/>
    <x v="1"/>
    <x v="34"/>
    <s v="С"/>
    <s v="Адрес120"/>
    <n v="1005050200"/>
    <x v="29"/>
    <x v="1"/>
    <s v="кг"/>
    <n v="3.5"/>
    <n v="351.02690000000001"/>
    <n v="391.3"/>
    <n v="40.273099999999999"/>
  </r>
  <r>
    <x v="113"/>
    <x v="1"/>
    <x v="39"/>
    <s v="ЭС"/>
    <s v="Адрес108"/>
    <n v="1005040700"/>
    <x v="33"/>
    <x v="5"/>
    <s v="кг"/>
    <n v="3"/>
    <n v="286.0788"/>
    <n v="329.1"/>
    <n v="43.021200000000022"/>
  </r>
  <r>
    <x v="113"/>
    <x v="7"/>
    <x v="3"/>
    <s v="С"/>
    <s v="Адрес156"/>
    <n v="20100"/>
    <x v="5"/>
    <x v="0"/>
    <s v="кг"/>
    <n v="4"/>
    <n v="213.42840000000001"/>
    <n v="257.60000000000002"/>
    <n v="44.171600000000012"/>
  </r>
  <r>
    <x v="113"/>
    <x v="18"/>
    <x v="139"/>
    <s v="Мм"/>
    <s v="Адрес295"/>
    <n v="20000"/>
    <x v="48"/>
    <x v="0"/>
    <s v="кг"/>
    <n v="3.5"/>
    <n v="327.18"/>
    <n v="372.12"/>
    <n v="44.94"/>
  </r>
  <r>
    <x v="113"/>
    <x v="18"/>
    <x v="13"/>
    <s v="ЭС"/>
    <s v="Адрес161"/>
    <n v="1005053500"/>
    <x v="58"/>
    <x v="1"/>
    <s v="кг"/>
    <n v="3.5"/>
    <n v="352.04610000000002"/>
    <n v="398.72"/>
    <n v="46.673900000000003"/>
  </r>
  <r>
    <x v="113"/>
    <x v="18"/>
    <x v="11"/>
    <s v="Опт"/>
    <s v="Адрес115"/>
    <n v="20000"/>
    <x v="48"/>
    <x v="0"/>
    <s v="кг"/>
    <n v="2.64"/>
    <n v="400.56720000000001"/>
    <n v="455.64"/>
    <n v="55.072799999999972"/>
  </r>
  <r>
    <x v="113"/>
    <x v="1"/>
    <x v="31"/>
    <s v="ЭС"/>
    <s v="Адрес114"/>
    <n v="1005300000"/>
    <x v="36"/>
    <x v="7"/>
    <s v="кг"/>
    <n v="6.8"/>
    <n v="486.47200000000004"/>
    <n v="542.98"/>
    <n v="56.507999999999981"/>
  </r>
  <r>
    <x v="113"/>
    <x v="1"/>
    <x v="30"/>
    <s v="ЭС"/>
    <s v="Адрес92"/>
    <n v="1500000801"/>
    <x v="7"/>
    <x v="4"/>
    <s v="кг"/>
    <n v="8"/>
    <n v="427.28320000000002"/>
    <n v="484.24"/>
    <n v="56.956799999999987"/>
  </r>
  <r>
    <x v="113"/>
    <x v="1"/>
    <x v="56"/>
    <s v="См"/>
    <s v="Адрес145"/>
    <n v="1005712010"/>
    <x v="24"/>
    <x v="5"/>
    <s v="кг"/>
    <n v="4.8"/>
    <n v="509.98080000000004"/>
    <n v="580.79999999999995"/>
    <n v="70.81919999999991"/>
  </r>
  <r>
    <x v="113"/>
    <x v="18"/>
    <x v="19"/>
    <s v="ЭС"/>
    <s v="Адрес134"/>
    <n v="1005053500"/>
    <x v="58"/>
    <x v="1"/>
    <s v="кг"/>
    <n v="5"/>
    <n v="372.46200000000005"/>
    <n v="444.8"/>
    <n v="72.337999999999965"/>
  </r>
  <r>
    <x v="113"/>
    <x v="18"/>
    <x v="50"/>
    <s v="Мм"/>
    <s v="Адрес4"/>
    <n v="1005201500"/>
    <x v="44"/>
    <x v="3"/>
    <s v="кг"/>
    <n v="1.84"/>
    <n v="598.93360000000007"/>
    <n v="682.16"/>
    <n v="83.226399999999899"/>
  </r>
  <r>
    <x v="113"/>
    <x v="1"/>
    <x v="4"/>
    <s v="ЭС"/>
    <s v="Адрес77"/>
    <n v="573100"/>
    <x v="23"/>
    <x v="2"/>
    <s v="кг"/>
    <n v="4"/>
    <n v="820"/>
    <n v="916"/>
    <n v="96"/>
  </r>
  <r>
    <x v="113"/>
    <x v="1"/>
    <x v="39"/>
    <s v="ЭС"/>
    <s v="Адрес108"/>
    <n v="1005244300"/>
    <x v="62"/>
    <x v="7"/>
    <s v="кг"/>
    <n v="5.4"/>
    <n v="963.30600000000004"/>
    <n v="1075.4100000000001"/>
    <n v="112.10400000000004"/>
  </r>
  <r>
    <x v="113"/>
    <x v="18"/>
    <x v="17"/>
    <s v="ЭС"/>
    <s v="Адрес132"/>
    <n v="1005186400"/>
    <x v="10"/>
    <x v="3"/>
    <s v="кг"/>
    <n v="4"/>
    <n v="820"/>
    <n v="933.2"/>
    <n v="113.20000000000005"/>
  </r>
  <r>
    <x v="113"/>
    <x v="1"/>
    <x v="38"/>
    <s v="ЭС"/>
    <s v="Адрес72"/>
    <n v="170101"/>
    <x v="8"/>
    <x v="2"/>
    <s v="кг"/>
    <n v="1.8720000000000001"/>
    <n v="781.17600000000004"/>
    <n v="898.44"/>
    <n v="117.26400000000001"/>
  </r>
  <r>
    <x v="113"/>
    <x v="1"/>
    <x v="30"/>
    <s v="ЭС"/>
    <s v="Адрес92"/>
    <n v="1005300000"/>
    <x v="36"/>
    <x v="7"/>
    <s v="кг"/>
    <n v="4"/>
    <n v="858.4"/>
    <n v="976.8"/>
    <n v="118.39999999999998"/>
  </r>
  <r>
    <x v="113"/>
    <x v="1"/>
    <x v="81"/>
    <s v="ЭС"/>
    <s v="Адрес119"/>
    <n v="170101"/>
    <x v="8"/>
    <x v="2"/>
    <s v="кг"/>
    <n v="2.496"/>
    <n v="915.84"/>
    <n v="1041.5999999999999"/>
    <n v="125.75999999999988"/>
  </r>
  <r>
    <x v="113"/>
    <x v="1"/>
    <x v="66"/>
    <s v="ЭС"/>
    <s v="Адрес69"/>
    <n v="1005030501"/>
    <x v="34"/>
    <x v="5"/>
    <s v="кг"/>
    <n v="5"/>
    <n v="582.71749999999997"/>
    <n v="716.1"/>
    <n v="133.38250000000005"/>
  </r>
  <r>
    <x v="113"/>
    <x v="1"/>
    <x v="82"/>
    <s v="Мм"/>
    <s v="Адрес60"/>
    <n v="1005050200"/>
    <x v="29"/>
    <x v="1"/>
    <s v="кг"/>
    <n v="7.5"/>
    <n v="1027.0003000000002"/>
    <n v="1204.2750000000001"/>
    <n v="177.27469999999994"/>
  </r>
  <r>
    <x v="113"/>
    <x v="18"/>
    <x v="13"/>
    <s v="ЭС"/>
    <s v="Адрес161"/>
    <n v="270200"/>
    <x v="56"/>
    <x v="0"/>
    <s v="кг"/>
    <n v="3.68"/>
    <n v="1183.4864"/>
    <n v="1364.32"/>
    <n v="180.83359999999993"/>
  </r>
  <r>
    <x v="113"/>
    <x v="18"/>
    <x v="41"/>
    <s v="См"/>
    <s v="Адрес137"/>
    <n v="30000"/>
    <x v="15"/>
    <x v="0"/>
    <s v="кг"/>
    <n v="6.02"/>
    <n v="1495.6102000000001"/>
    <n v="1701.28"/>
    <n v="205.6697999999999"/>
  </r>
  <r>
    <x v="113"/>
    <x v="18"/>
    <x v="2"/>
    <s v="ЭС"/>
    <s v="Адрес154"/>
    <n v="30000"/>
    <x v="15"/>
    <x v="0"/>
    <s v="кг"/>
    <n v="10"/>
    <n v="1379.2630000000001"/>
    <n v="1605.7"/>
    <n v="226.4369999999999"/>
  </r>
  <r>
    <x v="113"/>
    <x v="18"/>
    <x v="10"/>
    <s v="См"/>
    <s v="Адрес143"/>
    <n v="270300"/>
    <x v="61"/>
    <x v="0"/>
    <s v="кг"/>
    <n v="32"/>
    <n v="1709.1088"/>
    <n v="1936.96"/>
    <n v="227.85120000000006"/>
  </r>
  <r>
    <x v="113"/>
    <x v="18"/>
    <x v="20"/>
    <s v="ЭС"/>
    <s v="Адрес140"/>
    <n v="1005712365"/>
    <x v="51"/>
    <x v="5"/>
    <s v="кг"/>
    <n v="8"/>
    <n v="1869.6"/>
    <n v="2126.4"/>
    <n v="256.80000000000018"/>
  </r>
  <r>
    <x v="113"/>
    <x v="5"/>
    <x v="41"/>
    <s v="См"/>
    <s v="Адрес137"/>
    <n v="252005"/>
    <x v="12"/>
    <x v="0"/>
    <s v="кг"/>
    <n v="10"/>
    <n v="791.8"/>
    <n v="1070"/>
    <n v="278.20000000000005"/>
  </r>
  <r>
    <x v="113"/>
    <x v="1"/>
    <x v="88"/>
    <s v="ЭС"/>
    <s v="Адрес71"/>
    <n v="1005040600"/>
    <x v="53"/>
    <x v="5"/>
    <s v="кг"/>
    <n v="15"/>
    <n v="712.99"/>
    <n v="1012.5"/>
    <n v="299.51"/>
  </r>
  <r>
    <x v="113"/>
    <x v="18"/>
    <x v="23"/>
    <s v="Ст"/>
    <s v="Адрес136"/>
    <n v="260100"/>
    <x v="16"/>
    <x v="6"/>
    <s v="кг"/>
    <n v="14.4"/>
    <n v="2266.56"/>
    <n v="2577.6"/>
    <n v="311.03999999999996"/>
  </r>
  <r>
    <x v="113"/>
    <x v="5"/>
    <x v="14"/>
    <s v="ЭС"/>
    <s v="Адрес160"/>
    <n v="170101"/>
    <x v="8"/>
    <x v="2"/>
    <s v="кг"/>
    <n v="4.2"/>
    <n v="410.81040000000002"/>
    <n v="744.24"/>
    <n v="333.42959999999999"/>
  </r>
  <r>
    <x v="113"/>
    <x v="5"/>
    <x v="14"/>
    <s v="ЭС"/>
    <s v="Адрес160"/>
    <n v="1005040600"/>
    <x v="53"/>
    <x v="5"/>
    <s v="кг"/>
    <n v="30"/>
    <n v="2146.5"/>
    <n v="2898"/>
    <n v="751.5"/>
  </r>
  <r>
    <x v="113"/>
    <x v="5"/>
    <x v="32"/>
    <s v="ЭС"/>
    <s v="Адрес163"/>
    <n v="1005030501"/>
    <x v="34"/>
    <x v="5"/>
    <s v="кг"/>
    <n v="28"/>
    <n v="2804.2"/>
    <n v="3785.6"/>
    <n v="981.40000000000009"/>
  </r>
  <r>
    <x v="113"/>
    <x v="5"/>
    <x v="59"/>
    <s v="См"/>
    <s v="Адрес138"/>
    <n v="1005300000"/>
    <x v="36"/>
    <x v="7"/>
    <s v="кг"/>
    <n v="60.5"/>
    <n v="6278.4964"/>
    <n v="7469"/>
    <n v="1190.5036"/>
  </r>
  <r>
    <x v="113"/>
    <x v="5"/>
    <x v="18"/>
    <s v="С"/>
    <s v="Адрес135"/>
    <n v="1500000201"/>
    <x v="82"/>
    <x v="4"/>
    <s v="кг"/>
    <n v="78"/>
    <n v="10979.7"/>
    <n v="14850"/>
    <n v="3870.2999999999993"/>
  </r>
  <r>
    <x v="114"/>
    <x v="1"/>
    <x v="35"/>
    <s v="ЭС"/>
    <s v="Адрес103"/>
    <n v="260200"/>
    <x v="66"/>
    <x v="6"/>
    <s v="кг"/>
    <n v="1.3440000000000001"/>
    <n v="145.31440000000001"/>
    <n v="154"/>
    <n v="8.6855999999999938"/>
  </r>
  <r>
    <x v="114"/>
    <x v="18"/>
    <x v="36"/>
    <s v="См"/>
    <s v="Адрес104"/>
    <n v="220000"/>
    <x v="17"/>
    <x v="6"/>
    <s v="кг"/>
    <n v="2.52"/>
    <n v="206.64"/>
    <n v="234.78"/>
    <n v="28.140000000000015"/>
  </r>
  <r>
    <x v="114"/>
    <x v="1"/>
    <x v="10"/>
    <s v="См"/>
    <s v="Адрес143"/>
    <n v="573100"/>
    <x v="23"/>
    <x v="2"/>
    <s v="кг"/>
    <n v="1.65"/>
    <n v="230.78"/>
    <n v="262.57"/>
    <n v="31.789999999999992"/>
  </r>
  <r>
    <x v="114"/>
    <x v="1"/>
    <x v="33"/>
    <s v="К"/>
    <s v="Адрес90"/>
    <n v="5190002"/>
    <x v="25"/>
    <x v="6"/>
    <s v="кг"/>
    <n v="2.9"/>
    <n v="271.09200000000004"/>
    <n v="308.32800000000003"/>
    <n v="37.23599999999999"/>
  </r>
  <r>
    <x v="114"/>
    <x v="18"/>
    <x v="61"/>
    <s v="ЭС"/>
    <s v="Адрес180"/>
    <n v="210100"/>
    <x v="18"/>
    <x v="6"/>
    <s v="кг"/>
    <n v="6"/>
    <n v="397.20800000000003"/>
    <n v="440.6"/>
    <n v="43.391999999999996"/>
  </r>
  <r>
    <x v="114"/>
    <x v="7"/>
    <x v="43"/>
    <s v="См"/>
    <s v="Адрес164"/>
    <n v="1005040500"/>
    <x v="11"/>
    <x v="5"/>
    <s v="кг"/>
    <n v="3"/>
    <n v="214.62"/>
    <n v="258.75"/>
    <n v="44.129999999999995"/>
  </r>
  <r>
    <x v="114"/>
    <x v="18"/>
    <x v="67"/>
    <s v="ЭС"/>
    <s v="Адрес149"/>
    <n v="1005051600"/>
    <x v="72"/>
    <x v="1"/>
    <s v="кг"/>
    <n v="3"/>
    <n v="290.4144"/>
    <n v="335.25"/>
    <n v="44.835599999999999"/>
  </r>
  <r>
    <x v="114"/>
    <x v="7"/>
    <x v="27"/>
    <s v="См"/>
    <s v="Адрес106"/>
    <n v="1005274000"/>
    <x v="71"/>
    <x v="7"/>
    <s v="кг"/>
    <n v="3.4"/>
    <n v="243.23600000000002"/>
    <n v="293.25"/>
    <n v="50.013999999999982"/>
  </r>
  <r>
    <x v="114"/>
    <x v="1"/>
    <x v="3"/>
    <s v="С"/>
    <s v="Адрес156"/>
    <n v="5190002"/>
    <x v="25"/>
    <x v="6"/>
    <s v="кг"/>
    <n v="2.56"/>
    <n v="259.11360000000002"/>
    <n v="313.60000000000002"/>
    <n v="54.486400000000003"/>
  </r>
  <r>
    <x v="114"/>
    <x v="1"/>
    <x v="84"/>
    <s v="См"/>
    <s v="Адрес173"/>
    <n v="5162402"/>
    <x v="31"/>
    <x v="6"/>
    <s v="кг"/>
    <n v="2.64"/>
    <n v="400.56720000000001"/>
    <n v="455.64"/>
    <n v="55.072799999999972"/>
  </r>
  <r>
    <x v="114"/>
    <x v="1"/>
    <x v="106"/>
    <s v="Опт"/>
    <s v="Адрес166"/>
    <n v="170000"/>
    <x v="67"/>
    <x v="2"/>
    <s v="кг"/>
    <n v="8"/>
    <n v="427.23200000000003"/>
    <n v="484.24"/>
    <n v="57.007999999999981"/>
  </r>
  <r>
    <x v="114"/>
    <x v="18"/>
    <x v="9"/>
    <s v="См"/>
    <s v="Адрес148"/>
    <n v="190000"/>
    <x v="54"/>
    <x v="6"/>
    <s v="кг"/>
    <n v="2.56"/>
    <n v="259.11360000000002"/>
    <n v="319.36"/>
    <n v="60.246399999999994"/>
  </r>
  <r>
    <x v="114"/>
    <x v="7"/>
    <x v="56"/>
    <s v="См"/>
    <s v="Адрес145"/>
    <n v="1005052600"/>
    <x v="39"/>
    <x v="1"/>
    <s v="кг"/>
    <n v="3.5"/>
    <n v="355.07740000000001"/>
    <n v="422.625"/>
    <n v="67.547599999999989"/>
  </r>
  <r>
    <x v="114"/>
    <x v="7"/>
    <x v="8"/>
    <s v="ЭС"/>
    <s v="Адрес157"/>
    <n v="1005040500"/>
    <x v="11"/>
    <x v="5"/>
    <s v="кг"/>
    <n v="3"/>
    <n v="286.0788"/>
    <n v="355.35"/>
    <n v="69.271200000000022"/>
  </r>
  <r>
    <x v="114"/>
    <x v="18"/>
    <x v="35"/>
    <s v="ЭС"/>
    <s v="Адрес103"/>
    <n v="1005712010"/>
    <x v="24"/>
    <x v="5"/>
    <s v="кг"/>
    <n v="4.8"/>
    <n v="509.98080000000004"/>
    <n v="580.79999999999995"/>
    <n v="70.81919999999991"/>
  </r>
  <r>
    <x v="114"/>
    <x v="7"/>
    <x v="3"/>
    <s v="С"/>
    <s v="Адрес156"/>
    <n v="1005220000"/>
    <x v="60"/>
    <x v="3"/>
    <s v="кг"/>
    <n v="3.5"/>
    <n v="313.12470000000002"/>
    <n v="394.45"/>
    <n v="81.32529999999997"/>
  </r>
  <r>
    <x v="114"/>
    <x v="7"/>
    <x v="56"/>
    <s v="См"/>
    <s v="Адрес145"/>
    <n v="1005050000"/>
    <x v="76"/>
    <x v="1"/>
    <s v="кг"/>
    <n v="5"/>
    <n v="395.9"/>
    <n v="477.25"/>
    <n v="81.350000000000023"/>
  </r>
  <r>
    <x v="114"/>
    <x v="1"/>
    <x v="12"/>
    <s v="ЭС"/>
    <s v="Адрес142"/>
    <n v="1005186100"/>
    <x v="40"/>
    <x v="3"/>
    <s v="кг"/>
    <n v="3.96"/>
    <n v="721.03320000000008"/>
    <n v="804.6"/>
    <n v="83.566799999999944"/>
  </r>
  <r>
    <x v="114"/>
    <x v="1"/>
    <x v="213"/>
    <s v="Мм"/>
    <s v="Адрес186"/>
    <n v="170000"/>
    <x v="67"/>
    <x v="2"/>
    <s v="кг"/>
    <n v="5"/>
    <n v="610.5"/>
    <n v="694.4"/>
    <n v="83.899999999999977"/>
  </r>
  <r>
    <x v="114"/>
    <x v="1"/>
    <x v="46"/>
    <s v="С"/>
    <s v="Адрес75"/>
    <n v="5190002"/>
    <x v="25"/>
    <x v="6"/>
    <s v="кг"/>
    <n v="2.2999999999999998"/>
    <n v="658.24300000000005"/>
    <n v="748.7"/>
    <n v="90.456999999999994"/>
  </r>
  <r>
    <x v="114"/>
    <x v="18"/>
    <x v="95"/>
    <s v="ЭС"/>
    <s v="Адрес155"/>
    <n v="1005050200"/>
    <x v="29"/>
    <x v="1"/>
    <s v="кг"/>
    <n v="6"/>
    <n v="578.98620000000005"/>
    <n v="670.5"/>
    <n v="91.513799999999947"/>
  </r>
  <r>
    <x v="114"/>
    <x v="1"/>
    <x v="2"/>
    <s v="ЭС"/>
    <s v="Адрес154"/>
    <n v="170101"/>
    <x v="8"/>
    <x v="2"/>
    <s v="кг"/>
    <n v="10"/>
    <n v="786.19900000000007"/>
    <n v="884"/>
    <n v="97.800999999999931"/>
  </r>
  <r>
    <x v="114"/>
    <x v="0"/>
    <x v="7"/>
    <s v="См"/>
    <s v="Адрес118"/>
    <n v="1005186200"/>
    <x v="64"/>
    <x v="3"/>
    <s v="кг"/>
    <n v="1.099"/>
    <n v="427.27719999999999"/>
    <n v="525.49"/>
    <n v="98.212800000000016"/>
  </r>
  <r>
    <x v="114"/>
    <x v="1"/>
    <x v="13"/>
    <s v="ЭС"/>
    <s v="Адрес161"/>
    <n v="170101"/>
    <x v="8"/>
    <x v="2"/>
    <s v="кг"/>
    <n v="1.8720000000000001"/>
    <n v="781.17600000000004"/>
    <n v="882"/>
    <n v="100.82399999999996"/>
  </r>
  <r>
    <x v="114"/>
    <x v="18"/>
    <x v="21"/>
    <s v="ЭС"/>
    <s v="Адрес141"/>
    <n v="1005274300"/>
    <x v="75"/>
    <x v="7"/>
    <s v="кг"/>
    <n v="7.5"/>
    <n v="407.83"/>
    <n v="515.25"/>
    <n v="107.42000000000002"/>
  </r>
  <r>
    <x v="114"/>
    <x v="18"/>
    <x v="32"/>
    <s v="ЭС"/>
    <s v="Адрес163"/>
    <n v="5221000"/>
    <x v="13"/>
    <x v="6"/>
    <s v="кг"/>
    <n v="2.58"/>
    <n v="789.69299999999998"/>
    <n v="900.5"/>
    <n v="110.80700000000002"/>
  </r>
  <r>
    <x v="114"/>
    <x v="18"/>
    <x v="19"/>
    <s v="ЭС"/>
    <s v="Адрес134"/>
    <n v="20000"/>
    <x v="48"/>
    <x v="0"/>
    <s v="кг"/>
    <n v="16"/>
    <n v="854.72720000000004"/>
    <n v="972"/>
    <n v="117.27279999999996"/>
  </r>
  <r>
    <x v="114"/>
    <x v="1"/>
    <x v="52"/>
    <s v="Мм"/>
    <s v="Адрес294"/>
    <n v="1005040600"/>
    <x v="53"/>
    <x v="5"/>
    <s v="кг"/>
    <n v="3.13"/>
    <n v="1030.1960000000001"/>
    <n v="1150"/>
    <n v="119.80399999999986"/>
  </r>
  <r>
    <x v="114"/>
    <x v="18"/>
    <x v="1"/>
    <s v="ЭС"/>
    <s v="Адрес88"/>
    <n v="210000"/>
    <x v="17"/>
    <x v="6"/>
    <s v="кг"/>
    <n v="7.5"/>
    <n v="915.79499999999996"/>
    <n v="1041.5999999999999"/>
    <n v="125.80499999999995"/>
  </r>
  <r>
    <x v="114"/>
    <x v="18"/>
    <x v="61"/>
    <s v="ЭС"/>
    <s v="Адрес180"/>
    <n v="1005052800"/>
    <x v="80"/>
    <x v="1"/>
    <s v="кг"/>
    <n v="10"/>
    <n v="759.48500000000001"/>
    <n v="889.6"/>
    <n v="130.11500000000001"/>
  </r>
  <r>
    <x v="114"/>
    <x v="1"/>
    <x v="154"/>
    <s v="Опт"/>
    <s v="Адрес152"/>
    <n v="1005400001"/>
    <x v="43"/>
    <x v="7"/>
    <s v="кг"/>
    <n v="10"/>
    <n v="1096.9000000000001"/>
    <n v="1242"/>
    <n v="145.09999999999991"/>
  </r>
  <r>
    <x v="114"/>
    <x v="18"/>
    <x v="95"/>
    <s v="ЭС"/>
    <s v="Адрес155"/>
    <n v="252505"/>
    <x v="14"/>
    <x v="0"/>
    <s v="кг"/>
    <n v="10"/>
    <n v="1221.0225"/>
    <n v="1388.8"/>
    <n v="167.77749999999992"/>
  </r>
  <r>
    <x v="114"/>
    <x v="1"/>
    <x v="75"/>
    <s v="ЭС"/>
    <s v="Адрес150"/>
    <n v="1005040600"/>
    <x v="53"/>
    <x v="5"/>
    <s v="кг"/>
    <n v="15"/>
    <n v="1745.55"/>
    <n v="1939.5"/>
    <n v="193.95000000000005"/>
  </r>
  <r>
    <x v="114"/>
    <x v="18"/>
    <x v="32"/>
    <s v="ЭС"/>
    <s v="Адрес163"/>
    <n v="1005201100"/>
    <x v="45"/>
    <x v="3"/>
    <s v="кг"/>
    <n v="6"/>
    <n v="972.9162"/>
    <n v="1191.3"/>
    <n v="218.38379999999995"/>
  </r>
  <r>
    <x v="114"/>
    <x v="1"/>
    <x v="13"/>
    <s v="ЭС"/>
    <s v="Адрес161"/>
    <n v="1005040600"/>
    <x v="53"/>
    <x v="5"/>
    <s v="кг"/>
    <n v="6"/>
    <n v="108.39959999999999"/>
    <n v="405"/>
    <n v="296.60040000000004"/>
  </r>
  <r>
    <x v="115"/>
    <x v="10"/>
    <x v="32"/>
    <s v="ЭС"/>
    <s v="Адрес163"/>
    <n v="1005712305"/>
    <x v="59"/>
    <x v="5"/>
    <s v="кг"/>
    <n v="2"/>
    <n v="106.83240000000001"/>
    <n v="128.80000000000001"/>
    <n v="21.967600000000004"/>
  </r>
  <r>
    <x v="115"/>
    <x v="10"/>
    <x v="4"/>
    <s v="ЭС"/>
    <s v="Адрес77"/>
    <n v="20100"/>
    <x v="5"/>
    <x v="0"/>
    <s v="кг"/>
    <n v="2"/>
    <n v="106.71420000000001"/>
    <n v="128.80000000000001"/>
    <n v="22.085800000000006"/>
  </r>
  <r>
    <x v="115"/>
    <x v="6"/>
    <x v="32"/>
    <s v="ЭС"/>
    <s v="Адрес163"/>
    <n v="1005040500"/>
    <x v="11"/>
    <x v="5"/>
    <s v="кг"/>
    <n v="3"/>
    <n v="214.65"/>
    <n v="244.86"/>
    <n v="30.210000000000008"/>
  </r>
  <r>
    <x v="115"/>
    <x v="1"/>
    <x v="47"/>
    <s v="ЭС"/>
    <s v="Адрес162"/>
    <n v="20200"/>
    <x v="70"/>
    <x v="0"/>
    <s v="кг"/>
    <n v="1.65"/>
    <n v="230.78"/>
    <n v="262.57"/>
    <n v="31.789999999999992"/>
  </r>
  <r>
    <x v="115"/>
    <x v="1"/>
    <x v="12"/>
    <s v="ЭС"/>
    <s v="Адрес142"/>
    <n v="5162402"/>
    <x v="31"/>
    <x v="6"/>
    <s v="кг"/>
    <n v="3.2"/>
    <n v="263.66000000000003"/>
    <n v="298"/>
    <n v="34.339999999999975"/>
  </r>
  <r>
    <x v="115"/>
    <x v="18"/>
    <x v="214"/>
    <s v="Мм"/>
    <s v="Адрес288"/>
    <n v="573100"/>
    <x v="23"/>
    <x v="2"/>
    <s v="кг"/>
    <n v="2.9"/>
    <n v="271.06299999999999"/>
    <n v="308.32800000000003"/>
    <n v="37.265000000000043"/>
  </r>
  <r>
    <x v="115"/>
    <x v="6"/>
    <x v="13"/>
    <s v="ЭС"/>
    <s v="Адрес161"/>
    <n v="1005030501"/>
    <x v="34"/>
    <x v="5"/>
    <s v="кг"/>
    <n v="2.8"/>
    <n v="280.42"/>
    <n v="319.928"/>
    <n v="39.507999999999981"/>
  </r>
  <r>
    <x v="115"/>
    <x v="18"/>
    <x v="56"/>
    <s v="См"/>
    <s v="Адрес145"/>
    <n v="1005052600"/>
    <x v="39"/>
    <x v="1"/>
    <s v="кг"/>
    <n v="3.5"/>
    <n v="355.07740000000001"/>
    <n v="398.72"/>
    <n v="43.642600000000016"/>
  </r>
  <r>
    <x v="115"/>
    <x v="18"/>
    <x v="38"/>
    <s v="ЭС"/>
    <s v="Адрес72"/>
    <n v="1005050200"/>
    <x v="29"/>
    <x v="1"/>
    <s v="кг"/>
    <n v="3.5"/>
    <n v="351.02690000000001"/>
    <n v="398.72"/>
    <n v="47.693100000000015"/>
  </r>
  <r>
    <x v="115"/>
    <x v="18"/>
    <x v="30"/>
    <s v="ЭС"/>
    <s v="Адрес92"/>
    <n v="190000"/>
    <x v="54"/>
    <x v="6"/>
    <s v="кг"/>
    <n v="5"/>
    <n v="389.8365"/>
    <n v="444.8"/>
    <n v="54.96350000000001"/>
  </r>
  <r>
    <x v="115"/>
    <x v="18"/>
    <x v="8"/>
    <s v="ЭС"/>
    <s v="Адрес157"/>
    <n v="1005212300"/>
    <x v="83"/>
    <x v="3"/>
    <s v="кг"/>
    <n v="2.64"/>
    <n v="400.56720000000001"/>
    <n v="455.64"/>
    <n v="55.072799999999972"/>
  </r>
  <r>
    <x v="115"/>
    <x v="1"/>
    <x v="16"/>
    <s v="ЭС"/>
    <s v="Адрес146"/>
    <n v="190000"/>
    <x v="54"/>
    <x v="6"/>
    <s v="кг"/>
    <n v="5"/>
    <n v="389.41550000000001"/>
    <n v="444.8"/>
    <n v="55.384500000000003"/>
  </r>
  <r>
    <x v="115"/>
    <x v="1"/>
    <x v="12"/>
    <s v="ЭС"/>
    <s v="Адрес142"/>
    <n v="1005201500"/>
    <x v="44"/>
    <x v="3"/>
    <s v="кг"/>
    <n v="8.5"/>
    <n v="421.685"/>
    <n v="479.57"/>
    <n v="57.884999999999991"/>
  </r>
  <r>
    <x v="115"/>
    <x v="18"/>
    <x v="96"/>
    <s v="Мм"/>
    <s v="Адрес286"/>
    <n v="1500000050"/>
    <x v="65"/>
    <x v="4"/>
    <s v="кг"/>
    <n v="1.248"/>
    <n v="457.92"/>
    <n v="520.79999999999995"/>
    <n v="62.879999999999939"/>
  </r>
  <r>
    <x v="115"/>
    <x v="1"/>
    <x v="18"/>
    <s v="С"/>
    <s v="Адрес135"/>
    <n v="1005274300"/>
    <x v="75"/>
    <x v="7"/>
    <s v="кг"/>
    <n v="5.5"/>
    <n v="570.9"/>
    <n v="636.9"/>
    <n v="66"/>
  </r>
  <r>
    <x v="115"/>
    <x v="18"/>
    <x v="34"/>
    <s v="С"/>
    <s v="Адрес120"/>
    <n v="190000"/>
    <x v="54"/>
    <x v="6"/>
    <s v="кг"/>
    <n v="4"/>
    <n v="335.30600000000004"/>
    <n v="401.6"/>
    <n v="66.293999999999983"/>
  </r>
  <r>
    <x v="115"/>
    <x v="1"/>
    <x v="0"/>
    <s v="С"/>
    <s v="Адрес151"/>
    <n v="1005050300"/>
    <x v="74"/>
    <x v="1"/>
    <s v="кг"/>
    <n v="6.8"/>
    <n v="486.47200000000004"/>
    <n v="553.31600000000003"/>
    <n v="66.843999999999994"/>
  </r>
  <r>
    <x v="115"/>
    <x v="0"/>
    <x v="15"/>
    <s v="См"/>
    <s v="Адрес128"/>
    <n v="260000"/>
    <x v="79"/>
    <x v="6"/>
    <s v="кг"/>
    <n v="1.6"/>
    <n v="146.55000000000001"/>
    <n v="215.8"/>
    <n v="69.25"/>
  </r>
  <r>
    <x v="115"/>
    <x v="18"/>
    <x v="31"/>
    <s v="ЭС"/>
    <s v="Адрес114"/>
    <n v="1005244600"/>
    <x v="49"/>
    <x v="7"/>
    <s v="кг"/>
    <n v="2.7"/>
    <n v="474.15350000000001"/>
    <n v="547.803"/>
    <n v="73.649499999999989"/>
  </r>
  <r>
    <x v="115"/>
    <x v="18"/>
    <x v="111"/>
    <s v="Нт"/>
    <s v="Адрес1"/>
    <n v="1005040900"/>
    <x v="26"/>
    <x v="5"/>
    <s v="кг"/>
    <n v="1.84"/>
    <n v="598.93360000000007"/>
    <n v="682.16"/>
    <n v="83.226399999999899"/>
  </r>
  <r>
    <x v="115"/>
    <x v="1"/>
    <x v="21"/>
    <s v="ЭС"/>
    <s v="Адрес141"/>
    <n v="1005274600"/>
    <x v="32"/>
    <x v="7"/>
    <s v="кг"/>
    <n v="3.5"/>
    <n v="684.38120000000004"/>
    <n v="778.43499999999995"/>
    <n v="94.05379999999991"/>
  </r>
  <r>
    <x v="115"/>
    <x v="1"/>
    <x v="13"/>
    <s v="ЭС"/>
    <s v="Адрес161"/>
    <n v="1005274300"/>
    <x v="75"/>
    <x v="7"/>
    <s v="кг"/>
    <n v="2.58"/>
    <n v="789.69299999999998"/>
    <n v="884"/>
    <n v="94.307000000000016"/>
  </r>
  <r>
    <x v="115"/>
    <x v="0"/>
    <x v="62"/>
    <s v="ЭС"/>
    <s v="Адрес158"/>
    <n v="260000"/>
    <x v="79"/>
    <x v="6"/>
    <s v="кг"/>
    <n v="8"/>
    <n v="427.23200000000003"/>
    <n v="525.52"/>
    <n v="98.287999999999954"/>
  </r>
  <r>
    <x v="115"/>
    <x v="1"/>
    <x v="19"/>
    <s v="ЭС"/>
    <s v="Адрес134"/>
    <n v="1005186100"/>
    <x v="40"/>
    <x v="3"/>
    <s v="кг"/>
    <n v="6.6"/>
    <n v="923.12"/>
    <n v="1031.8"/>
    <n v="108.67999999999995"/>
  </r>
  <r>
    <x v="115"/>
    <x v="1"/>
    <x v="18"/>
    <s v="С"/>
    <s v="Адрес135"/>
    <n v="190000"/>
    <x v="54"/>
    <x v="6"/>
    <s v="кг"/>
    <n v="10"/>
    <n v="778.77499999999998"/>
    <n v="889.6"/>
    <n v="110.82500000000005"/>
  </r>
  <r>
    <x v="115"/>
    <x v="18"/>
    <x v="22"/>
    <s v="ЭС"/>
    <s v="Адрес129"/>
    <n v="573100"/>
    <x v="23"/>
    <x v="2"/>
    <s v="кг"/>
    <n v="8"/>
    <n v="685.54399999999998"/>
    <n v="803.2"/>
    <n v="117.65600000000006"/>
  </r>
  <r>
    <x v="115"/>
    <x v="1"/>
    <x v="23"/>
    <s v="Ст"/>
    <s v="Адрес136"/>
    <n v="1005244600"/>
    <x v="49"/>
    <x v="7"/>
    <s v="кг"/>
    <n v="4"/>
    <n v="934.8"/>
    <n v="1063.2"/>
    <n v="128.40000000000009"/>
  </r>
  <r>
    <x v="115"/>
    <x v="18"/>
    <x v="84"/>
    <s v="См"/>
    <s v="Адрес173"/>
    <n v="1005050200"/>
    <x v="29"/>
    <x v="1"/>
    <s v="кг"/>
    <n v="4"/>
    <n v="934.79600000000005"/>
    <n v="1063.2"/>
    <n v="128.404"/>
  </r>
  <r>
    <x v="115"/>
    <x v="18"/>
    <x v="88"/>
    <s v="ЭС"/>
    <s v="Адрес71"/>
    <n v="5160002"/>
    <x v="38"/>
    <x v="6"/>
    <s v="кг"/>
    <n v="3"/>
    <n v="595.96350000000007"/>
    <n v="732.3"/>
    <n v="136.33649999999989"/>
  </r>
  <r>
    <x v="115"/>
    <x v="1"/>
    <x v="73"/>
    <s v="С"/>
    <s v="Адрес93"/>
    <n v="170000"/>
    <x v="67"/>
    <x v="2"/>
    <s v="кг"/>
    <n v="10"/>
    <n v="727.76300000000003"/>
    <n v="873"/>
    <n v="145.23699999999997"/>
  </r>
  <r>
    <x v="115"/>
    <x v="1"/>
    <x v="47"/>
    <s v="ЭС"/>
    <s v="Адрес162"/>
    <n v="5162402"/>
    <x v="31"/>
    <x v="6"/>
    <s v="кг"/>
    <n v="4.5999999999999996"/>
    <n v="1316.308"/>
    <n v="1470"/>
    <n v="153.69200000000001"/>
  </r>
  <r>
    <x v="115"/>
    <x v="18"/>
    <x v="114"/>
    <s v="См"/>
    <s v="Адрес159"/>
    <n v="1005030501"/>
    <x v="34"/>
    <x v="5"/>
    <s v="кг"/>
    <n v="11.2"/>
    <n v="1121.7909"/>
    <n v="1275.904"/>
    <n v="154.11310000000003"/>
  </r>
  <r>
    <x v="115"/>
    <x v="1"/>
    <x v="4"/>
    <s v="ЭС"/>
    <s v="Адрес77"/>
    <n v="1005030501"/>
    <x v="34"/>
    <x v="5"/>
    <s v="кг"/>
    <n v="9.6"/>
    <n v="1511.04"/>
    <n v="1718.4"/>
    <n v="207.36000000000013"/>
  </r>
  <r>
    <x v="115"/>
    <x v="1"/>
    <x v="17"/>
    <s v="ЭС"/>
    <s v="Адрес132"/>
    <n v="1005186100"/>
    <x v="40"/>
    <x v="3"/>
    <s v="кг"/>
    <n v="20"/>
    <n v="2357.2545"/>
    <n v="2586"/>
    <n v="228.74549999999999"/>
  </r>
  <r>
    <x v="115"/>
    <x v="6"/>
    <x v="28"/>
    <s v="ЭС"/>
    <s v="Адрес130"/>
    <n v="580000"/>
    <x v="3"/>
    <x v="2"/>
    <s v="кг"/>
    <n v="16"/>
    <n v="1190.56"/>
    <n v="1421.12"/>
    <n v="230.55999999999995"/>
  </r>
  <r>
    <x v="116"/>
    <x v="10"/>
    <x v="13"/>
    <s v="ЭС"/>
    <s v="Адрес161"/>
    <n v="1005712365"/>
    <x v="51"/>
    <x v="5"/>
    <s v="кг"/>
    <n v="2"/>
    <n v="106.82080000000001"/>
    <n v="128.80000000000001"/>
    <n v="21.979200000000006"/>
  </r>
  <r>
    <x v="116"/>
    <x v="1"/>
    <x v="2"/>
    <s v="ЭС"/>
    <s v="Адрес154"/>
    <n v="1005050300"/>
    <x v="74"/>
    <x v="1"/>
    <s v="кг"/>
    <n v="3.5"/>
    <n v="375.5213"/>
    <n v="398.72"/>
    <n v="23.198700000000031"/>
  </r>
  <r>
    <x v="116"/>
    <x v="18"/>
    <x v="43"/>
    <s v="См"/>
    <s v="Адрес164"/>
    <n v="1005052500"/>
    <x v="51"/>
    <x v="1"/>
    <s v="кг"/>
    <n v="1.65"/>
    <n v="230.78"/>
    <n v="262.57"/>
    <n v="31.789999999999992"/>
  </r>
  <r>
    <x v="116"/>
    <x v="1"/>
    <x v="66"/>
    <s v="ЭС"/>
    <s v="Адрес69"/>
    <n v="1005052500"/>
    <x v="51"/>
    <x v="1"/>
    <s v="кг"/>
    <n v="1.65"/>
    <n v="230.54680000000002"/>
    <n v="262.57"/>
    <n v="32.023199999999974"/>
  </r>
  <r>
    <x v="116"/>
    <x v="1"/>
    <x v="6"/>
    <s v="С"/>
    <s v="Адрес78"/>
    <n v="1005201500"/>
    <x v="44"/>
    <x v="3"/>
    <s v="кг"/>
    <n v="3.2"/>
    <n v="264.53200000000004"/>
    <n v="298"/>
    <n v="33.467999999999961"/>
  </r>
  <r>
    <x v="116"/>
    <x v="18"/>
    <x v="3"/>
    <s v="С"/>
    <s v="Адрес156"/>
    <n v="5190002"/>
    <x v="25"/>
    <x v="6"/>
    <s v="кг"/>
    <n v="2.56"/>
    <n v="218.77440000000001"/>
    <n v="253.44"/>
    <n v="34.665599999999984"/>
  </r>
  <r>
    <x v="116"/>
    <x v="1"/>
    <x v="4"/>
    <s v="ЭС"/>
    <s v="Адрес77"/>
    <n v="1005052700"/>
    <x v="77"/>
    <x v="1"/>
    <s v="кг"/>
    <n v="5.7"/>
    <n v="255.64500000000001"/>
    <n v="290.64300000000003"/>
    <n v="34.998000000000019"/>
  </r>
  <r>
    <x v="116"/>
    <x v="11"/>
    <x v="39"/>
    <s v="ЭС"/>
    <s v="Адрес108"/>
    <n v="30000"/>
    <x v="15"/>
    <x v="0"/>
    <s v="кг"/>
    <n v="0.66"/>
    <n v="82.069500000000005"/>
    <n v="117.24"/>
    <n v="35.17049999999999"/>
  </r>
  <r>
    <x v="116"/>
    <x v="11"/>
    <x v="61"/>
    <s v="ЭС"/>
    <s v="Адрес180"/>
    <n v="1005212101"/>
    <x v="20"/>
    <x v="3"/>
    <s v="кг"/>
    <n v="3"/>
    <n v="214.62"/>
    <n v="256.2"/>
    <n v="41.579999999999984"/>
  </r>
  <r>
    <x v="116"/>
    <x v="6"/>
    <x v="18"/>
    <s v="С"/>
    <s v="Адрес135"/>
    <n v="1500001001"/>
    <x v="47"/>
    <x v="4"/>
    <s v="кг"/>
    <n v="3"/>
    <n v="214.62"/>
    <n v="256.2"/>
    <n v="41.579999999999984"/>
  </r>
  <r>
    <x v="116"/>
    <x v="11"/>
    <x v="60"/>
    <s v="ЭС"/>
    <s v="Адрес64"/>
    <n v="20100"/>
    <x v="5"/>
    <x v="0"/>
    <s v="кг"/>
    <n v="0.66"/>
    <n v="71.439000000000007"/>
    <n v="119.55"/>
    <n v="48.11099999999999"/>
  </r>
  <r>
    <x v="116"/>
    <x v="1"/>
    <x v="38"/>
    <s v="ЭС"/>
    <s v="Адрес72"/>
    <n v="1005052700"/>
    <x v="77"/>
    <x v="1"/>
    <s v="кг"/>
    <n v="3.5"/>
    <n v="350.52499999999998"/>
    <n v="398.72"/>
    <n v="48.19500000000005"/>
  </r>
  <r>
    <x v="116"/>
    <x v="1"/>
    <x v="46"/>
    <s v="С"/>
    <s v="Адрес75"/>
    <n v="1005201100"/>
    <x v="45"/>
    <x v="3"/>
    <s v="кг"/>
    <n v="8.5"/>
    <n v="421.685"/>
    <n v="470.47500000000002"/>
    <n v="48.79000000000002"/>
  </r>
  <r>
    <x v="116"/>
    <x v="18"/>
    <x v="22"/>
    <s v="ЭС"/>
    <s v="Адрес129"/>
    <n v="5190002"/>
    <x v="25"/>
    <x v="6"/>
    <s v="кг"/>
    <n v="5"/>
    <n v="389.41550000000001"/>
    <n v="444.8"/>
    <n v="55.384500000000003"/>
  </r>
  <r>
    <x v="116"/>
    <x v="18"/>
    <x v="22"/>
    <s v="ЭС"/>
    <s v="Адрес129"/>
    <n v="1005040600"/>
    <x v="53"/>
    <x v="5"/>
    <s v="кг"/>
    <n v="6"/>
    <n v="429.3"/>
    <n v="488.22"/>
    <n v="58.920000000000016"/>
  </r>
  <r>
    <x v="116"/>
    <x v="1"/>
    <x v="4"/>
    <s v="ЭС"/>
    <s v="Адрес77"/>
    <n v="580000"/>
    <x v="3"/>
    <x v="2"/>
    <s v="кг"/>
    <n v="7.5"/>
    <n v="453"/>
    <n v="515.25"/>
    <n v="62.25"/>
  </r>
  <r>
    <x v="116"/>
    <x v="18"/>
    <x v="105"/>
    <s v="Мм"/>
    <s v="Адрес204"/>
    <n v="1005050300"/>
    <x v="74"/>
    <x v="1"/>
    <s v="кг"/>
    <n v="4.5999999999999996"/>
    <n v="470.86520000000002"/>
    <n v="536.59"/>
    <n v="65.724800000000016"/>
  </r>
  <r>
    <x v="116"/>
    <x v="1"/>
    <x v="38"/>
    <s v="ЭС"/>
    <s v="Адрес72"/>
    <n v="1005712005"/>
    <x v="55"/>
    <x v="5"/>
    <s v="кг"/>
    <n v="4.8"/>
    <n v="506.25840000000005"/>
    <n v="580.79999999999995"/>
    <n v="74.541599999999903"/>
  </r>
  <r>
    <x v="116"/>
    <x v="1"/>
    <x v="179"/>
    <s v="См"/>
    <s v="Адрес284"/>
    <n v="1005030501"/>
    <x v="34"/>
    <x v="5"/>
    <s v="кг"/>
    <n v="2.15"/>
    <n v="572.25400000000002"/>
    <n v="647.9"/>
    <n v="75.645999999999958"/>
  </r>
  <r>
    <x v="116"/>
    <x v="18"/>
    <x v="54"/>
    <s v="Мм"/>
    <s v="Адрес282"/>
    <n v="1005274600"/>
    <x v="32"/>
    <x v="7"/>
    <s v="кг"/>
    <n v="3.5"/>
    <n v="684.38120000000004"/>
    <n v="778.43499999999995"/>
    <n v="94.05379999999991"/>
  </r>
  <r>
    <x v="116"/>
    <x v="1"/>
    <x v="95"/>
    <s v="ЭС"/>
    <s v="Адрес155"/>
    <n v="1005201100"/>
    <x v="45"/>
    <x v="3"/>
    <s v="кг"/>
    <n v="2.198"/>
    <n v="854.55439999999999"/>
    <n v="954.1"/>
    <n v="99.545600000000036"/>
  </r>
  <r>
    <x v="116"/>
    <x v="11"/>
    <x v="29"/>
    <s v="ЭС"/>
    <s v="Адрес107"/>
    <n v="170100"/>
    <x v="73"/>
    <x v="2"/>
    <s v="кг"/>
    <n v="3"/>
    <n v="123.62880000000001"/>
    <n v="225.6"/>
    <n v="101.97119999999998"/>
  </r>
  <r>
    <x v="116"/>
    <x v="1"/>
    <x v="37"/>
    <s v="ЭС"/>
    <s v="Адрес181"/>
    <n v="1005712005"/>
    <x v="55"/>
    <x v="5"/>
    <s v="кг"/>
    <n v="7.5"/>
    <n v="407.83"/>
    <n v="515.25"/>
    <n v="107.42000000000002"/>
  </r>
  <r>
    <x v="116"/>
    <x v="11"/>
    <x v="37"/>
    <s v="ЭС"/>
    <s v="Адрес181"/>
    <n v="20200"/>
    <x v="70"/>
    <x v="0"/>
    <s v="кг"/>
    <n v="2.2000000000000002"/>
    <n v="276.40039999999999"/>
    <n v="387"/>
    <n v="110.59960000000001"/>
  </r>
  <r>
    <x v="116"/>
    <x v="18"/>
    <x v="215"/>
    <s v="Мм"/>
    <s v="Адрес44"/>
    <n v="1005244600"/>
    <x v="49"/>
    <x v="7"/>
    <s v="кг"/>
    <n v="2.58"/>
    <n v="789.69299999999998"/>
    <n v="900.5"/>
    <n v="110.80700000000002"/>
  </r>
  <r>
    <x v="116"/>
    <x v="18"/>
    <x v="0"/>
    <s v="С"/>
    <s v="Адрес151"/>
    <n v="5160002"/>
    <x v="38"/>
    <x v="6"/>
    <s v="кг"/>
    <n v="16"/>
    <n v="854.46400000000006"/>
    <n v="968.48"/>
    <n v="114.01599999999996"/>
  </r>
  <r>
    <x v="116"/>
    <x v="18"/>
    <x v="19"/>
    <s v="ЭС"/>
    <s v="Адрес134"/>
    <n v="1005244300"/>
    <x v="62"/>
    <x v="7"/>
    <s v="кг"/>
    <n v="10"/>
    <n v="772.63350000000003"/>
    <n v="889.6"/>
    <n v="116.9665"/>
  </r>
  <r>
    <x v="116"/>
    <x v="18"/>
    <x v="13"/>
    <s v="ЭС"/>
    <s v="Адрес161"/>
    <n v="170101"/>
    <x v="8"/>
    <x v="2"/>
    <s v="кг"/>
    <n v="1.8720000000000001"/>
    <n v="781.17600000000004"/>
    <n v="898.44"/>
    <n v="117.26400000000001"/>
  </r>
  <r>
    <x v="116"/>
    <x v="1"/>
    <x v="95"/>
    <s v="ЭС"/>
    <s v="Адрес155"/>
    <n v="1005244600"/>
    <x v="49"/>
    <x v="7"/>
    <s v="кг"/>
    <n v="5.4"/>
    <n v="948.30700000000002"/>
    <n v="1075.4100000000001"/>
    <n v="127.10300000000007"/>
  </r>
  <r>
    <x v="116"/>
    <x v="18"/>
    <x v="0"/>
    <s v="С"/>
    <s v="Адрес151"/>
    <n v="1005030501"/>
    <x v="34"/>
    <x v="5"/>
    <s v="кг"/>
    <n v="4"/>
    <n v="934.8"/>
    <n v="1063.2"/>
    <n v="128.40000000000009"/>
  </r>
  <r>
    <x v="116"/>
    <x v="18"/>
    <x v="15"/>
    <s v="См"/>
    <s v="Адрес128"/>
    <n v="1005300000"/>
    <x v="36"/>
    <x v="7"/>
    <s v="кг"/>
    <n v="3.5"/>
    <n v="627.96510000000001"/>
    <n v="778.43499999999995"/>
    <n v="150.46989999999994"/>
  </r>
  <r>
    <x v="116"/>
    <x v="1"/>
    <x v="199"/>
    <s v="Мм"/>
    <s v="Адрес278"/>
    <n v="1005244000"/>
    <x v="50"/>
    <x v="7"/>
    <s v="кг"/>
    <n v="8.1"/>
    <n v="1444.9590000000001"/>
    <n v="1613.115"/>
    <n v="168.15599999999995"/>
  </r>
  <r>
    <x v="116"/>
    <x v="1"/>
    <x v="34"/>
    <s v="С"/>
    <s v="Адрес120"/>
    <n v="1005201500"/>
    <x v="44"/>
    <x v="3"/>
    <s v="кг"/>
    <n v="24"/>
    <n v="1200.1856"/>
    <n v="1431.6"/>
    <n v="231.41439999999989"/>
  </r>
  <r>
    <x v="116"/>
    <x v="1"/>
    <x v="34"/>
    <s v="С"/>
    <s v="Адрес120"/>
    <n v="1005201500"/>
    <x v="44"/>
    <x v="3"/>
    <s v="кг"/>
    <n v="17.5"/>
    <n v="2136.75"/>
    <n v="2385.25"/>
    <n v="248.5"/>
  </r>
  <r>
    <x v="116"/>
    <x v="18"/>
    <x v="14"/>
    <s v="ЭС"/>
    <s v="Адрес160"/>
    <n v="1005360000"/>
    <x v="30"/>
    <x v="7"/>
    <s v="кг"/>
    <n v="5"/>
    <n v="1053.384"/>
    <n v="1301.9000000000001"/>
    <n v="248.51600000000008"/>
  </r>
  <r>
    <x v="117"/>
    <x v="15"/>
    <x v="5"/>
    <s v="ЭС"/>
    <s v="Адрес89"/>
    <n v="570000"/>
    <x v="41"/>
    <x v="2"/>
    <s v="кг"/>
    <n v="1"/>
    <n v="77.745800000000003"/>
    <n v="92.45"/>
    <n v="14.7042"/>
  </r>
  <r>
    <x v="117"/>
    <x v="15"/>
    <x v="5"/>
    <s v="ЭС"/>
    <s v="Адрес89"/>
    <n v="1005052700"/>
    <x v="77"/>
    <x v="1"/>
    <s v="кг"/>
    <n v="1"/>
    <n v="95.395200000000003"/>
    <n v="112.75"/>
    <n v="17.354799999999997"/>
  </r>
  <r>
    <x v="117"/>
    <x v="6"/>
    <x v="22"/>
    <s v="ЭС"/>
    <s v="Адрес129"/>
    <n v="20100"/>
    <x v="5"/>
    <x v="0"/>
    <s v="кг"/>
    <n v="0.48"/>
    <n v="43.965000000000003"/>
    <n v="63.48"/>
    <n v="19.514999999999993"/>
  </r>
  <r>
    <x v="117"/>
    <x v="18"/>
    <x v="106"/>
    <s v="Опт"/>
    <s v="Адрес166"/>
    <n v="1005400001"/>
    <x v="43"/>
    <x v="7"/>
    <s v="кг"/>
    <n v="4.032"/>
    <n v="435.94320000000005"/>
    <n v="462"/>
    <n v="26.056799999999953"/>
  </r>
  <r>
    <x v="117"/>
    <x v="1"/>
    <x v="216"/>
    <s v="Мм"/>
    <s v="Адрес271"/>
    <n v="1005040800"/>
    <x v="9"/>
    <x v="5"/>
    <s v="кг"/>
    <n v="3"/>
    <n v="214.62"/>
    <n v="244.11"/>
    <n v="29.490000000000009"/>
  </r>
  <r>
    <x v="117"/>
    <x v="1"/>
    <x v="31"/>
    <s v="ЭС"/>
    <s v="Адрес114"/>
    <n v="1005040500"/>
    <x v="11"/>
    <x v="5"/>
    <s v="кг"/>
    <n v="2.4"/>
    <n v="224.352"/>
    <n v="255.16800000000001"/>
    <n v="30.816000000000003"/>
  </r>
  <r>
    <x v="117"/>
    <x v="6"/>
    <x v="217"/>
    <s v="Мм"/>
    <s v="Адрес185"/>
    <n v="1005712305"/>
    <x v="59"/>
    <x v="5"/>
    <s v="кг"/>
    <n v="2"/>
    <n v="96.773400000000009"/>
    <n v="128.80000000000001"/>
    <n v="32.026600000000002"/>
  </r>
  <r>
    <x v="117"/>
    <x v="18"/>
    <x v="101"/>
    <s v="Опт"/>
    <s v="Адрес127"/>
    <n v="170000"/>
    <x v="67"/>
    <x v="2"/>
    <s v="кг"/>
    <n v="1.65"/>
    <n v="229.9539"/>
    <n v="262.57"/>
    <n v="32.616099999999989"/>
  </r>
  <r>
    <x v="117"/>
    <x v="1"/>
    <x v="3"/>
    <s v="С"/>
    <s v="Адрес156"/>
    <n v="1500001200"/>
    <x v="84"/>
    <x v="4"/>
    <s v="кг"/>
    <n v="3.4"/>
    <n v="243.23600000000002"/>
    <n v="276.65800000000002"/>
    <n v="33.421999999999997"/>
  </r>
  <r>
    <x v="117"/>
    <x v="1"/>
    <x v="218"/>
    <s v="Мм"/>
    <s v="Адрес246"/>
    <n v="260100"/>
    <x v="16"/>
    <x v="6"/>
    <s v="кг"/>
    <n v="5.7"/>
    <n v="255.58800000000002"/>
    <n v="290.64300000000003"/>
    <n v="35.055000000000007"/>
  </r>
  <r>
    <x v="117"/>
    <x v="1"/>
    <x v="28"/>
    <s v="ЭС"/>
    <s v="Адрес130"/>
    <n v="170100"/>
    <x v="73"/>
    <x v="2"/>
    <s v="кг"/>
    <n v="5.5"/>
    <n v="377.685"/>
    <n v="421.57499999999999"/>
    <n v="43.889999999999986"/>
  </r>
  <r>
    <x v="117"/>
    <x v="18"/>
    <x v="37"/>
    <s v="ЭС"/>
    <s v="Адрес181"/>
    <n v="1005050000"/>
    <x v="76"/>
    <x v="1"/>
    <s v="кг"/>
    <n v="3.5"/>
    <n v="326.81360000000001"/>
    <n v="372.12"/>
    <n v="45.306399999999996"/>
  </r>
  <r>
    <x v="117"/>
    <x v="1"/>
    <x v="114"/>
    <s v="См"/>
    <s v="Адрес159"/>
    <n v="20000"/>
    <x v="48"/>
    <x v="0"/>
    <s v="кг"/>
    <n v="8"/>
    <n v="427.36560000000003"/>
    <n v="477.2"/>
    <n v="49.83439999999996"/>
  </r>
  <r>
    <x v="117"/>
    <x v="1"/>
    <x v="69"/>
    <s v="ЭС"/>
    <s v="Адрес133"/>
    <n v="20100"/>
    <x v="5"/>
    <x v="0"/>
    <s v="кг"/>
    <n v="8"/>
    <n v="426.85680000000002"/>
    <n v="477.2"/>
    <n v="50.343199999999968"/>
  </r>
  <r>
    <x v="117"/>
    <x v="1"/>
    <x v="16"/>
    <s v="ЭС"/>
    <s v="Адрес146"/>
    <n v="20200"/>
    <x v="70"/>
    <x v="0"/>
    <s v="кг"/>
    <n v="8"/>
    <n v="426.43440000000004"/>
    <n v="477.2"/>
    <n v="50.765599999999949"/>
  </r>
  <r>
    <x v="117"/>
    <x v="1"/>
    <x v="3"/>
    <s v="С"/>
    <s v="Адрес156"/>
    <n v="1005201000"/>
    <x v="4"/>
    <x v="3"/>
    <s v="кг"/>
    <n v="2.64"/>
    <n v="400.55880000000002"/>
    <n v="455.64"/>
    <n v="55.081199999999967"/>
  </r>
  <r>
    <x v="117"/>
    <x v="18"/>
    <x v="219"/>
    <s v="Мм"/>
    <s v="Адрес220"/>
    <n v="1005186200"/>
    <x v="64"/>
    <x v="3"/>
    <s v="кг"/>
    <n v="7.5"/>
    <n v="452.65499999999997"/>
    <n v="515.25"/>
    <n v="62.595000000000027"/>
  </r>
  <r>
    <x v="117"/>
    <x v="18"/>
    <x v="73"/>
    <s v="С"/>
    <s v="Адрес93"/>
    <n v="1005050300"/>
    <x v="74"/>
    <x v="1"/>
    <s v="кг"/>
    <n v="1.92"/>
    <n v="465.625"/>
    <n v="531.70000000000005"/>
    <n v="66.075000000000045"/>
  </r>
  <r>
    <x v="117"/>
    <x v="18"/>
    <x v="30"/>
    <s v="ЭС"/>
    <s v="Адрес92"/>
    <n v="260200"/>
    <x v="66"/>
    <x v="6"/>
    <s v="кг"/>
    <n v="6.8"/>
    <n v="486.47200000000004"/>
    <n v="553.31600000000003"/>
    <n v="66.843999999999994"/>
  </r>
  <r>
    <x v="117"/>
    <x v="18"/>
    <x v="4"/>
    <s v="ЭС"/>
    <s v="Адрес77"/>
    <n v="1005186300"/>
    <x v="37"/>
    <x v="3"/>
    <s v="кг"/>
    <n v="5"/>
    <n v="581.91600000000005"/>
    <n v="658.75"/>
    <n v="76.833999999999946"/>
  </r>
  <r>
    <x v="117"/>
    <x v="1"/>
    <x v="33"/>
    <s v="К"/>
    <s v="Адрес90"/>
    <n v="580000"/>
    <x v="3"/>
    <x v="2"/>
    <s v="кг"/>
    <n v="8"/>
    <n v="595.43920000000003"/>
    <n v="673.84"/>
    <n v="78.400800000000004"/>
  </r>
  <r>
    <x v="117"/>
    <x v="18"/>
    <x v="209"/>
    <s v="Мм"/>
    <s v="Адрес168"/>
    <n v="580000"/>
    <x v="3"/>
    <x v="2"/>
    <s v="кг"/>
    <n v="2.2999999999999998"/>
    <n v="658.18"/>
    <n v="748.7"/>
    <n v="90.520000000000095"/>
  </r>
  <r>
    <x v="117"/>
    <x v="18"/>
    <x v="7"/>
    <s v="См"/>
    <s v="Адрес118"/>
    <n v="170100"/>
    <x v="73"/>
    <x v="2"/>
    <s v="кг"/>
    <n v="3.5"/>
    <n v="684.35500000000002"/>
    <n v="778.43499999999995"/>
    <n v="94.079999999999927"/>
  </r>
  <r>
    <x v="117"/>
    <x v="1"/>
    <x v="21"/>
    <s v="ЭС"/>
    <s v="Адрес141"/>
    <n v="20200"/>
    <x v="70"/>
    <x v="0"/>
    <s v="кг"/>
    <n v="4"/>
    <n v="820.94800000000009"/>
    <n v="916"/>
    <n v="95.051999999999907"/>
  </r>
  <r>
    <x v="117"/>
    <x v="18"/>
    <x v="45"/>
    <s v="Мм"/>
    <s v="Адрес292"/>
    <n v="1005274300"/>
    <x v="75"/>
    <x v="7"/>
    <s v="кг"/>
    <n v="3.5"/>
    <n v="680.29640000000006"/>
    <n v="778.43499999999995"/>
    <n v="98.138599999999883"/>
  </r>
  <r>
    <x v="117"/>
    <x v="4"/>
    <x v="81"/>
    <s v="ЭС"/>
    <s v="Адрес119"/>
    <n v="1005051600"/>
    <x v="72"/>
    <x v="1"/>
    <s v="кг"/>
    <n v="5"/>
    <n v="476.87450000000001"/>
    <n v="575.04999999999995"/>
    <n v="98.175499999999943"/>
  </r>
  <r>
    <x v="117"/>
    <x v="11"/>
    <x v="10"/>
    <s v="См"/>
    <s v="Адрес143"/>
    <n v="1005712365"/>
    <x v="51"/>
    <x v="5"/>
    <s v="кг"/>
    <n v="1.32"/>
    <n v="175.68900000000002"/>
    <n v="278.7"/>
    <n v="103.01099999999997"/>
  </r>
  <r>
    <x v="117"/>
    <x v="1"/>
    <x v="1"/>
    <s v="ЭС"/>
    <s v="Адрес88"/>
    <n v="1005030501"/>
    <x v="34"/>
    <x v="5"/>
    <s v="кг"/>
    <n v="4"/>
    <n v="820"/>
    <n v="933.2"/>
    <n v="113.20000000000005"/>
  </r>
  <r>
    <x v="117"/>
    <x v="18"/>
    <x v="60"/>
    <s v="ЭС"/>
    <s v="Адрес64"/>
    <n v="1005186100"/>
    <x v="40"/>
    <x v="3"/>
    <s v="кг"/>
    <n v="5"/>
    <n v="329.37400000000002"/>
    <n v="444.8"/>
    <n v="115.42599999999999"/>
  </r>
  <r>
    <x v="117"/>
    <x v="1"/>
    <x v="16"/>
    <s v="ЭС"/>
    <s v="Адрес146"/>
    <n v="20200"/>
    <x v="70"/>
    <x v="0"/>
    <s v="кг"/>
    <n v="3.92"/>
    <n v="1124.518"/>
    <n v="1256"/>
    <n v="131.48199999999997"/>
  </r>
  <r>
    <x v="117"/>
    <x v="1"/>
    <x v="47"/>
    <s v="ЭС"/>
    <s v="Адрес162"/>
    <n v="170100"/>
    <x v="73"/>
    <x v="2"/>
    <s v="кг"/>
    <n v="4"/>
    <n v="1316"/>
    <n v="1470"/>
    <n v="154"/>
  </r>
  <r>
    <x v="117"/>
    <x v="1"/>
    <x v="18"/>
    <s v="С"/>
    <s v="Адрес135"/>
    <n v="252505"/>
    <x v="14"/>
    <x v="0"/>
    <s v="кг"/>
    <n v="7.5"/>
    <n v="1027.0003000000002"/>
    <n v="1204.2750000000001"/>
    <n v="177.27469999999994"/>
  </r>
  <r>
    <x v="117"/>
    <x v="6"/>
    <x v="170"/>
    <s v="Мм"/>
    <s v="Адрес280"/>
    <n v="280500"/>
    <x v="6"/>
    <x v="0"/>
    <s v="кг"/>
    <n v="5"/>
    <n v="296.55700000000002"/>
    <n v="477.25"/>
    <n v="180.69299999999998"/>
  </r>
  <r>
    <x v="117"/>
    <x v="18"/>
    <x v="101"/>
    <s v="Опт"/>
    <s v="Адрес127"/>
    <n v="252005"/>
    <x v="12"/>
    <x v="0"/>
    <s v="кг"/>
    <n v="15"/>
    <n v="1430.9760000000001"/>
    <n v="1627.5"/>
    <n v="196.52399999999989"/>
  </r>
  <r>
    <x v="117"/>
    <x v="18"/>
    <x v="82"/>
    <s v="Мм"/>
    <s v="Адрес60"/>
    <n v="5160002"/>
    <x v="38"/>
    <x v="6"/>
    <s v="кг"/>
    <n v="14.4"/>
    <n v="2266.56"/>
    <n v="2577.6"/>
    <n v="311.03999999999996"/>
  </r>
  <r>
    <x v="118"/>
    <x v="6"/>
    <x v="0"/>
    <s v="С"/>
    <s v="Адрес151"/>
    <n v="20200"/>
    <x v="70"/>
    <x v="0"/>
    <s v="кг"/>
    <n v="2"/>
    <n v="99.341400000000007"/>
    <n v="127.52"/>
    <n v="28.178599999999989"/>
  </r>
  <r>
    <x v="118"/>
    <x v="6"/>
    <x v="32"/>
    <s v="ЭС"/>
    <s v="Адрес163"/>
    <n v="20100"/>
    <x v="5"/>
    <x v="0"/>
    <s v="кг"/>
    <n v="2"/>
    <n v="97.94"/>
    <n v="127.52"/>
    <n v="29.58"/>
  </r>
  <r>
    <x v="118"/>
    <x v="10"/>
    <x v="0"/>
    <s v="С"/>
    <s v="Адрес151"/>
    <n v="1005040500"/>
    <x v="11"/>
    <x v="5"/>
    <s v="кг"/>
    <n v="3"/>
    <n v="214.62"/>
    <n v="258.75"/>
    <n v="44.129999999999995"/>
  </r>
  <r>
    <x v="118"/>
    <x v="1"/>
    <x v="5"/>
    <s v="ЭС"/>
    <s v="Адрес89"/>
    <n v="190000"/>
    <x v="54"/>
    <x v="6"/>
    <s v="кг"/>
    <n v="5"/>
    <n v="389.8365"/>
    <n v="436.5"/>
    <n v="46.663499999999999"/>
  </r>
  <r>
    <x v="118"/>
    <x v="10"/>
    <x v="32"/>
    <s v="ЭС"/>
    <s v="Адрес163"/>
    <n v="1005050300"/>
    <x v="74"/>
    <x v="1"/>
    <s v="кг"/>
    <n v="3.5"/>
    <n v="375.5213"/>
    <n v="422.625"/>
    <n v="47.103700000000003"/>
  </r>
  <r>
    <x v="118"/>
    <x v="1"/>
    <x v="66"/>
    <s v="ЭС"/>
    <s v="Адрес69"/>
    <n v="1005050300"/>
    <x v="74"/>
    <x v="1"/>
    <s v="кг"/>
    <n v="10.5"/>
    <n v="1126.5639000000001"/>
    <n v="1173.9000000000001"/>
    <n v="47.336099999999988"/>
  </r>
  <r>
    <x v="118"/>
    <x v="21"/>
    <x v="8"/>
    <s v="ЭС"/>
    <s v="Адрес157"/>
    <n v="1005274600"/>
    <x v="32"/>
    <x v="7"/>
    <s v="кг"/>
    <n v="3"/>
    <n v="294.28559999999999"/>
    <n v="341.67"/>
    <n v="47.384400000000028"/>
  </r>
  <r>
    <x v="118"/>
    <x v="1"/>
    <x v="84"/>
    <s v="См"/>
    <s v="Адрес173"/>
    <n v="190000"/>
    <x v="54"/>
    <x v="6"/>
    <s v="кг"/>
    <n v="5.5"/>
    <n v="408.84960000000001"/>
    <n v="456.77499999999998"/>
    <n v="47.925399999999968"/>
  </r>
  <r>
    <x v="118"/>
    <x v="18"/>
    <x v="0"/>
    <s v="С"/>
    <s v="Адрес151"/>
    <n v="580000"/>
    <x v="3"/>
    <x v="2"/>
    <s v="кг"/>
    <n v="4"/>
    <n v="352.78"/>
    <n v="401.6"/>
    <n v="48.82000000000005"/>
  </r>
  <r>
    <x v="118"/>
    <x v="1"/>
    <x v="62"/>
    <s v="ЭС"/>
    <s v="Адрес158"/>
    <n v="270300"/>
    <x v="61"/>
    <x v="0"/>
    <s v="кг"/>
    <n v="5.5"/>
    <n v="377.685"/>
    <n v="429.60500000000002"/>
    <n v="51.920000000000016"/>
  </r>
  <r>
    <x v="118"/>
    <x v="1"/>
    <x v="6"/>
    <s v="С"/>
    <s v="Адрес78"/>
    <n v="15000"/>
    <x v="42"/>
    <x v="6"/>
    <s v="кг"/>
    <n v="5"/>
    <n v="389.41550000000001"/>
    <n v="444.8"/>
    <n v="55.384500000000003"/>
  </r>
  <r>
    <x v="118"/>
    <x v="21"/>
    <x v="24"/>
    <s v="См"/>
    <s v="Адрес87"/>
    <n v="1005040800"/>
    <x v="9"/>
    <x v="5"/>
    <s v="кг"/>
    <n v="3"/>
    <n v="192.6456"/>
    <n v="248.79"/>
    <n v="56.14439999999999"/>
  </r>
  <r>
    <x v="118"/>
    <x v="1"/>
    <x v="127"/>
    <s v="Мм"/>
    <s v="Адрес262"/>
    <n v="1005244300"/>
    <x v="62"/>
    <x v="7"/>
    <s v="кг"/>
    <n v="7.5"/>
    <n v="453"/>
    <n v="515.25"/>
    <n v="62.25"/>
  </r>
  <r>
    <x v="118"/>
    <x v="1"/>
    <x v="34"/>
    <s v="С"/>
    <s v="Адрес120"/>
    <n v="1005712005"/>
    <x v="55"/>
    <x v="5"/>
    <s v="кг"/>
    <n v="4.8"/>
    <n v="506.25840000000005"/>
    <n v="570"/>
    <n v="63.741599999999949"/>
  </r>
  <r>
    <x v="118"/>
    <x v="1"/>
    <x v="31"/>
    <s v="ЭС"/>
    <s v="Адрес114"/>
    <n v="1005712305"/>
    <x v="59"/>
    <x v="5"/>
    <s v="кг"/>
    <n v="1.96"/>
    <n v="562.79999999999995"/>
    <n v="628"/>
    <n v="65.200000000000045"/>
  </r>
  <r>
    <x v="118"/>
    <x v="18"/>
    <x v="154"/>
    <s v="Опт"/>
    <s v="Адрес152"/>
    <n v="1005712005"/>
    <x v="55"/>
    <x v="5"/>
    <s v="кг"/>
    <n v="4.8"/>
    <n v="506.25840000000005"/>
    <n v="580.79999999999995"/>
    <n v="74.541599999999903"/>
  </r>
  <r>
    <x v="118"/>
    <x v="1"/>
    <x v="18"/>
    <s v="С"/>
    <s v="Адрес135"/>
    <n v="1005186100"/>
    <x v="40"/>
    <x v="3"/>
    <s v="кг"/>
    <n v="3.3"/>
    <n v="545.03899999999999"/>
    <n v="620.62"/>
    <n v="75.581000000000017"/>
  </r>
  <r>
    <x v="118"/>
    <x v="18"/>
    <x v="103"/>
    <s v="Мм"/>
    <s v="Адрес226"/>
    <n v="260200"/>
    <x v="66"/>
    <x v="6"/>
    <s v="кг"/>
    <n v="5.5"/>
    <n v="570.9"/>
    <n v="649.22"/>
    <n v="78.32000000000005"/>
  </r>
  <r>
    <x v="118"/>
    <x v="18"/>
    <x v="0"/>
    <s v="С"/>
    <s v="Адрес151"/>
    <n v="20100"/>
    <x v="5"/>
    <x v="0"/>
    <s v="кг"/>
    <n v="5.5"/>
    <n v="570.77240000000006"/>
    <n v="649.22"/>
    <n v="78.447599999999966"/>
  </r>
  <r>
    <x v="118"/>
    <x v="18"/>
    <x v="173"/>
    <s v="Мм"/>
    <s v="Адрес25"/>
    <n v="170000"/>
    <x v="67"/>
    <x v="2"/>
    <s v="кг"/>
    <n v="2.2999999999999998"/>
    <n v="658.24300000000005"/>
    <n v="748.7"/>
    <n v="90.456999999999994"/>
  </r>
  <r>
    <x v="118"/>
    <x v="18"/>
    <x v="105"/>
    <s v="Мм"/>
    <s v="Адрес204"/>
    <n v="170100"/>
    <x v="73"/>
    <x v="2"/>
    <s v="кг"/>
    <n v="1.8880000000000001"/>
    <n v="667.76"/>
    <n v="759.48"/>
    <n v="91.720000000000027"/>
  </r>
  <r>
    <x v="118"/>
    <x v="18"/>
    <x v="220"/>
    <s v="Мм"/>
    <s v="Адрес23"/>
    <n v="1005712365"/>
    <x v="51"/>
    <x v="5"/>
    <s v="кг"/>
    <n v="4.8"/>
    <n v="755.52"/>
    <n v="859.2"/>
    <n v="103.68000000000006"/>
  </r>
  <r>
    <x v="118"/>
    <x v="1"/>
    <x v="12"/>
    <s v="ЭС"/>
    <s v="Адрес142"/>
    <n v="280500"/>
    <x v="6"/>
    <x v="0"/>
    <s v="кг"/>
    <n v="10"/>
    <n v="782.05200000000002"/>
    <n v="889.6"/>
    <n v="107.548"/>
  </r>
  <r>
    <x v="118"/>
    <x v="18"/>
    <x v="43"/>
    <s v="См"/>
    <s v="Адрес164"/>
    <n v="1005201100"/>
    <x v="45"/>
    <x v="3"/>
    <s v="кг"/>
    <n v="4"/>
    <n v="820.94800000000009"/>
    <n v="933.2"/>
    <n v="112.25199999999995"/>
  </r>
  <r>
    <x v="118"/>
    <x v="18"/>
    <x v="0"/>
    <s v="С"/>
    <s v="Адрес151"/>
    <n v="20100"/>
    <x v="5"/>
    <x v="0"/>
    <s v="кг"/>
    <n v="11"/>
    <n v="805.54320000000007"/>
    <n v="930.82"/>
    <n v="125.27679999999998"/>
  </r>
  <r>
    <x v="118"/>
    <x v="18"/>
    <x v="9"/>
    <s v="См"/>
    <s v="Адрес148"/>
    <n v="20100"/>
    <x v="5"/>
    <x v="0"/>
    <s v="кг"/>
    <n v="4"/>
    <n v="934.8"/>
    <n v="1063.2"/>
    <n v="128.40000000000009"/>
  </r>
  <r>
    <x v="118"/>
    <x v="1"/>
    <x v="35"/>
    <s v="ЭС"/>
    <s v="Адрес103"/>
    <n v="270200"/>
    <x v="56"/>
    <x v="0"/>
    <s v="кг"/>
    <n v="5"/>
    <n v="548.45000000000005"/>
    <n v="678.05"/>
    <n v="129.59999999999991"/>
  </r>
  <r>
    <x v="118"/>
    <x v="1"/>
    <x v="6"/>
    <s v="С"/>
    <s v="Адрес78"/>
    <n v="1005050300"/>
    <x v="74"/>
    <x v="1"/>
    <s v="кг"/>
    <n v="3"/>
    <n v="588.2106"/>
    <n v="718.8"/>
    <n v="130.58939999999996"/>
  </r>
  <r>
    <x v="118"/>
    <x v="1"/>
    <x v="69"/>
    <s v="ЭС"/>
    <s v="Адрес133"/>
    <n v="1005212300"/>
    <x v="83"/>
    <x v="3"/>
    <s v="кг"/>
    <n v="10"/>
    <n v="953.976"/>
    <n v="1085"/>
    <n v="131.024"/>
  </r>
  <r>
    <x v="118"/>
    <x v="18"/>
    <x v="221"/>
    <s v="Мм"/>
    <s v="Адрес53"/>
    <n v="1005201500"/>
    <x v="44"/>
    <x v="3"/>
    <s v="кг"/>
    <n v="4"/>
    <n v="660.78160000000003"/>
    <n v="794.2"/>
    <n v="133.41840000000002"/>
  </r>
  <r>
    <x v="118"/>
    <x v="18"/>
    <x v="28"/>
    <s v="ЭС"/>
    <s v="Адрес130"/>
    <n v="1005244000"/>
    <x v="50"/>
    <x v="7"/>
    <s v="кг"/>
    <n v="4.3"/>
    <n v="1144.5530000000001"/>
    <n v="1295.8"/>
    <n v="151.24699999999984"/>
  </r>
  <r>
    <x v="118"/>
    <x v="1"/>
    <x v="33"/>
    <s v="К"/>
    <s v="Адрес90"/>
    <n v="1005274600"/>
    <x v="32"/>
    <x v="7"/>
    <s v="кг"/>
    <n v="22.5"/>
    <n v="1358.75"/>
    <n v="1518.75"/>
    <n v="160"/>
  </r>
  <r>
    <x v="118"/>
    <x v="1"/>
    <x v="0"/>
    <s v="С"/>
    <s v="Адрес151"/>
    <n v="1005040200"/>
    <x v="21"/>
    <x v="5"/>
    <s v="кг"/>
    <n v="3"/>
    <n v="0"/>
    <n v="244.11"/>
    <n v="244.11"/>
  </r>
  <r>
    <x v="118"/>
    <x v="6"/>
    <x v="18"/>
    <s v="С"/>
    <s v="Адрес135"/>
    <n v="1005040200"/>
    <x v="21"/>
    <x v="5"/>
    <s v="кг"/>
    <n v="3"/>
    <n v="0"/>
    <n v="253.68"/>
    <n v="253.68"/>
  </r>
  <r>
    <x v="118"/>
    <x v="18"/>
    <x v="3"/>
    <s v="С"/>
    <s v="Адрес156"/>
    <n v="280500"/>
    <x v="6"/>
    <x v="0"/>
    <s v="кг"/>
    <n v="8"/>
    <n v="1869.6"/>
    <n v="2126.4"/>
    <n v="256.80000000000018"/>
  </r>
  <r>
    <x v="119"/>
    <x v="9"/>
    <x v="93"/>
    <s v="Мм"/>
    <s v="Адрес95"/>
    <n v="1005244000"/>
    <x v="50"/>
    <x v="7"/>
    <s v="кг"/>
    <n v="0.38400000000000001"/>
    <n v="93.5"/>
    <n v="112.72"/>
    <n v="19.22"/>
  </r>
  <r>
    <x v="119"/>
    <x v="9"/>
    <x v="200"/>
    <s v="Мм"/>
    <s v="Адрес20"/>
    <n v="1005052700"/>
    <x v="77"/>
    <x v="1"/>
    <s v="кг"/>
    <n v="0.39200000000000002"/>
    <n v="112.5596"/>
    <n v="135.69999999999999"/>
    <n v="23.140399999999985"/>
  </r>
  <r>
    <x v="119"/>
    <x v="21"/>
    <x v="222"/>
    <s v="Мм"/>
    <s v="Адрес229"/>
    <n v="1005040500"/>
    <x v="11"/>
    <x v="5"/>
    <s v="кг"/>
    <n v="3"/>
    <n v="214.65"/>
    <n v="240.15"/>
    <n v="25.5"/>
  </r>
  <r>
    <x v="119"/>
    <x v="1"/>
    <x v="12"/>
    <s v="ЭС"/>
    <s v="Адрес142"/>
    <n v="1005212000"/>
    <x v="57"/>
    <x v="3"/>
    <s v="кг"/>
    <n v="5.7"/>
    <n v="255.62450000000001"/>
    <n v="285.28500000000003"/>
    <n v="29.660500000000013"/>
  </r>
  <r>
    <x v="119"/>
    <x v="1"/>
    <x v="41"/>
    <s v="См"/>
    <s v="Адрес137"/>
    <n v="1005050000"/>
    <x v="76"/>
    <x v="1"/>
    <s v="кг"/>
    <n v="3.5"/>
    <n v="326.81360000000001"/>
    <n v="365.22500000000002"/>
    <n v="38.411400000000015"/>
  </r>
  <r>
    <x v="119"/>
    <x v="10"/>
    <x v="34"/>
    <s v="С"/>
    <s v="Адрес120"/>
    <n v="1005712305"/>
    <x v="59"/>
    <x v="5"/>
    <s v="кг"/>
    <n v="4"/>
    <n v="213.52760000000001"/>
    <n v="257.60000000000002"/>
    <n v="44.072400000000016"/>
  </r>
  <r>
    <x v="119"/>
    <x v="1"/>
    <x v="3"/>
    <s v="С"/>
    <s v="Адрес156"/>
    <n v="1005050400"/>
    <x v="52"/>
    <x v="1"/>
    <s v="кг"/>
    <n v="5"/>
    <n v="395.9"/>
    <n v="442"/>
    <n v="46.100000000000023"/>
  </r>
  <r>
    <x v="119"/>
    <x v="18"/>
    <x v="34"/>
    <s v="С"/>
    <s v="Адрес120"/>
    <n v="1005050100"/>
    <x v="69"/>
    <x v="1"/>
    <s v="кг"/>
    <n v="3.5"/>
    <n v="350.52499999999998"/>
    <n v="398.72"/>
    <n v="48.19500000000005"/>
  </r>
  <r>
    <x v="119"/>
    <x v="1"/>
    <x v="81"/>
    <s v="ЭС"/>
    <s v="Адрес119"/>
    <n v="15000"/>
    <x v="42"/>
    <x v="6"/>
    <s v="кг"/>
    <n v="3.5"/>
    <n v="321.11560000000003"/>
    <n v="372.12"/>
    <n v="51.004399999999976"/>
  </r>
  <r>
    <x v="119"/>
    <x v="18"/>
    <x v="37"/>
    <s v="ЭС"/>
    <s v="Адрес181"/>
    <n v="190000"/>
    <x v="54"/>
    <x v="6"/>
    <s v="кг"/>
    <n v="5"/>
    <n v="389.8365"/>
    <n v="444.8"/>
    <n v="54.96350000000001"/>
  </r>
  <r>
    <x v="119"/>
    <x v="18"/>
    <x v="46"/>
    <s v="С"/>
    <s v="Адрес75"/>
    <n v="5162402"/>
    <x v="31"/>
    <x v="6"/>
    <s v="кг"/>
    <n v="7.5"/>
    <n v="453"/>
    <n v="515.25"/>
    <n v="62.25"/>
  </r>
  <r>
    <x v="119"/>
    <x v="18"/>
    <x v="5"/>
    <s v="ЭС"/>
    <s v="Адрес89"/>
    <n v="1005274600"/>
    <x v="32"/>
    <x v="7"/>
    <s v="кг"/>
    <n v="4.5999999999999996"/>
    <n v="470.86520000000002"/>
    <n v="536.59"/>
    <n v="65.724800000000016"/>
  </r>
  <r>
    <x v="119"/>
    <x v="1"/>
    <x v="16"/>
    <s v="ЭС"/>
    <s v="Адрес146"/>
    <n v="1005050000"/>
    <x v="76"/>
    <x v="1"/>
    <s v="кг"/>
    <n v="7"/>
    <n v="710.12200000000007"/>
    <n v="782.6"/>
    <n v="72.477999999999952"/>
  </r>
  <r>
    <x v="119"/>
    <x v="18"/>
    <x v="61"/>
    <s v="ЭС"/>
    <s v="Адрес180"/>
    <n v="1005712005"/>
    <x v="55"/>
    <x v="5"/>
    <s v="кг"/>
    <n v="4.8"/>
    <n v="506.25840000000005"/>
    <n v="580.79999999999995"/>
    <n v="74.541599999999903"/>
  </r>
  <r>
    <x v="119"/>
    <x v="10"/>
    <x v="30"/>
    <s v="ЭС"/>
    <s v="Адрес92"/>
    <n v="1005220000"/>
    <x v="60"/>
    <x v="3"/>
    <s v="кг"/>
    <n v="3.5"/>
    <n v="313.12470000000002"/>
    <n v="390.53"/>
    <n v="77.405299999999954"/>
  </r>
  <r>
    <x v="119"/>
    <x v="1"/>
    <x v="61"/>
    <s v="ЭС"/>
    <s v="Адрес180"/>
    <n v="15000"/>
    <x v="42"/>
    <x v="6"/>
    <s v="кг"/>
    <n v="1.96"/>
    <n v="561.85400000000004"/>
    <n v="640.1"/>
    <n v="78.245999999999981"/>
  </r>
  <r>
    <x v="119"/>
    <x v="12"/>
    <x v="66"/>
    <s v="ЭС"/>
    <s v="Адрес69"/>
    <n v="170000"/>
    <x v="67"/>
    <x v="2"/>
    <s v="кг"/>
    <n v="5"/>
    <n v="395.9"/>
    <n v="477.25"/>
    <n v="81.350000000000023"/>
  </r>
  <r>
    <x v="119"/>
    <x v="1"/>
    <x v="223"/>
    <s v="Мм"/>
    <s v="Адрес206"/>
    <n v="1005050000"/>
    <x v="76"/>
    <x v="1"/>
    <s v="кг"/>
    <n v="4.95"/>
    <n v="690.7681"/>
    <n v="773.85"/>
    <n v="83.081900000000019"/>
  </r>
  <r>
    <x v="119"/>
    <x v="18"/>
    <x v="31"/>
    <s v="ЭС"/>
    <s v="Адрес114"/>
    <n v="1005712365"/>
    <x v="51"/>
    <x v="5"/>
    <s v="кг"/>
    <n v="5"/>
    <n v="610.5"/>
    <n v="694.4"/>
    <n v="83.899999999999977"/>
  </r>
  <r>
    <x v="119"/>
    <x v="18"/>
    <x v="7"/>
    <s v="См"/>
    <s v="Адрес118"/>
    <n v="1005050000"/>
    <x v="76"/>
    <x v="1"/>
    <s v="кг"/>
    <n v="5.2"/>
    <n v="734.97"/>
    <n v="836"/>
    <n v="101.02999999999997"/>
  </r>
  <r>
    <x v="119"/>
    <x v="1"/>
    <x v="29"/>
    <s v="ЭС"/>
    <s v="Адрес107"/>
    <n v="1005212101"/>
    <x v="20"/>
    <x v="3"/>
    <s v="кг"/>
    <n v="5"/>
    <n v="329.37400000000002"/>
    <n v="436.5"/>
    <n v="107.12599999999998"/>
  </r>
  <r>
    <x v="119"/>
    <x v="1"/>
    <x v="101"/>
    <s v="Опт"/>
    <s v="Адрес127"/>
    <n v="1005053500"/>
    <x v="58"/>
    <x v="1"/>
    <s v="кг"/>
    <n v="7.5"/>
    <n v="407.83"/>
    <n v="515.25"/>
    <n v="107.42000000000002"/>
  </r>
  <r>
    <x v="119"/>
    <x v="18"/>
    <x v="73"/>
    <s v="С"/>
    <s v="Адрес93"/>
    <n v="280500"/>
    <x v="6"/>
    <x v="0"/>
    <s v="кг"/>
    <n v="10"/>
    <n v="782.077"/>
    <n v="889.6"/>
    <n v="107.52300000000002"/>
  </r>
  <r>
    <x v="119"/>
    <x v="18"/>
    <x v="61"/>
    <s v="ЭС"/>
    <s v="Адрес180"/>
    <n v="190000"/>
    <x v="54"/>
    <x v="6"/>
    <s v="кг"/>
    <n v="10"/>
    <n v="791.8"/>
    <n v="900.5"/>
    <n v="108.70000000000005"/>
  </r>
  <r>
    <x v="119"/>
    <x v="1"/>
    <x v="1"/>
    <s v="ЭС"/>
    <s v="Адрес88"/>
    <n v="170101"/>
    <x v="8"/>
    <x v="2"/>
    <s v="кг"/>
    <n v="1.8720000000000001"/>
    <n v="781.17600000000004"/>
    <n v="898.44"/>
    <n v="117.26400000000001"/>
  </r>
  <r>
    <x v="119"/>
    <x v="18"/>
    <x v="60"/>
    <s v="ЭС"/>
    <s v="Адрес64"/>
    <n v="20200"/>
    <x v="70"/>
    <x v="0"/>
    <s v="кг"/>
    <n v="3.22"/>
    <n v="894.74"/>
    <n v="1017.66"/>
    <n v="122.91999999999996"/>
  </r>
  <r>
    <x v="119"/>
    <x v="18"/>
    <x v="36"/>
    <s v="См"/>
    <s v="Адрес104"/>
    <n v="1005050100"/>
    <x v="69"/>
    <x v="1"/>
    <s v="кг"/>
    <n v="5"/>
    <n v="582.71749999999997"/>
    <n v="716.1"/>
    <n v="133.38250000000005"/>
  </r>
  <r>
    <x v="119"/>
    <x v="1"/>
    <x v="162"/>
    <s v="Мм"/>
    <s v="Адрес29"/>
    <n v="1005053500"/>
    <x v="58"/>
    <x v="1"/>
    <s v="кг"/>
    <n v="10.5"/>
    <n v="1056.1383000000001"/>
    <n v="1196.1600000000001"/>
    <n v="140.02170000000001"/>
  </r>
  <r>
    <x v="119"/>
    <x v="1"/>
    <x v="224"/>
    <s v="Мм"/>
    <s v="Адрес279"/>
    <n v="252005"/>
    <x v="12"/>
    <x v="0"/>
    <s v="кг"/>
    <n v="3.5"/>
    <n v="626.74570000000006"/>
    <n v="778.43499999999995"/>
    <n v="151.68929999999989"/>
  </r>
  <r>
    <x v="119"/>
    <x v="1"/>
    <x v="3"/>
    <s v="С"/>
    <s v="Адрес156"/>
    <n v="1005050000"/>
    <x v="76"/>
    <x v="1"/>
    <s v="кг"/>
    <n v="4"/>
    <n v="1316"/>
    <n v="1470"/>
    <n v="154"/>
  </r>
  <r>
    <x v="119"/>
    <x v="1"/>
    <x v="88"/>
    <s v="ЭС"/>
    <s v="Адрес71"/>
    <n v="30000"/>
    <x v="15"/>
    <x v="0"/>
    <s v="кг"/>
    <n v="24"/>
    <n v="1282.0976000000001"/>
    <n v="1452.72"/>
    <n v="170.62239999999997"/>
  </r>
  <r>
    <x v="119"/>
    <x v="1"/>
    <x v="113"/>
    <s v="Мм"/>
    <s v="Адрес231"/>
    <n v="252005"/>
    <x v="12"/>
    <x v="0"/>
    <s v="кг"/>
    <n v="7.5"/>
    <n v="1027.0003000000002"/>
    <n v="1204.2750000000001"/>
    <n v="177.27469999999994"/>
  </r>
  <r>
    <x v="119"/>
    <x v="9"/>
    <x v="109"/>
    <s v="Опт"/>
    <s v="Адрес153"/>
    <n v="573100"/>
    <x v="23"/>
    <x v="2"/>
    <s v="кг"/>
    <n v="10"/>
    <n v="934.8"/>
    <n v="1127"/>
    <n v="192.20000000000005"/>
  </r>
  <r>
    <x v="119"/>
    <x v="18"/>
    <x v="29"/>
    <s v="ЭС"/>
    <s v="Адрес107"/>
    <n v="1005050000"/>
    <x v="76"/>
    <x v="1"/>
    <s v="кг"/>
    <n v="6"/>
    <n v="1176.4212"/>
    <n v="1464.6"/>
    <n v="288.17879999999991"/>
  </r>
  <r>
    <x v="119"/>
    <x v="18"/>
    <x v="71"/>
    <s v="Мм"/>
    <s v="Адрес277"/>
    <n v="580000"/>
    <x v="3"/>
    <x v="2"/>
    <s v="кг"/>
    <n v="48"/>
    <n v="3572.3680000000004"/>
    <n v="4043.04"/>
    <n v="470.67199999999957"/>
  </r>
  <r>
    <x v="120"/>
    <x v="6"/>
    <x v="19"/>
    <s v="ЭС"/>
    <s v="Адрес134"/>
    <n v="5281000"/>
    <x v="46"/>
    <x v="6"/>
    <s v="кг"/>
    <n v="0.22"/>
    <n v="33.347499999999997"/>
    <n v="40.25"/>
    <n v="6.9025000000000034"/>
  </r>
  <r>
    <x v="120"/>
    <x v="6"/>
    <x v="22"/>
    <s v="ЭС"/>
    <s v="Адрес129"/>
    <n v="1005712005"/>
    <x v="55"/>
    <x v="5"/>
    <s v="кг"/>
    <n v="0.2"/>
    <n v="18.455100000000002"/>
    <n v="25.65"/>
    <n v="7.194899999999997"/>
  </r>
  <r>
    <x v="120"/>
    <x v="9"/>
    <x v="21"/>
    <s v="ЭС"/>
    <s v="Адрес141"/>
    <n v="1005186400"/>
    <x v="10"/>
    <x v="3"/>
    <s v="кг"/>
    <n v="0.312"/>
    <n v="37.113600000000005"/>
    <n v="53.16"/>
    <n v="16.046399999999991"/>
  </r>
  <r>
    <x v="120"/>
    <x v="6"/>
    <x v="19"/>
    <s v="ЭС"/>
    <s v="Адрес134"/>
    <n v="1005274000"/>
    <x v="71"/>
    <x v="7"/>
    <s v="кг"/>
    <n v="2"/>
    <n v="106.82080000000001"/>
    <n v="128.80000000000001"/>
    <n v="21.979200000000006"/>
  </r>
  <r>
    <x v="120"/>
    <x v="6"/>
    <x v="34"/>
    <s v="С"/>
    <s v="Адрес120"/>
    <n v="20100"/>
    <x v="5"/>
    <x v="0"/>
    <s v="кг"/>
    <n v="2"/>
    <n v="106.71420000000001"/>
    <n v="128.80000000000001"/>
    <n v="22.085800000000006"/>
  </r>
  <r>
    <x v="120"/>
    <x v="9"/>
    <x v="12"/>
    <s v="ЭС"/>
    <s v="Адрес142"/>
    <n v="260000"/>
    <x v="79"/>
    <x v="6"/>
    <s v="кг"/>
    <n v="0.46"/>
    <n v="131.63079999999999"/>
    <n v="158.72"/>
    <n v="27.089200000000005"/>
  </r>
  <r>
    <x v="120"/>
    <x v="9"/>
    <x v="22"/>
    <s v="ЭС"/>
    <s v="Адрес129"/>
    <n v="252505"/>
    <x v="14"/>
    <x v="0"/>
    <s v="кг"/>
    <n v="0.46"/>
    <n v="131.46280000000002"/>
    <n v="158.72"/>
    <n v="27.257199999999983"/>
  </r>
  <r>
    <x v="120"/>
    <x v="18"/>
    <x v="61"/>
    <s v="ЭС"/>
    <s v="Адрес180"/>
    <n v="1005274000"/>
    <x v="71"/>
    <x v="7"/>
    <s v="кг"/>
    <n v="2.8"/>
    <n v="273.87360000000001"/>
    <n v="308"/>
    <n v="34.12639999999999"/>
  </r>
  <r>
    <x v="120"/>
    <x v="18"/>
    <x v="6"/>
    <s v="С"/>
    <s v="Адрес78"/>
    <n v="1005274000"/>
    <x v="71"/>
    <x v="7"/>
    <s v="кг"/>
    <n v="3.5"/>
    <n v="364.23939999999999"/>
    <n v="398.72"/>
    <n v="34.480600000000038"/>
  </r>
  <r>
    <x v="120"/>
    <x v="18"/>
    <x v="225"/>
    <s v="Мм"/>
    <s v="Адрес195"/>
    <n v="1005050000"/>
    <x v="76"/>
    <x v="1"/>
    <s v="кг"/>
    <n v="5.7"/>
    <n v="255.64500000000001"/>
    <n v="290.64300000000003"/>
    <n v="34.998000000000019"/>
  </r>
  <r>
    <x v="120"/>
    <x v="18"/>
    <x v="47"/>
    <s v="ЭС"/>
    <s v="Адрес162"/>
    <n v="20200"/>
    <x v="70"/>
    <x v="0"/>
    <s v="кг"/>
    <n v="5.7"/>
    <n v="255.58800000000002"/>
    <n v="290.64300000000003"/>
    <n v="35.055000000000007"/>
  </r>
  <r>
    <x v="120"/>
    <x v="1"/>
    <x v="31"/>
    <s v="ЭС"/>
    <s v="Адрес114"/>
    <n v="1005052600"/>
    <x v="39"/>
    <x v="1"/>
    <s v="кг"/>
    <n v="3.5"/>
    <n v="355.07740000000001"/>
    <n v="391.3"/>
    <n v="36.2226"/>
  </r>
  <r>
    <x v="120"/>
    <x v="1"/>
    <x v="33"/>
    <s v="К"/>
    <s v="Адрес90"/>
    <n v="1005052500"/>
    <x v="51"/>
    <x v="1"/>
    <s v="кг"/>
    <n v="3.5"/>
    <n v="350.52499999999998"/>
    <n v="391.3"/>
    <n v="40.775000000000034"/>
  </r>
  <r>
    <x v="120"/>
    <x v="1"/>
    <x v="1"/>
    <s v="ЭС"/>
    <s v="Адрес88"/>
    <n v="1005052700"/>
    <x v="77"/>
    <x v="1"/>
    <s v="кг"/>
    <n v="3.5"/>
    <n v="350.52499999999998"/>
    <n v="391.3"/>
    <n v="40.775000000000034"/>
  </r>
  <r>
    <x v="120"/>
    <x v="6"/>
    <x v="132"/>
    <s v="Мм"/>
    <s v="Адрес84"/>
    <n v="15000"/>
    <x v="42"/>
    <x v="6"/>
    <s v="кг"/>
    <n v="0.86"/>
    <n v="213.65860000000001"/>
    <n v="257.62"/>
    <n v="43.961399999999998"/>
  </r>
  <r>
    <x v="120"/>
    <x v="18"/>
    <x v="137"/>
    <s v="Мм"/>
    <s v="Адрес259"/>
    <n v="1005712365"/>
    <x v="51"/>
    <x v="5"/>
    <s v="кг"/>
    <n v="3"/>
    <n v="290.4144"/>
    <n v="335.25"/>
    <n v="44.835599999999999"/>
  </r>
  <r>
    <x v="120"/>
    <x v="1"/>
    <x v="30"/>
    <s v="ЭС"/>
    <s v="Адрес92"/>
    <n v="580000"/>
    <x v="3"/>
    <x v="2"/>
    <s v="кг"/>
    <n v="2.5"/>
    <n v="344.81580000000002"/>
    <n v="394"/>
    <n v="49.184199999999976"/>
  </r>
  <r>
    <x v="120"/>
    <x v="1"/>
    <x v="33"/>
    <s v="К"/>
    <s v="Адрес90"/>
    <n v="1005712365"/>
    <x v="51"/>
    <x v="5"/>
    <s v="кг"/>
    <n v="4.8"/>
    <n v="448.70400000000001"/>
    <n v="500.88"/>
    <n v="52.175999999999988"/>
  </r>
  <r>
    <x v="120"/>
    <x v="18"/>
    <x v="56"/>
    <s v="См"/>
    <s v="Адрес145"/>
    <n v="1005360000"/>
    <x v="30"/>
    <x v="7"/>
    <s v="кг"/>
    <n v="5"/>
    <n v="395.95"/>
    <n v="450.25"/>
    <n v="54.300000000000011"/>
  </r>
  <r>
    <x v="120"/>
    <x v="18"/>
    <x v="69"/>
    <s v="ЭС"/>
    <s v="Адрес133"/>
    <n v="1005212101"/>
    <x v="20"/>
    <x v="3"/>
    <s v="кг"/>
    <n v="5"/>
    <n v="393.09950000000003"/>
    <n v="450.25"/>
    <n v="57.150499999999965"/>
  </r>
  <r>
    <x v="120"/>
    <x v="18"/>
    <x v="5"/>
    <s v="ЭС"/>
    <s v="Адрес89"/>
    <n v="1005040800"/>
    <x v="9"/>
    <x v="5"/>
    <s v="кг"/>
    <n v="6"/>
    <n v="429.24"/>
    <n v="488.22"/>
    <n v="58.980000000000018"/>
  </r>
  <r>
    <x v="120"/>
    <x v="1"/>
    <x v="24"/>
    <s v="См"/>
    <s v="Адрес87"/>
    <n v="1005052700"/>
    <x v="77"/>
    <x v="1"/>
    <s v="кг"/>
    <n v="5"/>
    <n v="582.78650000000005"/>
    <n v="646.5"/>
    <n v="63.713499999999954"/>
  </r>
  <r>
    <x v="120"/>
    <x v="1"/>
    <x v="140"/>
    <s v="См"/>
    <s v="Адрес144"/>
    <n v="251000"/>
    <x v="22"/>
    <x v="6"/>
    <s v="кг"/>
    <n v="3.3"/>
    <n v="459.90780000000001"/>
    <n v="525.14"/>
    <n v="65.232199999999978"/>
  </r>
  <r>
    <x v="120"/>
    <x v="1"/>
    <x v="8"/>
    <s v="ЭС"/>
    <s v="Адрес157"/>
    <n v="1005050200"/>
    <x v="29"/>
    <x v="1"/>
    <s v="кг"/>
    <n v="6.8"/>
    <n v="486.47200000000004"/>
    <n v="553.31600000000003"/>
    <n v="66.843999999999994"/>
  </r>
  <r>
    <x v="120"/>
    <x v="18"/>
    <x v="18"/>
    <s v="С"/>
    <s v="Адрес135"/>
    <n v="1500000601"/>
    <x v="78"/>
    <x v="4"/>
    <s v="кг"/>
    <n v="6.8"/>
    <n v="486.47200000000004"/>
    <n v="553.31600000000003"/>
    <n v="66.843999999999994"/>
  </r>
  <r>
    <x v="120"/>
    <x v="6"/>
    <x v="121"/>
    <s v="Мм"/>
    <s v="Адрес194"/>
    <n v="1005050200"/>
    <x v="29"/>
    <x v="1"/>
    <s v="кг"/>
    <n v="1.29"/>
    <n v="343.35239999999999"/>
    <n v="414"/>
    <n v="70.647600000000011"/>
  </r>
  <r>
    <x v="120"/>
    <x v="1"/>
    <x v="111"/>
    <s v="Нт"/>
    <s v="Адрес1"/>
    <n v="5190002"/>
    <x v="25"/>
    <x v="6"/>
    <s v="кг"/>
    <n v="5"/>
    <n v="548.45000000000005"/>
    <n v="621"/>
    <n v="72.549999999999955"/>
  </r>
  <r>
    <x v="120"/>
    <x v="18"/>
    <x v="31"/>
    <s v="ЭС"/>
    <s v="Адрес114"/>
    <n v="5281000"/>
    <x v="46"/>
    <x v="6"/>
    <s v="кг"/>
    <n v="3.3"/>
    <n v="545.37779999999998"/>
    <n v="620.62"/>
    <n v="75.242200000000025"/>
  </r>
  <r>
    <x v="120"/>
    <x v="1"/>
    <x v="67"/>
    <s v="ЭС"/>
    <s v="Адрес149"/>
    <n v="1005030501"/>
    <x v="34"/>
    <x v="5"/>
    <s v="кг"/>
    <n v="5.6"/>
    <n v="560.86770000000001"/>
    <n v="637.952"/>
    <n v="77.084299999999985"/>
  </r>
  <r>
    <x v="120"/>
    <x v="1"/>
    <x v="41"/>
    <s v="См"/>
    <s v="Адрес137"/>
    <n v="1005040400"/>
    <x v="35"/>
    <x v="5"/>
    <s v="кг"/>
    <n v="1.96"/>
    <n v="562.79999999999995"/>
    <n v="640.1"/>
    <n v="77.300000000000068"/>
  </r>
  <r>
    <x v="120"/>
    <x v="1"/>
    <x v="25"/>
    <s v="ЭС"/>
    <s v="Адрес131"/>
    <n v="1005300500"/>
    <x v="28"/>
    <x v="7"/>
    <s v="кг"/>
    <n v="5.5"/>
    <n v="570.9"/>
    <n v="649.22"/>
    <n v="78.32000000000005"/>
  </r>
  <r>
    <x v="120"/>
    <x v="18"/>
    <x v="3"/>
    <s v="С"/>
    <s v="Адрес156"/>
    <n v="580000"/>
    <x v="3"/>
    <x v="2"/>
    <s v="кг"/>
    <n v="8"/>
    <n v="595.43920000000003"/>
    <n v="673.84"/>
    <n v="78.400800000000004"/>
  </r>
  <r>
    <x v="120"/>
    <x v="1"/>
    <x v="16"/>
    <s v="ЭС"/>
    <s v="Адрес146"/>
    <n v="1005212201"/>
    <x v="81"/>
    <x v="3"/>
    <s v="кг"/>
    <n v="1.57"/>
    <n v="610.39600000000007"/>
    <n v="694.3"/>
    <n v="83.903999999999883"/>
  </r>
  <r>
    <x v="120"/>
    <x v="1"/>
    <x v="95"/>
    <s v="ЭС"/>
    <s v="Адрес155"/>
    <n v="580000"/>
    <x v="3"/>
    <x v="2"/>
    <s v="кг"/>
    <n v="8"/>
    <n v="387.85040000000004"/>
    <n v="477.2"/>
    <n v="89.349599999999953"/>
  </r>
  <r>
    <x v="120"/>
    <x v="18"/>
    <x v="39"/>
    <s v="ЭС"/>
    <s v="Адрес108"/>
    <n v="1005220000"/>
    <x v="60"/>
    <x v="3"/>
    <s v="кг"/>
    <n v="7"/>
    <n v="654.29"/>
    <n v="744.24"/>
    <n v="89.950000000000045"/>
  </r>
  <r>
    <x v="120"/>
    <x v="1"/>
    <x v="73"/>
    <s v="С"/>
    <s v="Адрес93"/>
    <n v="1005052800"/>
    <x v="80"/>
    <x v="1"/>
    <s v="кг"/>
    <n v="5"/>
    <n v="608.745"/>
    <n v="702.75"/>
    <n v="94.004999999999995"/>
  </r>
  <r>
    <x v="120"/>
    <x v="1"/>
    <x v="18"/>
    <s v="С"/>
    <s v="Адрес135"/>
    <n v="1005300500"/>
    <x v="28"/>
    <x v="7"/>
    <s v="кг"/>
    <n v="3.5"/>
    <n v="684.35500000000002"/>
    <n v="778.43499999999995"/>
    <n v="94.079999999999927"/>
  </r>
  <r>
    <x v="120"/>
    <x v="1"/>
    <x v="22"/>
    <s v="ЭС"/>
    <s v="Адрес129"/>
    <n v="1005050200"/>
    <x v="29"/>
    <x v="1"/>
    <s v="кг"/>
    <n v="7"/>
    <n v="703.05790000000002"/>
    <n v="797.44"/>
    <n v="94.382100000000037"/>
  </r>
  <r>
    <x v="120"/>
    <x v="6"/>
    <x v="5"/>
    <s v="ЭС"/>
    <s v="Адрес89"/>
    <n v="580000"/>
    <x v="3"/>
    <x v="2"/>
    <s v="кг"/>
    <n v="8"/>
    <n v="595.28"/>
    <n v="690"/>
    <n v="94.720000000000027"/>
  </r>
  <r>
    <x v="120"/>
    <x v="1"/>
    <x v="3"/>
    <s v="С"/>
    <s v="Адрес156"/>
    <n v="5221000"/>
    <x v="13"/>
    <x v="6"/>
    <s v="кг"/>
    <n v="3.01"/>
    <n v="747.80510000000004"/>
    <n v="850.64"/>
    <n v="102.83489999999995"/>
  </r>
  <r>
    <x v="120"/>
    <x v="18"/>
    <x v="84"/>
    <s v="См"/>
    <s v="Адрес173"/>
    <n v="260100"/>
    <x v="16"/>
    <x v="6"/>
    <s v="кг"/>
    <n v="16"/>
    <n v="854.65920000000006"/>
    <n v="968.48"/>
    <n v="113.82079999999996"/>
  </r>
  <r>
    <x v="120"/>
    <x v="6"/>
    <x v="40"/>
    <s v="ЭС"/>
    <s v="Адрес76"/>
    <n v="1005040900"/>
    <x v="26"/>
    <x v="5"/>
    <s v="кг"/>
    <n v="2.15"/>
    <n v="572.16"/>
    <n v="690"/>
    <n v="117.84000000000003"/>
  </r>
  <r>
    <x v="120"/>
    <x v="18"/>
    <x v="5"/>
    <s v="ЭС"/>
    <s v="Адрес89"/>
    <n v="1005274000"/>
    <x v="71"/>
    <x v="7"/>
    <s v="кг"/>
    <n v="3.22"/>
    <n v="894.74"/>
    <n v="1017.66"/>
    <n v="122.91999999999996"/>
  </r>
  <r>
    <x v="120"/>
    <x v="1"/>
    <x v="17"/>
    <s v="ЭС"/>
    <s v="Адрес132"/>
    <n v="573100"/>
    <x v="23"/>
    <x v="2"/>
    <s v="кг"/>
    <n v="15"/>
    <n v="905.75"/>
    <n v="1030.5"/>
    <n v="124.75"/>
  </r>
  <r>
    <x v="120"/>
    <x v="18"/>
    <x v="2"/>
    <s v="ЭС"/>
    <s v="Адрес154"/>
    <n v="5162402"/>
    <x v="31"/>
    <x v="6"/>
    <s v="кг"/>
    <n v="4"/>
    <n v="934.8"/>
    <n v="1063.2"/>
    <n v="128.40000000000009"/>
  </r>
  <r>
    <x v="120"/>
    <x v="1"/>
    <x v="33"/>
    <s v="ЭС"/>
    <s v="Адрес90"/>
    <n v="1005212101"/>
    <x v="20"/>
    <x v="3"/>
    <s v="кг"/>
    <n v="7.8"/>
    <n v="1097.97"/>
    <n v="1230"/>
    <n v="132.02999999999997"/>
  </r>
  <r>
    <x v="120"/>
    <x v="1"/>
    <x v="4"/>
    <s v="ЭС"/>
    <s v="Адрес77"/>
    <n v="580000"/>
    <x v="3"/>
    <x v="2"/>
    <s v="кг"/>
    <n v="24"/>
    <n v="1282.0976000000001"/>
    <n v="1431.6"/>
    <n v="149.50239999999985"/>
  </r>
  <r>
    <x v="120"/>
    <x v="18"/>
    <x v="39"/>
    <s v="ЭС"/>
    <s v="Адрес108"/>
    <n v="580000"/>
    <x v="3"/>
    <x v="2"/>
    <s v="кг"/>
    <n v="16"/>
    <n v="1190.7448000000002"/>
    <n v="1347.68"/>
    <n v="156.9351999999999"/>
  </r>
  <r>
    <x v="120"/>
    <x v="18"/>
    <x v="2"/>
    <s v="ЭС"/>
    <s v="Адрес154"/>
    <n v="1005712365"/>
    <x v="51"/>
    <x v="5"/>
    <s v="кг"/>
    <n v="7.5"/>
    <n v="356.495"/>
    <n v="515.25"/>
    <n v="158.755"/>
  </r>
  <r>
    <x v="120"/>
    <x v="18"/>
    <x v="36"/>
    <s v="См"/>
    <s v="Адрес104"/>
    <n v="270400"/>
    <x v="0"/>
    <x v="0"/>
    <s v="кг"/>
    <n v="4.5999999999999996"/>
    <n v="1316.4260000000002"/>
    <n v="1497.4"/>
    <n v="180.97399999999993"/>
  </r>
  <r>
    <x v="120"/>
    <x v="1"/>
    <x v="4"/>
    <s v="ЭС"/>
    <s v="Адрес77"/>
    <n v="1005244300"/>
    <x v="62"/>
    <x v="7"/>
    <s v="кг"/>
    <n v="4.5999999999999996"/>
    <n v="1316.308"/>
    <n v="1497.4"/>
    <n v="181.0920000000001"/>
  </r>
  <r>
    <x v="120"/>
    <x v="18"/>
    <x v="40"/>
    <s v="ЭС"/>
    <s v="Адрес76"/>
    <n v="1005220000"/>
    <x v="60"/>
    <x v="3"/>
    <s v="кг"/>
    <n v="4"/>
    <n v="1316"/>
    <n v="1497.2"/>
    <n v="181.20000000000005"/>
  </r>
  <r>
    <x v="120"/>
    <x v="18"/>
    <x v="13"/>
    <s v="ЭС"/>
    <s v="Адрес161"/>
    <n v="1005040200"/>
    <x v="21"/>
    <x v="5"/>
    <s v="кг"/>
    <n v="3"/>
    <n v="0"/>
    <n v="244.11"/>
    <n v="244.11"/>
  </r>
  <r>
    <x v="120"/>
    <x v="18"/>
    <x v="28"/>
    <s v="ЭС"/>
    <s v="Адрес130"/>
    <n v="260200"/>
    <x v="66"/>
    <x v="6"/>
    <s v="кг"/>
    <n v="45"/>
    <n v="2717"/>
    <n v="3091.5"/>
    <n v="374.5"/>
  </r>
  <r>
    <x v="120"/>
    <x v="1"/>
    <x v="127"/>
    <s v="Мм"/>
    <s v="Адрес262"/>
    <n v="580000"/>
    <x v="3"/>
    <x v="2"/>
    <s v="кг"/>
    <n v="64"/>
    <n v="4762.9792000000007"/>
    <n v="5315.2"/>
    <n v="552.22079999999914"/>
  </r>
  <r>
    <x v="121"/>
    <x v="6"/>
    <x v="54"/>
    <s v="Мм"/>
    <s v="Адрес282"/>
    <n v="1005051500"/>
    <x v="1"/>
    <x v="1"/>
    <s v="кг"/>
    <n v="0.22"/>
    <n v="39.985500000000002"/>
    <n v="48.3"/>
    <n v="8.3144999999999953"/>
  </r>
  <r>
    <x v="121"/>
    <x v="4"/>
    <x v="34"/>
    <s v="С"/>
    <s v="Адрес120"/>
    <n v="1005051500"/>
    <x v="1"/>
    <x v="1"/>
    <s v="кг"/>
    <n v="2"/>
    <n v="190.74980000000002"/>
    <n v="230.02"/>
    <n v="39.270199999999988"/>
  </r>
  <r>
    <x v="121"/>
    <x v="1"/>
    <x v="29"/>
    <s v="ЭС"/>
    <s v="Адрес107"/>
    <n v="260000"/>
    <x v="79"/>
    <x v="6"/>
    <s v="кг"/>
    <n v="2.64"/>
    <n v="400.56720000000001"/>
    <n v="447"/>
    <n v="46.432799999999986"/>
  </r>
  <r>
    <x v="121"/>
    <x v="18"/>
    <x v="226"/>
    <s v="Мм"/>
    <s v="Адрес82"/>
    <n v="252505"/>
    <x v="14"/>
    <x v="0"/>
    <s v="кг"/>
    <n v="3.5"/>
    <n v="321.11560000000003"/>
    <n v="372.12"/>
    <n v="51.004399999999976"/>
  </r>
  <r>
    <x v="121"/>
    <x v="1"/>
    <x v="4"/>
    <s v="ЭС"/>
    <s v="Адрес77"/>
    <n v="1005274000"/>
    <x v="71"/>
    <x v="7"/>
    <s v="кг"/>
    <n v="1.92"/>
    <n v="467.5"/>
    <n v="522"/>
    <n v="54.5"/>
  </r>
  <r>
    <x v="121"/>
    <x v="18"/>
    <x v="227"/>
    <s v="Мм"/>
    <s v="Адрес258"/>
    <n v="270400"/>
    <x v="0"/>
    <x v="0"/>
    <s v="кг"/>
    <n v="2.64"/>
    <n v="400.55280000000005"/>
    <n v="455.64"/>
    <n v="55.087199999999939"/>
  </r>
  <r>
    <x v="121"/>
    <x v="18"/>
    <x v="109"/>
    <s v="Опт"/>
    <s v="Адрес153"/>
    <n v="252505"/>
    <x v="14"/>
    <x v="0"/>
    <s v="кг"/>
    <n v="7.5"/>
    <n v="452.75"/>
    <n v="515.25"/>
    <n v="62.5"/>
  </r>
  <r>
    <x v="121"/>
    <x v="18"/>
    <x v="197"/>
    <s v="Нт"/>
    <s v="Адрес125"/>
    <n v="1005201000"/>
    <x v="4"/>
    <x v="3"/>
    <s v="кг"/>
    <n v="2"/>
    <n v="331.54040000000003"/>
    <n v="397.1"/>
    <n v="65.559599999999989"/>
  </r>
  <r>
    <x v="121"/>
    <x v="18"/>
    <x v="61"/>
    <s v="ЭС"/>
    <s v="Адрес180"/>
    <n v="1005201500"/>
    <x v="44"/>
    <x v="3"/>
    <s v="кг"/>
    <n v="2"/>
    <n v="330.39080000000001"/>
    <n v="397.1"/>
    <n v="66.70920000000001"/>
  </r>
  <r>
    <x v="121"/>
    <x v="1"/>
    <x v="36"/>
    <s v="См"/>
    <s v="Адрес104"/>
    <n v="5190002"/>
    <x v="25"/>
    <x v="6"/>
    <s v="кг"/>
    <n v="6"/>
    <n v="492.2328"/>
    <n v="559.91999999999996"/>
    <n v="67.687199999999962"/>
  </r>
  <r>
    <x v="121"/>
    <x v="2"/>
    <x v="67"/>
    <s v="ЭС"/>
    <s v="Адрес149"/>
    <n v="1005053500"/>
    <x v="58"/>
    <x v="1"/>
    <s v="кг"/>
    <n v="2.5"/>
    <n v="341.09219999999999"/>
    <n v="425.5"/>
    <n v="84.407800000000009"/>
  </r>
  <r>
    <x v="121"/>
    <x v="1"/>
    <x v="6"/>
    <s v="С"/>
    <s v="Адрес78"/>
    <n v="1005040600"/>
    <x v="53"/>
    <x v="5"/>
    <s v="кг"/>
    <n v="9"/>
    <n v="643.95000000000005"/>
    <n v="732.33"/>
    <n v="88.38"/>
  </r>
  <r>
    <x v="121"/>
    <x v="1"/>
    <x v="36"/>
    <s v="См"/>
    <s v="Адрес104"/>
    <n v="5281000"/>
    <x v="46"/>
    <x v="6"/>
    <s v="кг"/>
    <n v="2.27"/>
    <n v="786.86500000000001"/>
    <n v="884"/>
    <n v="97.134999999999991"/>
  </r>
  <r>
    <x v="121"/>
    <x v="2"/>
    <x v="50"/>
    <s v="Мм"/>
    <s v="Адрес4"/>
    <n v="1005052800"/>
    <x v="80"/>
    <x v="1"/>
    <s v="кг"/>
    <n v="5"/>
    <n v="476.976"/>
    <n v="575.04999999999995"/>
    <n v="98.073999999999955"/>
  </r>
  <r>
    <x v="121"/>
    <x v="1"/>
    <x v="31"/>
    <s v="ЭС"/>
    <s v="Адрес114"/>
    <n v="170101"/>
    <x v="8"/>
    <x v="2"/>
    <s v="кг"/>
    <n v="8"/>
    <n v="387.09360000000004"/>
    <n v="486"/>
    <n v="98.906399999999962"/>
  </r>
  <r>
    <x v="121"/>
    <x v="1"/>
    <x v="37"/>
    <s v="ЭС"/>
    <s v="Адрес181"/>
    <n v="260000"/>
    <x v="79"/>
    <x v="6"/>
    <s v="кг"/>
    <n v="15"/>
    <n v="905.88499999999999"/>
    <n v="1012.5"/>
    <n v="106.61500000000001"/>
  </r>
  <r>
    <x v="121"/>
    <x v="1"/>
    <x v="31"/>
    <s v="ЭС"/>
    <s v="Адрес114"/>
    <n v="170101"/>
    <x v="8"/>
    <x v="2"/>
    <s v="кг"/>
    <n v="4"/>
    <n v="820"/>
    <n v="933.2"/>
    <n v="113.20000000000005"/>
  </r>
  <r>
    <x v="121"/>
    <x v="18"/>
    <x v="66"/>
    <s v="ЭС"/>
    <s v="Адрес69"/>
    <n v="1005274000"/>
    <x v="71"/>
    <x v="7"/>
    <s v="кг"/>
    <n v="5"/>
    <n v="689.63150000000007"/>
    <n v="802.85"/>
    <n v="113.21849999999995"/>
  </r>
  <r>
    <x v="121"/>
    <x v="18"/>
    <x v="106"/>
    <s v="Опт"/>
    <s v="Адрес166"/>
    <n v="260100"/>
    <x v="16"/>
    <x v="6"/>
    <s v="кг"/>
    <n v="16"/>
    <n v="854.71600000000001"/>
    <n v="968.48"/>
    <n v="113.76400000000001"/>
  </r>
  <r>
    <x v="121"/>
    <x v="18"/>
    <x v="228"/>
    <s v="Мм"/>
    <s v="Адрес203"/>
    <n v="270200"/>
    <x v="56"/>
    <x v="0"/>
    <s v="кг"/>
    <n v="16"/>
    <n v="854.46400000000006"/>
    <n v="968.48"/>
    <n v="114.01599999999996"/>
  </r>
  <r>
    <x v="121"/>
    <x v="18"/>
    <x v="229"/>
    <s v="Мм"/>
    <s v="Адрес263"/>
    <n v="260200"/>
    <x v="66"/>
    <x v="6"/>
    <s v="кг"/>
    <n v="4"/>
    <n v="934.8"/>
    <n v="1063.2"/>
    <n v="128.40000000000009"/>
  </r>
  <r>
    <x v="121"/>
    <x v="1"/>
    <x v="1"/>
    <s v="ЭС"/>
    <s v="Адрес88"/>
    <n v="1005040800"/>
    <x v="9"/>
    <x v="5"/>
    <s v="кг"/>
    <n v="7.92"/>
    <n v="1201.6776"/>
    <n v="1341"/>
    <n v="139.32240000000002"/>
  </r>
  <r>
    <x v="121"/>
    <x v="18"/>
    <x v="1"/>
    <s v="ЭС"/>
    <s v="Адрес88"/>
    <n v="1005030501"/>
    <x v="34"/>
    <x v="5"/>
    <s v="кг"/>
    <n v="11.55"/>
    <n v="1615.46"/>
    <n v="1837.99"/>
    <n v="222.52999999999997"/>
  </r>
  <r>
    <x v="121"/>
    <x v="1"/>
    <x v="31"/>
    <s v="ЭС"/>
    <s v="Адрес114"/>
    <n v="170101"/>
    <x v="8"/>
    <x v="2"/>
    <s v="кг"/>
    <n v="6.45"/>
    <n v="1716.807"/>
    <n v="1943.7"/>
    <n v="226.89300000000003"/>
  </r>
  <r>
    <x v="121"/>
    <x v="2"/>
    <x v="207"/>
    <s v="Мм"/>
    <s v="Адрес184"/>
    <n v="1005040200"/>
    <x v="21"/>
    <x v="5"/>
    <s v="кг"/>
    <n v="6"/>
    <n v="0"/>
    <n v="517.5"/>
    <n v="517.5"/>
  </r>
  <r>
    <x v="122"/>
    <x v="2"/>
    <x v="17"/>
    <s v="ЭС"/>
    <s v="Адрес132"/>
    <n v="1005040700"/>
    <x v="33"/>
    <x v="5"/>
    <s v="кг"/>
    <n v="2"/>
    <n v="106.82980000000001"/>
    <n v="128.80000000000001"/>
    <n v="21.970200000000006"/>
  </r>
  <r>
    <x v="122"/>
    <x v="18"/>
    <x v="2"/>
    <s v="ЭС"/>
    <s v="Адрес154"/>
    <n v="5221000"/>
    <x v="13"/>
    <x v="6"/>
    <s v="кг"/>
    <n v="2.52"/>
    <n v="206.64"/>
    <n v="234.78"/>
    <n v="28.140000000000015"/>
  </r>
  <r>
    <x v="122"/>
    <x v="1"/>
    <x v="24"/>
    <s v="См"/>
    <s v="Адрес87"/>
    <n v="252505"/>
    <x v="14"/>
    <x v="0"/>
    <s v="кг"/>
    <n v="4"/>
    <n v="313.02600000000001"/>
    <n v="347"/>
    <n v="33.97399999999999"/>
  </r>
  <r>
    <x v="122"/>
    <x v="18"/>
    <x v="17"/>
    <s v="ЭС"/>
    <s v="Адрес132"/>
    <n v="5221000"/>
    <x v="13"/>
    <x v="6"/>
    <s v="кг"/>
    <n v="1.65"/>
    <n v="272.68889999999999"/>
    <n v="310.31"/>
    <n v="37.621100000000013"/>
  </r>
  <r>
    <x v="122"/>
    <x v="18"/>
    <x v="140"/>
    <s v="См"/>
    <s v="Адрес144"/>
    <n v="1005050200"/>
    <x v="29"/>
    <x v="1"/>
    <s v="кг"/>
    <n v="3.5"/>
    <n v="351.02690000000001"/>
    <n v="398.72"/>
    <n v="47.693100000000015"/>
  </r>
  <r>
    <x v="122"/>
    <x v="1"/>
    <x v="29"/>
    <s v="ЭС"/>
    <s v="Адрес107"/>
    <n v="1005186400"/>
    <x v="10"/>
    <x v="3"/>
    <s v="кг"/>
    <n v="2.64"/>
    <n v="400.55880000000002"/>
    <n v="455.64"/>
    <n v="55.081199999999967"/>
  </r>
  <r>
    <x v="122"/>
    <x v="1"/>
    <x v="24"/>
    <s v="См"/>
    <s v="Адрес87"/>
    <n v="1005051500"/>
    <x v="1"/>
    <x v="1"/>
    <s v="кг"/>
    <n v="1.92"/>
    <n v="465.625"/>
    <n v="522"/>
    <n v="56.375"/>
  </r>
  <r>
    <x v="122"/>
    <x v="1"/>
    <x v="95"/>
    <s v="ЭС"/>
    <s v="Адрес155"/>
    <n v="260100"/>
    <x v="16"/>
    <x v="6"/>
    <s v="кг"/>
    <n v="6"/>
    <n v="492.2328"/>
    <n v="549.6"/>
    <n v="57.367200000000025"/>
  </r>
  <r>
    <x v="122"/>
    <x v="18"/>
    <x v="11"/>
    <s v="Опт"/>
    <s v="Адрес115"/>
    <n v="252005"/>
    <x v="12"/>
    <x v="0"/>
    <s v="кг"/>
    <n v="7.5"/>
    <n v="452.75"/>
    <n v="515.25"/>
    <n v="62.5"/>
  </r>
  <r>
    <x v="122"/>
    <x v="18"/>
    <x v="61"/>
    <s v="ЭС"/>
    <s v="Адрес180"/>
    <n v="1005201100"/>
    <x v="45"/>
    <x v="3"/>
    <s v="кг"/>
    <n v="2"/>
    <n v="324.30540000000002"/>
    <n v="397.1"/>
    <n v="72.794600000000003"/>
  </r>
  <r>
    <x v="122"/>
    <x v="2"/>
    <x v="10"/>
    <s v="См"/>
    <s v="Адрес143"/>
    <n v="1005040700"/>
    <x v="33"/>
    <x v="5"/>
    <s v="кг"/>
    <n v="8"/>
    <n v="427.28320000000002"/>
    <n v="515.20000000000005"/>
    <n v="87.916800000000023"/>
  </r>
  <r>
    <x v="122"/>
    <x v="1"/>
    <x v="4"/>
    <s v="ЭС"/>
    <s v="Адрес77"/>
    <n v="5160002"/>
    <x v="38"/>
    <x v="6"/>
    <s v="кг"/>
    <n v="1.84"/>
    <n v="591.7432"/>
    <n v="682.16"/>
    <n v="90.416799999999967"/>
  </r>
  <r>
    <x v="122"/>
    <x v="1"/>
    <x v="32"/>
    <s v="ЭС"/>
    <s v="Адрес163"/>
    <n v="1005186200"/>
    <x v="64"/>
    <x v="3"/>
    <s v="кг"/>
    <n v="6"/>
    <n v="578.98620000000005"/>
    <n v="670.5"/>
    <n v="91.513799999999947"/>
  </r>
  <r>
    <x v="122"/>
    <x v="18"/>
    <x v="29"/>
    <s v="ЭС"/>
    <s v="Адрес107"/>
    <n v="1005274000"/>
    <x v="71"/>
    <x v="7"/>
    <s v="кг"/>
    <n v="7.5"/>
    <n v="407.83"/>
    <n v="515.25"/>
    <n v="107.42000000000002"/>
  </r>
  <r>
    <x v="122"/>
    <x v="1"/>
    <x v="60"/>
    <s v="ЭС"/>
    <s v="Адрес64"/>
    <n v="260100"/>
    <x v="16"/>
    <x v="6"/>
    <s v="кг"/>
    <n v="8"/>
    <n v="670.61200000000008"/>
    <n v="788"/>
    <n v="117.38799999999992"/>
  </r>
  <r>
    <x v="122"/>
    <x v="18"/>
    <x v="2"/>
    <s v="ЭС"/>
    <s v="Адрес154"/>
    <n v="251000"/>
    <x v="22"/>
    <x v="6"/>
    <s v="кг"/>
    <n v="4"/>
    <n v="858.39600000000007"/>
    <n v="976.8"/>
    <n v="118.40399999999988"/>
  </r>
  <r>
    <x v="122"/>
    <x v="18"/>
    <x v="230"/>
    <s v="Мм"/>
    <s v="Адрес256"/>
    <n v="251000"/>
    <x v="22"/>
    <x v="6"/>
    <s v="кг"/>
    <n v="5"/>
    <n v="548.45000000000005"/>
    <n v="678.05"/>
    <n v="129.59999999999991"/>
  </r>
  <r>
    <x v="122"/>
    <x v="1"/>
    <x v="80"/>
    <s v="ЭС"/>
    <s v="Адрес105"/>
    <n v="1005201000"/>
    <x v="4"/>
    <x v="3"/>
    <s v="кг"/>
    <n v="4.3"/>
    <n v="1144.508"/>
    <n v="1278"/>
    <n v="133.49199999999996"/>
  </r>
  <r>
    <x v="122"/>
    <x v="18"/>
    <x v="65"/>
    <s v="Опт"/>
    <s v="Адрес8"/>
    <n v="270400"/>
    <x v="0"/>
    <x v="0"/>
    <s v="кг"/>
    <n v="3"/>
    <n v="588.29129999999998"/>
    <n v="732.3"/>
    <n v="144.00869999999998"/>
  </r>
  <r>
    <x v="122"/>
    <x v="1"/>
    <x v="59"/>
    <s v="См"/>
    <s v="Адрес138"/>
    <n v="1005186300"/>
    <x v="37"/>
    <x v="3"/>
    <s v="кг"/>
    <n v="10"/>
    <n v="1163.7"/>
    <n v="1317.5"/>
    <n v="153.79999999999995"/>
  </r>
  <r>
    <x v="122"/>
    <x v="18"/>
    <x v="154"/>
    <s v="Опт"/>
    <s v="Адрес152"/>
    <n v="5162402"/>
    <x v="31"/>
    <x v="6"/>
    <s v="кг"/>
    <n v="5.76"/>
    <n v="1402.5"/>
    <n v="1595.1"/>
    <n v="192.59999999999991"/>
  </r>
  <r>
    <x v="122"/>
    <x v="1"/>
    <x v="3"/>
    <s v="С"/>
    <s v="Адрес156"/>
    <n v="1005186100"/>
    <x v="40"/>
    <x v="3"/>
    <s v="кг"/>
    <n v="6"/>
    <n v="108.71340000000001"/>
    <n v="412.2"/>
    <n v="303.48659999999995"/>
  </r>
  <r>
    <x v="122"/>
    <x v="3"/>
    <x v="16"/>
    <s v="ЭС"/>
    <s v="Адрес146"/>
    <n v="252505"/>
    <x v="14"/>
    <x v="0"/>
    <s v="кг"/>
    <n v="35"/>
    <n v="3211.1555000000003"/>
    <n v="3585.75"/>
    <n v="374.5944999999997"/>
  </r>
  <r>
    <x v="122"/>
    <x v="3"/>
    <x v="8"/>
    <s v="ЭС"/>
    <s v="Адрес157"/>
    <n v="1005274000"/>
    <x v="71"/>
    <x v="7"/>
    <s v="кг"/>
    <n v="24.5"/>
    <n v="4790.6833999999999"/>
    <n v="5250.35"/>
    <n v="459.66660000000047"/>
  </r>
  <r>
    <x v="122"/>
    <x v="3"/>
    <x v="41"/>
    <s v="См"/>
    <s v="Адрес137"/>
    <n v="252505"/>
    <x v="14"/>
    <x v="0"/>
    <s v="кг"/>
    <n v="82.5"/>
    <n v="5950.4032000000007"/>
    <n v="6727.875"/>
    <n v="777.47179999999935"/>
  </r>
  <r>
    <x v="123"/>
    <x v="8"/>
    <x v="20"/>
    <s v="ЭС"/>
    <s v="Адрес140"/>
    <n v="1005053500"/>
    <x v="58"/>
    <x v="1"/>
    <s v="кг"/>
    <n v="2"/>
    <n v="106.82980000000001"/>
    <n v="125.04"/>
    <n v="18.2102"/>
  </r>
  <r>
    <x v="123"/>
    <x v="18"/>
    <x v="109"/>
    <s v="Опт"/>
    <s v="Адрес153"/>
    <n v="1005040600"/>
    <x v="53"/>
    <x v="5"/>
    <s v="кг"/>
    <n v="3"/>
    <n v="214.65"/>
    <n v="244.11"/>
    <n v="29.460000000000008"/>
  </r>
  <r>
    <x v="123"/>
    <x v="8"/>
    <x v="17"/>
    <s v="ЭС"/>
    <s v="Адрес132"/>
    <n v="5221000"/>
    <x v="13"/>
    <x v="6"/>
    <s v="кг"/>
    <n v="1"/>
    <n v="109.69"/>
    <n v="139.56"/>
    <n v="29.870000000000005"/>
  </r>
  <r>
    <x v="123"/>
    <x v="1"/>
    <x v="81"/>
    <s v="ЭС"/>
    <s v="Адрес119"/>
    <n v="1005201100"/>
    <x v="45"/>
    <x v="3"/>
    <s v="кг"/>
    <n v="2.4"/>
    <n v="209.2654"/>
    <n v="255.16800000000001"/>
    <n v="45.902600000000007"/>
  </r>
  <r>
    <x v="123"/>
    <x v="1"/>
    <x v="36"/>
    <s v="См"/>
    <s v="Адрес104"/>
    <n v="15000"/>
    <x v="42"/>
    <x v="6"/>
    <s v="кг"/>
    <n v="3.5"/>
    <n v="321.11560000000003"/>
    <n v="372.12"/>
    <n v="51.004399999999976"/>
  </r>
  <r>
    <x v="123"/>
    <x v="18"/>
    <x v="133"/>
    <s v="Мм"/>
    <s v="Адрес113"/>
    <n v="260000"/>
    <x v="79"/>
    <x v="6"/>
    <s v="кг"/>
    <n v="5"/>
    <n v="395.9"/>
    <n v="450.25"/>
    <n v="54.350000000000023"/>
  </r>
  <r>
    <x v="123"/>
    <x v="1"/>
    <x v="84"/>
    <s v="См"/>
    <s v="Адрес173"/>
    <n v="252005"/>
    <x v="12"/>
    <x v="0"/>
    <s v="кг"/>
    <n v="8"/>
    <n v="426.98160000000001"/>
    <n v="486"/>
    <n v="59.018399999999986"/>
  </r>
  <r>
    <x v="123"/>
    <x v="18"/>
    <x v="11"/>
    <s v="Опт"/>
    <s v="Адрес115"/>
    <n v="170101"/>
    <x v="8"/>
    <x v="2"/>
    <s v="кг"/>
    <n v="2.56"/>
    <n v="259.11360000000002"/>
    <n v="319.36"/>
    <n v="60.246399999999994"/>
  </r>
  <r>
    <x v="123"/>
    <x v="18"/>
    <x v="90"/>
    <s v="Мм"/>
    <s v="Адрес250"/>
    <n v="1005186100"/>
    <x v="40"/>
    <x v="3"/>
    <s v="кг"/>
    <n v="7.5"/>
    <n v="452.65499999999997"/>
    <n v="515.25"/>
    <n v="62.595000000000027"/>
  </r>
  <r>
    <x v="123"/>
    <x v="18"/>
    <x v="47"/>
    <s v="ЭС"/>
    <s v="Адрес162"/>
    <n v="1005274300"/>
    <x v="75"/>
    <x v="7"/>
    <s v="кг"/>
    <n v="4.5999999999999996"/>
    <n v="470.86520000000002"/>
    <n v="536.59"/>
    <n v="65.724800000000016"/>
  </r>
  <r>
    <x v="123"/>
    <x v="18"/>
    <x v="90"/>
    <s v="Мм"/>
    <s v="Адрес250"/>
    <n v="1005274300"/>
    <x v="75"/>
    <x v="7"/>
    <s v="кг"/>
    <n v="3.5"/>
    <n v="301.27019999999999"/>
    <n v="372.12"/>
    <n v="70.849800000000016"/>
  </r>
  <r>
    <x v="123"/>
    <x v="1"/>
    <x v="18"/>
    <s v="С"/>
    <s v="Адрес135"/>
    <n v="5162402"/>
    <x v="31"/>
    <x v="6"/>
    <s v="кг"/>
    <n v="5.8"/>
    <n v="542.15499999999997"/>
    <n v="616.65600000000006"/>
    <n v="74.50100000000009"/>
  </r>
  <r>
    <x v="123"/>
    <x v="3"/>
    <x v="41"/>
    <s v="См"/>
    <s v="Адрес137"/>
    <n v="252005"/>
    <x v="12"/>
    <x v="0"/>
    <s v="кг"/>
    <n v="1.84"/>
    <n v="598.35520000000008"/>
    <n v="677.6"/>
    <n v="79.244799999999941"/>
  </r>
  <r>
    <x v="123"/>
    <x v="1"/>
    <x v="40"/>
    <s v="ЭС"/>
    <s v="Адрес76"/>
    <n v="170000"/>
    <x v="67"/>
    <x v="2"/>
    <s v="кг"/>
    <n v="5"/>
    <n v="363.88150000000002"/>
    <n v="444.8"/>
    <n v="80.918499999999995"/>
  </r>
  <r>
    <x v="123"/>
    <x v="18"/>
    <x v="4"/>
    <s v="ЭС"/>
    <s v="Адрес77"/>
    <n v="1005201100"/>
    <x v="45"/>
    <x v="3"/>
    <s v="кг"/>
    <n v="1.84"/>
    <n v="598.93360000000007"/>
    <n v="682.16"/>
    <n v="83.226399999999899"/>
  </r>
  <r>
    <x v="123"/>
    <x v="1"/>
    <x v="0"/>
    <s v="С"/>
    <s v="Адрес151"/>
    <n v="5162402"/>
    <x v="31"/>
    <x v="6"/>
    <s v="кг"/>
    <n v="2.2999999999999998"/>
    <n v="658.24300000000005"/>
    <n v="748.7"/>
    <n v="90.456999999999994"/>
  </r>
  <r>
    <x v="123"/>
    <x v="1"/>
    <x v="31"/>
    <s v="ЭС"/>
    <s v="Адрес114"/>
    <n v="1005053500"/>
    <x v="58"/>
    <x v="1"/>
    <s v="кг"/>
    <n v="7"/>
    <n v="704.09220000000005"/>
    <n v="797.44"/>
    <n v="93.347800000000007"/>
  </r>
  <r>
    <x v="123"/>
    <x v="8"/>
    <x v="9"/>
    <s v="См"/>
    <s v="Адрес148"/>
    <n v="1005244000"/>
    <x v="50"/>
    <x v="7"/>
    <s v="кг"/>
    <n v="3.5"/>
    <n v="280.73680000000002"/>
    <n v="382.97"/>
    <n v="102.23320000000001"/>
  </r>
  <r>
    <x v="123"/>
    <x v="18"/>
    <x v="154"/>
    <s v="Опт"/>
    <s v="Адрес152"/>
    <n v="15000"/>
    <x v="42"/>
    <x v="6"/>
    <s v="кг"/>
    <n v="4"/>
    <n v="934.8"/>
    <n v="1063.2"/>
    <n v="128.40000000000009"/>
  </r>
  <r>
    <x v="123"/>
    <x v="18"/>
    <x v="224"/>
    <s v="Мм"/>
    <s v="Адрес279"/>
    <n v="5160002"/>
    <x v="38"/>
    <x v="6"/>
    <s v="кг"/>
    <n v="10"/>
    <n v="953.976"/>
    <n v="1085"/>
    <n v="131.024"/>
  </r>
  <r>
    <x v="123"/>
    <x v="1"/>
    <x v="4"/>
    <s v="ЭС"/>
    <s v="Адрес77"/>
    <n v="1005040800"/>
    <x v="9"/>
    <x v="5"/>
    <s v="кг"/>
    <n v="10"/>
    <n v="953.976"/>
    <n v="1085"/>
    <n v="131.024"/>
  </r>
  <r>
    <x v="123"/>
    <x v="18"/>
    <x v="231"/>
    <s v="Мм"/>
    <s v="Адрес248"/>
    <n v="5162402"/>
    <x v="31"/>
    <x v="6"/>
    <s v="кг"/>
    <n v="9.6"/>
    <n v="769.66800000000001"/>
    <n v="910.8"/>
    <n v="141.13199999999995"/>
  </r>
  <r>
    <x v="123"/>
    <x v="1"/>
    <x v="60"/>
    <s v="ЭС"/>
    <s v="Адрес64"/>
    <n v="270400"/>
    <x v="0"/>
    <x v="0"/>
    <s v="кг"/>
    <n v="3.5"/>
    <n v="626.74570000000006"/>
    <n v="778.43499999999995"/>
    <n v="151.68929999999989"/>
  </r>
  <r>
    <x v="123"/>
    <x v="1"/>
    <x v="4"/>
    <s v="ЭС"/>
    <s v="Адрес77"/>
    <n v="1005201500"/>
    <x v="44"/>
    <x v="3"/>
    <s v="кг"/>
    <n v="6"/>
    <n v="991.17240000000004"/>
    <n v="1191.3"/>
    <n v="200.12759999999992"/>
  </r>
  <r>
    <x v="123"/>
    <x v="3"/>
    <x v="41"/>
    <s v="См"/>
    <s v="Адрес137"/>
    <n v="1005051700"/>
    <x v="2"/>
    <x v="1"/>
    <s v="кг"/>
    <n v="320"/>
    <n v="17094.32"/>
    <n v="18736"/>
    <n v="1641.6800000000003"/>
  </r>
  <r>
    <x v="124"/>
    <x v="18"/>
    <x v="14"/>
    <s v="ЭС"/>
    <s v="Адрес160"/>
    <n v="260200"/>
    <x v="66"/>
    <x v="6"/>
    <s v="кг"/>
    <n v="1.65"/>
    <n v="229.67450000000002"/>
    <n v="262.57"/>
    <n v="32.89549999999997"/>
  </r>
  <r>
    <x v="124"/>
    <x v="18"/>
    <x v="120"/>
    <s v="Мм"/>
    <s v="Адрес195"/>
    <n v="260100"/>
    <x v="16"/>
    <x v="6"/>
    <s v="кг"/>
    <n v="3.4"/>
    <n v="243.23600000000002"/>
    <n v="276.65800000000002"/>
    <n v="33.421999999999997"/>
  </r>
  <r>
    <x v="124"/>
    <x v="1"/>
    <x v="95"/>
    <s v="ЭС"/>
    <s v="Адрес155"/>
    <n v="1005244000"/>
    <x v="50"/>
    <x v="7"/>
    <s v="кг"/>
    <n v="3.5"/>
    <n v="326.81360000000001"/>
    <n v="372.12"/>
    <n v="45.306399999999996"/>
  </r>
  <r>
    <x v="124"/>
    <x v="1"/>
    <x v="35"/>
    <s v="ЭС"/>
    <s v="Адрес103"/>
    <n v="220000"/>
    <x v="17"/>
    <x v="6"/>
    <s v="кг"/>
    <n v="2.64"/>
    <n v="400.56720000000001"/>
    <n v="455.64"/>
    <n v="55.072799999999972"/>
  </r>
  <r>
    <x v="124"/>
    <x v="18"/>
    <x v="17"/>
    <s v="ЭС"/>
    <s v="Адрес132"/>
    <n v="5162402"/>
    <x v="31"/>
    <x v="6"/>
    <s v="кг"/>
    <n v="2.64"/>
    <n v="400.5564"/>
    <n v="455.64"/>
    <n v="55.08359999999999"/>
  </r>
  <r>
    <x v="124"/>
    <x v="3"/>
    <x v="75"/>
    <s v="ЭС"/>
    <s v="Адрес150"/>
    <n v="220000"/>
    <x v="17"/>
    <x v="6"/>
    <s v="кг"/>
    <n v="1.248"/>
    <n v="457.92"/>
    <n v="517.4"/>
    <n v="59.479999999999961"/>
  </r>
  <r>
    <x v="124"/>
    <x v="1"/>
    <x v="4"/>
    <s v="ЭС"/>
    <s v="Адрес77"/>
    <n v="20100"/>
    <x v="5"/>
    <x v="0"/>
    <s v="кг"/>
    <n v="3.3"/>
    <n v="461.56"/>
    <n v="525.14"/>
    <n v="63.579999999999984"/>
  </r>
  <r>
    <x v="124"/>
    <x v="1"/>
    <x v="31"/>
    <s v="ЭС"/>
    <s v="Адрес114"/>
    <n v="251000"/>
    <x v="22"/>
    <x v="6"/>
    <s v="кг"/>
    <n v="4"/>
    <n v="335.30600000000004"/>
    <n v="401.6"/>
    <n v="66.293999999999983"/>
  </r>
  <r>
    <x v="124"/>
    <x v="1"/>
    <x v="95"/>
    <s v="ЭС"/>
    <s v="Адрес155"/>
    <n v="220000"/>
    <x v="17"/>
    <x v="6"/>
    <s v="кг"/>
    <n v="7.5"/>
    <n v="448.9"/>
    <n v="515.25"/>
    <n v="66.350000000000023"/>
  </r>
  <r>
    <x v="124"/>
    <x v="3"/>
    <x v="19"/>
    <s v="ЭС"/>
    <s v="Адрес134"/>
    <n v="1500000050"/>
    <x v="65"/>
    <x v="4"/>
    <s v="кг"/>
    <n v="5"/>
    <n v="581.91600000000005"/>
    <n v="654.5"/>
    <n v="72.583999999999946"/>
  </r>
  <r>
    <x v="124"/>
    <x v="18"/>
    <x v="2"/>
    <s v="ЭС"/>
    <s v="Адрес154"/>
    <n v="1005201100"/>
    <x v="45"/>
    <x v="3"/>
    <s v="кг"/>
    <n v="2"/>
    <n v="324.30540000000002"/>
    <n v="397.1"/>
    <n v="72.794600000000003"/>
  </r>
  <r>
    <x v="124"/>
    <x v="3"/>
    <x v="15"/>
    <s v="См"/>
    <s v="Адрес128"/>
    <n v="1005051600"/>
    <x v="72"/>
    <x v="1"/>
    <s v="кг"/>
    <n v="2.15"/>
    <n v="572.29899999999998"/>
    <n v="646.5"/>
    <n v="74.201000000000022"/>
  </r>
  <r>
    <x v="124"/>
    <x v="18"/>
    <x v="2"/>
    <s v="ЭС"/>
    <s v="Адрес154"/>
    <n v="30000"/>
    <x v="15"/>
    <x v="0"/>
    <s v="кг"/>
    <n v="5"/>
    <n v="581.85"/>
    <n v="658.75"/>
    <n v="76.899999999999977"/>
  </r>
  <r>
    <x v="124"/>
    <x v="3"/>
    <x v="32"/>
    <s v="ЭС"/>
    <s v="Адрес163"/>
    <n v="210000"/>
    <x v="17"/>
    <x v="6"/>
    <s v="кг"/>
    <n v="3.01"/>
    <n v="747.81"/>
    <n v="844.9"/>
    <n v="97.090000000000032"/>
  </r>
  <r>
    <x v="124"/>
    <x v="18"/>
    <x v="197"/>
    <s v="Нт"/>
    <s v="Адрес125"/>
    <n v="1005400001"/>
    <x v="43"/>
    <x v="7"/>
    <s v="кг"/>
    <n v="10"/>
    <n v="778.83100000000002"/>
    <n v="889.6"/>
    <n v="110.76900000000001"/>
  </r>
  <r>
    <x v="124"/>
    <x v="3"/>
    <x v="36"/>
    <s v="См"/>
    <s v="Адрес104"/>
    <n v="1005300500"/>
    <x v="28"/>
    <x v="7"/>
    <s v="кг"/>
    <n v="3.22"/>
    <n v="894.74"/>
    <n v="1010.8"/>
    <n v="116.05999999999995"/>
  </r>
  <r>
    <x v="124"/>
    <x v="18"/>
    <x v="3"/>
    <s v="С"/>
    <s v="Адрес156"/>
    <n v="20000"/>
    <x v="48"/>
    <x v="0"/>
    <s v="кг"/>
    <n v="4"/>
    <n v="934.8"/>
    <n v="1063.2"/>
    <n v="128.40000000000009"/>
  </r>
  <r>
    <x v="124"/>
    <x v="18"/>
    <x v="169"/>
    <s v="Нт"/>
    <s v="Адрес245"/>
    <n v="1005244000"/>
    <x v="50"/>
    <x v="7"/>
    <s v="кг"/>
    <n v="5.4"/>
    <n v="963.30600000000004"/>
    <n v="1095.606"/>
    <n v="132.29999999999995"/>
  </r>
  <r>
    <x v="124"/>
    <x v="1"/>
    <x v="6"/>
    <s v="С"/>
    <s v="Адрес78"/>
    <n v="1005244000"/>
    <x v="50"/>
    <x v="7"/>
    <s v="кг"/>
    <n v="5.4"/>
    <n v="963.30600000000004"/>
    <n v="1095.606"/>
    <n v="132.29999999999995"/>
  </r>
  <r>
    <x v="124"/>
    <x v="18"/>
    <x v="114"/>
    <s v="См"/>
    <s v="Адрес159"/>
    <n v="1005201500"/>
    <x v="44"/>
    <x v="3"/>
    <s v="кг"/>
    <n v="4"/>
    <n v="660.78160000000003"/>
    <n v="794.2"/>
    <n v="133.41840000000002"/>
  </r>
  <r>
    <x v="124"/>
    <x v="1"/>
    <x v="40"/>
    <s v="ЭС"/>
    <s v="Адрес76"/>
    <n v="220000"/>
    <x v="17"/>
    <x v="6"/>
    <s v="кг"/>
    <n v="12"/>
    <n v="984.46559999999999"/>
    <n v="1119.8399999999999"/>
    <n v="135.37439999999992"/>
  </r>
  <r>
    <x v="124"/>
    <x v="1"/>
    <x v="46"/>
    <s v="С"/>
    <s v="Адрес75"/>
    <n v="1005201100"/>
    <x v="45"/>
    <x v="3"/>
    <s v="кг"/>
    <n v="4"/>
    <n v="648.61080000000004"/>
    <n v="794.2"/>
    <n v="145.58920000000001"/>
  </r>
  <r>
    <x v="124"/>
    <x v="1"/>
    <x v="73"/>
    <s v="С"/>
    <s v="Адрес93"/>
    <n v="1005244600"/>
    <x v="49"/>
    <x v="7"/>
    <s v="кг"/>
    <n v="5.4"/>
    <n v="948.30700000000002"/>
    <n v="1095.606"/>
    <n v="147.29899999999998"/>
  </r>
  <r>
    <x v="124"/>
    <x v="1"/>
    <x v="95"/>
    <s v="ЭС"/>
    <s v="Адрес155"/>
    <n v="210100"/>
    <x v="18"/>
    <x v="6"/>
    <s v="кг"/>
    <n v="10"/>
    <n v="1163.7"/>
    <n v="1317.5"/>
    <n v="153.79999999999995"/>
  </r>
  <r>
    <x v="124"/>
    <x v="18"/>
    <x v="99"/>
    <s v="Мм"/>
    <s v="Адрес241"/>
    <n v="1005040200"/>
    <x v="21"/>
    <x v="5"/>
    <s v="кг"/>
    <n v="3"/>
    <n v="0"/>
    <n v="244.11"/>
    <n v="244.11"/>
  </r>
  <r>
    <x v="125"/>
    <x v="18"/>
    <x v="17"/>
    <s v="ЭС"/>
    <s v="Адрес132"/>
    <n v="1005050000"/>
    <x v="76"/>
    <x v="1"/>
    <s v="кг"/>
    <n v="3.5"/>
    <n v="423.09890000000001"/>
    <n v="398.72"/>
    <n v="-24.378899999999987"/>
  </r>
  <r>
    <x v="125"/>
    <x v="18"/>
    <x v="65"/>
    <s v="Опт"/>
    <s v="Адрес8"/>
    <n v="1005040200"/>
    <x v="21"/>
    <x v="5"/>
    <s v="кг"/>
    <n v="1.65"/>
    <n v="230.78"/>
    <n v="262.57"/>
    <n v="31.789999999999992"/>
  </r>
  <r>
    <x v="125"/>
    <x v="18"/>
    <x v="16"/>
    <s v="ЭС"/>
    <s v="Адрес146"/>
    <n v="190000"/>
    <x v="54"/>
    <x v="6"/>
    <s v="кг"/>
    <n v="2.5"/>
    <n v="305.25"/>
    <n v="347.2"/>
    <n v="41.949999999999989"/>
  </r>
  <r>
    <x v="125"/>
    <x v="18"/>
    <x v="21"/>
    <s v="ЭС"/>
    <s v="Адрес141"/>
    <n v="1005052500"/>
    <x v="51"/>
    <x v="1"/>
    <s v="кг"/>
    <n v="3.5"/>
    <n v="350.52499999999998"/>
    <n v="398.72"/>
    <n v="48.19500000000005"/>
  </r>
  <r>
    <x v="125"/>
    <x v="3"/>
    <x v="32"/>
    <s v="ЭС"/>
    <s v="Адрес163"/>
    <n v="1005040400"/>
    <x v="35"/>
    <x v="5"/>
    <s v="кг"/>
    <n v="5"/>
    <n v="395.9"/>
    <n v="447.25"/>
    <n v="51.350000000000023"/>
  </r>
  <r>
    <x v="125"/>
    <x v="18"/>
    <x v="108"/>
    <s v="См"/>
    <s v="Адрес221"/>
    <n v="1005040200"/>
    <x v="21"/>
    <x v="5"/>
    <s v="кг"/>
    <n v="2.6"/>
    <n v="365.99"/>
    <n v="418"/>
    <n v="52.009999999999991"/>
  </r>
  <r>
    <x v="125"/>
    <x v="3"/>
    <x v="47"/>
    <s v="ЭС"/>
    <s v="Адрес162"/>
    <n v="5190002"/>
    <x v="25"/>
    <x v="6"/>
    <s v="кг"/>
    <n v="2.5"/>
    <n v="344.81580000000002"/>
    <n v="398.75"/>
    <n v="53.934199999999976"/>
  </r>
  <r>
    <x v="125"/>
    <x v="3"/>
    <x v="67"/>
    <s v="ЭС"/>
    <s v="Адрес149"/>
    <n v="1005300000"/>
    <x v="36"/>
    <x v="7"/>
    <s v="кг"/>
    <n v="8.5"/>
    <n v="421.685"/>
    <n v="476.42500000000001"/>
    <n v="54.740000000000009"/>
  </r>
  <r>
    <x v="125"/>
    <x v="1"/>
    <x v="7"/>
    <s v="См"/>
    <s v="Адрес118"/>
    <n v="190000"/>
    <x v="54"/>
    <x v="6"/>
    <s v="кг"/>
    <n v="5"/>
    <n v="389.8365"/>
    <n v="444.8"/>
    <n v="54.96350000000001"/>
  </r>
  <r>
    <x v="125"/>
    <x v="1"/>
    <x v="40"/>
    <s v="ЭС"/>
    <s v="Адрес76"/>
    <n v="20000"/>
    <x v="48"/>
    <x v="0"/>
    <s v="кг"/>
    <n v="8"/>
    <n v="427.36560000000003"/>
    <n v="486"/>
    <n v="58.634399999999971"/>
  </r>
  <r>
    <x v="125"/>
    <x v="3"/>
    <x v="29"/>
    <s v="ЭС"/>
    <s v="Адрес107"/>
    <n v="1005201500"/>
    <x v="44"/>
    <x v="3"/>
    <s v="кг"/>
    <n v="2"/>
    <n v="330.39080000000001"/>
    <n v="394.5"/>
    <n v="64.109199999999987"/>
  </r>
  <r>
    <x v="125"/>
    <x v="18"/>
    <x v="19"/>
    <s v="ЭС"/>
    <s v="Адрес134"/>
    <n v="580000"/>
    <x v="3"/>
    <x v="2"/>
    <s v="кг"/>
    <n v="3.3"/>
    <n v="459.90780000000001"/>
    <n v="525.14"/>
    <n v="65.232199999999978"/>
  </r>
  <r>
    <x v="125"/>
    <x v="1"/>
    <x v="38"/>
    <s v="ЭС"/>
    <s v="Адрес72"/>
    <n v="1005712010"/>
    <x v="24"/>
    <x v="5"/>
    <s v="кг"/>
    <n v="4.8"/>
    <n v="509.98080000000004"/>
    <n v="580.79999999999995"/>
    <n v="70.81919999999991"/>
  </r>
  <r>
    <x v="125"/>
    <x v="1"/>
    <x v="38"/>
    <s v="ЭС"/>
    <s v="Адрес72"/>
    <n v="210000"/>
    <x v="17"/>
    <x v="6"/>
    <s v="кг"/>
    <n v="5.8"/>
    <n v="542.18400000000008"/>
    <n v="616.65600000000006"/>
    <n v="74.47199999999998"/>
  </r>
  <r>
    <x v="125"/>
    <x v="1"/>
    <x v="37"/>
    <s v="ЭС"/>
    <s v="Адрес181"/>
    <n v="20100"/>
    <x v="5"/>
    <x v="0"/>
    <s v="кг"/>
    <n v="2.2999999999999998"/>
    <n v="541.53380000000004"/>
    <n v="618.83800000000008"/>
    <n v="77.304200000000037"/>
  </r>
  <r>
    <x v="125"/>
    <x v="3"/>
    <x v="16"/>
    <s v="ЭС"/>
    <s v="Адрес146"/>
    <n v="1005186300"/>
    <x v="37"/>
    <x v="3"/>
    <s v="кг"/>
    <n v="1.84"/>
    <n v="599.4248"/>
    <n v="677.6"/>
    <n v="78.175200000000018"/>
  </r>
  <r>
    <x v="125"/>
    <x v="18"/>
    <x v="69"/>
    <s v="ЭС"/>
    <s v="Адрес133"/>
    <n v="1005360000"/>
    <x v="30"/>
    <x v="7"/>
    <s v="кг"/>
    <n v="1.3440000000000001"/>
    <n v="145.31440000000001"/>
    <n v="234.08"/>
    <n v="88.765600000000006"/>
  </r>
  <r>
    <x v="125"/>
    <x v="1"/>
    <x v="61"/>
    <s v="ЭС"/>
    <s v="Адрес180"/>
    <n v="210000"/>
    <x v="17"/>
    <x v="6"/>
    <s v="кг"/>
    <n v="2.2999999999999998"/>
    <n v="658.24300000000005"/>
    <n v="748.7"/>
    <n v="90.456999999999994"/>
  </r>
  <r>
    <x v="125"/>
    <x v="1"/>
    <x v="40"/>
    <s v="ЭС"/>
    <s v="Адрес76"/>
    <n v="220000"/>
    <x v="17"/>
    <x v="6"/>
    <s v="кг"/>
    <n v="5"/>
    <n v="338.55850000000004"/>
    <n v="444.8"/>
    <n v="106.24149999999997"/>
  </r>
  <r>
    <x v="125"/>
    <x v="1"/>
    <x v="154"/>
    <s v="Опт"/>
    <s v="Адрес152"/>
    <n v="1005050200"/>
    <x v="29"/>
    <x v="1"/>
    <s v="кг"/>
    <n v="10"/>
    <n v="791.8"/>
    <n v="900.5"/>
    <n v="108.70000000000005"/>
  </r>
  <r>
    <x v="125"/>
    <x v="1"/>
    <x v="4"/>
    <s v="ЭС"/>
    <s v="Адрес77"/>
    <n v="190000"/>
    <x v="54"/>
    <x v="6"/>
    <s v="кг"/>
    <n v="4"/>
    <n v="820.94800000000009"/>
    <n v="933.2"/>
    <n v="112.25199999999995"/>
  </r>
  <r>
    <x v="125"/>
    <x v="1"/>
    <x v="66"/>
    <s v="ЭС"/>
    <s v="Адрес69"/>
    <n v="20000"/>
    <x v="48"/>
    <x v="0"/>
    <s v="кг"/>
    <n v="7"/>
    <n v="630.70420000000001"/>
    <n v="744.24"/>
    <n v="113.53579999999999"/>
  </r>
  <r>
    <x v="125"/>
    <x v="18"/>
    <x v="94"/>
    <s v="Мм"/>
    <s v="Адрес211"/>
    <n v="1005051600"/>
    <x v="72"/>
    <x v="1"/>
    <s v="кг"/>
    <n v="4"/>
    <n v="858.4"/>
    <n v="976.8"/>
    <n v="118.39999999999998"/>
  </r>
  <r>
    <x v="125"/>
    <x v="18"/>
    <x v="130"/>
    <s v="Опт"/>
    <s v="Адрес7"/>
    <n v="1005244000"/>
    <x v="50"/>
    <x v="7"/>
    <s v="кг"/>
    <n v="4"/>
    <n v="858.4"/>
    <n v="976.8"/>
    <n v="118.39999999999998"/>
  </r>
  <r>
    <x v="125"/>
    <x v="18"/>
    <x v="87"/>
    <s v="Мм"/>
    <s v="Адрес190"/>
    <n v="170000"/>
    <x v="67"/>
    <x v="2"/>
    <s v="кг"/>
    <n v="7"/>
    <n v="1311.1007"/>
    <n v="1556.87"/>
    <n v="245.76929999999993"/>
  </r>
  <r>
    <x v="126"/>
    <x v="1"/>
    <x v="66"/>
    <s v="ЭС"/>
    <s v="Адрес69"/>
    <n v="1005050000"/>
    <x v="76"/>
    <x v="1"/>
    <s v="кг"/>
    <n v="3.5"/>
    <n v="423.09890000000001"/>
    <n v="398.72"/>
    <n v="-24.378899999999987"/>
  </r>
  <r>
    <x v="126"/>
    <x v="18"/>
    <x v="3"/>
    <s v="С"/>
    <s v="Адрес156"/>
    <n v="1005040800"/>
    <x v="9"/>
    <x v="5"/>
    <s v="кг"/>
    <n v="3"/>
    <n v="214.62"/>
    <n v="244.11"/>
    <n v="29.490000000000009"/>
  </r>
  <r>
    <x v="126"/>
    <x v="1"/>
    <x v="66"/>
    <s v="ЭС"/>
    <s v="Адрес69"/>
    <n v="1005712005"/>
    <x v="55"/>
    <x v="5"/>
    <s v="кг"/>
    <n v="2.4"/>
    <n v="224.352"/>
    <n v="255.16800000000001"/>
    <n v="30.816000000000003"/>
  </r>
  <r>
    <x v="126"/>
    <x v="3"/>
    <x v="15"/>
    <s v="См"/>
    <s v="Адрес128"/>
    <n v="1005244000"/>
    <x v="50"/>
    <x v="7"/>
    <s v="кг"/>
    <n v="2.5"/>
    <n v="305.27249999999998"/>
    <n v="344.875"/>
    <n v="39.60250000000002"/>
  </r>
  <r>
    <x v="126"/>
    <x v="1"/>
    <x v="4"/>
    <s v="ЭС"/>
    <s v="Адрес77"/>
    <n v="1005050000"/>
    <x v="76"/>
    <x v="1"/>
    <s v="кг"/>
    <n v="3"/>
    <n v="294.28559999999999"/>
    <n v="335.25"/>
    <n v="40.964400000000012"/>
  </r>
  <r>
    <x v="126"/>
    <x v="18"/>
    <x v="232"/>
    <s v="Мм"/>
    <s v="Адрес239"/>
    <n v="1005010100"/>
    <x v="68"/>
    <x v="5"/>
    <s v="кг"/>
    <n v="3.2"/>
    <n v="260.35200000000003"/>
    <n v="303.60000000000002"/>
    <n v="43.24799999999999"/>
  </r>
  <r>
    <x v="126"/>
    <x v="1"/>
    <x v="38"/>
    <s v="ЭС"/>
    <s v="Адрес72"/>
    <n v="1005050300"/>
    <x v="74"/>
    <x v="1"/>
    <s v="кг"/>
    <n v="7"/>
    <n v="740.62729999999999"/>
    <n v="797.44"/>
    <n v="56.812700000000063"/>
  </r>
  <r>
    <x v="126"/>
    <x v="1"/>
    <x v="9"/>
    <s v="См"/>
    <s v="Адрес148"/>
    <n v="1005050300"/>
    <x v="74"/>
    <x v="1"/>
    <s v="кг"/>
    <n v="7"/>
    <n v="740.62729999999999"/>
    <n v="797.44"/>
    <n v="56.812700000000063"/>
  </r>
  <r>
    <x v="126"/>
    <x v="18"/>
    <x v="70"/>
    <s v="ЭС"/>
    <s v="Адрес139"/>
    <n v="1005220000"/>
    <x v="60"/>
    <x v="3"/>
    <s v="кг"/>
    <n v="3.5"/>
    <n v="313.12470000000002"/>
    <n v="372.12"/>
    <n v="58.995299999999986"/>
  </r>
  <r>
    <x v="126"/>
    <x v="3"/>
    <x v="15"/>
    <s v="См"/>
    <s v="Адрес128"/>
    <n v="1005201100"/>
    <x v="45"/>
    <x v="3"/>
    <s v="кг"/>
    <n v="2"/>
    <n v="324.30540000000002"/>
    <n v="394.5"/>
    <n v="70.19459999999998"/>
  </r>
  <r>
    <x v="126"/>
    <x v="1"/>
    <x v="13"/>
    <s v="ЭС"/>
    <s v="Адрес161"/>
    <n v="1005712005"/>
    <x v="55"/>
    <x v="5"/>
    <s v="кг"/>
    <n v="4.8"/>
    <n v="506.25840000000005"/>
    <n v="580.79999999999995"/>
    <n v="74.541599999999903"/>
  </r>
  <r>
    <x v="126"/>
    <x v="1"/>
    <x v="46"/>
    <s v="С"/>
    <s v="Адрес75"/>
    <n v="1005030501"/>
    <x v="34"/>
    <x v="5"/>
    <s v="кг"/>
    <n v="5.6"/>
    <n v="560.84"/>
    <n v="637.952"/>
    <n v="77.111999999999966"/>
  </r>
  <r>
    <x v="126"/>
    <x v="1"/>
    <x v="34"/>
    <s v="С"/>
    <s v="Адрес120"/>
    <n v="573100"/>
    <x v="23"/>
    <x v="2"/>
    <s v="кг"/>
    <n v="4.5"/>
    <n v="620.32320000000004"/>
    <n v="706.86"/>
    <n v="86.536799999999971"/>
  </r>
  <r>
    <x v="126"/>
    <x v="3"/>
    <x v="8"/>
    <s v="ЭС"/>
    <s v="Адрес157"/>
    <n v="170100"/>
    <x v="73"/>
    <x v="2"/>
    <s v="кг"/>
    <n v="1.8880000000000001"/>
    <n v="667.76"/>
    <n v="754.4"/>
    <n v="86.639999999999986"/>
  </r>
  <r>
    <x v="126"/>
    <x v="1"/>
    <x v="46"/>
    <s v="С"/>
    <s v="Адрес75"/>
    <n v="1005050200"/>
    <x v="29"/>
    <x v="1"/>
    <s v="кг"/>
    <n v="7"/>
    <n v="703.05790000000002"/>
    <n v="797.44"/>
    <n v="94.382100000000037"/>
  </r>
  <r>
    <x v="126"/>
    <x v="1"/>
    <x v="31"/>
    <s v="ЭС"/>
    <s v="Адрес114"/>
    <n v="573100"/>
    <x v="23"/>
    <x v="2"/>
    <s v="кг"/>
    <n v="8"/>
    <n v="387.85040000000004"/>
    <n v="486"/>
    <n v="98.149599999999964"/>
  </r>
  <r>
    <x v="126"/>
    <x v="18"/>
    <x v="50"/>
    <s v="Мм"/>
    <s v="Адрес4"/>
    <n v="1005201500"/>
    <x v="44"/>
    <x v="3"/>
    <s v="кг"/>
    <n v="11"/>
    <n v="755.37"/>
    <n v="859.21"/>
    <n v="103.84000000000003"/>
  </r>
  <r>
    <x v="126"/>
    <x v="18"/>
    <x v="233"/>
    <s v="Мм"/>
    <s v="Адрес205"/>
    <n v="280500"/>
    <x v="6"/>
    <x v="0"/>
    <s v="кг"/>
    <n v="5.28"/>
    <n v="801.10560000000009"/>
    <n v="911.28"/>
    <n v="110.17439999999988"/>
  </r>
  <r>
    <x v="126"/>
    <x v="18"/>
    <x v="16"/>
    <s v="ЭС"/>
    <s v="Адрес146"/>
    <n v="260000"/>
    <x v="79"/>
    <x v="6"/>
    <s v="кг"/>
    <n v="16"/>
    <n v="854.65920000000006"/>
    <n v="968.48"/>
    <n v="113.82079999999996"/>
  </r>
  <r>
    <x v="126"/>
    <x v="18"/>
    <x v="8"/>
    <s v="ЭС"/>
    <s v="Адрес157"/>
    <n v="1005051600"/>
    <x v="72"/>
    <x v="1"/>
    <s v="кг"/>
    <n v="4"/>
    <n v="934.79600000000005"/>
    <n v="1063.2"/>
    <n v="128.404"/>
  </r>
  <r>
    <x v="126"/>
    <x v="18"/>
    <x v="141"/>
    <s v="Мм"/>
    <s v="Адрес13"/>
    <n v="260000"/>
    <x v="79"/>
    <x v="6"/>
    <s v="кг"/>
    <n v="5"/>
    <n v="548.45000000000005"/>
    <n v="678.05"/>
    <n v="129.59999999999991"/>
  </r>
  <r>
    <x v="126"/>
    <x v="1"/>
    <x v="7"/>
    <s v="См"/>
    <s v="Адрес118"/>
    <n v="1005050000"/>
    <x v="76"/>
    <x v="1"/>
    <s v="кг"/>
    <n v="7"/>
    <n v="602.54039999999998"/>
    <n v="744.24"/>
    <n v="141.69960000000003"/>
  </r>
  <r>
    <x v="126"/>
    <x v="18"/>
    <x v="16"/>
    <s v="ЭС"/>
    <s v="Адрес146"/>
    <n v="580000"/>
    <x v="3"/>
    <x v="2"/>
    <s v="кг"/>
    <n v="16"/>
    <n v="1190.6112000000001"/>
    <n v="1347.68"/>
    <n v="157.06880000000001"/>
  </r>
  <r>
    <x v="126"/>
    <x v="18"/>
    <x v="16"/>
    <s v="ЭС"/>
    <s v="Адрес146"/>
    <n v="5281000"/>
    <x v="46"/>
    <x v="6"/>
    <s v="кг"/>
    <n v="8.6"/>
    <n v="2289.1060000000002"/>
    <n v="2591.6"/>
    <n v="302.49399999999969"/>
  </r>
  <r>
    <x v="126"/>
    <x v="1"/>
    <x v="36"/>
    <s v="См"/>
    <s v="Адрес104"/>
    <n v="1005040400"/>
    <x v="35"/>
    <x v="5"/>
    <s v="кг"/>
    <n v="6"/>
    <n v="108.71340000000001"/>
    <n v="412.2"/>
    <n v="303.48659999999995"/>
  </r>
  <r>
    <x v="127"/>
    <x v="18"/>
    <x v="188"/>
    <s v="Мм"/>
    <s v="Адрес214"/>
    <n v="580000"/>
    <x v="3"/>
    <x v="2"/>
    <s v="кг"/>
    <n v="3.5"/>
    <n v="374.39850000000001"/>
    <n v="398.72"/>
    <n v="24.321500000000015"/>
  </r>
  <r>
    <x v="127"/>
    <x v="18"/>
    <x v="14"/>
    <s v="ЭС"/>
    <s v="Адрес160"/>
    <n v="1005051600"/>
    <x v="72"/>
    <x v="1"/>
    <s v="кг"/>
    <n v="1.65"/>
    <n v="230.78"/>
    <n v="262.57"/>
    <n v="31.789999999999992"/>
  </r>
  <r>
    <x v="127"/>
    <x v="1"/>
    <x v="66"/>
    <s v="ЭС"/>
    <s v="Адрес69"/>
    <n v="1005300000"/>
    <x v="36"/>
    <x v="7"/>
    <s v="кг"/>
    <n v="3"/>
    <n v="294.28559999999999"/>
    <n v="335.25"/>
    <n v="40.964400000000012"/>
  </r>
  <r>
    <x v="127"/>
    <x v="1"/>
    <x v="39"/>
    <s v="ЭС"/>
    <s v="Адрес108"/>
    <n v="1005050000"/>
    <x v="76"/>
    <x v="1"/>
    <s v="кг"/>
    <n v="3.5"/>
    <n v="355.06100000000004"/>
    <n v="398.72"/>
    <n v="43.658999999999992"/>
  </r>
  <r>
    <x v="127"/>
    <x v="1"/>
    <x v="39"/>
    <s v="ЭС"/>
    <s v="Адрес108"/>
    <n v="1005050000"/>
    <x v="76"/>
    <x v="1"/>
    <s v="кг"/>
    <n v="3.5"/>
    <n v="326.81360000000001"/>
    <n v="372.12"/>
    <n v="45.306399999999996"/>
  </r>
  <r>
    <x v="127"/>
    <x v="1"/>
    <x v="84"/>
    <s v="См"/>
    <s v="Адрес173"/>
    <n v="1005052700"/>
    <x v="77"/>
    <x v="1"/>
    <s v="кг"/>
    <n v="3.5"/>
    <n v="350.52499999999998"/>
    <n v="398.72"/>
    <n v="48.19500000000005"/>
  </r>
  <r>
    <x v="127"/>
    <x v="1"/>
    <x v="16"/>
    <s v="ЭС"/>
    <s v="Адрес146"/>
    <n v="1005050100"/>
    <x v="69"/>
    <x v="1"/>
    <s v="кг"/>
    <n v="3.5"/>
    <n v="350.52499999999998"/>
    <n v="398.72"/>
    <n v="48.19500000000005"/>
  </r>
  <r>
    <x v="127"/>
    <x v="1"/>
    <x v="38"/>
    <s v="ЭС"/>
    <s v="Адрес72"/>
    <n v="1005040600"/>
    <x v="53"/>
    <x v="5"/>
    <s v="кг"/>
    <n v="2.64"/>
    <n v="400.56"/>
    <n v="455.64"/>
    <n v="55.079999999999984"/>
  </r>
  <r>
    <x v="127"/>
    <x v="18"/>
    <x v="75"/>
    <s v="ЭС"/>
    <s v="Адрес150"/>
    <n v="1005201000"/>
    <x v="4"/>
    <x v="3"/>
    <s v="кг"/>
    <n v="2"/>
    <n v="331.54040000000003"/>
    <n v="397.1"/>
    <n v="65.559599999999989"/>
  </r>
  <r>
    <x v="127"/>
    <x v="1"/>
    <x v="60"/>
    <s v="ЭС"/>
    <s v="Адрес64"/>
    <n v="1005244300"/>
    <x v="62"/>
    <x v="7"/>
    <s v="кг"/>
    <n v="2.7"/>
    <n v="481.65300000000002"/>
    <n v="547.803"/>
    <n v="66.149999999999977"/>
  </r>
  <r>
    <x v="127"/>
    <x v="1"/>
    <x v="37"/>
    <s v="ЭС"/>
    <s v="Адрес181"/>
    <n v="1005712365"/>
    <x v="51"/>
    <x v="5"/>
    <s v="кг"/>
    <n v="5"/>
    <n v="582.78650000000005"/>
    <n v="658.75"/>
    <n v="75.963499999999954"/>
  </r>
  <r>
    <x v="127"/>
    <x v="1"/>
    <x v="14"/>
    <s v="ЭС"/>
    <s v="Адрес160"/>
    <n v="1005212101"/>
    <x v="20"/>
    <x v="3"/>
    <s v="кг"/>
    <n v="4.8"/>
    <n v="755.52"/>
    <n v="859.2"/>
    <n v="103.68000000000006"/>
  </r>
  <r>
    <x v="127"/>
    <x v="1"/>
    <x v="37"/>
    <s v="ЭС"/>
    <s v="Адрес181"/>
    <n v="1005040600"/>
    <x v="53"/>
    <x v="5"/>
    <s v="кг"/>
    <n v="10"/>
    <n v="791.9"/>
    <n v="900.5"/>
    <n v="108.60000000000002"/>
  </r>
  <r>
    <x v="127"/>
    <x v="1"/>
    <x v="33"/>
    <s v="К"/>
    <s v="Адрес90"/>
    <n v="1005050400"/>
    <x v="52"/>
    <x v="1"/>
    <s v="кг"/>
    <n v="4.95"/>
    <n v="818.06889999999999"/>
    <n v="930.93"/>
    <n v="112.86109999999996"/>
  </r>
  <r>
    <x v="127"/>
    <x v="18"/>
    <x v="16"/>
    <s v="ЭС"/>
    <s v="Адрес146"/>
    <n v="260000"/>
    <x v="79"/>
    <x v="6"/>
    <s v="кг"/>
    <n v="16"/>
    <n v="854.56640000000004"/>
    <n v="968.48"/>
    <n v="113.91359999999997"/>
  </r>
  <r>
    <x v="127"/>
    <x v="18"/>
    <x v="10"/>
    <s v="См"/>
    <s v="Адрес143"/>
    <n v="1005201500"/>
    <x v="44"/>
    <x v="3"/>
    <s v="кг"/>
    <n v="15"/>
    <n v="905.31"/>
    <n v="1030.5"/>
    <n v="125.19000000000005"/>
  </r>
  <r>
    <x v="127"/>
    <x v="18"/>
    <x v="21"/>
    <s v="ЭС"/>
    <s v="Адрес141"/>
    <n v="210000"/>
    <x v="17"/>
    <x v="6"/>
    <s v="кг"/>
    <n v="5"/>
    <n v="548.45000000000005"/>
    <n v="678.05"/>
    <n v="129.59999999999991"/>
  </r>
  <r>
    <x v="127"/>
    <x v="1"/>
    <x v="80"/>
    <s v="ЭС"/>
    <s v="Адрес105"/>
    <n v="1005300000"/>
    <x v="36"/>
    <x v="7"/>
    <s v="кг"/>
    <n v="3.5"/>
    <n v="627.96510000000001"/>
    <n v="778.43499999999995"/>
    <n v="150.46989999999994"/>
  </r>
  <r>
    <x v="127"/>
    <x v="1"/>
    <x v="24"/>
    <s v="См"/>
    <s v="Адрес87"/>
    <n v="1005712005"/>
    <x v="55"/>
    <x v="5"/>
    <s v="кг"/>
    <n v="15"/>
    <n v="1187.8499999999999"/>
    <n v="1350.75"/>
    <n v="162.90000000000009"/>
  </r>
  <r>
    <x v="127"/>
    <x v="18"/>
    <x v="234"/>
    <s v="Мм"/>
    <s v="Адрес234"/>
    <n v="20000"/>
    <x v="48"/>
    <x v="0"/>
    <s v="кг"/>
    <n v="2.6880000000000002"/>
    <n v="290.62880000000001"/>
    <n v="468.16"/>
    <n v="177.53120000000001"/>
  </r>
  <r>
    <x v="127"/>
    <x v="1"/>
    <x v="3"/>
    <s v="С"/>
    <s v="Адрес156"/>
    <n v="1005212101"/>
    <x v="20"/>
    <x v="3"/>
    <s v="кг"/>
    <n v="15"/>
    <n v="1775.3385000000001"/>
    <n v="1976.25"/>
    <n v="200.91149999999993"/>
  </r>
  <r>
    <x v="127"/>
    <x v="18"/>
    <x v="14"/>
    <s v="ЭС"/>
    <s v="Адрес160"/>
    <n v="1005040200"/>
    <x v="21"/>
    <x v="5"/>
    <s v="кг"/>
    <n v="3"/>
    <n v="0"/>
    <n v="244.11"/>
    <n v="244.11"/>
  </r>
  <r>
    <x v="127"/>
    <x v="18"/>
    <x v="0"/>
    <s v="С"/>
    <s v="Адрес151"/>
    <n v="280500"/>
    <x v="6"/>
    <x v="0"/>
    <s v="кг"/>
    <n v="6"/>
    <n v="1176.5826"/>
    <n v="1464.6"/>
    <n v="288.01739999999995"/>
  </r>
  <r>
    <x v="127"/>
    <x v="18"/>
    <x v="28"/>
    <s v="ЭС"/>
    <s v="Адрес130"/>
    <n v="1005051600"/>
    <x v="72"/>
    <x v="1"/>
    <s v="кг"/>
    <n v="6"/>
    <n v="108.71340000000001"/>
    <n v="412.2"/>
    <n v="303.48659999999995"/>
  </r>
  <r>
    <x v="127"/>
    <x v="1"/>
    <x v="46"/>
    <s v="С"/>
    <s v="Адрес75"/>
    <n v="1005050400"/>
    <x v="52"/>
    <x v="1"/>
    <s v="кг"/>
    <n v="22.5"/>
    <n v="3084.7243000000003"/>
    <n v="3612.8250000000003"/>
    <n v="528.10069999999996"/>
  </r>
  <r>
    <x v="128"/>
    <x v="1"/>
    <x v="3"/>
    <s v="С"/>
    <s v="Адрес156"/>
    <n v="1005052600"/>
    <x v="39"/>
    <x v="1"/>
    <s v="кг"/>
    <n v="5.7"/>
    <n v="255.64500000000001"/>
    <n v="290.64300000000003"/>
    <n v="34.998000000000019"/>
  </r>
  <r>
    <x v="128"/>
    <x v="1"/>
    <x v="37"/>
    <s v="ЭС"/>
    <s v="Адрес181"/>
    <n v="1005186400"/>
    <x v="10"/>
    <x v="3"/>
    <s v="кг"/>
    <n v="5.7"/>
    <n v="255.62450000000001"/>
    <n v="290.64300000000003"/>
    <n v="35.018500000000017"/>
  </r>
  <r>
    <x v="128"/>
    <x v="1"/>
    <x v="46"/>
    <s v="С"/>
    <s v="Адрес75"/>
    <n v="570000"/>
    <x v="41"/>
    <x v="2"/>
    <s v="кг"/>
    <n v="5.7"/>
    <n v="255.62450000000001"/>
    <n v="290.64300000000003"/>
    <n v="35.018500000000017"/>
  </r>
  <r>
    <x v="128"/>
    <x v="1"/>
    <x v="56"/>
    <s v="См"/>
    <s v="Адрес145"/>
    <n v="1005052800"/>
    <x v="80"/>
    <x v="1"/>
    <s v="кг"/>
    <n v="1.65"/>
    <n v="272.68889999999999"/>
    <n v="310.31"/>
    <n v="37.621100000000013"/>
  </r>
  <r>
    <x v="128"/>
    <x v="18"/>
    <x v="160"/>
    <s v="См"/>
    <s v="Адрес10"/>
    <n v="280500"/>
    <x v="6"/>
    <x v="0"/>
    <s v="кг"/>
    <n v="4"/>
    <n v="351.178"/>
    <n v="401.6"/>
    <n v="50.422000000000025"/>
  </r>
  <r>
    <x v="128"/>
    <x v="18"/>
    <x v="32"/>
    <s v="ЭС"/>
    <s v="Адрес163"/>
    <n v="280500"/>
    <x v="6"/>
    <x v="0"/>
    <s v="кг"/>
    <n v="5"/>
    <n v="391.0385"/>
    <n v="444.8"/>
    <n v="53.761500000000012"/>
  </r>
  <r>
    <x v="128"/>
    <x v="1"/>
    <x v="39"/>
    <s v="ЭС"/>
    <s v="Адрес108"/>
    <n v="170101"/>
    <x v="8"/>
    <x v="2"/>
    <s v="кг"/>
    <n v="5"/>
    <n v="388.72900000000004"/>
    <n v="444.8"/>
    <n v="56.07099999999997"/>
  </r>
  <r>
    <x v="128"/>
    <x v="18"/>
    <x v="220"/>
    <s v="Мм"/>
    <s v="Адрес23"/>
    <n v="20000"/>
    <x v="48"/>
    <x v="0"/>
    <s v="кг"/>
    <n v="8"/>
    <n v="427.36560000000003"/>
    <n v="486"/>
    <n v="58.634399999999971"/>
  </r>
  <r>
    <x v="128"/>
    <x v="1"/>
    <x v="31"/>
    <s v="ЭС"/>
    <s v="Адрес114"/>
    <n v="1005274300"/>
    <x v="75"/>
    <x v="7"/>
    <s v="кг"/>
    <n v="6.8"/>
    <n v="486.47200000000004"/>
    <n v="553.31600000000003"/>
    <n v="66.843999999999994"/>
  </r>
  <r>
    <x v="128"/>
    <x v="18"/>
    <x v="12"/>
    <s v="ЭС"/>
    <s v="Адрес142"/>
    <n v="270200"/>
    <x v="56"/>
    <x v="0"/>
    <s v="кг"/>
    <n v="6"/>
    <n v="492.2328"/>
    <n v="559.91999999999996"/>
    <n v="67.687199999999962"/>
  </r>
  <r>
    <x v="128"/>
    <x v="1"/>
    <x v="19"/>
    <s v="ЭС"/>
    <s v="Адрес134"/>
    <n v="1005052600"/>
    <x v="39"/>
    <x v="1"/>
    <s v="кг"/>
    <n v="7"/>
    <n v="710.15480000000002"/>
    <n v="797.44"/>
    <n v="87.285200000000032"/>
  </r>
  <r>
    <x v="128"/>
    <x v="1"/>
    <x v="73"/>
    <s v="С"/>
    <s v="Адрес93"/>
    <n v="1005212000"/>
    <x v="57"/>
    <x v="3"/>
    <s v="кг"/>
    <n v="4"/>
    <n v="820"/>
    <n v="933.2"/>
    <n v="113.20000000000005"/>
  </r>
  <r>
    <x v="128"/>
    <x v="1"/>
    <x v="61"/>
    <s v="ЭС"/>
    <s v="Адрес180"/>
    <n v="1005186200"/>
    <x v="64"/>
    <x v="3"/>
    <s v="кг"/>
    <n v="17"/>
    <n v="843.37"/>
    <n v="959.14"/>
    <n v="115.76999999999998"/>
  </r>
  <r>
    <x v="128"/>
    <x v="1"/>
    <x v="29"/>
    <s v="ЭС"/>
    <s v="Адрес107"/>
    <n v="1005212101"/>
    <x v="20"/>
    <x v="3"/>
    <s v="кг"/>
    <n v="15"/>
    <n v="905.31"/>
    <n v="1030.5"/>
    <n v="125.19000000000005"/>
  </r>
  <r>
    <x v="128"/>
    <x v="18"/>
    <x v="41"/>
    <s v="См"/>
    <s v="Адрес137"/>
    <n v="270400"/>
    <x v="0"/>
    <x v="0"/>
    <s v="кг"/>
    <n v="4"/>
    <n v="934.8"/>
    <n v="1063.2"/>
    <n v="128.40000000000009"/>
  </r>
  <r>
    <x v="128"/>
    <x v="1"/>
    <x v="59"/>
    <s v="См"/>
    <s v="Адрес138"/>
    <n v="1005712365"/>
    <x v="51"/>
    <x v="5"/>
    <s v="кг"/>
    <n v="5"/>
    <n v="582.71749999999997"/>
    <n v="716.1"/>
    <n v="133.38250000000005"/>
  </r>
  <r>
    <x v="128"/>
    <x v="1"/>
    <x v="30"/>
    <s v="ЭС"/>
    <s v="Адрес92"/>
    <n v="1005050100"/>
    <x v="69"/>
    <x v="1"/>
    <s v="кг"/>
    <n v="3"/>
    <n v="588.2106"/>
    <n v="732.3"/>
    <n v="144.08939999999996"/>
  </r>
  <r>
    <x v="128"/>
    <x v="18"/>
    <x v="13"/>
    <s v="ЭС"/>
    <s v="Адрес161"/>
    <n v="210100"/>
    <x v="18"/>
    <x v="6"/>
    <s v="кг"/>
    <n v="10"/>
    <n v="1096.9000000000001"/>
    <n v="1242"/>
    <n v="145.09999999999991"/>
  </r>
  <r>
    <x v="128"/>
    <x v="1"/>
    <x v="88"/>
    <s v="ЭС"/>
    <s v="Адрес71"/>
    <n v="1005186200"/>
    <x v="64"/>
    <x v="3"/>
    <s v="кг"/>
    <n v="4.5999999999999996"/>
    <n v="1084.4249"/>
    <n v="1237.6760000000002"/>
    <n v="153.25110000000018"/>
  </r>
  <r>
    <x v="128"/>
    <x v="18"/>
    <x v="9"/>
    <s v="См"/>
    <s v="Адрес148"/>
    <n v="280500"/>
    <x v="6"/>
    <x v="0"/>
    <s v="кг"/>
    <n v="11"/>
    <n v="1141.6724000000002"/>
    <n v="1298.44"/>
    <n v="156.7675999999999"/>
  </r>
  <r>
    <x v="128"/>
    <x v="1"/>
    <x v="30"/>
    <s v="ЭС"/>
    <s v="Адрес92"/>
    <n v="1005052700"/>
    <x v="77"/>
    <x v="1"/>
    <s v="кг"/>
    <n v="24"/>
    <n v="1282.2064"/>
    <n v="1452.72"/>
    <n v="170.5136"/>
  </r>
  <r>
    <x v="128"/>
    <x v="18"/>
    <x v="54"/>
    <s v="Мм"/>
    <s v="Адрес282"/>
    <n v="1005040200"/>
    <x v="21"/>
    <x v="5"/>
    <s v="кг"/>
    <n v="3"/>
    <n v="0"/>
    <n v="244.11"/>
    <n v="244.11"/>
  </r>
  <r>
    <x v="128"/>
    <x v="18"/>
    <x v="0"/>
    <s v="С"/>
    <s v="Адрес151"/>
    <n v="252005"/>
    <x v="12"/>
    <x v="0"/>
    <s v="кг"/>
    <n v="15"/>
    <n v="1831.5450000000001"/>
    <n v="2083.1999999999998"/>
    <n v="251.65499999999975"/>
  </r>
  <r>
    <x v="128"/>
    <x v="1"/>
    <x v="66"/>
    <s v="ЭС"/>
    <s v="Адрес69"/>
    <n v="1005050100"/>
    <x v="69"/>
    <x v="1"/>
    <s v="кг"/>
    <n v="22.5"/>
    <n v="1223.49"/>
    <n v="1545.75"/>
    <n v="322.26"/>
  </r>
  <r>
    <x v="128"/>
    <x v="18"/>
    <x v="22"/>
    <s v="ЭС"/>
    <s v="Адрес129"/>
    <n v="1005201500"/>
    <x v="44"/>
    <x v="3"/>
    <s v="кг"/>
    <n v="30"/>
    <n v="4955.8620000000001"/>
    <n v="5956.5"/>
    <n v="1000.6379999999999"/>
  </r>
  <r>
    <x v="129"/>
    <x v="1"/>
    <x v="140"/>
    <s v="См"/>
    <s v="Адрес144"/>
    <n v="1005220000"/>
    <x v="60"/>
    <x v="3"/>
    <s v="кг"/>
    <n v="3.5"/>
    <n v="327.14499999999998"/>
    <n v="372.12"/>
    <n v="44.975000000000023"/>
  </r>
  <r>
    <x v="129"/>
    <x v="1"/>
    <x v="33"/>
    <s v="К"/>
    <s v="Адрес90"/>
    <n v="1005052500"/>
    <x v="51"/>
    <x v="1"/>
    <s v="кг"/>
    <n v="3.5"/>
    <n v="350.52499999999998"/>
    <n v="398.72"/>
    <n v="48.19500000000005"/>
  </r>
  <r>
    <x v="129"/>
    <x v="18"/>
    <x v="170"/>
    <s v="Мм"/>
    <s v="Адрес280"/>
    <n v="280500"/>
    <x v="6"/>
    <x v="0"/>
    <s v="кг"/>
    <n v="5"/>
    <n v="391.0385"/>
    <n v="444.8"/>
    <n v="53.761500000000012"/>
  </r>
  <r>
    <x v="129"/>
    <x v="18"/>
    <x v="106"/>
    <s v="Опт"/>
    <s v="Адрес166"/>
    <n v="190000"/>
    <x v="54"/>
    <x v="6"/>
    <s v="кг"/>
    <n v="5"/>
    <n v="389.41550000000001"/>
    <n v="444.8"/>
    <n v="55.384500000000003"/>
  </r>
  <r>
    <x v="129"/>
    <x v="1"/>
    <x v="3"/>
    <s v="С"/>
    <s v="Адрес156"/>
    <n v="580000"/>
    <x v="3"/>
    <x v="2"/>
    <s v="кг"/>
    <n v="8"/>
    <n v="427.23200000000003"/>
    <n v="484.24"/>
    <n v="57.007999999999981"/>
  </r>
  <r>
    <x v="129"/>
    <x v="1"/>
    <x v="17"/>
    <s v="ЭС"/>
    <s v="Адрес132"/>
    <n v="1005040500"/>
    <x v="11"/>
    <x v="5"/>
    <s v="кг"/>
    <n v="6"/>
    <n v="429.24"/>
    <n v="488.22"/>
    <n v="58.980000000000018"/>
  </r>
  <r>
    <x v="129"/>
    <x v="1"/>
    <x v="164"/>
    <s v="ЭС"/>
    <s v="Адрес70"/>
    <n v="260200"/>
    <x v="66"/>
    <x v="6"/>
    <s v="кг"/>
    <n v="2.56"/>
    <n v="259.11360000000002"/>
    <n v="319.36"/>
    <n v="60.246399999999994"/>
  </r>
  <r>
    <x v="129"/>
    <x v="18"/>
    <x v="13"/>
    <s v="ЭС"/>
    <s v="Адрес161"/>
    <n v="210100"/>
    <x v="18"/>
    <x v="6"/>
    <s v="кг"/>
    <n v="5.5"/>
    <n v="570.77240000000006"/>
    <n v="649.22"/>
    <n v="78.447599999999966"/>
  </r>
  <r>
    <x v="129"/>
    <x v="1"/>
    <x v="17"/>
    <s v="ЭС"/>
    <s v="Адрес132"/>
    <n v="580000"/>
    <x v="3"/>
    <x v="2"/>
    <s v="кг"/>
    <n v="1.84"/>
    <n v="598.93360000000007"/>
    <n v="682.16"/>
    <n v="83.226399999999899"/>
  </r>
  <r>
    <x v="129"/>
    <x v="1"/>
    <x v="31"/>
    <s v="ЭС"/>
    <s v="Адрес114"/>
    <n v="570000"/>
    <x v="41"/>
    <x v="2"/>
    <s v="кг"/>
    <n v="4.5"/>
    <n v="620.32320000000004"/>
    <n v="706.86"/>
    <n v="86.536799999999971"/>
  </r>
  <r>
    <x v="129"/>
    <x v="1"/>
    <x v="80"/>
    <s v="ЭС"/>
    <s v="Адрес105"/>
    <n v="260200"/>
    <x v="66"/>
    <x v="6"/>
    <s v="кг"/>
    <n v="2.2999999999999998"/>
    <n v="658.21300000000008"/>
    <n v="748.7"/>
    <n v="90.486999999999966"/>
  </r>
  <r>
    <x v="129"/>
    <x v="1"/>
    <x v="84"/>
    <s v="См"/>
    <s v="Адрес173"/>
    <n v="260200"/>
    <x v="66"/>
    <x v="6"/>
    <s v="кг"/>
    <n v="5"/>
    <n v="345.245"/>
    <n v="444.8"/>
    <n v="99.555000000000007"/>
  </r>
  <r>
    <x v="129"/>
    <x v="18"/>
    <x v="90"/>
    <s v="Мм"/>
    <s v="Адрес250"/>
    <n v="280500"/>
    <x v="6"/>
    <x v="0"/>
    <s v="кг"/>
    <n v="10"/>
    <n v="782.077"/>
    <n v="889.6"/>
    <n v="107.52300000000002"/>
  </r>
  <r>
    <x v="129"/>
    <x v="18"/>
    <x v="14"/>
    <s v="ЭС"/>
    <s v="Адрес160"/>
    <n v="210200"/>
    <x v="19"/>
    <x v="6"/>
    <s v="кг"/>
    <n v="4"/>
    <n v="858.4"/>
    <n v="976.8"/>
    <n v="118.39999999999998"/>
  </r>
  <r>
    <x v="129"/>
    <x v="1"/>
    <x v="1"/>
    <s v="ЭС"/>
    <s v="Адрес88"/>
    <n v="1005360000"/>
    <x v="30"/>
    <x v="7"/>
    <s v="кг"/>
    <n v="2.5"/>
    <n v="526.69200000000001"/>
    <n v="650.95000000000005"/>
    <n v="124.25800000000004"/>
  </r>
  <r>
    <x v="129"/>
    <x v="18"/>
    <x v="8"/>
    <s v="ЭС"/>
    <s v="Адрес157"/>
    <n v="210200"/>
    <x v="19"/>
    <x v="6"/>
    <s v="кг"/>
    <n v="3"/>
    <n v="595.96350000000007"/>
    <n v="732.3"/>
    <n v="136.33649999999989"/>
  </r>
  <r>
    <x v="129"/>
    <x v="1"/>
    <x v="22"/>
    <s v="ЭС"/>
    <s v="Адрес129"/>
    <n v="580000"/>
    <x v="3"/>
    <x v="2"/>
    <s v="кг"/>
    <n v="16"/>
    <n v="1190.7448000000002"/>
    <n v="1347.68"/>
    <n v="156.9351999999999"/>
  </r>
  <r>
    <x v="129"/>
    <x v="1"/>
    <x v="2"/>
    <s v="ЭС"/>
    <s v="Адрес154"/>
    <n v="1005274300"/>
    <x v="75"/>
    <x v="7"/>
    <s v="кг"/>
    <n v="3.5"/>
    <n v="619.41920000000005"/>
    <n v="778.43499999999995"/>
    <n v="159.0157999999999"/>
  </r>
  <r>
    <x v="129"/>
    <x v="1"/>
    <x v="61"/>
    <s v="ЭС"/>
    <s v="Адрес180"/>
    <n v="1005052700"/>
    <x v="77"/>
    <x v="1"/>
    <s v="кг"/>
    <n v="24"/>
    <n v="1282.1488000000002"/>
    <n v="1452.72"/>
    <n v="170.57119999999986"/>
  </r>
  <r>
    <x v="129"/>
    <x v="18"/>
    <x v="2"/>
    <s v="ЭС"/>
    <s v="Адрес154"/>
    <n v="210200"/>
    <x v="19"/>
    <x v="6"/>
    <s v="кг"/>
    <n v="24"/>
    <n v="1282.0976000000001"/>
    <n v="1452.72"/>
    <n v="170.62239999999997"/>
  </r>
  <r>
    <x v="129"/>
    <x v="18"/>
    <x v="13"/>
    <s v="ЭС"/>
    <s v="Адрес161"/>
    <n v="210200"/>
    <x v="19"/>
    <x v="6"/>
    <s v="кг"/>
    <n v="24"/>
    <n v="1281.9992"/>
    <n v="1452.72"/>
    <n v="170.72080000000005"/>
  </r>
  <r>
    <x v="129"/>
    <x v="18"/>
    <x v="47"/>
    <s v="ЭС"/>
    <s v="Адрес162"/>
    <n v="1005212201"/>
    <x v="81"/>
    <x v="3"/>
    <s v="кг"/>
    <n v="4"/>
    <n v="1316"/>
    <n v="1497.2"/>
    <n v="181.20000000000005"/>
  </r>
  <r>
    <x v="129"/>
    <x v="1"/>
    <x v="7"/>
    <s v="См"/>
    <s v="Адрес118"/>
    <n v="5160002"/>
    <x v="38"/>
    <x v="6"/>
    <s v="кг"/>
    <n v="6.02"/>
    <n v="1495.6151"/>
    <n v="1701.28"/>
    <n v="205.66489999999999"/>
  </r>
  <r>
    <x v="129"/>
    <x v="1"/>
    <x v="235"/>
    <s v="См"/>
    <s v="Адрес223"/>
    <n v="580000"/>
    <x v="3"/>
    <x v="2"/>
    <s v="кг"/>
    <n v="24"/>
    <n v="1786.1840000000002"/>
    <n v="2021.52"/>
    <n v="235.33599999999979"/>
  </r>
  <r>
    <x v="129"/>
    <x v="18"/>
    <x v="8"/>
    <s v="ЭС"/>
    <s v="Адрес157"/>
    <n v="1005201100"/>
    <x v="45"/>
    <x v="3"/>
    <s v="кг"/>
    <n v="24"/>
    <n v="3891.6648"/>
    <n v="4765.2"/>
    <n v="873.5351999999998"/>
  </r>
  <r>
    <x v="130"/>
    <x v="18"/>
    <x v="21"/>
    <s v="ЭС"/>
    <s v="Адрес141"/>
    <n v="573100"/>
    <x v="23"/>
    <x v="2"/>
    <s v="кг"/>
    <n v="1.65"/>
    <n v="229.9539"/>
    <n v="262.57"/>
    <n v="32.616099999999989"/>
  </r>
  <r>
    <x v="130"/>
    <x v="1"/>
    <x v="61"/>
    <s v="ЭС"/>
    <s v="Адрес180"/>
    <n v="1005051700"/>
    <x v="2"/>
    <x v="1"/>
    <s v="кг"/>
    <n v="1.65"/>
    <n v="229.67450000000002"/>
    <n v="262.57"/>
    <n v="32.89549999999997"/>
  </r>
  <r>
    <x v="130"/>
    <x v="1"/>
    <x v="0"/>
    <s v="С"/>
    <s v="Адрес151"/>
    <n v="260000"/>
    <x v="79"/>
    <x v="6"/>
    <s v="кг"/>
    <n v="5.7"/>
    <n v="255.58800000000002"/>
    <n v="290.64300000000003"/>
    <n v="35.055000000000007"/>
  </r>
  <r>
    <x v="130"/>
    <x v="1"/>
    <x v="0"/>
    <s v="С"/>
    <s v="Адрес151"/>
    <n v="252505"/>
    <x v="14"/>
    <x v="0"/>
    <s v="кг"/>
    <n v="5"/>
    <n v="395.9"/>
    <n v="450.25"/>
    <n v="54.350000000000023"/>
  </r>
  <r>
    <x v="130"/>
    <x v="18"/>
    <x v="205"/>
    <s v="Мм"/>
    <s v="Адрес218"/>
    <n v="270200"/>
    <x v="56"/>
    <x v="0"/>
    <s v="кг"/>
    <n v="2.64"/>
    <n v="400.56120000000004"/>
    <n v="455.64"/>
    <n v="55.078799999999944"/>
  </r>
  <r>
    <x v="130"/>
    <x v="1"/>
    <x v="10"/>
    <s v="См"/>
    <s v="Адрес143"/>
    <n v="1005040800"/>
    <x v="9"/>
    <x v="5"/>
    <s v="кг"/>
    <n v="6"/>
    <n v="429.24"/>
    <n v="488.22"/>
    <n v="58.980000000000018"/>
  </r>
  <r>
    <x v="130"/>
    <x v="18"/>
    <x v="86"/>
    <s v="Мм"/>
    <s v="Адрес287"/>
    <n v="220000"/>
    <x v="17"/>
    <x v="6"/>
    <s v="кг"/>
    <n v="6.8"/>
    <n v="486.47200000000004"/>
    <n v="553.31600000000003"/>
    <n v="66.843999999999994"/>
  </r>
  <r>
    <x v="130"/>
    <x v="1"/>
    <x v="2"/>
    <s v="ЭС"/>
    <s v="Адрес154"/>
    <n v="1005040800"/>
    <x v="9"/>
    <x v="5"/>
    <s v="кг"/>
    <n v="5"/>
    <n v="372.46200000000005"/>
    <n v="444.8"/>
    <n v="72.337999999999965"/>
  </r>
  <r>
    <x v="130"/>
    <x v="18"/>
    <x v="28"/>
    <s v="ЭС"/>
    <s v="Адрес130"/>
    <n v="1500000801"/>
    <x v="7"/>
    <x v="4"/>
    <s v="кг"/>
    <n v="5"/>
    <n v="581.85"/>
    <n v="658.75"/>
    <n v="76.899999999999977"/>
  </r>
  <r>
    <x v="130"/>
    <x v="18"/>
    <x v="122"/>
    <s v="Мм"/>
    <s v="Адрес26"/>
    <n v="1005244600"/>
    <x v="49"/>
    <x v="7"/>
    <s v="кг"/>
    <n v="7"/>
    <n v="653.62710000000004"/>
    <n v="744.24"/>
    <n v="90.612899999999968"/>
  </r>
  <r>
    <x v="130"/>
    <x v="1"/>
    <x v="38"/>
    <s v="ЭС"/>
    <s v="Адрес72"/>
    <n v="1005274000"/>
    <x v="71"/>
    <x v="7"/>
    <s v="кг"/>
    <n v="3.5"/>
    <n v="684.38340000000005"/>
    <n v="778.43499999999995"/>
    <n v="94.051599999999894"/>
  </r>
  <r>
    <x v="130"/>
    <x v="1"/>
    <x v="6"/>
    <s v="С"/>
    <s v="Адрес78"/>
    <n v="1005201500"/>
    <x v="44"/>
    <x v="3"/>
    <s v="кг"/>
    <n v="1.4"/>
    <n v="136.93680000000001"/>
    <n v="234.08"/>
    <n v="97.143200000000007"/>
  </r>
  <r>
    <x v="130"/>
    <x v="1"/>
    <x v="37"/>
    <s v="ЭС"/>
    <s v="Адрес181"/>
    <n v="170000"/>
    <x v="67"/>
    <x v="2"/>
    <s v="кг"/>
    <n v="11"/>
    <n v="755.37"/>
    <n v="859.21"/>
    <n v="103.84000000000003"/>
  </r>
  <r>
    <x v="130"/>
    <x v="1"/>
    <x v="35"/>
    <s v="ЭС"/>
    <s v="Адрес103"/>
    <n v="1005220000"/>
    <x v="60"/>
    <x v="3"/>
    <s v="кг"/>
    <n v="7"/>
    <n v="640.26970000000006"/>
    <n v="744.24"/>
    <n v="103.97029999999995"/>
  </r>
  <r>
    <x v="130"/>
    <x v="18"/>
    <x v="13"/>
    <s v="ЭС"/>
    <s v="Адрес161"/>
    <n v="220000"/>
    <x v="17"/>
    <x v="6"/>
    <s v="кг"/>
    <n v="7.5"/>
    <n v="407.83"/>
    <n v="515.25"/>
    <n v="107.42000000000002"/>
  </r>
  <r>
    <x v="130"/>
    <x v="1"/>
    <x v="89"/>
    <s v="См"/>
    <s v="Адрес91"/>
    <n v="1005274000"/>
    <x v="71"/>
    <x v="7"/>
    <s v="кг"/>
    <n v="2.58"/>
    <n v="789.69299999999998"/>
    <n v="900.5"/>
    <n v="110.80700000000002"/>
  </r>
  <r>
    <x v="130"/>
    <x v="18"/>
    <x v="236"/>
    <s v="Мм"/>
    <s v="Адрес222"/>
    <n v="190000"/>
    <x v="54"/>
    <x v="6"/>
    <s v="кг"/>
    <n v="7"/>
    <n v="630.70420000000001"/>
    <n v="744.24"/>
    <n v="113.53579999999999"/>
  </r>
  <r>
    <x v="130"/>
    <x v="1"/>
    <x v="36"/>
    <s v="См"/>
    <s v="Адрес104"/>
    <n v="1005400001"/>
    <x v="43"/>
    <x v="7"/>
    <s v="кг"/>
    <n v="10"/>
    <n v="772.63350000000003"/>
    <n v="889.6"/>
    <n v="116.9665"/>
  </r>
  <r>
    <x v="130"/>
    <x v="1"/>
    <x v="237"/>
    <s v="Нт"/>
    <s v="Адрес17"/>
    <n v="1005274000"/>
    <x v="71"/>
    <x v="7"/>
    <s v="кг"/>
    <n v="4"/>
    <n v="858.4"/>
    <n v="976.8"/>
    <n v="118.39999999999998"/>
  </r>
  <r>
    <x v="130"/>
    <x v="18"/>
    <x v="3"/>
    <s v="С"/>
    <s v="Адрес156"/>
    <n v="210000"/>
    <x v="17"/>
    <x v="6"/>
    <s v="кг"/>
    <n v="4"/>
    <n v="934.8"/>
    <n v="1063.2"/>
    <n v="128.40000000000009"/>
  </r>
  <r>
    <x v="130"/>
    <x v="1"/>
    <x v="33"/>
    <s v="К"/>
    <s v="Адрес90"/>
    <n v="1005400001"/>
    <x v="43"/>
    <x v="7"/>
    <s v="кг"/>
    <n v="4.5999999999999996"/>
    <n v="1081.1663000000001"/>
    <n v="1237.6760000000002"/>
    <n v="156.50970000000007"/>
  </r>
  <r>
    <x v="130"/>
    <x v="1"/>
    <x v="164"/>
    <s v="ЭС"/>
    <s v="Адрес70"/>
    <n v="1005201500"/>
    <x v="44"/>
    <x v="3"/>
    <s v="кг"/>
    <n v="9.6"/>
    <n v="1511.04"/>
    <n v="1718.4"/>
    <n v="207.36000000000013"/>
  </r>
  <r>
    <x v="130"/>
    <x v="18"/>
    <x v="19"/>
    <s v="ЭС"/>
    <s v="Адрес134"/>
    <n v="1005712010"/>
    <x v="24"/>
    <x v="5"/>
    <s v="кг"/>
    <n v="15"/>
    <n v="1765.4749999999999"/>
    <n v="1976.25"/>
    <n v="210.77500000000009"/>
  </r>
  <r>
    <x v="130"/>
    <x v="18"/>
    <x v="215"/>
    <s v="Мм"/>
    <s v="Адрес44"/>
    <n v="270400"/>
    <x v="0"/>
    <x v="0"/>
    <s v="кг"/>
    <n v="8.0640000000000001"/>
    <n v="871.88640000000009"/>
    <n v="1084.1600000000001"/>
    <n v="212.27359999999999"/>
  </r>
  <r>
    <x v="130"/>
    <x v="1"/>
    <x v="1"/>
    <s v="ЭС"/>
    <s v="Адрес88"/>
    <n v="1005040500"/>
    <x v="11"/>
    <x v="5"/>
    <s v="кг"/>
    <n v="20"/>
    <n v="2442.0450000000001"/>
    <n v="2777.6"/>
    <n v="335.55499999999984"/>
  </r>
  <r>
    <x v="131"/>
    <x v="1"/>
    <x v="19"/>
    <s v="ЭС"/>
    <s v="Адрес134"/>
    <n v="1005051700"/>
    <x v="2"/>
    <x v="1"/>
    <s v="кг"/>
    <n v="7"/>
    <n v="787.41180000000008"/>
    <n v="797.44"/>
    <n v="10.02819999999997"/>
  </r>
  <r>
    <x v="131"/>
    <x v="1"/>
    <x v="171"/>
    <s v="Мм"/>
    <s v="Адрес42"/>
    <n v="252505"/>
    <x v="14"/>
    <x v="0"/>
    <s v="кг"/>
    <n v="2.6880000000000002"/>
    <n v="290.62880000000001"/>
    <n v="308"/>
    <n v="17.371199999999988"/>
  </r>
  <r>
    <x v="131"/>
    <x v="18"/>
    <x v="43"/>
    <s v="См"/>
    <s v="Адрес164"/>
    <n v="1005040600"/>
    <x v="53"/>
    <x v="5"/>
    <s v="кг"/>
    <n v="3"/>
    <n v="214.65"/>
    <n v="244.11"/>
    <n v="29.460000000000008"/>
  </r>
  <r>
    <x v="131"/>
    <x v="1"/>
    <x v="14"/>
    <s v="ЭС"/>
    <s v="Адрес160"/>
    <n v="1005201000"/>
    <x v="4"/>
    <x v="3"/>
    <s v="кг"/>
    <n v="1.65"/>
    <n v="230.78"/>
    <n v="262.57"/>
    <n v="31.789999999999992"/>
  </r>
  <r>
    <x v="131"/>
    <x v="18"/>
    <x v="42"/>
    <s v="Мм"/>
    <s v="Адрес58"/>
    <n v="190000"/>
    <x v="54"/>
    <x v="6"/>
    <s v="кг"/>
    <n v="5"/>
    <n v="389.8365"/>
    <n v="444.8"/>
    <n v="54.96350000000001"/>
  </r>
  <r>
    <x v="131"/>
    <x v="1"/>
    <x v="24"/>
    <s v="См"/>
    <s v="Адрес87"/>
    <n v="1005040800"/>
    <x v="9"/>
    <x v="5"/>
    <s v="кг"/>
    <n v="6"/>
    <n v="429.24"/>
    <n v="488.22"/>
    <n v="58.980000000000018"/>
  </r>
  <r>
    <x v="131"/>
    <x v="1"/>
    <x v="154"/>
    <s v="Опт"/>
    <s v="Адрес152"/>
    <n v="260200"/>
    <x v="66"/>
    <x v="6"/>
    <s v="кг"/>
    <n v="5"/>
    <n v="476.976"/>
    <n v="542.5"/>
    <n v="65.524000000000001"/>
  </r>
  <r>
    <x v="131"/>
    <x v="18"/>
    <x v="26"/>
    <s v="См"/>
    <s v="Адрес110"/>
    <n v="1005244300"/>
    <x v="62"/>
    <x v="7"/>
    <s v="кг"/>
    <n v="2.7"/>
    <n v="481.65300000000002"/>
    <n v="547.803"/>
    <n v="66.149999999999977"/>
  </r>
  <r>
    <x v="131"/>
    <x v="1"/>
    <x v="1"/>
    <s v="ЭС"/>
    <s v="Адрес88"/>
    <n v="1005244600"/>
    <x v="49"/>
    <x v="7"/>
    <s v="кг"/>
    <n v="2.7"/>
    <n v="474.15350000000001"/>
    <n v="547.803"/>
    <n v="73.649499999999989"/>
  </r>
  <r>
    <x v="131"/>
    <x v="18"/>
    <x v="58"/>
    <s v="Мм"/>
    <s v="Адрес31"/>
    <n v="1005030501"/>
    <x v="34"/>
    <x v="5"/>
    <s v="кг"/>
    <n v="5.6"/>
    <n v="560.8954"/>
    <n v="637.952"/>
    <n v="77.056600000000003"/>
  </r>
  <r>
    <x v="131"/>
    <x v="1"/>
    <x v="7"/>
    <s v="См"/>
    <s v="Адрес118"/>
    <n v="1005244600"/>
    <x v="49"/>
    <x v="7"/>
    <s v="кг"/>
    <n v="5.5"/>
    <n v="570.9"/>
    <n v="649.22"/>
    <n v="78.32000000000005"/>
  </r>
  <r>
    <x v="131"/>
    <x v="18"/>
    <x v="238"/>
    <s v="Мм"/>
    <s v="Адрес267"/>
    <n v="270200"/>
    <x v="56"/>
    <x v="0"/>
    <s v="кг"/>
    <n v="2.2999999999999998"/>
    <n v="658.24300000000005"/>
    <n v="748.7"/>
    <n v="90.456999999999994"/>
  </r>
  <r>
    <x v="131"/>
    <x v="1"/>
    <x v="42"/>
    <s v="Мм"/>
    <s v="Адрес58"/>
    <n v="1005040200"/>
    <x v="21"/>
    <x v="5"/>
    <s v="кг"/>
    <n v="4.8"/>
    <n v="418.5308"/>
    <n v="510.33600000000001"/>
    <n v="91.805200000000013"/>
  </r>
  <r>
    <x v="131"/>
    <x v="1"/>
    <x v="1"/>
    <s v="ЭС"/>
    <s v="Адрес88"/>
    <n v="5281000"/>
    <x v="46"/>
    <x v="6"/>
    <s v="кг"/>
    <n v="10"/>
    <n v="791.8"/>
    <n v="900.5"/>
    <n v="108.70000000000005"/>
  </r>
  <r>
    <x v="131"/>
    <x v="1"/>
    <x v="199"/>
    <s v="Мм"/>
    <s v="Адрес278"/>
    <n v="252505"/>
    <x v="14"/>
    <x v="0"/>
    <s v="кг"/>
    <n v="5.28"/>
    <n v="801.13440000000003"/>
    <n v="911.28"/>
    <n v="110.14559999999994"/>
  </r>
  <r>
    <x v="131"/>
    <x v="1"/>
    <x v="12"/>
    <s v="ЭС"/>
    <s v="Адрес142"/>
    <n v="1005201000"/>
    <x v="4"/>
    <x v="3"/>
    <s v="кг"/>
    <n v="4"/>
    <n v="663.08080000000007"/>
    <n v="794.2"/>
    <n v="131.11919999999998"/>
  </r>
  <r>
    <x v="131"/>
    <x v="1"/>
    <x v="30"/>
    <s v="ЭС"/>
    <s v="Адрес92"/>
    <n v="5281000"/>
    <x v="46"/>
    <x v="6"/>
    <s v="кг"/>
    <n v="10"/>
    <n v="1096.9000000000001"/>
    <n v="1242"/>
    <n v="145.09999999999991"/>
  </r>
  <r>
    <x v="131"/>
    <x v="1"/>
    <x v="12"/>
    <s v="ЭС"/>
    <s v="Адрес142"/>
    <n v="1005201100"/>
    <x v="45"/>
    <x v="3"/>
    <s v="кг"/>
    <n v="4"/>
    <n v="125.78280000000001"/>
    <n v="290.76"/>
    <n v="164.97719999999998"/>
  </r>
  <r>
    <x v="131"/>
    <x v="18"/>
    <x v="175"/>
    <s v="Мм"/>
    <s v="Адрес273"/>
    <n v="220000"/>
    <x v="17"/>
    <x v="6"/>
    <s v="кг"/>
    <n v="24"/>
    <n v="1281.8768"/>
    <n v="1452.72"/>
    <n v="170.84320000000002"/>
  </r>
  <r>
    <x v="131"/>
    <x v="18"/>
    <x v="239"/>
    <s v="Мм"/>
    <s v="Адрес112"/>
    <n v="15000"/>
    <x v="42"/>
    <x v="6"/>
    <s v="кг"/>
    <n v="3.68"/>
    <n v="1183.4864"/>
    <n v="1364.32"/>
    <n v="180.83359999999993"/>
  </r>
  <r>
    <x v="131"/>
    <x v="18"/>
    <x v="70"/>
    <s v="ЭС"/>
    <s v="Адрес139"/>
    <n v="1005040600"/>
    <x v="53"/>
    <x v="5"/>
    <s v="кг"/>
    <n v="4"/>
    <n v="1316"/>
    <n v="1497.2"/>
    <n v="181.20000000000005"/>
  </r>
  <r>
    <x v="131"/>
    <x v="1"/>
    <x v="75"/>
    <s v="ЭС"/>
    <s v="Адрес150"/>
    <n v="1005201500"/>
    <x v="44"/>
    <x v="3"/>
    <s v="кг"/>
    <n v="6"/>
    <n v="991.17240000000004"/>
    <n v="1191.3"/>
    <n v="200.12759999999992"/>
  </r>
  <r>
    <x v="131"/>
    <x v="1"/>
    <x v="84"/>
    <s v="См"/>
    <s v="Адрес173"/>
    <n v="1005201100"/>
    <x v="45"/>
    <x v="3"/>
    <s v="кг"/>
    <n v="6"/>
    <n v="972.9162"/>
    <n v="1191.3"/>
    <n v="218.38379999999995"/>
  </r>
  <r>
    <x v="131"/>
    <x v="18"/>
    <x v="93"/>
    <s v="Мм"/>
    <s v="Адрес95"/>
    <n v="1005244600"/>
    <x v="49"/>
    <x v="7"/>
    <s v="кг"/>
    <n v="10.8"/>
    <n v="1901.6136000000001"/>
    <n v="2191.212"/>
    <n v="289.59839999999986"/>
  </r>
  <r>
    <x v="131"/>
    <x v="18"/>
    <x v="86"/>
    <s v="Мм"/>
    <s v="Адрес287"/>
    <n v="1005300000"/>
    <x v="36"/>
    <x v="7"/>
    <s v="кг"/>
    <n v="6"/>
    <n v="108.71340000000001"/>
    <n v="412.2"/>
    <n v="303.48659999999995"/>
  </r>
  <r>
    <x v="132"/>
    <x v="1"/>
    <x v="67"/>
    <s v="ЭС"/>
    <s v="Адрес149"/>
    <n v="170100"/>
    <x v="73"/>
    <x v="2"/>
    <s v="кг"/>
    <n v="1.65"/>
    <n v="230.78"/>
    <n v="262.57"/>
    <n v="31.789999999999992"/>
  </r>
  <r>
    <x v="132"/>
    <x v="1"/>
    <x v="69"/>
    <s v="ЭС"/>
    <s v="Адрес133"/>
    <n v="1005053500"/>
    <x v="58"/>
    <x v="1"/>
    <s v="кг"/>
    <n v="3.5"/>
    <n v="352.04610000000002"/>
    <n v="398.72"/>
    <n v="46.673900000000003"/>
  </r>
  <r>
    <x v="132"/>
    <x v="1"/>
    <x v="62"/>
    <s v="ЭС"/>
    <s v="Адрес158"/>
    <n v="5190002"/>
    <x v="25"/>
    <x v="6"/>
    <s v="кг"/>
    <n v="5"/>
    <n v="395.9"/>
    <n v="450.25"/>
    <n v="54.350000000000023"/>
  </r>
  <r>
    <x v="132"/>
    <x v="18"/>
    <x v="31"/>
    <s v="ЭС"/>
    <s v="Адрес114"/>
    <n v="260200"/>
    <x v="66"/>
    <x v="6"/>
    <s v="кг"/>
    <n v="5"/>
    <n v="389.41550000000001"/>
    <n v="444.8"/>
    <n v="55.384500000000003"/>
  </r>
  <r>
    <x v="132"/>
    <x v="1"/>
    <x v="16"/>
    <s v="ЭС"/>
    <s v="Адрес146"/>
    <n v="252005"/>
    <x v="12"/>
    <x v="0"/>
    <s v="кг"/>
    <n v="8"/>
    <n v="426.98160000000001"/>
    <n v="486"/>
    <n v="59.018399999999986"/>
  </r>
  <r>
    <x v="132"/>
    <x v="1"/>
    <x v="18"/>
    <s v="С"/>
    <s v="Адрес135"/>
    <n v="20200"/>
    <x v="70"/>
    <x v="0"/>
    <s v="кг"/>
    <n v="8"/>
    <n v="426.43440000000004"/>
    <n v="486"/>
    <n v="59.565599999999961"/>
  </r>
  <r>
    <x v="132"/>
    <x v="18"/>
    <x v="41"/>
    <s v="См"/>
    <s v="Адрес137"/>
    <n v="1005274600"/>
    <x v="32"/>
    <x v="7"/>
    <s v="кг"/>
    <n v="3.3"/>
    <n v="460.22130000000004"/>
    <n v="525.14"/>
    <n v="64.918699999999944"/>
  </r>
  <r>
    <x v="132"/>
    <x v="18"/>
    <x v="36"/>
    <s v="См"/>
    <s v="Адрес104"/>
    <n v="270200"/>
    <x v="56"/>
    <x v="0"/>
    <s v="кг"/>
    <n v="5"/>
    <n v="582.78650000000005"/>
    <n v="658.75"/>
    <n v="75.963499999999954"/>
  </r>
  <r>
    <x v="132"/>
    <x v="1"/>
    <x v="67"/>
    <s v="ЭС"/>
    <s v="Адрес149"/>
    <n v="252005"/>
    <x v="12"/>
    <x v="0"/>
    <s v="кг"/>
    <n v="5"/>
    <n v="581.85"/>
    <n v="658.75"/>
    <n v="76.899999999999977"/>
  </r>
  <r>
    <x v="132"/>
    <x v="1"/>
    <x v="32"/>
    <s v="ЭС"/>
    <s v="Адрес163"/>
    <n v="20000"/>
    <x v="48"/>
    <x v="0"/>
    <s v="кг"/>
    <n v="1.96"/>
    <n v="561.85400000000004"/>
    <n v="640.1"/>
    <n v="78.245999999999981"/>
  </r>
  <r>
    <x v="132"/>
    <x v="1"/>
    <x v="22"/>
    <s v="ЭС"/>
    <s v="Адрес129"/>
    <n v="5190002"/>
    <x v="25"/>
    <x v="6"/>
    <s v="кг"/>
    <n v="1.8880000000000001"/>
    <n v="667.76"/>
    <n v="759.48"/>
    <n v="91.720000000000027"/>
  </r>
  <r>
    <x v="132"/>
    <x v="1"/>
    <x v="21"/>
    <s v="ЭС"/>
    <s v="Адрес141"/>
    <n v="280500"/>
    <x v="6"/>
    <x v="0"/>
    <s v="кг"/>
    <n v="10"/>
    <n v="782.05200000000002"/>
    <n v="889.6"/>
    <n v="107.548"/>
  </r>
  <r>
    <x v="132"/>
    <x v="18"/>
    <x v="34"/>
    <s v="С"/>
    <s v="Адрес120"/>
    <n v="220000"/>
    <x v="17"/>
    <x v="6"/>
    <s v="кг"/>
    <n v="10"/>
    <n v="791.8"/>
    <n v="900.5"/>
    <n v="108.70000000000005"/>
  </r>
  <r>
    <x v="132"/>
    <x v="18"/>
    <x v="66"/>
    <s v="ЭС"/>
    <s v="Адрес69"/>
    <n v="1005274300"/>
    <x v="75"/>
    <x v="7"/>
    <s v="кг"/>
    <n v="4"/>
    <n v="820"/>
    <n v="933.2"/>
    <n v="113.20000000000005"/>
  </r>
  <r>
    <x v="132"/>
    <x v="1"/>
    <x v="14"/>
    <s v="ЭС"/>
    <s v="Адрес160"/>
    <n v="1005186100"/>
    <x v="40"/>
    <x v="3"/>
    <s v="кг"/>
    <n v="4"/>
    <n v="820"/>
    <n v="933.2"/>
    <n v="113.20000000000005"/>
  </r>
  <r>
    <x v="132"/>
    <x v="18"/>
    <x v="6"/>
    <s v="С"/>
    <s v="Адрес78"/>
    <n v="5160002"/>
    <x v="38"/>
    <x v="6"/>
    <s v="кг"/>
    <n v="4"/>
    <n v="934.8"/>
    <n v="1063.2"/>
    <n v="128.40000000000009"/>
  </r>
  <r>
    <x v="132"/>
    <x v="18"/>
    <x v="40"/>
    <s v="ЭС"/>
    <s v="Адрес76"/>
    <n v="5190002"/>
    <x v="25"/>
    <x v="6"/>
    <s v="кг"/>
    <n v="4.3"/>
    <n v="1144.508"/>
    <n v="1295.8"/>
    <n v="151.29199999999992"/>
  </r>
  <r>
    <x v="132"/>
    <x v="1"/>
    <x v="41"/>
    <s v="См"/>
    <s v="Адрес137"/>
    <n v="252505"/>
    <x v="14"/>
    <x v="0"/>
    <s v="кг"/>
    <n v="10.5"/>
    <n v="963.34680000000003"/>
    <n v="1116.3599999999999"/>
    <n v="153.01319999999987"/>
  </r>
  <r>
    <x v="132"/>
    <x v="18"/>
    <x v="6"/>
    <s v="С"/>
    <s v="Адрес78"/>
    <n v="1005274300"/>
    <x v="75"/>
    <x v="7"/>
    <s v="кг"/>
    <n v="3.5"/>
    <n v="619.41920000000005"/>
    <n v="778.43499999999995"/>
    <n v="159.0157999999999"/>
  </r>
  <r>
    <x v="132"/>
    <x v="18"/>
    <x v="27"/>
    <s v="См"/>
    <s v="Адрес106"/>
    <n v="15000"/>
    <x v="42"/>
    <x v="6"/>
    <s v="кг"/>
    <n v="22.5"/>
    <n v="1350.7425000000001"/>
    <n v="1545.75"/>
    <n v="195.00749999999994"/>
  </r>
  <r>
    <x v="132"/>
    <x v="18"/>
    <x v="84"/>
    <s v="См"/>
    <s v="Адрес173"/>
    <n v="1005244000"/>
    <x v="50"/>
    <x v="7"/>
    <s v="кг"/>
    <n v="8.1"/>
    <n v="1444.9590000000001"/>
    <n v="1643.4090000000001"/>
    <n v="198.45000000000005"/>
  </r>
  <r>
    <x v="132"/>
    <x v="1"/>
    <x v="18"/>
    <s v="С"/>
    <s v="Адрес135"/>
    <n v="1005244000"/>
    <x v="50"/>
    <x v="7"/>
    <s v="кг"/>
    <n v="8.1"/>
    <n v="1444.9590000000001"/>
    <n v="1643.4090000000001"/>
    <n v="198.45000000000005"/>
  </r>
  <r>
    <x v="132"/>
    <x v="1"/>
    <x v="13"/>
    <s v="ЭС"/>
    <s v="Адрес161"/>
    <n v="1005051700"/>
    <x v="2"/>
    <x v="1"/>
    <s v="кг"/>
    <n v="10"/>
    <n v="1191.4625000000001"/>
    <n v="1432.2"/>
    <n v="240.73749999999995"/>
  </r>
  <r>
    <x v="132"/>
    <x v="1"/>
    <x v="20"/>
    <s v="ЭС"/>
    <s v="Адрес140"/>
    <n v="1005040200"/>
    <x v="21"/>
    <x v="5"/>
    <s v="кг"/>
    <n v="3"/>
    <n v="0"/>
    <n v="244.11"/>
    <n v="244.11"/>
  </r>
  <r>
    <x v="132"/>
    <x v="1"/>
    <x v="2"/>
    <s v="ЭС"/>
    <s v="Адрес154"/>
    <n v="1005010100"/>
    <x v="68"/>
    <x v="5"/>
    <s v="кг"/>
    <n v="15"/>
    <n v="1831.5450000000001"/>
    <n v="2083.1999999999998"/>
    <n v="251.65499999999975"/>
  </r>
  <r>
    <x v="133"/>
    <x v="1"/>
    <x v="59"/>
    <s v="См"/>
    <s v="Адрес138"/>
    <n v="251000"/>
    <x v="22"/>
    <x v="6"/>
    <s v="кг"/>
    <n v="3.4"/>
    <n v="243.23600000000002"/>
    <n v="276.65800000000002"/>
    <n v="33.421999999999997"/>
  </r>
  <r>
    <x v="133"/>
    <x v="1"/>
    <x v="240"/>
    <s v="Мм"/>
    <s v="Адрес111"/>
    <n v="5160002"/>
    <x v="38"/>
    <x v="6"/>
    <s v="кг"/>
    <n v="3.4"/>
    <n v="243.23600000000002"/>
    <n v="276.65800000000002"/>
    <n v="33.421999999999997"/>
  </r>
  <r>
    <x v="133"/>
    <x v="1"/>
    <x v="130"/>
    <s v="Опт"/>
    <s v="Адрес7"/>
    <n v="1005050300"/>
    <x v="74"/>
    <x v="1"/>
    <s v="кг"/>
    <n v="3.5"/>
    <n v="365.10599999999999"/>
    <n v="398.72"/>
    <n v="33.614000000000033"/>
  </r>
  <r>
    <x v="133"/>
    <x v="1"/>
    <x v="39"/>
    <s v="ЭС"/>
    <s v="Адрес108"/>
    <n v="190000"/>
    <x v="54"/>
    <x v="6"/>
    <s v="кг"/>
    <n v="5.7"/>
    <n v="255.58800000000002"/>
    <n v="290.64300000000003"/>
    <n v="35.055000000000007"/>
  </r>
  <r>
    <x v="133"/>
    <x v="1"/>
    <x v="35"/>
    <s v="ЭС"/>
    <s v="Адрес103"/>
    <n v="190000"/>
    <x v="54"/>
    <x v="6"/>
    <s v="кг"/>
    <n v="5"/>
    <n v="389.8365"/>
    <n v="444.8"/>
    <n v="54.96350000000001"/>
  </r>
  <r>
    <x v="133"/>
    <x v="18"/>
    <x v="28"/>
    <s v="ЭС"/>
    <s v="Адрес130"/>
    <n v="15000"/>
    <x v="42"/>
    <x v="6"/>
    <s v="кг"/>
    <n v="5"/>
    <n v="389.41550000000001"/>
    <n v="444.8"/>
    <n v="55.384500000000003"/>
  </r>
  <r>
    <x v="133"/>
    <x v="18"/>
    <x v="69"/>
    <s v="ЭС"/>
    <s v="Адрес133"/>
    <n v="30000"/>
    <x v="15"/>
    <x v="0"/>
    <s v="кг"/>
    <n v="5.5"/>
    <n v="408.84960000000001"/>
    <n v="465.41"/>
    <n v="56.560400000000016"/>
  </r>
  <r>
    <x v="133"/>
    <x v="1"/>
    <x v="241"/>
    <s v="Мм"/>
    <s v="Адрес46"/>
    <n v="5162402"/>
    <x v="31"/>
    <x v="6"/>
    <s v="кг"/>
    <n v="1.135"/>
    <n v="393.4325"/>
    <n v="450.25"/>
    <n v="56.817499999999995"/>
  </r>
  <r>
    <x v="133"/>
    <x v="1"/>
    <x v="2"/>
    <s v="ЭС"/>
    <s v="Адрес154"/>
    <n v="251000"/>
    <x v="22"/>
    <x v="6"/>
    <s v="кг"/>
    <n v="8"/>
    <n v="427.23200000000003"/>
    <n v="484.24"/>
    <n v="57.007999999999981"/>
  </r>
  <r>
    <x v="133"/>
    <x v="18"/>
    <x v="4"/>
    <s v="ЭС"/>
    <s v="Адрес77"/>
    <n v="1005400001"/>
    <x v="43"/>
    <x v="7"/>
    <s v="кг"/>
    <n v="8"/>
    <n v="425.9984"/>
    <n v="486"/>
    <n v="60.001599999999996"/>
  </r>
  <r>
    <x v="133"/>
    <x v="1"/>
    <x v="210"/>
    <s v="Мм"/>
    <s v="Адрес251"/>
    <n v="260200"/>
    <x v="66"/>
    <x v="6"/>
    <s v="кг"/>
    <n v="1.248"/>
    <n v="457.92"/>
    <n v="520.79999999999995"/>
    <n v="62.879999999999939"/>
  </r>
  <r>
    <x v="133"/>
    <x v="1"/>
    <x v="114"/>
    <s v="См"/>
    <s v="Адрес159"/>
    <n v="1005712010"/>
    <x v="24"/>
    <x v="5"/>
    <s v="кг"/>
    <n v="4.8"/>
    <n v="509.98080000000004"/>
    <n v="580.79999999999995"/>
    <n v="70.81919999999991"/>
  </r>
  <r>
    <x v="133"/>
    <x v="18"/>
    <x v="68"/>
    <s v="Мм"/>
    <s v="Адрес266"/>
    <n v="1005201500"/>
    <x v="44"/>
    <x v="3"/>
    <s v="кг"/>
    <n v="5.8"/>
    <n v="542.15499999999997"/>
    <n v="616.65600000000006"/>
    <n v="74.50100000000009"/>
  </r>
  <r>
    <x v="133"/>
    <x v="1"/>
    <x v="242"/>
    <s v="Мм"/>
    <s v="Адрес261"/>
    <n v="1005712005"/>
    <x v="55"/>
    <x v="5"/>
    <s v="кг"/>
    <n v="4.8"/>
    <n v="506.25840000000005"/>
    <n v="580.79999999999995"/>
    <n v="74.541599999999903"/>
  </r>
  <r>
    <x v="133"/>
    <x v="1"/>
    <x v="18"/>
    <s v="С"/>
    <s v="Адрес135"/>
    <n v="210200"/>
    <x v="19"/>
    <x v="6"/>
    <s v="кг"/>
    <n v="5.5"/>
    <n v="570.9"/>
    <n v="649.22"/>
    <n v="78.32000000000005"/>
  </r>
  <r>
    <x v="133"/>
    <x v="18"/>
    <x v="186"/>
    <s v="Мм"/>
    <s v="Адрес215"/>
    <n v="170000"/>
    <x v="67"/>
    <x v="2"/>
    <s v="кг"/>
    <n v="5"/>
    <n v="363.88150000000002"/>
    <n v="444.8"/>
    <n v="80.918499999999995"/>
  </r>
  <r>
    <x v="133"/>
    <x v="18"/>
    <x v="39"/>
    <s v="ЭС"/>
    <s v="Адрес108"/>
    <n v="1005712010"/>
    <x v="24"/>
    <x v="5"/>
    <s v="кг"/>
    <n v="6"/>
    <n v="576.4932"/>
    <n v="670.5"/>
    <n v="94.006799999999998"/>
  </r>
  <r>
    <x v="133"/>
    <x v="1"/>
    <x v="94"/>
    <s v="Мм"/>
    <s v="Адрес211"/>
    <n v="1005400001"/>
    <x v="43"/>
    <x v="7"/>
    <s v="кг"/>
    <n v="7.5"/>
    <n v="407.83"/>
    <n v="515.25"/>
    <n v="107.42000000000002"/>
  </r>
  <r>
    <x v="133"/>
    <x v="18"/>
    <x v="37"/>
    <s v="ЭС"/>
    <s v="Адрес181"/>
    <n v="170000"/>
    <x v="67"/>
    <x v="2"/>
    <s v="кг"/>
    <n v="16"/>
    <n v="854.46400000000006"/>
    <n v="968.48"/>
    <n v="114.01599999999996"/>
  </r>
  <r>
    <x v="133"/>
    <x v="18"/>
    <x v="5"/>
    <s v="ЭС"/>
    <s v="Адрес89"/>
    <n v="1005400001"/>
    <x v="43"/>
    <x v="7"/>
    <s v="кг"/>
    <n v="9"/>
    <n v="866.28899999999999"/>
    <n v="1005.75"/>
    <n v="139.46100000000001"/>
  </r>
  <r>
    <x v="133"/>
    <x v="1"/>
    <x v="243"/>
    <s v="Мм"/>
    <s v="Адрес216"/>
    <n v="1005712305"/>
    <x v="59"/>
    <x v="5"/>
    <s v="кг"/>
    <n v="10"/>
    <n v="1173.6955"/>
    <n v="1317.5"/>
    <n v="143.80449999999996"/>
  </r>
  <r>
    <x v="133"/>
    <x v="1"/>
    <x v="244"/>
    <s v="Мм"/>
    <s v="Адрес50"/>
    <n v="1005400001"/>
    <x v="43"/>
    <x v="7"/>
    <s v="кг"/>
    <n v="4.5999999999999996"/>
    <n v="1076.3872000000001"/>
    <n v="1237.6760000000002"/>
    <n v="161.28880000000004"/>
  </r>
  <r>
    <x v="133"/>
    <x v="1"/>
    <x v="0"/>
    <s v="С"/>
    <s v="Адрес151"/>
    <n v="1500000601"/>
    <x v="78"/>
    <x v="4"/>
    <s v="кг"/>
    <n v="4"/>
    <n v="1316"/>
    <n v="1497.2"/>
    <n v="181.20000000000005"/>
  </r>
  <r>
    <x v="133"/>
    <x v="18"/>
    <x v="6"/>
    <s v="С"/>
    <s v="Адрес78"/>
    <n v="1005244000"/>
    <x v="50"/>
    <x v="7"/>
    <s v="кг"/>
    <n v="5.16"/>
    <n v="1579.386"/>
    <n v="1801"/>
    <n v="221.61400000000003"/>
  </r>
  <r>
    <x v="133"/>
    <x v="18"/>
    <x v="17"/>
    <s v="ЭС"/>
    <s v="Адрес132"/>
    <n v="1005274600"/>
    <x v="32"/>
    <x v="7"/>
    <s v="кг"/>
    <n v="20"/>
    <n v="2743.6320000000001"/>
    <n v="3211.4"/>
    <n v="467.76800000000003"/>
  </r>
  <r>
    <x v="134"/>
    <x v="1"/>
    <x v="29"/>
    <s v="ЭС"/>
    <s v="Адрес107"/>
    <n v="1005040400"/>
    <x v="35"/>
    <x v="5"/>
    <s v="кг"/>
    <n v="1.65"/>
    <n v="230.78"/>
    <n v="262.57"/>
    <n v="31.789999999999992"/>
  </r>
  <r>
    <x v="134"/>
    <x v="1"/>
    <x v="31"/>
    <s v="ЭС"/>
    <s v="Адрес114"/>
    <n v="1005300500"/>
    <x v="28"/>
    <x v="7"/>
    <s v="кг"/>
    <n v="5.7"/>
    <n v="255.64500000000001"/>
    <n v="290.64300000000003"/>
    <n v="34.998000000000019"/>
  </r>
  <r>
    <x v="134"/>
    <x v="1"/>
    <x v="90"/>
    <s v="Мм"/>
    <s v="Адрес250"/>
    <n v="1005050400"/>
    <x v="52"/>
    <x v="1"/>
    <s v="кг"/>
    <n v="5.7"/>
    <n v="255.64500000000001"/>
    <n v="290.64300000000003"/>
    <n v="34.998000000000019"/>
  </r>
  <r>
    <x v="134"/>
    <x v="1"/>
    <x v="38"/>
    <s v="ЭС"/>
    <s v="Адрес72"/>
    <n v="1005300500"/>
    <x v="28"/>
    <x v="7"/>
    <s v="кг"/>
    <n v="1.65"/>
    <n v="272.69"/>
    <n v="310.31"/>
    <n v="37.620000000000005"/>
  </r>
  <r>
    <x v="134"/>
    <x v="18"/>
    <x v="122"/>
    <s v="Мм"/>
    <s v="Адрес26"/>
    <n v="1005201100"/>
    <x v="45"/>
    <x v="3"/>
    <s v="кг"/>
    <n v="3"/>
    <n v="294.28559999999999"/>
    <n v="335.25"/>
    <n v="40.964400000000012"/>
  </r>
  <r>
    <x v="134"/>
    <x v="1"/>
    <x v="245"/>
    <s v="Мм"/>
    <s v="Адрес264"/>
    <n v="1005050000"/>
    <x v="76"/>
    <x v="1"/>
    <s v="кг"/>
    <n v="3.5"/>
    <n v="355.06100000000004"/>
    <n v="398.72"/>
    <n v="43.658999999999992"/>
  </r>
  <r>
    <x v="134"/>
    <x v="18"/>
    <x v="19"/>
    <s v="ЭС"/>
    <s v="Адрес134"/>
    <n v="170100"/>
    <x v="73"/>
    <x v="2"/>
    <s v="кг"/>
    <n v="4"/>
    <n v="351.178"/>
    <n v="401.6"/>
    <n v="50.422000000000025"/>
  </r>
  <r>
    <x v="134"/>
    <x v="1"/>
    <x v="62"/>
    <s v="ЭС"/>
    <s v="Адрес158"/>
    <n v="190000"/>
    <x v="54"/>
    <x v="6"/>
    <s v="кг"/>
    <n v="5"/>
    <n v="389.8365"/>
    <n v="444.8"/>
    <n v="54.96350000000001"/>
  </r>
  <r>
    <x v="134"/>
    <x v="1"/>
    <x v="23"/>
    <s v="Ст"/>
    <s v="Адрес136"/>
    <n v="1005212000"/>
    <x v="57"/>
    <x v="3"/>
    <s v="кг"/>
    <n v="8"/>
    <n v="427.32960000000003"/>
    <n v="484.24"/>
    <n v="56.910399999999981"/>
  </r>
  <r>
    <x v="134"/>
    <x v="1"/>
    <x v="94"/>
    <s v="Мм"/>
    <s v="Адрес211"/>
    <n v="1005050100"/>
    <x v="69"/>
    <x v="1"/>
    <s v="кг"/>
    <n v="7"/>
    <n v="738.83810000000005"/>
    <n v="797.44"/>
    <n v="58.601900000000001"/>
  </r>
  <r>
    <x v="134"/>
    <x v="1"/>
    <x v="19"/>
    <s v="ЭС"/>
    <s v="Адрес134"/>
    <n v="1005712305"/>
    <x v="59"/>
    <x v="5"/>
    <s v="кг"/>
    <n v="2.64"/>
    <n v="480.68880000000001"/>
    <n v="546.84"/>
    <n v="66.151200000000017"/>
  </r>
  <r>
    <x v="134"/>
    <x v="1"/>
    <x v="25"/>
    <s v="ЭС"/>
    <s v="Адрес131"/>
    <n v="1500000601"/>
    <x v="78"/>
    <x v="4"/>
    <s v="кг"/>
    <n v="5"/>
    <n v="591.77949999999998"/>
    <n v="658.75"/>
    <n v="66.970500000000015"/>
  </r>
  <r>
    <x v="134"/>
    <x v="18"/>
    <x v="33"/>
    <s v="К"/>
    <s v="Адрес90"/>
    <n v="15000"/>
    <x v="42"/>
    <x v="6"/>
    <s v="кг"/>
    <n v="6"/>
    <n v="492.2328"/>
    <n v="559.91999999999996"/>
    <n v="67.687199999999962"/>
  </r>
  <r>
    <x v="134"/>
    <x v="18"/>
    <x v="105"/>
    <s v="Мм"/>
    <s v="Адрес204"/>
    <n v="1005712010"/>
    <x v="24"/>
    <x v="5"/>
    <s v="кг"/>
    <n v="4.8"/>
    <n v="509.98080000000004"/>
    <n v="580.79999999999995"/>
    <n v="70.81919999999991"/>
  </r>
  <r>
    <x v="134"/>
    <x v="1"/>
    <x v="128"/>
    <s v="Мм"/>
    <s v="Адрес260"/>
    <n v="1005050000"/>
    <x v="76"/>
    <x v="1"/>
    <s v="кг"/>
    <n v="3.5"/>
    <n v="301.27019999999999"/>
    <n v="372.12"/>
    <n v="70.849800000000016"/>
  </r>
  <r>
    <x v="134"/>
    <x v="1"/>
    <x v="25"/>
    <s v="ЭС"/>
    <s v="Адрес131"/>
    <n v="170000"/>
    <x v="67"/>
    <x v="2"/>
    <s v="кг"/>
    <n v="5"/>
    <n v="363.88150000000002"/>
    <n v="444.8"/>
    <n v="80.918499999999995"/>
  </r>
  <r>
    <x v="134"/>
    <x v="18"/>
    <x v="37"/>
    <s v="ЭС"/>
    <s v="Адрес181"/>
    <n v="1005053500"/>
    <x v="58"/>
    <x v="1"/>
    <s v="кг"/>
    <n v="7"/>
    <n v="704.09220000000005"/>
    <n v="797.44"/>
    <n v="93.347800000000007"/>
  </r>
  <r>
    <x v="134"/>
    <x v="1"/>
    <x v="8"/>
    <s v="ЭС"/>
    <s v="Адрес157"/>
    <n v="1005040900"/>
    <x v="26"/>
    <x v="5"/>
    <s v="кг"/>
    <n v="5.2"/>
    <n v="731.98"/>
    <n v="836"/>
    <n v="104.01999999999998"/>
  </r>
  <r>
    <x v="134"/>
    <x v="1"/>
    <x v="17"/>
    <s v="ЭС"/>
    <s v="Адрес132"/>
    <n v="20200"/>
    <x v="70"/>
    <x v="0"/>
    <s v="кг"/>
    <n v="5.28"/>
    <n v="801.10560000000009"/>
    <n v="911.28"/>
    <n v="110.17439999999988"/>
  </r>
  <r>
    <x v="134"/>
    <x v="18"/>
    <x v="65"/>
    <s v="Опт"/>
    <s v="Адрес8"/>
    <n v="170100"/>
    <x v="73"/>
    <x v="2"/>
    <s v="кг"/>
    <n v="4"/>
    <n v="820.94800000000009"/>
    <n v="933.2"/>
    <n v="112.25199999999995"/>
  </r>
  <r>
    <x v="134"/>
    <x v="18"/>
    <x v="137"/>
    <s v="Мм"/>
    <s v="Адрес259"/>
    <n v="1005201500"/>
    <x v="44"/>
    <x v="3"/>
    <s v="кг"/>
    <n v="4"/>
    <n v="660.78160000000003"/>
    <n v="794.2"/>
    <n v="133.41840000000002"/>
  </r>
  <r>
    <x v="134"/>
    <x v="1"/>
    <x v="16"/>
    <s v="ЭС"/>
    <s v="Адрес146"/>
    <n v="20100"/>
    <x v="5"/>
    <x v="0"/>
    <s v="кг"/>
    <n v="4.5999999999999996"/>
    <n v="1316.423"/>
    <n v="1497.4"/>
    <n v="180.97700000000009"/>
  </r>
  <r>
    <x v="134"/>
    <x v="18"/>
    <x v="19"/>
    <s v="ЭС"/>
    <s v="Адрес134"/>
    <n v="170100"/>
    <x v="73"/>
    <x v="2"/>
    <s v="кг"/>
    <n v="3.7760000000000002"/>
    <n v="1335.52"/>
    <n v="1518.96"/>
    <n v="183.44000000000005"/>
  </r>
  <r>
    <x v="134"/>
    <x v="18"/>
    <x v="95"/>
    <s v="ЭС"/>
    <s v="Адрес155"/>
    <n v="1005274600"/>
    <x v="32"/>
    <x v="7"/>
    <s v="кг"/>
    <n v="7"/>
    <n v="1368.7663"/>
    <n v="1556.87"/>
    <n v="188.10369999999989"/>
  </r>
  <r>
    <x v="134"/>
    <x v="18"/>
    <x v="246"/>
    <s v="Мм"/>
    <s v="Адрес247"/>
    <n v="1005201100"/>
    <x v="45"/>
    <x v="3"/>
    <s v="кг"/>
    <n v="8"/>
    <n v="1297.2216000000001"/>
    <n v="1588.4"/>
    <n v="291.17840000000001"/>
  </r>
  <r>
    <x v="135"/>
    <x v="1"/>
    <x v="15"/>
    <s v="См"/>
    <s v="Адрес128"/>
    <n v="1005212000"/>
    <x v="57"/>
    <x v="3"/>
    <s v="кг"/>
    <n v="3"/>
    <n v="214.62"/>
    <n v="244.11"/>
    <n v="29.490000000000009"/>
  </r>
  <r>
    <x v="135"/>
    <x v="18"/>
    <x v="95"/>
    <s v="ЭС"/>
    <s v="Адрес155"/>
    <n v="20000"/>
    <x v="48"/>
    <x v="0"/>
    <s v="кг"/>
    <n v="3.5"/>
    <n v="326.81360000000001"/>
    <n v="372.12"/>
    <n v="45.306399999999996"/>
  </r>
  <r>
    <x v="135"/>
    <x v="18"/>
    <x v="94"/>
    <s v="Мм"/>
    <s v="Адрес211"/>
    <n v="1005050200"/>
    <x v="29"/>
    <x v="1"/>
    <s v="кг"/>
    <n v="3.5"/>
    <n v="351.02690000000001"/>
    <n v="398.72"/>
    <n v="47.693100000000015"/>
  </r>
  <r>
    <x v="135"/>
    <x v="1"/>
    <x v="0"/>
    <s v="С"/>
    <s v="Адрес151"/>
    <n v="1005052700"/>
    <x v="77"/>
    <x v="1"/>
    <s v="кг"/>
    <n v="3.5"/>
    <n v="350.52499999999998"/>
    <n v="398.72"/>
    <n v="48.19500000000005"/>
  </r>
  <r>
    <x v="135"/>
    <x v="18"/>
    <x v="73"/>
    <s v="С"/>
    <s v="Адрес93"/>
    <n v="20100"/>
    <x v="5"/>
    <x v="0"/>
    <s v="кг"/>
    <n v="7.5"/>
    <n v="453"/>
    <n v="515.25"/>
    <n v="62.25"/>
  </r>
  <r>
    <x v="135"/>
    <x v="1"/>
    <x v="37"/>
    <s v="ЭС"/>
    <s v="Адрес181"/>
    <n v="1005050400"/>
    <x v="52"/>
    <x v="1"/>
    <s v="кг"/>
    <n v="4.5999999999999996"/>
    <n v="470.86520000000002"/>
    <n v="536.59"/>
    <n v="65.724800000000016"/>
  </r>
  <r>
    <x v="135"/>
    <x v="1"/>
    <x v="229"/>
    <s v="Мм"/>
    <s v="Адрес263"/>
    <n v="1005244300"/>
    <x v="62"/>
    <x v="7"/>
    <s v="кг"/>
    <n v="2.7"/>
    <n v="481.65300000000002"/>
    <n v="547.803"/>
    <n v="66.149999999999977"/>
  </r>
  <r>
    <x v="135"/>
    <x v="1"/>
    <x v="3"/>
    <s v="С"/>
    <s v="Адрес156"/>
    <n v="1005712365"/>
    <x v="51"/>
    <x v="5"/>
    <s v="кг"/>
    <n v="5"/>
    <n v="372.46200000000005"/>
    <n v="444.8"/>
    <n v="72.337999999999965"/>
  </r>
  <r>
    <x v="135"/>
    <x v="18"/>
    <x v="41"/>
    <s v="См"/>
    <s v="Адрес137"/>
    <n v="20200"/>
    <x v="70"/>
    <x v="0"/>
    <s v="кг"/>
    <n v="5"/>
    <n v="548.45000000000005"/>
    <n v="621"/>
    <n v="72.549999999999955"/>
  </r>
  <r>
    <x v="135"/>
    <x v="1"/>
    <x v="80"/>
    <s v="ЭС"/>
    <s v="Адрес105"/>
    <n v="1005712005"/>
    <x v="55"/>
    <x v="5"/>
    <s v="кг"/>
    <n v="4.8"/>
    <n v="506.25840000000005"/>
    <n v="580.79999999999995"/>
    <n v="74.541599999999903"/>
  </r>
  <r>
    <x v="135"/>
    <x v="1"/>
    <x v="16"/>
    <s v="ЭС"/>
    <s v="Адрес146"/>
    <n v="1005050300"/>
    <x v="74"/>
    <x v="1"/>
    <s v="кг"/>
    <n v="3.3"/>
    <n v="545.37779999999998"/>
    <n v="620.62"/>
    <n v="75.242200000000025"/>
  </r>
  <r>
    <x v="135"/>
    <x v="18"/>
    <x v="78"/>
    <s v="Мм"/>
    <s v="Адрес126"/>
    <n v="1005051600"/>
    <x v="72"/>
    <x v="1"/>
    <s v="кг"/>
    <n v="1.96"/>
    <n v="562.79999999999995"/>
    <n v="640.1"/>
    <n v="77.300000000000068"/>
  </r>
  <r>
    <x v="135"/>
    <x v="18"/>
    <x v="247"/>
    <s v="Нт"/>
    <s v="Адрес240"/>
    <n v="251000"/>
    <x v="22"/>
    <x v="6"/>
    <s v="кг"/>
    <n v="5.5"/>
    <n v="570.9"/>
    <n v="649.22"/>
    <n v="78.32000000000005"/>
  </r>
  <r>
    <x v="135"/>
    <x v="1"/>
    <x v="31"/>
    <s v="ЭС"/>
    <s v="Адрес114"/>
    <n v="1005040700"/>
    <x v="33"/>
    <x v="5"/>
    <s v="кг"/>
    <n v="10"/>
    <n v="791.8"/>
    <n v="900.5"/>
    <n v="108.70000000000005"/>
  </r>
  <r>
    <x v="135"/>
    <x v="1"/>
    <x v="153"/>
    <s v="Мм"/>
    <s v="Адрес272"/>
    <n v="1005186300"/>
    <x v="37"/>
    <x v="3"/>
    <s v="кг"/>
    <n v="5"/>
    <n v="329.37400000000002"/>
    <n v="444.8"/>
    <n v="115.42599999999999"/>
  </r>
  <r>
    <x v="135"/>
    <x v="1"/>
    <x v="229"/>
    <s v="Мм"/>
    <s v="Адрес263"/>
    <n v="5190002"/>
    <x v="25"/>
    <x v="6"/>
    <s v="кг"/>
    <n v="4"/>
    <n v="858.4"/>
    <n v="976.8"/>
    <n v="118.39999999999998"/>
  </r>
  <r>
    <x v="135"/>
    <x v="18"/>
    <x v="118"/>
    <s v="Мм"/>
    <s v="Адрес81"/>
    <n v="1005274600"/>
    <x v="32"/>
    <x v="7"/>
    <s v="кг"/>
    <n v="4"/>
    <n v="934.8"/>
    <n v="1063.2"/>
    <n v="128.40000000000009"/>
  </r>
  <r>
    <x v="135"/>
    <x v="1"/>
    <x v="22"/>
    <s v="ЭС"/>
    <s v="Адрес129"/>
    <n v="1005052500"/>
    <x v="51"/>
    <x v="1"/>
    <s v="кг"/>
    <n v="10"/>
    <n v="1165.5730000000001"/>
    <n v="1317.5"/>
    <n v="151.92699999999991"/>
  </r>
  <r>
    <x v="135"/>
    <x v="1"/>
    <x v="36"/>
    <s v="См"/>
    <s v="Адрес104"/>
    <n v="1005030501"/>
    <x v="34"/>
    <x v="5"/>
    <s v="кг"/>
    <n v="11.2"/>
    <n v="1121.7354"/>
    <n v="1275.904"/>
    <n v="154.16859999999997"/>
  </r>
  <r>
    <x v="135"/>
    <x v="18"/>
    <x v="17"/>
    <s v="ЭС"/>
    <s v="Адрес132"/>
    <n v="170100"/>
    <x v="73"/>
    <x v="2"/>
    <s v="кг"/>
    <n v="4"/>
    <n v="1316"/>
    <n v="1497.2"/>
    <n v="181.20000000000005"/>
  </r>
  <r>
    <x v="135"/>
    <x v="18"/>
    <x v="248"/>
    <s v="См"/>
    <s v="Адрес24"/>
    <n v="170100"/>
    <x v="73"/>
    <x v="2"/>
    <s v="кг"/>
    <n v="3.7760000000000002"/>
    <n v="1335.52"/>
    <n v="1518.96"/>
    <n v="183.44000000000005"/>
  </r>
  <r>
    <x v="135"/>
    <x v="1"/>
    <x v="60"/>
    <s v="ЭС"/>
    <s v="Адрес64"/>
    <n v="1005212000"/>
    <x v="57"/>
    <x v="3"/>
    <s v="кг"/>
    <n v="3.22"/>
    <n v="834.20260000000007"/>
    <n v="1017.66"/>
    <n v="183.45739999999989"/>
  </r>
  <r>
    <x v="135"/>
    <x v="1"/>
    <x v="66"/>
    <s v="ЭС"/>
    <s v="Адрес69"/>
    <n v="1005712005"/>
    <x v="55"/>
    <x v="5"/>
    <s v="кг"/>
    <n v="6"/>
    <n v="108.71340000000001"/>
    <n v="412.2"/>
    <n v="303.48659999999995"/>
  </r>
  <r>
    <x v="135"/>
    <x v="1"/>
    <x v="28"/>
    <s v="ЭС"/>
    <s v="Адрес130"/>
    <n v="1005212101"/>
    <x v="20"/>
    <x v="3"/>
    <s v="кг"/>
    <n v="15"/>
    <n v="2046.5535"/>
    <n v="2408.5500000000002"/>
    <n v="361.9965000000002"/>
  </r>
  <r>
    <x v="135"/>
    <x v="18"/>
    <x v="34"/>
    <s v="С"/>
    <s v="Адрес120"/>
    <n v="20000"/>
    <x v="48"/>
    <x v="0"/>
    <s v="кг"/>
    <n v="17.5"/>
    <n v="2387.6457"/>
    <n v="2809.9749999999999"/>
    <n v="422.32929999999988"/>
  </r>
  <r>
    <x v="136"/>
    <x v="1"/>
    <x v="42"/>
    <s v="Мм"/>
    <s v="Адрес58"/>
    <n v="1005186200"/>
    <x v="64"/>
    <x v="3"/>
    <s v="кг"/>
    <n v="1.65"/>
    <n v="272.51949999999999"/>
    <n v="310.31"/>
    <n v="37.790500000000009"/>
  </r>
  <r>
    <x v="136"/>
    <x v="1"/>
    <x v="66"/>
    <s v="ЭС"/>
    <s v="Адрес69"/>
    <n v="1005052600"/>
    <x v="39"/>
    <x v="1"/>
    <s v="кг"/>
    <n v="3.5"/>
    <n v="355.07740000000001"/>
    <n v="398.72"/>
    <n v="43.642600000000016"/>
  </r>
  <r>
    <x v="136"/>
    <x v="1"/>
    <x v="35"/>
    <s v="ЭС"/>
    <s v="Адрес103"/>
    <n v="1005712365"/>
    <x v="51"/>
    <x v="5"/>
    <s v="кг"/>
    <n v="3"/>
    <n v="287.30279999999999"/>
    <n v="335.25"/>
    <n v="47.947200000000009"/>
  </r>
  <r>
    <x v="136"/>
    <x v="1"/>
    <x v="34"/>
    <s v="С"/>
    <s v="Адрес120"/>
    <n v="1005052500"/>
    <x v="51"/>
    <x v="1"/>
    <s v="кг"/>
    <n v="3.5"/>
    <n v="350.52499999999998"/>
    <n v="398.72"/>
    <n v="48.19500000000005"/>
  </r>
  <r>
    <x v="136"/>
    <x v="18"/>
    <x v="59"/>
    <s v="См"/>
    <s v="Адрес138"/>
    <n v="190000"/>
    <x v="54"/>
    <x v="6"/>
    <s v="кг"/>
    <n v="5"/>
    <n v="389.8365"/>
    <n v="444.8"/>
    <n v="54.96350000000001"/>
  </r>
  <r>
    <x v="136"/>
    <x v="1"/>
    <x v="6"/>
    <s v="С"/>
    <s v="Адрес78"/>
    <n v="1005360000"/>
    <x v="30"/>
    <x v="7"/>
    <s v="кг"/>
    <n v="3.3"/>
    <n v="460.22130000000004"/>
    <n v="525.14"/>
    <n v="64.918699999999944"/>
  </r>
  <r>
    <x v="136"/>
    <x v="1"/>
    <x v="39"/>
    <s v="ЭС"/>
    <s v="Адрес108"/>
    <n v="1005212101"/>
    <x v="20"/>
    <x v="3"/>
    <s v="кг"/>
    <n v="2.2999999999999998"/>
    <n v="541.53380000000004"/>
    <n v="618.83800000000008"/>
    <n v="77.304200000000037"/>
  </r>
  <r>
    <x v="136"/>
    <x v="1"/>
    <x v="249"/>
    <s v="Мм"/>
    <s v="Адрес2"/>
    <n v="1005360000"/>
    <x v="30"/>
    <x v="7"/>
    <s v="кг"/>
    <n v="2.2999999999999998"/>
    <n v="540.33690000000001"/>
    <n v="618.83800000000008"/>
    <n v="78.501100000000065"/>
  </r>
  <r>
    <x v="136"/>
    <x v="1"/>
    <x v="95"/>
    <s v="ЭС"/>
    <s v="Адрес155"/>
    <n v="1005212000"/>
    <x v="57"/>
    <x v="3"/>
    <s v="кг"/>
    <n v="1.84"/>
    <n v="598.93360000000007"/>
    <n v="682.16"/>
    <n v="83.226399999999899"/>
  </r>
  <r>
    <x v="136"/>
    <x v="18"/>
    <x v="28"/>
    <s v="ЭС"/>
    <s v="Адрес130"/>
    <n v="190000"/>
    <x v="54"/>
    <x v="6"/>
    <s v="кг"/>
    <n v="7"/>
    <n v="642.53210000000001"/>
    <n v="744.24"/>
    <n v="101.7079"/>
  </r>
  <r>
    <x v="136"/>
    <x v="1"/>
    <x v="250"/>
    <s v="Мм"/>
    <s v="Адрес238"/>
    <n v="1005400001"/>
    <x v="43"/>
    <x v="7"/>
    <s v="кг"/>
    <n v="4.8"/>
    <n v="755.52"/>
    <n v="859.2"/>
    <n v="103.68000000000006"/>
  </r>
  <r>
    <x v="136"/>
    <x v="1"/>
    <x v="228"/>
    <s v="Мм"/>
    <s v="Адрес203"/>
    <n v="1005186200"/>
    <x v="64"/>
    <x v="3"/>
    <s v="кг"/>
    <n v="4"/>
    <n v="820"/>
    <n v="933.2"/>
    <n v="113.20000000000005"/>
  </r>
  <r>
    <x v="136"/>
    <x v="18"/>
    <x v="25"/>
    <s v="ЭС"/>
    <s v="Адрес131"/>
    <n v="1005712305"/>
    <x v="59"/>
    <x v="5"/>
    <s v="кг"/>
    <n v="4"/>
    <n v="934.8"/>
    <n v="1063.2"/>
    <n v="128.40000000000009"/>
  </r>
  <r>
    <x v="136"/>
    <x v="18"/>
    <x v="11"/>
    <s v="Опт"/>
    <s v="Адрес115"/>
    <n v="210100"/>
    <x v="18"/>
    <x v="6"/>
    <s v="кг"/>
    <n v="4"/>
    <n v="934.8"/>
    <n v="1063.2"/>
    <n v="128.40000000000009"/>
  </r>
  <r>
    <x v="136"/>
    <x v="1"/>
    <x v="197"/>
    <s v="Нт"/>
    <s v="Адрес125"/>
    <n v="1005274300"/>
    <x v="75"/>
    <x v="7"/>
    <s v="кг"/>
    <n v="4.5999999999999996"/>
    <n v="1084.4249"/>
    <n v="1237.6760000000002"/>
    <n v="153.25110000000018"/>
  </r>
  <r>
    <x v="136"/>
    <x v="1"/>
    <x v="108"/>
    <s v="См"/>
    <s v="Адрес221"/>
    <n v="580000"/>
    <x v="3"/>
    <x v="2"/>
    <s v="кг"/>
    <n v="3.92"/>
    <n v="1123.7080000000001"/>
    <n v="1280.2"/>
    <n v="156.49199999999996"/>
  </r>
  <r>
    <x v="136"/>
    <x v="18"/>
    <x v="205"/>
    <s v="Мм"/>
    <s v="Адрес218"/>
    <n v="1005050300"/>
    <x v="74"/>
    <x v="1"/>
    <s v="кг"/>
    <n v="24"/>
    <n v="1281.9992"/>
    <n v="1452.72"/>
    <n v="170.72080000000005"/>
  </r>
  <r>
    <x v="136"/>
    <x v="18"/>
    <x v="20"/>
    <s v="ЭС"/>
    <s v="Адрес140"/>
    <n v="1005050000"/>
    <x v="76"/>
    <x v="1"/>
    <s v="кг"/>
    <n v="4"/>
    <n v="1316"/>
    <n v="1497.2"/>
    <n v="181.20000000000005"/>
  </r>
  <r>
    <x v="136"/>
    <x v="18"/>
    <x v="16"/>
    <s v="ЭС"/>
    <s v="Адрес146"/>
    <n v="1500000401"/>
    <x v="27"/>
    <x v="4"/>
    <s v="кг"/>
    <n v="4"/>
    <n v="1316"/>
    <n v="1497.2"/>
    <n v="181.20000000000005"/>
  </r>
  <r>
    <x v="136"/>
    <x v="18"/>
    <x v="41"/>
    <s v="См"/>
    <s v="Адрес137"/>
    <n v="170100"/>
    <x v="73"/>
    <x v="2"/>
    <s v="кг"/>
    <n v="4"/>
    <n v="1316"/>
    <n v="1497.2"/>
    <n v="181.20000000000005"/>
  </r>
  <r>
    <x v="136"/>
    <x v="1"/>
    <x v="185"/>
    <s v="Мм"/>
    <s v="Адрес199"/>
    <n v="1005186200"/>
    <x v="64"/>
    <x v="3"/>
    <s v="кг"/>
    <n v="4"/>
    <n v="1316"/>
    <n v="1497.2"/>
    <n v="181.20000000000005"/>
  </r>
  <r>
    <x v="136"/>
    <x v="18"/>
    <x v="15"/>
    <s v="См"/>
    <s v="Адрес128"/>
    <n v="1005274600"/>
    <x v="32"/>
    <x v="7"/>
    <s v="кг"/>
    <n v="7"/>
    <n v="1368.7663"/>
    <n v="1556.87"/>
    <n v="188.10369999999989"/>
  </r>
  <r>
    <x v="136"/>
    <x v="1"/>
    <x v="33"/>
    <s v="К"/>
    <s v="Адрес90"/>
    <n v="1005052500"/>
    <x v="51"/>
    <x v="1"/>
    <s v="кг"/>
    <n v="10"/>
    <n v="1191.4625000000001"/>
    <n v="1432.2"/>
    <n v="240.73749999999995"/>
  </r>
  <r>
    <x v="136"/>
    <x v="1"/>
    <x v="95"/>
    <s v="ЭС"/>
    <s v="Адрес155"/>
    <n v="1005360000"/>
    <x v="30"/>
    <x v="7"/>
    <s v="кг"/>
    <n v="5"/>
    <n v="1053.384"/>
    <n v="1301.9000000000001"/>
    <n v="248.51600000000008"/>
  </r>
  <r>
    <x v="136"/>
    <x v="18"/>
    <x v="223"/>
    <s v="Мм"/>
    <s v="Адрес206"/>
    <n v="251000"/>
    <x v="22"/>
    <x v="6"/>
    <s v="кг"/>
    <n v="30"/>
    <n v="2375.4"/>
    <n v="2701.5"/>
    <n v="326.09999999999991"/>
  </r>
  <r>
    <x v="137"/>
    <x v="1"/>
    <x v="7"/>
    <s v="См"/>
    <s v="Адрес118"/>
    <n v="1005040500"/>
    <x v="11"/>
    <x v="5"/>
    <s v="кг"/>
    <n v="3"/>
    <n v="214.62"/>
    <n v="244.11"/>
    <n v="29.490000000000009"/>
  </r>
  <r>
    <x v="137"/>
    <x v="1"/>
    <x v="32"/>
    <s v="ЭС"/>
    <s v="Адрес163"/>
    <n v="1005220000"/>
    <x v="60"/>
    <x v="3"/>
    <s v="кг"/>
    <n v="3.5"/>
    <n v="327.14499999999998"/>
    <n v="372.12"/>
    <n v="44.975000000000023"/>
  </r>
  <r>
    <x v="137"/>
    <x v="1"/>
    <x v="33"/>
    <s v="ЭС"/>
    <s v="Адрес90"/>
    <n v="1005040800"/>
    <x v="9"/>
    <x v="5"/>
    <s v="кг"/>
    <n v="2.4"/>
    <n v="209.2654"/>
    <n v="255.16800000000001"/>
    <n v="45.902600000000007"/>
  </r>
  <r>
    <x v="137"/>
    <x v="18"/>
    <x v="251"/>
    <s v="Мм"/>
    <s v="Адрес209"/>
    <n v="1005052500"/>
    <x v="51"/>
    <x v="1"/>
    <s v="кг"/>
    <n v="3.5"/>
    <n v="350.52499999999998"/>
    <n v="398.72"/>
    <n v="48.19500000000005"/>
  </r>
  <r>
    <x v="137"/>
    <x v="18"/>
    <x v="29"/>
    <s v="ЭС"/>
    <s v="Адрес107"/>
    <n v="1005050300"/>
    <x v="74"/>
    <x v="1"/>
    <s v="кг"/>
    <n v="5"/>
    <n v="393.09950000000003"/>
    <n v="450.25"/>
    <n v="57.150499999999965"/>
  </r>
  <r>
    <x v="137"/>
    <x v="1"/>
    <x v="6"/>
    <s v="С"/>
    <s v="Адрес78"/>
    <n v="1005201500"/>
    <x v="44"/>
    <x v="3"/>
    <s v="кг"/>
    <n v="2.2999999999999998"/>
    <n v="544.08800000000008"/>
    <n v="618.83800000000008"/>
    <n v="74.75"/>
  </r>
  <r>
    <x v="137"/>
    <x v="18"/>
    <x v="101"/>
    <s v="Опт"/>
    <s v="Адрес127"/>
    <n v="1005212000"/>
    <x v="57"/>
    <x v="3"/>
    <s v="кг"/>
    <n v="1.96"/>
    <n v="562.798"/>
    <n v="640.1"/>
    <n v="77.302000000000021"/>
  </r>
  <r>
    <x v="137"/>
    <x v="1"/>
    <x v="4"/>
    <s v="ЭС"/>
    <s v="Адрес77"/>
    <n v="170000"/>
    <x v="67"/>
    <x v="2"/>
    <s v="кг"/>
    <n v="4"/>
    <n v="820.94800000000009"/>
    <n v="933.2"/>
    <n v="112.25199999999995"/>
  </r>
  <r>
    <x v="137"/>
    <x v="1"/>
    <x v="5"/>
    <s v="ЭС"/>
    <s v="Адрес89"/>
    <n v="1005400001"/>
    <x v="43"/>
    <x v="7"/>
    <s v="кг"/>
    <n v="16"/>
    <n v="854.71600000000001"/>
    <n v="968.48"/>
    <n v="113.76400000000001"/>
  </r>
  <r>
    <x v="137"/>
    <x v="1"/>
    <x v="95"/>
    <s v="ЭС"/>
    <s v="Адрес155"/>
    <n v="1005040800"/>
    <x v="9"/>
    <x v="5"/>
    <s v="кг"/>
    <n v="17"/>
    <n v="843.37"/>
    <n v="959.14"/>
    <n v="115.76999999999998"/>
  </r>
  <r>
    <x v="137"/>
    <x v="18"/>
    <x v="5"/>
    <s v="ЭС"/>
    <s v="Адрес89"/>
    <n v="1005050000"/>
    <x v="76"/>
    <x v="1"/>
    <s v="кг"/>
    <n v="4"/>
    <n v="858.4"/>
    <n v="976.8"/>
    <n v="118.39999999999998"/>
  </r>
  <r>
    <x v="137"/>
    <x v="18"/>
    <x v="33"/>
    <s v="К"/>
    <s v="Адрес90"/>
    <n v="5221000"/>
    <x v="13"/>
    <x v="6"/>
    <s v="кг"/>
    <n v="4"/>
    <n v="858.4"/>
    <n v="976.8"/>
    <n v="118.39999999999998"/>
  </r>
  <r>
    <x v="137"/>
    <x v="18"/>
    <x v="61"/>
    <s v="ЭС"/>
    <s v="Адрес180"/>
    <n v="20200"/>
    <x v="70"/>
    <x v="0"/>
    <s v="кг"/>
    <n v="5.12"/>
    <n v="518.22720000000004"/>
    <n v="638.72"/>
    <n v="120.49279999999999"/>
  </r>
  <r>
    <x v="137"/>
    <x v="18"/>
    <x v="171"/>
    <s v="Мм"/>
    <s v="Адрес42"/>
    <n v="1005050000"/>
    <x v="76"/>
    <x v="1"/>
    <s v="кг"/>
    <n v="4"/>
    <n v="934.79600000000005"/>
    <n v="1063.2"/>
    <n v="128.404"/>
  </r>
  <r>
    <x v="137"/>
    <x v="1"/>
    <x v="29"/>
    <s v="ЭС"/>
    <s v="Адрес107"/>
    <n v="1005201500"/>
    <x v="44"/>
    <x v="3"/>
    <s v="кг"/>
    <n v="4"/>
    <n v="660.78160000000003"/>
    <n v="794.2"/>
    <n v="133.41840000000002"/>
  </r>
  <r>
    <x v="137"/>
    <x v="1"/>
    <x v="14"/>
    <s v="ЭС"/>
    <s v="Адрес160"/>
    <n v="1005040500"/>
    <x v="11"/>
    <x v="5"/>
    <s v="кг"/>
    <n v="3.13"/>
    <n v="1030.1960000000001"/>
    <n v="1171.8"/>
    <n v="141.60399999999981"/>
  </r>
  <r>
    <x v="137"/>
    <x v="18"/>
    <x v="29"/>
    <s v="ЭС"/>
    <s v="Адрес107"/>
    <n v="220000"/>
    <x v="17"/>
    <x v="6"/>
    <s v="кг"/>
    <n v="10"/>
    <n v="1096.9000000000001"/>
    <n v="1242"/>
    <n v="145.09999999999991"/>
  </r>
  <r>
    <x v="137"/>
    <x v="1"/>
    <x v="10"/>
    <s v="См"/>
    <s v="Адрес143"/>
    <n v="580000"/>
    <x v="3"/>
    <x v="2"/>
    <s v="кг"/>
    <n v="4.5999999999999996"/>
    <n v="1085.6218000000001"/>
    <n v="1237.6760000000002"/>
    <n v="152.05420000000004"/>
  </r>
  <r>
    <x v="137"/>
    <x v="1"/>
    <x v="31"/>
    <s v="ЭС"/>
    <s v="Адрес114"/>
    <n v="1005400001"/>
    <x v="43"/>
    <x v="7"/>
    <s v="кг"/>
    <n v="4.5999999999999996"/>
    <n v="1081.1663000000001"/>
    <n v="1237.6760000000002"/>
    <n v="156.50970000000007"/>
  </r>
  <r>
    <x v="137"/>
    <x v="1"/>
    <x v="46"/>
    <s v="С"/>
    <s v="Адрес75"/>
    <n v="580000"/>
    <x v="3"/>
    <x v="2"/>
    <s v="кг"/>
    <n v="16"/>
    <n v="1190.8784000000001"/>
    <n v="1347.68"/>
    <n v="156.80160000000001"/>
  </r>
  <r>
    <x v="137"/>
    <x v="1"/>
    <x v="67"/>
    <s v="ЭС"/>
    <s v="Адрес149"/>
    <n v="580000"/>
    <x v="3"/>
    <x v="2"/>
    <s v="кг"/>
    <n v="16"/>
    <n v="1190.8784000000001"/>
    <n v="1347.68"/>
    <n v="156.80160000000001"/>
  </r>
  <r>
    <x v="137"/>
    <x v="1"/>
    <x v="2"/>
    <s v="ЭС"/>
    <s v="Адрес154"/>
    <n v="580000"/>
    <x v="3"/>
    <x v="2"/>
    <s v="кг"/>
    <n v="15"/>
    <n v="1179.2985000000001"/>
    <n v="1350.75"/>
    <n v="171.4514999999999"/>
  </r>
  <r>
    <x v="137"/>
    <x v="18"/>
    <x v="101"/>
    <s v="Опт"/>
    <s v="Адрес127"/>
    <n v="1005212101"/>
    <x v="20"/>
    <x v="3"/>
    <s v="кг"/>
    <n v="4.5999999999999996"/>
    <n v="1316.423"/>
    <n v="1497.4"/>
    <n v="180.97700000000009"/>
  </r>
  <r>
    <x v="137"/>
    <x v="18"/>
    <x v="31"/>
    <s v="ЭС"/>
    <s v="Адрес114"/>
    <n v="1500000401"/>
    <x v="27"/>
    <x v="4"/>
    <s v="кг"/>
    <n v="15"/>
    <n v="1765.4749999999999"/>
    <n v="1976.25"/>
    <n v="210.77500000000009"/>
  </r>
  <r>
    <x v="137"/>
    <x v="18"/>
    <x v="61"/>
    <s v="ЭС"/>
    <s v="Адрес180"/>
    <n v="15000"/>
    <x v="42"/>
    <x v="6"/>
    <s v="кг"/>
    <n v="20"/>
    <n v="2442"/>
    <n v="2777.6"/>
    <n v="335.59999999999991"/>
  </r>
  <r>
    <x v="138"/>
    <x v="18"/>
    <x v="252"/>
    <s v="Нт"/>
    <s v="Адрес212"/>
    <n v="1005040500"/>
    <x v="11"/>
    <x v="5"/>
    <s v="кг"/>
    <n v="3"/>
    <n v="214.62"/>
    <n v="244.11"/>
    <n v="29.490000000000009"/>
  </r>
  <r>
    <x v="138"/>
    <x v="18"/>
    <x v="92"/>
    <s v="Нт"/>
    <s v="Адрес147"/>
    <n v="1005274000"/>
    <x v="71"/>
    <x v="7"/>
    <s v="кг"/>
    <n v="5.7"/>
    <n v="255.64500000000001"/>
    <n v="290.64300000000003"/>
    <n v="34.998000000000019"/>
  </r>
  <r>
    <x v="138"/>
    <x v="1"/>
    <x v="0"/>
    <s v="С"/>
    <s v="Адрес151"/>
    <n v="1005051500"/>
    <x v="1"/>
    <x v="1"/>
    <s v="кг"/>
    <n v="1.65"/>
    <n v="272.68889999999999"/>
    <n v="310.31"/>
    <n v="37.621100000000013"/>
  </r>
  <r>
    <x v="138"/>
    <x v="1"/>
    <x v="21"/>
    <s v="ЭС"/>
    <s v="Адрес141"/>
    <n v="1005040800"/>
    <x v="9"/>
    <x v="5"/>
    <s v="кг"/>
    <n v="6"/>
    <n v="429.24"/>
    <n v="488.22"/>
    <n v="58.980000000000018"/>
  </r>
  <r>
    <x v="138"/>
    <x v="18"/>
    <x v="84"/>
    <s v="См"/>
    <s v="Адрес173"/>
    <n v="20200"/>
    <x v="70"/>
    <x v="0"/>
    <s v="кг"/>
    <n v="8"/>
    <n v="426.43440000000004"/>
    <n v="486"/>
    <n v="59.565599999999961"/>
  </r>
  <r>
    <x v="138"/>
    <x v="1"/>
    <x v="77"/>
    <s v="Мм"/>
    <s v="Адрес230"/>
    <n v="1005274000"/>
    <x v="71"/>
    <x v="7"/>
    <s v="кг"/>
    <n v="7.5"/>
    <n v="452.75"/>
    <n v="515.25"/>
    <n v="62.5"/>
  </r>
  <r>
    <x v="138"/>
    <x v="1"/>
    <x v="75"/>
    <s v="ЭС"/>
    <s v="Адрес150"/>
    <n v="1005040800"/>
    <x v="9"/>
    <x v="5"/>
    <s v="кг"/>
    <n v="3.3"/>
    <n v="461.56"/>
    <n v="525.14"/>
    <n v="63.579999999999984"/>
  </r>
  <r>
    <x v="138"/>
    <x v="18"/>
    <x v="185"/>
    <s v="Мм"/>
    <s v="Адрес199"/>
    <n v="1005040500"/>
    <x v="11"/>
    <x v="5"/>
    <s v="кг"/>
    <n v="3.3"/>
    <n v="545.03899999999999"/>
    <n v="620.62"/>
    <n v="75.581000000000017"/>
  </r>
  <r>
    <x v="138"/>
    <x v="1"/>
    <x v="13"/>
    <s v="ЭС"/>
    <s v="Адрес161"/>
    <n v="1005274000"/>
    <x v="71"/>
    <x v="7"/>
    <s v="кг"/>
    <n v="3.5"/>
    <n v="684.38340000000005"/>
    <n v="778.43499999999995"/>
    <n v="94.051599999999894"/>
  </r>
  <r>
    <x v="138"/>
    <x v="18"/>
    <x v="61"/>
    <s v="ЭС"/>
    <s v="Адрес180"/>
    <n v="1005360000"/>
    <x v="30"/>
    <x v="7"/>
    <s v="кг"/>
    <n v="2.5"/>
    <n v="526.69200000000001"/>
    <n v="650.95000000000005"/>
    <n v="124.25800000000004"/>
  </r>
  <r>
    <x v="138"/>
    <x v="1"/>
    <x v="1"/>
    <s v="ЭС"/>
    <s v="Адрес88"/>
    <n v="1005244600"/>
    <x v="49"/>
    <x v="7"/>
    <s v="кг"/>
    <n v="4"/>
    <n v="934.8"/>
    <n v="1063.2"/>
    <n v="128.40000000000009"/>
  </r>
  <r>
    <x v="138"/>
    <x v="18"/>
    <x v="36"/>
    <s v="См"/>
    <s v="Адрес104"/>
    <n v="1500001001"/>
    <x v="47"/>
    <x v="4"/>
    <s v="кг"/>
    <n v="3.13"/>
    <n v="1030.1960000000001"/>
    <n v="1171.8"/>
    <n v="141.60399999999981"/>
  </r>
  <r>
    <x v="138"/>
    <x v="1"/>
    <x v="60"/>
    <s v="ЭС"/>
    <s v="Адрес64"/>
    <n v="1005244600"/>
    <x v="49"/>
    <x v="7"/>
    <s v="кг"/>
    <n v="5.4"/>
    <n v="953.3066"/>
    <n v="1095.606"/>
    <n v="142.29939999999999"/>
  </r>
  <r>
    <x v="138"/>
    <x v="18"/>
    <x v="38"/>
    <s v="ЭС"/>
    <s v="Адрес72"/>
    <n v="251000"/>
    <x v="22"/>
    <x v="6"/>
    <s v="кг"/>
    <n v="24"/>
    <n v="1282.2064"/>
    <n v="1452.72"/>
    <n v="170.5136"/>
  </r>
  <r>
    <x v="138"/>
    <x v="18"/>
    <x v="120"/>
    <s v="Мм"/>
    <s v="Адрес195"/>
    <n v="251000"/>
    <x v="22"/>
    <x v="6"/>
    <s v="кг"/>
    <n v="24"/>
    <n v="1282.1488000000002"/>
    <n v="1452.72"/>
    <n v="170.57119999999986"/>
  </r>
  <r>
    <x v="138"/>
    <x v="18"/>
    <x v="31"/>
    <s v="ЭС"/>
    <s v="Адрес114"/>
    <n v="1005050200"/>
    <x v="29"/>
    <x v="1"/>
    <s v="кг"/>
    <n v="24"/>
    <n v="1282.0976000000001"/>
    <n v="1452.72"/>
    <n v="170.62239999999997"/>
  </r>
  <r>
    <x v="138"/>
    <x v="18"/>
    <x v="29"/>
    <s v="ЭС"/>
    <s v="Адрес107"/>
    <n v="252005"/>
    <x v="12"/>
    <x v="0"/>
    <s v="кг"/>
    <n v="24"/>
    <n v="1280.9448"/>
    <n v="1458"/>
    <n v="177.05520000000001"/>
  </r>
  <r>
    <x v="138"/>
    <x v="18"/>
    <x v="37"/>
    <s v="ЭС"/>
    <s v="Адрес181"/>
    <n v="30000"/>
    <x v="15"/>
    <x v="0"/>
    <s v="кг"/>
    <n v="22.5"/>
    <n v="1358.75"/>
    <n v="1545.75"/>
    <n v="187"/>
  </r>
  <r>
    <x v="138"/>
    <x v="1"/>
    <x v="81"/>
    <s v="ЭС"/>
    <s v="Адрес119"/>
    <n v="1005244000"/>
    <x v="50"/>
    <x v="7"/>
    <s v="кг"/>
    <n v="15"/>
    <n v="815.66"/>
    <n v="1030.5"/>
    <n v="214.84000000000003"/>
  </r>
  <r>
    <x v="138"/>
    <x v="1"/>
    <x v="43"/>
    <s v="См"/>
    <s v="Адрес164"/>
    <n v="1005201100"/>
    <x v="45"/>
    <x v="3"/>
    <s v="кг"/>
    <n v="6"/>
    <n v="972.9162"/>
    <n v="1191.3"/>
    <n v="218.38379999999995"/>
  </r>
  <r>
    <x v="138"/>
    <x v="18"/>
    <x v="101"/>
    <s v="Опт"/>
    <s v="Адрес127"/>
    <n v="5221000"/>
    <x v="13"/>
    <x v="6"/>
    <s v="кг"/>
    <n v="6.45"/>
    <n v="1716.7620000000002"/>
    <n v="1943.7"/>
    <n v="226.93799999999987"/>
  </r>
  <r>
    <x v="138"/>
    <x v="18"/>
    <x v="88"/>
    <s v="ЭС"/>
    <s v="Адрес71"/>
    <n v="1005712005"/>
    <x v="55"/>
    <x v="5"/>
    <s v="кг"/>
    <n v="6.45"/>
    <n v="1716.7620000000002"/>
    <n v="1943.7"/>
    <n v="226.93799999999987"/>
  </r>
  <r>
    <x v="138"/>
    <x v="18"/>
    <x v="33"/>
    <s v="К"/>
    <s v="Адрес90"/>
    <n v="210200"/>
    <x v="19"/>
    <x v="6"/>
    <s v="кг"/>
    <n v="20"/>
    <n v="2193.8000000000002"/>
    <n v="2484"/>
    <n v="290.19999999999982"/>
  </r>
  <r>
    <x v="138"/>
    <x v="18"/>
    <x v="253"/>
    <s v="Мм"/>
    <s v="Адрес96"/>
    <n v="580000"/>
    <x v="3"/>
    <x v="2"/>
    <s v="кг"/>
    <n v="32"/>
    <n v="2381.4896000000003"/>
    <n v="2695.36"/>
    <n v="313.87039999999979"/>
  </r>
  <r>
    <x v="138"/>
    <x v="1"/>
    <x v="37"/>
    <s v="ЭС"/>
    <s v="Адрес181"/>
    <n v="1005244000"/>
    <x v="50"/>
    <x v="7"/>
    <s v="кг"/>
    <n v="25"/>
    <n v="3429.54"/>
    <n v="4014.25"/>
    <n v="584.71"/>
  </r>
  <r>
    <x v="139"/>
    <x v="18"/>
    <x v="8"/>
    <s v="ЭС"/>
    <s v="Адрес157"/>
    <n v="260000"/>
    <x v="79"/>
    <x v="6"/>
    <s v="кг"/>
    <n v="1.65"/>
    <n v="229.67450000000002"/>
    <n v="262.57"/>
    <n v="32.89549999999997"/>
  </r>
  <r>
    <x v="139"/>
    <x v="1"/>
    <x v="61"/>
    <s v="ЭС"/>
    <s v="Адрес180"/>
    <n v="1005201000"/>
    <x v="4"/>
    <x v="3"/>
    <s v="кг"/>
    <n v="3.2"/>
    <n v="260.35200000000003"/>
    <n v="303.60000000000002"/>
    <n v="43.24799999999999"/>
  </r>
  <r>
    <x v="139"/>
    <x v="1"/>
    <x v="61"/>
    <s v="ЭС"/>
    <s v="Адрес180"/>
    <n v="170100"/>
    <x v="73"/>
    <x v="2"/>
    <s v="кг"/>
    <n v="2.64"/>
    <n v="400.56720000000001"/>
    <n v="455.64"/>
    <n v="55.072799999999972"/>
  </r>
  <r>
    <x v="139"/>
    <x v="18"/>
    <x v="7"/>
    <s v="См"/>
    <s v="Адрес118"/>
    <n v="1005300500"/>
    <x v="28"/>
    <x v="7"/>
    <s v="кг"/>
    <n v="5"/>
    <n v="388.72900000000004"/>
    <n v="444.8"/>
    <n v="56.07099999999997"/>
  </r>
  <r>
    <x v="139"/>
    <x v="1"/>
    <x v="41"/>
    <s v="См"/>
    <s v="Адрес137"/>
    <n v="1005201000"/>
    <x v="4"/>
    <x v="3"/>
    <s v="кг"/>
    <n v="8"/>
    <n v="425.9984"/>
    <n v="486"/>
    <n v="60.001599999999996"/>
  </r>
  <r>
    <x v="139"/>
    <x v="18"/>
    <x v="11"/>
    <s v="Опт"/>
    <s v="Адрес115"/>
    <n v="220000"/>
    <x v="17"/>
    <x v="6"/>
    <s v="кг"/>
    <n v="1.92"/>
    <n v="467.5"/>
    <n v="531.70000000000005"/>
    <n v="64.200000000000045"/>
  </r>
  <r>
    <x v="139"/>
    <x v="1"/>
    <x v="20"/>
    <s v="ЭС"/>
    <s v="Адрес140"/>
    <n v="1005051700"/>
    <x v="2"/>
    <x v="1"/>
    <s v="кг"/>
    <n v="4.5999999999999996"/>
    <n v="470.86520000000002"/>
    <n v="536.59"/>
    <n v="65.724800000000016"/>
  </r>
  <r>
    <x v="139"/>
    <x v="18"/>
    <x v="16"/>
    <s v="ЭС"/>
    <s v="Адрес146"/>
    <n v="1005274000"/>
    <x v="71"/>
    <x v="7"/>
    <s v="кг"/>
    <n v="4.5999999999999996"/>
    <n v="470.86520000000002"/>
    <n v="536.59"/>
    <n v="65.724800000000016"/>
  </r>
  <r>
    <x v="139"/>
    <x v="1"/>
    <x v="35"/>
    <s v="ЭС"/>
    <s v="Адрес103"/>
    <n v="1005244000"/>
    <x v="50"/>
    <x v="7"/>
    <s v="кг"/>
    <n v="2.7"/>
    <n v="481.65300000000002"/>
    <n v="547.803"/>
    <n v="66.149999999999977"/>
  </r>
  <r>
    <x v="139"/>
    <x v="18"/>
    <x v="47"/>
    <s v="ЭС"/>
    <s v="Адрес162"/>
    <n v="1005712010"/>
    <x v="24"/>
    <x v="5"/>
    <s v="кг"/>
    <n v="4.8"/>
    <n v="509.98080000000004"/>
    <n v="580.79999999999995"/>
    <n v="70.81919999999991"/>
  </r>
  <r>
    <x v="139"/>
    <x v="18"/>
    <x v="67"/>
    <s v="ЭС"/>
    <s v="Адрес149"/>
    <n v="1005274000"/>
    <x v="71"/>
    <x v="7"/>
    <s v="кг"/>
    <n v="3.5"/>
    <n v="301.27019999999999"/>
    <n v="372.12"/>
    <n v="70.849800000000016"/>
  </r>
  <r>
    <x v="139"/>
    <x v="18"/>
    <x v="46"/>
    <s v="С"/>
    <s v="Адрес75"/>
    <n v="1005712005"/>
    <x v="55"/>
    <x v="5"/>
    <s v="кг"/>
    <n v="4.8"/>
    <n v="506.25840000000005"/>
    <n v="580.79999999999995"/>
    <n v="74.541599999999903"/>
  </r>
  <r>
    <x v="139"/>
    <x v="18"/>
    <x v="114"/>
    <s v="См"/>
    <s v="Адрес159"/>
    <n v="5281000"/>
    <x v="46"/>
    <x v="6"/>
    <s v="кг"/>
    <n v="1.96"/>
    <n v="561.85400000000004"/>
    <n v="640.1"/>
    <n v="78.245999999999981"/>
  </r>
  <r>
    <x v="139"/>
    <x v="1"/>
    <x v="29"/>
    <s v="ЭС"/>
    <s v="Адрес107"/>
    <n v="170100"/>
    <x v="73"/>
    <x v="2"/>
    <s v="кг"/>
    <n v="2.2999999999999998"/>
    <n v="658.24300000000005"/>
    <n v="748.7"/>
    <n v="90.456999999999994"/>
  </r>
  <r>
    <x v="139"/>
    <x v="1"/>
    <x v="73"/>
    <s v="С"/>
    <s v="Адрес93"/>
    <n v="170100"/>
    <x v="73"/>
    <x v="2"/>
    <s v="кг"/>
    <n v="1.8880000000000001"/>
    <n v="667.76"/>
    <n v="759.48"/>
    <n v="91.720000000000027"/>
  </r>
  <r>
    <x v="139"/>
    <x v="18"/>
    <x v="19"/>
    <s v="ЭС"/>
    <s v="Адрес134"/>
    <n v="1005274000"/>
    <x v="71"/>
    <x v="7"/>
    <s v="кг"/>
    <n v="3.5"/>
    <n v="684.38340000000005"/>
    <n v="778.43499999999995"/>
    <n v="94.051599999999894"/>
  </r>
  <r>
    <x v="139"/>
    <x v="18"/>
    <x v="46"/>
    <s v="С"/>
    <s v="Адрес75"/>
    <n v="20100"/>
    <x v="5"/>
    <x v="0"/>
    <s v="кг"/>
    <n v="4.95"/>
    <n v="689.86170000000004"/>
    <n v="787.71"/>
    <n v="97.848299999999995"/>
  </r>
  <r>
    <x v="139"/>
    <x v="1"/>
    <x v="34"/>
    <s v="С"/>
    <s v="Адрес120"/>
    <n v="1005201000"/>
    <x v="4"/>
    <x v="3"/>
    <s v="кг"/>
    <n v="2.198"/>
    <n v="854.55439999999999"/>
    <n v="972.02"/>
    <n v="117.46559999999999"/>
  </r>
  <r>
    <x v="139"/>
    <x v="18"/>
    <x v="84"/>
    <s v="См"/>
    <s v="Адрес173"/>
    <n v="1005050200"/>
    <x v="29"/>
    <x v="1"/>
    <s v="кг"/>
    <n v="5"/>
    <n v="582.71749999999997"/>
    <n v="716.1"/>
    <n v="133.38250000000005"/>
  </r>
  <r>
    <x v="139"/>
    <x v="1"/>
    <x v="73"/>
    <s v="С"/>
    <s v="Адрес93"/>
    <n v="170100"/>
    <x v="73"/>
    <x v="2"/>
    <s v="кг"/>
    <n v="4"/>
    <n v="1316"/>
    <n v="1497.2"/>
    <n v="181.20000000000005"/>
  </r>
  <r>
    <x v="139"/>
    <x v="1"/>
    <x v="29"/>
    <s v="ЭС"/>
    <s v="Адрес107"/>
    <n v="1005201000"/>
    <x v="4"/>
    <x v="3"/>
    <s v="кг"/>
    <n v="6"/>
    <n v="994.62120000000004"/>
    <n v="1191.3"/>
    <n v="196.67879999999991"/>
  </r>
  <r>
    <x v="139"/>
    <x v="18"/>
    <x v="81"/>
    <s v="ЭС"/>
    <s v="Адрес119"/>
    <n v="210200"/>
    <x v="19"/>
    <x v="6"/>
    <s v="кг"/>
    <n v="6.02"/>
    <n v="1495.6102000000001"/>
    <n v="1701.28"/>
    <n v="205.6697999999999"/>
  </r>
  <r>
    <x v="139"/>
    <x v="18"/>
    <x v="251"/>
    <s v="Мм"/>
    <s v="Адрес209"/>
    <n v="220000"/>
    <x v="17"/>
    <x v="6"/>
    <s v="кг"/>
    <n v="8"/>
    <n v="1716.8"/>
    <n v="1953.6"/>
    <n v="236.79999999999995"/>
  </r>
  <r>
    <x v="139"/>
    <x v="18"/>
    <x v="106"/>
    <s v="Опт"/>
    <s v="Адрес166"/>
    <n v="210100"/>
    <x v="18"/>
    <x v="6"/>
    <s v="кг"/>
    <n v="8"/>
    <n v="1869.6"/>
    <n v="2126.4"/>
    <n v="256.80000000000018"/>
  </r>
  <r>
    <x v="139"/>
    <x v="18"/>
    <x v="93"/>
    <s v="Мм"/>
    <s v="Адрес95"/>
    <n v="220000"/>
    <x v="17"/>
    <x v="6"/>
    <s v="кг"/>
    <n v="6"/>
    <n v="1191.9270000000001"/>
    <n v="1464.6"/>
    <n v="272.67299999999977"/>
  </r>
  <r>
    <x v="140"/>
    <x v="18"/>
    <x v="61"/>
    <s v="ЭС"/>
    <s v="Адрес180"/>
    <n v="1005051700"/>
    <x v="2"/>
    <x v="1"/>
    <s v="кг"/>
    <n v="3.5"/>
    <n v="393.70590000000004"/>
    <n v="398.72"/>
    <n v="5.0140999999999849"/>
  </r>
  <r>
    <x v="140"/>
    <x v="1"/>
    <x v="38"/>
    <s v="ЭС"/>
    <s v="Адрес72"/>
    <n v="20000"/>
    <x v="48"/>
    <x v="0"/>
    <s v="кг"/>
    <n v="1.65"/>
    <n v="229.9539"/>
    <n v="262.57"/>
    <n v="32.616099999999989"/>
  </r>
  <r>
    <x v="140"/>
    <x v="1"/>
    <x v="43"/>
    <s v="См"/>
    <s v="Адрес164"/>
    <n v="1500001200"/>
    <x v="84"/>
    <x v="4"/>
    <s v="кг"/>
    <n v="3.4"/>
    <n v="243.23600000000002"/>
    <n v="276.65800000000002"/>
    <n v="33.421999999999997"/>
  </r>
  <r>
    <x v="140"/>
    <x v="1"/>
    <x v="39"/>
    <s v="ЭС"/>
    <s v="Адрес108"/>
    <n v="20000"/>
    <x v="48"/>
    <x v="0"/>
    <s v="кг"/>
    <n v="5.7"/>
    <n v="255.58800000000002"/>
    <n v="290.64300000000003"/>
    <n v="35.055000000000007"/>
  </r>
  <r>
    <x v="140"/>
    <x v="18"/>
    <x v="254"/>
    <s v="Мм"/>
    <s v="Адрес228"/>
    <n v="1005050200"/>
    <x v="29"/>
    <x v="1"/>
    <s v="кг"/>
    <n v="3.5"/>
    <n v="352.03100000000001"/>
    <n v="398.72"/>
    <n v="46.689000000000021"/>
  </r>
  <r>
    <x v="140"/>
    <x v="1"/>
    <x v="81"/>
    <s v="ЭС"/>
    <s v="Адрес119"/>
    <n v="280500"/>
    <x v="6"/>
    <x v="0"/>
    <s v="кг"/>
    <n v="5"/>
    <n v="391.0385"/>
    <n v="444.8"/>
    <n v="53.761500000000012"/>
  </r>
  <r>
    <x v="140"/>
    <x v="1"/>
    <x v="73"/>
    <s v="С"/>
    <s v="Адрес93"/>
    <n v="270200"/>
    <x v="56"/>
    <x v="0"/>
    <s v="кг"/>
    <n v="5"/>
    <n v="395.9"/>
    <n v="450.25"/>
    <n v="54.350000000000023"/>
  </r>
  <r>
    <x v="140"/>
    <x v="18"/>
    <x v="31"/>
    <s v="ЭС"/>
    <s v="Адрес114"/>
    <n v="1005212201"/>
    <x v="81"/>
    <x v="3"/>
    <s v="кг"/>
    <n v="2.64"/>
    <n v="400.56720000000001"/>
    <n v="455.64"/>
    <n v="55.072799999999972"/>
  </r>
  <r>
    <x v="140"/>
    <x v="18"/>
    <x v="3"/>
    <s v="С"/>
    <s v="Адрес156"/>
    <n v="1500000001"/>
    <x v="63"/>
    <x v="4"/>
    <s v="кг"/>
    <n v="1.248"/>
    <n v="457.92"/>
    <n v="520.79999999999995"/>
    <n v="62.879999999999939"/>
  </r>
  <r>
    <x v="140"/>
    <x v="1"/>
    <x v="37"/>
    <s v="ЭС"/>
    <s v="Адрес181"/>
    <n v="1005186100"/>
    <x v="40"/>
    <x v="3"/>
    <s v="кг"/>
    <n v="5"/>
    <n v="477"/>
    <n v="542.5"/>
    <n v="65.5"/>
  </r>
  <r>
    <x v="140"/>
    <x v="1"/>
    <x v="95"/>
    <s v="ЭС"/>
    <s v="Адрес155"/>
    <n v="190000"/>
    <x v="54"/>
    <x v="6"/>
    <s v="кг"/>
    <n v="2.2999999999999998"/>
    <n v="658.21300000000008"/>
    <n v="748.7"/>
    <n v="90.486999999999966"/>
  </r>
  <r>
    <x v="140"/>
    <x v="18"/>
    <x v="47"/>
    <s v="ЭС"/>
    <s v="Адрес162"/>
    <n v="260000"/>
    <x v="79"/>
    <x v="6"/>
    <s v="кг"/>
    <n v="4.8"/>
    <n v="755.52"/>
    <n v="859.2"/>
    <n v="103.68000000000006"/>
  </r>
  <r>
    <x v="140"/>
    <x v="18"/>
    <x v="28"/>
    <s v="ЭС"/>
    <s v="Адрес130"/>
    <n v="1005300500"/>
    <x v="28"/>
    <x v="7"/>
    <s v="кг"/>
    <n v="10"/>
    <n v="791.9"/>
    <n v="900.5"/>
    <n v="108.60000000000002"/>
  </r>
  <r>
    <x v="140"/>
    <x v="1"/>
    <x v="40"/>
    <s v="ЭС"/>
    <s v="Адрес76"/>
    <n v="270300"/>
    <x v="61"/>
    <x v="0"/>
    <s v="кг"/>
    <n v="10"/>
    <n v="778.14449999999999"/>
    <n v="889.6"/>
    <n v="111.45550000000003"/>
  </r>
  <r>
    <x v="140"/>
    <x v="1"/>
    <x v="38"/>
    <s v="ЭС"/>
    <s v="Адрес72"/>
    <n v="20000"/>
    <x v="48"/>
    <x v="0"/>
    <s v="кг"/>
    <n v="3.22"/>
    <n v="894.74"/>
    <n v="1017.66"/>
    <n v="122.91999999999996"/>
  </r>
  <r>
    <x v="140"/>
    <x v="18"/>
    <x v="56"/>
    <s v="См"/>
    <s v="Адрес145"/>
    <n v="1005300500"/>
    <x v="28"/>
    <x v="7"/>
    <s v="кг"/>
    <n v="6.72"/>
    <n v="726.572"/>
    <n v="850.08"/>
    <n v="123.50800000000004"/>
  </r>
  <r>
    <x v="140"/>
    <x v="18"/>
    <x v="255"/>
    <s v="Мм"/>
    <s v="Адрес94"/>
    <n v="210000"/>
    <x v="17"/>
    <x v="6"/>
    <s v="кг"/>
    <n v="4"/>
    <n v="934.8"/>
    <n v="1063.2"/>
    <n v="128.40000000000009"/>
  </r>
  <r>
    <x v="140"/>
    <x v="1"/>
    <x v="30"/>
    <s v="ЭС"/>
    <s v="Адрес92"/>
    <n v="190000"/>
    <x v="54"/>
    <x v="6"/>
    <s v="кг"/>
    <n v="4"/>
    <n v="934.8"/>
    <n v="1063.2"/>
    <n v="128.40000000000009"/>
  </r>
  <r>
    <x v="140"/>
    <x v="18"/>
    <x v="7"/>
    <s v="См"/>
    <s v="Адрес118"/>
    <n v="1005201000"/>
    <x v="4"/>
    <x v="3"/>
    <s v="кг"/>
    <n v="4"/>
    <n v="663.08080000000007"/>
    <n v="794.2"/>
    <n v="131.11919999999998"/>
  </r>
  <r>
    <x v="140"/>
    <x v="18"/>
    <x v="93"/>
    <s v="Мм"/>
    <s v="Адрес95"/>
    <n v="573100"/>
    <x v="23"/>
    <x v="2"/>
    <s v="кг"/>
    <n v="3.5"/>
    <n v="626.74570000000006"/>
    <n v="778.43499999999995"/>
    <n v="151.68929999999989"/>
  </r>
  <r>
    <x v="140"/>
    <x v="18"/>
    <x v="8"/>
    <s v="ЭС"/>
    <s v="Адрес157"/>
    <n v="252505"/>
    <x v="14"/>
    <x v="0"/>
    <s v="кг"/>
    <n v="10.5"/>
    <n v="963.34680000000003"/>
    <n v="1116.3599999999999"/>
    <n v="153.01319999999987"/>
  </r>
  <r>
    <x v="140"/>
    <x v="18"/>
    <x v="29"/>
    <s v="ЭС"/>
    <s v="Адрес107"/>
    <n v="1005050400"/>
    <x v="52"/>
    <x v="1"/>
    <s v="кг"/>
    <n v="32"/>
    <n v="1709.4272000000001"/>
    <n v="1936.96"/>
    <n v="227.53279999999995"/>
  </r>
  <r>
    <x v="140"/>
    <x v="18"/>
    <x v="43"/>
    <s v="См"/>
    <s v="Адрес164"/>
    <n v="1500001001"/>
    <x v="47"/>
    <x v="4"/>
    <s v="кг"/>
    <n v="15"/>
    <n v="1745.55"/>
    <n v="1976.25"/>
    <n v="230.70000000000005"/>
  </r>
  <r>
    <x v="140"/>
    <x v="18"/>
    <x v="256"/>
    <s v="См"/>
    <s v="Адрес202"/>
    <n v="20100"/>
    <x v="5"/>
    <x v="0"/>
    <s v="кг"/>
    <n v="9.66"/>
    <n v="2684.22"/>
    <n v="3052.98"/>
    <n v="368.76000000000022"/>
  </r>
  <r>
    <x v="140"/>
    <x v="18"/>
    <x v="3"/>
    <s v="С"/>
    <s v="Адрес156"/>
    <n v="1005300500"/>
    <x v="28"/>
    <x v="7"/>
    <s v="кг"/>
    <n v="12"/>
    <n v="217.42680000000001"/>
    <n v="824.4"/>
    <n v="606.97319999999991"/>
  </r>
  <r>
    <x v="141"/>
    <x v="18"/>
    <x v="59"/>
    <s v="См"/>
    <s v="Адрес138"/>
    <n v="573100"/>
    <x v="23"/>
    <x v="2"/>
    <s v="кг"/>
    <n v="3"/>
    <n v="194.58"/>
    <n v="221.31"/>
    <n v="26.72999999999999"/>
  </r>
  <r>
    <x v="141"/>
    <x v="18"/>
    <x v="29"/>
    <s v="ЭС"/>
    <s v="Адрес107"/>
    <n v="1005051500"/>
    <x v="1"/>
    <x v="1"/>
    <s v="кг"/>
    <n v="1.65"/>
    <n v="230.78"/>
    <n v="262.57"/>
    <n v="31.789999999999992"/>
  </r>
  <r>
    <x v="141"/>
    <x v="1"/>
    <x v="30"/>
    <s v="ЭС"/>
    <s v="Адрес92"/>
    <n v="15000"/>
    <x v="42"/>
    <x v="6"/>
    <s v="кг"/>
    <n v="3.5"/>
    <n v="321.11560000000003"/>
    <n v="372.12"/>
    <n v="51.004399999999976"/>
  </r>
  <r>
    <x v="141"/>
    <x v="1"/>
    <x v="33"/>
    <s v="ЭС"/>
    <s v="Адрес90"/>
    <n v="190000"/>
    <x v="54"/>
    <x v="6"/>
    <s v="кг"/>
    <n v="5"/>
    <n v="389.8365"/>
    <n v="444.8"/>
    <n v="54.96350000000001"/>
  </r>
  <r>
    <x v="141"/>
    <x v="1"/>
    <x v="61"/>
    <s v="ЭС"/>
    <s v="Адрес180"/>
    <n v="190000"/>
    <x v="54"/>
    <x v="6"/>
    <s v="кг"/>
    <n v="3.5"/>
    <n v="315.35210000000001"/>
    <n v="372.12"/>
    <n v="56.767899999999997"/>
  </r>
  <r>
    <x v="141"/>
    <x v="1"/>
    <x v="46"/>
    <s v="С"/>
    <s v="Адрес75"/>
    <n v="5221000"/>
    <x v="13"/>
    <x v="6"/>
    <s v="кг"/>
    <n v="1.135"/>
    <n v="393.4325"/>
    <n v="450.25"/>
    <n v="56.817499999999995"/>
  </r>
  <r>
    <x v="141"/>
    <x v="18"/>
    <x v="3"/>
    <s v="С"/>
    <s v="Адрес156"/>
    <n v="1005050200"/>
    <x v="29"/>
    <x v="1"/>
    <s v="кг"/>
    <n v="5"/>
    <n v="393.09950000000003"/>
    <n v="450.25"/>
    <n v="57.150499999999965"/>
  </r>
  <r>
    <x v="141"/>
    <x v="1"/>
    <x v="257"/>
    <s v="Мм"/>
    <s v="Адрес202"/>
    <n v="1005712005"/>
    <x v="55"/>
    <x v="5"/>
    <s v="кг"/>
    <n v="5"/>
    <n v="372.46200000000005"/>
    <n v="444.8"/>
    <n v="72.337999999999965"/>
  </r>
  <r>
    <x v="141"/>
    <x v="18"/>
    <x v="84"/>
    <s v="См"/>
    <s v="Адрес173"/>
    <n v="1005030501"/>
    <x v="34"/>
    <x v="5"/>
    <s v="кг"/>
    <n v="5.6"/>
    <n v="560.8954"/>
    <n v="637.952"/>
    <n v="77.056600000000003"/>
  </r>
  <r>
    <x v="141"/>
    <x v="18"/>
    <x v="0"/>
    <s v="С"/>
    <s v="Адрес151"/>
    <n v="1005040400"/>
    <x v="35"/>
    <x v="5"/>
    <s v="кг"/>
    <n v="6.4"/>
    <n v="529.06400000000008"/>
    <n v="607.20000000000005"/>
    <n v="78.135999999999967"/>
  </r>
  <r>
    <x v="141"/>
    <x v="18"/>
    <x v="30"/>
    <s v="ЭС"/>
    <s v="Адрес92"/>
    <n v="270400"/>
    <x v="0"/>
    <x v="0"/>
    <s v="кг"/>
    <n v="5.5"/>
    <n v="570.9"/>
    <n v="649.22"/>
    <n v="78.32000000000005"/>
  </r>
  <r>
    <x v="141"/>
    <x v="1"/>
    <x v="31"/>
    <s v="ЭС"/>
    <s v="Адрес114"/>
    <n v="251000"/>
    <x v="22"/>
    <x v="6"/>
    <s v="кг"/>
    <n v="3.96"/>
    <n v="600.85080000000005"/>
    <n v="683.46"/>
    <n v="82.609199999999987"/>
  </r>
  <r>
    <x v="141"/>
    <x v="18"/>
    <x v="4"/>
    <s v="ЭС"/>
    <s v="Адрес77"/>
    <n v="30000"/>
    <x v="15"/>
    <x v="0"/>
    <s v="кг"/>
    <n v="5"/>
    <n v="610.52250000000004"/>
    <n v="694.4"/>
    <n v="83.877499999999941"/>
  </r>
  <r>
    <x v="141"/>
    <x v="1"/>
    <x v="72"/>
    <s v="Мм"/>
    <s v="Адрес62"/>
    <n v="1005274600"/>
    <x v="32"/>
    <x v="7"/>
    <s v="кг"/>
    <n v="3.5"/>
    <n v="684.38120000000004"/>
    <n v="778.43499999999995"/>
    <n v="94.05379999999991"/>
  </r>
  <r>
    <x v="141"/>
    <x v="18"/>
    <x v="3"/>
    <s v="С"/>
    <s v="Адрес156"/>
    <n v="1005050100"/>
    <x v="69"/>
    <x v="1"/>
    <s v="кг"/>
    <n v="4.95"/>
    <n v="818.06780000000003"/>
    <n v="930.93"/>
    <n v="112.86219999999992"/>
  </r>
  <r>
    <x v="141"/>
    <x v="18"/>
    <x v="73"/>
    <s v="С"/>
    <s v="Адрес93"/>
    <n v="1005040700"/>
    <x v="33"/>
    <x v="5"/>
    <s v="кг"/>
    <n v="4"/>
    <n v="820"/>
    <n v="933.2"/>
    <n v="113.20000000000005"/>
  </r>
  <r>
    <x v="141"/>
    <x v="18"/>
    <x v="66"/>
    <s v="ЭС"/>
    <s v="Адрес69"/>
    <n v="280500"/>
    <x v="6"/>
    <x v="0"/>
    <s v="кг"/>
    <n v="5"/>
    <n v="682.18439999999998"/>
    <n v="802.85"/>
    <n v="120.66560000000004"/>
  </r>
  <r>
    <x v="141"/>
    <x v="1"/>
    <x v="33"/>
    <s v="К"/>
    <s v="Адрес90"/>
    <n v="251000"/>
    <x v="22"/>
    <x v="6"/>
    <s v="кг"/>
    <n v="15"/>
    <n v="901.84249999999997"/>
    <n v="1030.5"/>
    <n v="128.65750000000003"/>
  </r>
  <r>
    <x v="141"/>
    <x v="18"/>
    <x v="33"/>
    <s v="К"/>
    <s v="Адрес90"/>
    <n v="20200"/>
    <x v="70"/>
    <x v="0"/>
    <s v="кг"/>
    <n v="10"/>
    <n v="953.976"/>
    <n v="1085"/>
    <n v="131.024"/>
  </r>
  <r>
    <x v="141"/>
    <x v="18"/>
    <x v="14"/>
    <s v="ЭС"/>
    <s v="Адрес160"/>
    <n v="573100"/>
    <x v="23"/>
    <x v="2"/>
    <s v="кг"/>
    <n v="11.6"/>
    <n v="1084.31"/>
    <n v="1233.3120000000001"/>
    <n v="149.00200000000018"/>
  </r>
  <r>
    <x v="141"/>
    <x v="18"/>
    <x v="12"/>
    <s v="ЭС"/>
    <s v="Адрес142"/>
    <n v="220000"/>
    <x v="17"/>
    <x v="6"/>
    <s v="кг"/>
    <n v="11"/>
    <n v="1141.8"/>
    <n v="1298.44"/>
    <n v="156.6400000000001"/>
  </r>
  <r>
    <x v="141"/>
    <x v="1"/>
    <x v="4"/>
    <s v="ЭС"/>
    <s v="Адрес77"/>
    <n v="252005"/>
    <x v="12"/>
    <x v="0"/>
    <s v="кг"/>
    <n v="24"/>
    <n v="1280.9448"/>
    <n v="1458"/>
    <n v="177.05520000000001"/>
  </r>
  <r>
    <x v="141"/>
    <x v="18"/>
    <x v="47"/>
    <s v="ЭС"/>
    <s v="Адрес162"/>
    <n v="20100"/>
    <x v="5"/>
    <x v="0"/>
    <s v="кг"/>
    <n v="20"/>
    <n v="1691.462"/>
    <n v="2008"/>
    <n v="316.53800000000001"/>
  </r>
  <r>
    <x v="141"/>
    <x v="18"/>
    <x v="95"/>
    <s v="ЭС"/>
    <s v="Адрес155"/>
    <n v="1005040700"/>
    <x v="33"/>
    <x v="5"/>
    <s v="кг"/>
    <n v="8"/>
    <n v="2632"/>
    <n v="2994.4"/>
    <n v="362.40000000000009"/>
  </r>
  <r>
    <x v="141"/>
    <x v="1"/>
    <x v="11"/>
    <s v="Опт"/>
    <s v="Адрес115"/>
    <n v="1005050300"/>
    <x v="74"/>
    <x v="1"/>
    <s v="кг"/>
    <n v="9.8000000000000007"/>
    <n v="958.55760000000009"/>
    <n v="1638.56"/>
    <n v="680.00239999999985"/>
  </r>
  <r>
    <x v="142"/>
    <x v="18"/>
    <x v="3"/>
    <s v="С"/>
    <s v="Адрес156"/>
    <n v="1005040700"/>
    <x v="33"/>
    <x v="5"/>
    <s v="кг"/>
    <n v="3"/>
    <n v="214.62"/>
    <n v="244.11"/>
    <n v="29.490000000000009"/>
  </r>
  <r>
    <x v="142"/>
    <x v="18"/>
    <x v="46"/>
    <s v="С"/>
    <s v="Адрес75"/>
    <n v="251000"/>
    <x v="22"/>
    <x v="6"/>
    <s v="кг"/>
    <n v="1.65"/>
    <n v="229.67450000000002"/>
    <n v="262.57"/>
    <n v="32.89549999999997"/>
  </r>
  <r>
    <x v="142"/>
    <x v="1"/>
    <x v="93"/>
    <s v="Мм"/>
    <s v="Адрес95"/>
    <n v="210000"/>
    <x v="17"/>
    <x v="6"/>
    <s v="кг"/>
    <n v="5.7"/>
    <n v="255.58800000000002"/>
    <n v="290.64300000000003"/>
    <n v="35.055000000000007"/>
  </r>
  <r>
    <x v="142"/>
    <x v="1"/>
    <x v="19"/>
    <s v="ЭС"/>
    <s v="Адрес134"/>
    <n v="1005212000"/>
    <x v="57"/>
    <x v="3"/>
    <s v="кг"/>
    <n v="3"/>
    <n v="294.28559999999999"/>
    <n v="335.25"/>
    <n v="40.964400000000012"/>
  </r>
  <r>
    <x v="142"/>
    <x v="18"/>
    <x v="6"/>
    <s v="С"/>
    <s v="Адрес78"/>
    <n v="5160002"/>
    <x v="38"/>
    <x v="6"/>
    <s v="кг"/>
    <n v="2.64"/>
    <n v="400.5564"/>
    <n v="455.64"/>
    <n v="55.08359999999999"/>
  </r>
  <r>
    <x v="142"/>
    <x v="18"/>
    <x v="66"/>
    <s v="ЭС"/>
    <s v="Адрес69"/>
    <n v="5190002"/>
    <x v="25"/>
    <x v="6"/>
    <s v="кг"/>
    <n v="8.5"/>
    <n v="421.685"/>
    <n v="479.57"/>
    <n v="57.884999999999991"/>
  </r>
  <r>
    <x v="142"/>
    <x v="18"/>
    <x v="15"/>
    <s v="См"/>
    <s v="Адрес128"/>
    <n v="1005052700"/>
    <x v="77"/>
    <x v="1"/>
    <s v="кг"/>
    <n v="2.64"/>
    <n v="480.68880000000001"/>
    <n v="546.84"/>
    <n v="66.151200000000017"/>
  </r>
  <r>
    <x v="142"/>
    <x v="1"/>
    <x v="36"/>
    <s v="См"/>
    <s v="Адрес104"/>
    <n v="210200"/>
    <x v="19"/>
    <x v="6"/>
    <s v="кг"/>
    <n v="5.8"/>
    <n v="542.18400000000008"/>
    <n v="616.65600000000006"/>
    <n v="74.47199999999998"/>
  </r>
  <r>
    <x v="142"/>
    <x v="1"/>
    <x v="185"/>
    <s v="Мм"/>
    <s v="Адрес199"/>
    <n v="1005712005"/>
    <x v="55"/>
    <x v="5"/>
    <s v="кг"/>
    <n v="4.8"/>
    <n v="506.25840000000005"/>
    <n v="580.79999999999995"/>
    <n v="74.541599999999903"/>
  </r>
  <r>
    <x v="142"/>
    <x v="18"/>
    <x v="31"/>
    <s v="ЭС"/>
    <s v="Адрес114"/>
    <n v="5221000"/>
    <x v="13"/>
    <x v="6"/>
    <s v="кг"/>
    <n v="1.96"/>
    <n v="562.66399999999999"/>
    <n v="640.1"/>
    <n v="77.436000000000035"/>
  </r>
  <r>
    <x v="142"/>
    <x v="18"/>
    <x v="30"/>
    <s v="ЭС"/>
    <s v="Адрес92"/>
    <n v="1005300000"/>
    <x v="36"/>
    <x v="7"/>
    <s v="кг"/>
    <n v="3.5"/>
    <n v="684.35500000000002"/>
    <n v="778.43499999999995"/>
    <n v="94.079999999999927"/>
  </r>
  <r>
    <x v="142"/>
    <x v="18"/>
    <x v="1"/>
    <s v="ЭС"/>
    <s v="Адрес88"/>
    <n v="251000"/>
    <x v="22"/>
    <x v="6"/>
    <s v="кг"/>
    <n v="4.8"/>
    <n v="755.52"/>
    <n v="859.2"/>
    <n v="103.68000000000006"/>
  </r>
  <r>
    <x v="142"/>
    <x v="1"/>
    <x v="243"/>
    <s v="Мм"/>
    <s v="Адрес216"/>
    <n v="220000"/>
    <x v="17"/>
    <x v="6"/>
    <s v="кг"/>
    <n v="5"/>
    <n v="338.55850000000004"/>
    <n v="444.8"/>
    <n v="106.24149999999997"/>
  </r>
  <r>
    <x v="142"/>
    <x v="1"/>
    <x v="128"/>
    <s v="Мм"/>
    <s v="Адрес260"/>
    <n v="1005712005"/>
    <x v="55"/>
    <x v="5"/>
    <s v="кг"/>
    <n v="4"/>
    <n v="820"/>
    <n v="933.2"/>
    <n v="113.20000000000005"/>
  </r>
  <r>
    <x v="142"/>
    <x v="1"/>
    <x v="2"/>
    <s v="ЭС"/>
    <s v="Адрес154"/>
    <n v="1005050000"/>
    <x v="76"/>
    <x v="1"/>
    <s v="кг"/>
    <n v="16"/>
    <n v="854.76800000000003"/>
    <n v="968.48"/>
    <n v="113.71199999999999"/>
  </r>
  <r>
    <x v="142"/>
    <x v="18"/>
    <x v="255"/>
    <s v="Мм"/>
    <s v="Адрес94"/>
    <n v="210100"/>
    <x v="18"/>
    <x v="6"/>
    <s v="кг"/>
    <n v="4"/>
    <n v="858.4"/>
    <n v="976.8"/>
    <n v="118.39999999999998"/>
  </r>
  <r>
    <x v="142"/>
    <x v="18"/>
    <x v="31"/>
    <s v="ЭС"/>
    <s v="Адрес114"/>
    <n v="210100"/>
    <x v="18"/>
    <x v="6"/>
    <s v="кг"/>
    <n v="3"/>
    <n v="595.96350000000007"/>
    <n v="732.3"/>
    <n v="136.33649999999989"/>
  </r>
  <r>
    <x v="142"/>
    <x v="18"/>
    <x v="5"/>
    <s v="ЭС"/>
    <s v="Адрес89"/>
    <n v="1005186200"/>
    <x v="64"/>
    <x v="3"/>
    <s v="кг"/>
    <n v="10"/>
    <n v="1173.6955"/>
    <n v="1317.5"/>
    <n v="143.80449999999996"/>
  </r>
  <r>
    <x v="142"/>
    <x v="1"/>
    <x v="95"/>
    <s v="ЭС"/>
    <s v="Адрес155"/>
    <n v="210100"/>
    <x v="18"/>
    <x v="6"/>
    <s v="кг"/>
    <n v="12"/>
    <n v="1058.3399999999999"/>
    <n v="1204.8"/>
    <n v="146.46000000000004"/>
  </r>
  <r>
    <x v="142"/>
    <x v="18"/>
    <x v="31"/>
    <s v="ЭС"/>
    <s v="Адрес114"/>
    <n v="170101"/>
    <x v="8"/>
    <x v="2"/>
    <s v="кг"/>
    <n v="24"/>
    <n v="1282.0576000000001"/>
    <n v="1452.72"/>
    <n v="170.66239999999993"/>
  </r>
  <r>
    <x v="142"/>
    <x v="1"/>
    <x v="24"/>
    <s v="См"/>
    <s v="Адрес87"/>
    <n v="210100"/>
    <x v="18"/>
    <x v="6"/>
    <s v="кг"/>
    <n v="4.5999999999999996"/>
    <n v="1316.423"/>
    <n v="1497.4"/>
    <n v="180.97700000000009"/>
  </r>
  <r>
    <x v="142"/>
    <x v="18"/>
    <x v="75"/>
    <s v="ЭС"/>
    <s v="Адрес150"/>
    <n v="210000"/>
    <x v="17"/>
    <x v="6"/>
    <s v="кг"/>
    <n v="4.5999999999999996"/>
    <n v="1316.308"/>
    <n v="1497.4"/>
    <n v="181.0920000000001"/>
  </r>
  <r>
    <x v="142"/>
    <x v="18"/>
    <x v="20"/>
    <s v="ЭС"/>
    <s v="Адрес140"/>
    <n v="1500001001"/>
    <x v="47"/>
    <x v="4"/>
    <s v="кг"/>
    <n v="4"/>
    <n v="1316"/>
    <n v="1497.2"/>
    <n v="181.20000000000005"/>
  </r>
  <r>
    <x v="142"/>
    <x v="1"/>
    <x v="43"/>
    <s v="См"/>
    <s v="Адрес164"/>
    <n v="1005050000"/>
    <x v="76"/>
    <x v="1"/>
    <s v="кг"/>
    <n v="4"/>
    <n v="1316"/>
    <n v="1497.2"/>
    <n v="181.20000000000005"/>
  </r>
  <r>
    <x v="142"/>
    <x v="18"/>
    <x v="8"/>
    <s v="ЭС"/>
    <s v="Адрес157"/>
    <n v="20100"/>
    <x v="5"/>
    <x v="0"/>
    <s v="кг"/>
    <n v="16"/>
    <n v="1411.12"/>
    <n v="1606.4"/>
    <n v="195.2800000000002"/>
  </r>
  <r>
    <x v="143"/>
    <x v="1"/>
    <x v="18"/>
    <s v="С"/>
    <s v="Адрес135"/>
    <n v="1005052600"/>
    <x v="39"/>
    <x v="1"/>
    <s v="кг"/>
    <n v="2.4"/>
    <n v="224.352"/>
    <n v="255.16800000000001"/>
    <n v="30.816000000000003"/>
  </r>
  <r>
    <x v="143"/>
    <x v="1"/>
    <x v="28"/>
    <s v="ЭС"/>
    <s v="Адрес130"/>
    <n v="1005052600"/>
    <x v="39"/>
    <x v="1"/>
    <s v="кг"/>
    <n v="2.64"/>
    <n v="400.55880000000002"/>
    <n v="455.64"/>
    <n v="55.081199999999967"/>
  </r>
  <r>
    <x v="143"/>
    <x v="1"/>
    <x v="3"/>
    <s v="С"/>
    <s v="Адрес156"/>
    <n v="1005360000"/>
    <x v="30"/>
    <x v="7"/>
    <s v="кг"/>
    <n v="5"/>
    <n v="389.41550000000001"/>
    <n v="444.8"/>
    <n v="55.384500000000003"/>
  </r>
  <r>
    <x v="143"/>
    <x v="1"/>
    <x v="2"/>
    <s v="ЭС"/>
    <s v="Адрес154"/>
    <n v="573100"/>
    <x v="23"/>
    <x v="2"/>
    <s v="кг"/>
    <n v="2.5"/>
    <n v="344.81580000000002"/>
    <n v="401.42500000000001"/>
    <n v="56.609199999999987"/>
  </r>
  <r>
    <x v="143"/>
    <x v="1"/>
    <x v="47"/>
    <s v="ЭС"/>
    <s v="Адрес162"/>
    <n v="573100"/>
    <x v="23"/>
    <x v="2"/>
    <s v="кг"/>
    <n v="8"/>
    <n v="427.4384"/>
    <n v="484.24"/>
    <n v="56.801600000000008"/>
  </r>
  <r>
    <x v="143"/>
    <x v="18"/>
    <x v="30"/>
    <s v="ЭС"/>
    <s v="Адрес92"/>
    <n v="1005040800"/>
    <x v="9"/>
    <x v="5"/>
    <s v="кг"/>
    <n v="6"/>
    <n v="429.24"/>
    <n v="488.22"/>
    <n v="58.980000000000018"/>
  </r>
  <r>
    <x v="143"/>
    <x v="18"/>
    <x v="107"/>
    <s v="Мм"/>
    <s v="Адрес79"/>
    <n v="210200"/>
    <x v="19"/>
    <x v="6"/>
    <s v="кг"/>
    <n v="1.92"/>
    <n v="467.5"/>
    <n v="531.70000000000005"/>
    <n v="64.200000000000045"/>
  </r>
  <r>
    <x v="143"/>
    <x v="18"/>
    <x v="37"/>
    <s v="ЭС"/>
    <s v="Адрес181"/>
    <n v="20100"/>
    <x v="5"/>
    <x v="0"/>
    <s v="кг"/>
    <n v="11.4"/>
    <n v="511.17600000000004"/>
    <n v="581.28600000000006"/>
    <n v="70.110000000000014"/>
  </r>
  <r>
    <x v="143"/>
    <x v="18"/>
    <x v="75"/>
    <s v="ЭС"/>
    <s v="Адрес150"/>
    <n v="1005040900"/>
    <x v="26"/>
    <x v="5"/>
    <s v="кг"/>
    <n v="5"/>
    <n v="581.91600000000005"/>
    <n v="658.75"/>
    <n v="76.833999999999946"/>
  </r>
  <r>
    <x v="143"/>
    <x v="1"/>
    <x v="21"/>
    <s v="ЭС"/>
    <s v="Адрес141"/>
    <n v="1005052600"/>
    <x v="39"/>
    <x v="1"/>
    <s v="кг"/>
    <n v="6"/>
    <n v="578.98620000000005"/>
    <n v="670.5"/>
    <n v="91.513799999999947"/>
  </r>
  <r>
    <x v="143"/>
    <x v="1"/>
    <x v="0"/>
    <s v="С"/>
    <s v="Адрес151"/>
    <n v="1005300500"/>
    <x v="28"/>
    <x v="7"/>
    <s v="кг"/>
    <n v="3.5"/>
    <n v="684.35500000000002"/>
    <n v="778.43499999999995"/>
    <n v="94.079999999999927"/>
  </r>
  <r>
    <x v="143"/>
    <x v="1"/>
    <x v="8"/>
    <s v="ЭС"/>
    <s v="Адрес157"/>
    <n v="1005052500"/>
    <x v="51"/>
    <x v="1"/>
    <s v="кг"/>
    <n v="8"/>
    <n v="387.09360000000004"/>
    <n v="486"/>
    <n v="98.906399999999962"/>
  </r>
  <r>
    <x v="143"/>
    <x v="18"/>
    <x v="92"/>
    <s v="Нт"/>
    <s v="Адрес147"/>
    <n v="1005050200"/>
    <x v="29"/>
    <x v="1"/>
    <s v="кг"/>
    <n v="5"/>
    <n v="608.745"/>
    <n v="716.1"/>
    <n v="107.35500000000002"/>
  </r>
  <r>
    <x v="143"/>
    <x v="18"/>
    <x v="33"/>
    <s v="ЭС"/>
    <s v="Адрес90"/>
    <n v="1005040900"/>
    <x v="26"/>
    <x v="5"/>
    <s v="кг"/>
    <n v="10"/>
    <n v="791.8"/>
    <n v="900.5"/>
    <n v="108.70000000000005"/>
  </r>
  <r>
    <x v="143"/>
    <x v="18"/>
    <x v="139"/>
    <s v="Мм"/>
    <s v="Адрес295"/>
    <n v="210000"/>
    <x v="17"/>
    <x v="6"/>
    <s v="кг"/>
    <n v="16"/>
    <n v="854.56640000000004"/>
    <n v="968.48"/>
    <n v="113.91359999999997"/>
  </r>
  <r>
    <x v="143"/>
    <x v="18"/>
    <x v="1"/>
    <s v="ЭС"/>
    <s v="Адрес88"/>
    <n v="1005040700"/>
    <x v="33"/>
    <x v="5"/>
    <s v="кг"/>
    <n v="4"/>
    <n v="934.8"/>
    <n v="1063.2"/>
    <n v="128.40000000000009"/>
  </r>
  <r>
    <x v="143"/>
    <x v="1"/>
    <x v="258"/>
    <s v="Мм"/>
    <s v="Адрес197"/>
    <n v="1005050200"/>
    <x v="29"/>
    <x v="1"/>
    <s v="кг"/>
    <n v="3"/>
    <n v="588.2106"/>
    <n v="732.3"/>
    <n v="144.08939999999996"/>
  </r>
  <r>
    <x v="143"/>
    <x v="1"/>
    <x v="128"/>
    <s v="Мм"/>
    <s v="Адрес260"/>
    <n v="1005040900"/>
    <x v="26"/>
    <x v="5"/>
    <s v="кг"/>
    <n v="15"/>
    <n v="1187.8499999999999"/>
    <n v="1350.75"/>
    <n v="162.90000000000009"/>
  </r>
  <r>
    <x v="143"/>
    <x v="18"/>
    <x v="259"/>
    <s v="Мм"/>
    <s v="Адрес193"/>
    <n v="210000"/>
    <x v="17"/>
    <x v="6"/>
    <s v="кг"/>
    <n v="24"/>
    <n v="1282.0976000000001"/>
    <n v="1452.72"/>
    <n v="170.62239999999997"/>
  </r>
  <r>
    <x v="143"/>
    <x v="18"/>
    <x v="13"/>
    <s v="ЭС"/>
    <s v="Адрес161"/>
    <n v="1005052700"/>
    <x v="77"/>
    <x v="1"/>
    <s v="кг"/>
    <n v="16"/>
    <n v="774.18720000000008"/>
    <n v="972"/>
    <n v="197.81279999999992"/>
  </r>
  <r>
    <x v="143"/>
    <x v="18"/>
    <x v="4"/>
    <s v="ЭС"/>
    <s v="Адрес77"/>
    <n v="260000"/>
    <x v="79"/>
    <x v="6"/>
    <s v="кг"/>
    <n v="10"/>
    <n v="690.49"/>
    <n v="889.6"/>
    <n v="199.11"/>
  </r>
  <r>
    <x v="143"/>
    <x v="18"/>
    <x v="39"/>
    <s v="ЭС"/>
    <s v="Адрес108"/>
    <n v="1005712010"/>
    <x v="24"/>
    <x v="5"/>
    <s v="кг"/>
    <n v="4.3959999999999999"/>
    <n v="1709.1088"/>
    <n v="1944.04"/>
    <n v="234.93119999999999"/>
  </r>
  <r>
    <x v="143"/>
    <x v="18"/>
    <x v="38"/>
    <s v="ЭС"/>
    <s v="Адрес72"/>
    <n v="260200"/>
    <x v="66"/>
    <x v="6"/>
    <s v="кг"/>
    <n v="14.4"/>
    <n v="2266.56"/>
    <n v="2577.6"/>
    <n v="311.03999999999996"/>
  </r>
  <r>
    <x v="143"/>
    <x v="18"/>
    <x v="46"/>
    <s v="С"/>
    <s v="Адрес75"/>
    <n v="260000"/>
    <x v="79"/>
    <x v="6"/>
    <s v="кг"/>
    <n v="22.5"/>
    <n v="1223.49"/>
    <n v="1545.75"/>
    <n v="322.26"/>
  </r>
  <r>
    <x v="143"/>
    <x v="18"/>
    <x v="38"/>
    <s v="ЭС"/>
    <s v="Адрес72"/>
    <n v="1005212300"/>
    <x v="83"/>
    <x v="3"/>
    <s v="кг"/>
    <n v="8"/>
    <n v="2632"/>
    <n v="2994.4"/>
    <n v="362.40000000000009"/>
  </r>
  <r>
    <x v="144"/>
    <x v="1"/>
    <x v="12"/>
    <s v="ЭС"/>
    <s v="Адрес142"/>
    <n v="1005040700"/>
    <x v="33"/>
    <x v="5"/>
    <s v="кг"/>
    <n v="3"/>
    <n v="214.62"/>
    <n v="244.11"/>
    <n v="29.490000000000009"/>
  </r>
  <r>
    <x v="144"/>
    <x v="18"/>
    <x v="17"/>
    <s v="ЭС"/>
    <s v="Адрес132"/>
    <n v="1005040700"/>
    <x v="33"/>
    <x v="5"/>
    <s v="кг"/>
    <n v="3"/>
    <n v="214.62"/>
    <n v="244.11"/>
    <n v="29.490000000000009"/>
  </r>
  <r>
    <x v="144"/>
    <x v="18"/>
    <x v="51"/>
    <s v="См"/>
    <s v="Адрес191"/>
    <n v="1005712005"/>
    <x v="55"/>
    <x v="5"/>
    <s v="кг"/>
    <n v="1.65"/>
    <n v="230.78"/>
    <n v="262.57"/>
    <n v="31.789999999999992"/>
  </r>
  <r>
    <x v="144"/>
    <x v="1"/>
    <x v="73"/>
    <s v="С"/>
    <s v="Адрес93"/>
    <n v="1005040500"/>
    <x v="11"/>
    <x v="5"/>
    <s v="кг"/>
    <n v="5.7"/>
    <n v="255.62450000000001"/>
    <n v="290.64300000000003"/>
    <n v="35.018500000000017"/>
  </r>
  <r>
    <x v="144"/>
    <x v="18"/>
    <x v="67"/>
    <s v="ЭС"/>
    <s v="Адрес149"/>
    <n v="270400"/>
    <x v="0"/>
    <x v="0"/>
    <s v="кг"/>
    <n v="5.7"/>
    <n v="255.58800000000002"/>
    <n v="290.64300000000003"/>
    <n v="35.055000000000007"/>
  </r>
  <r>
    <x v="144"/>
    <x v="18"/>
    <x v="17"/>
    <s v="ЭС"/>
    <s v="Адрес132"/>
    <n v="1005030501"/>
    <x v="34"/>
    <x v="5"/>
    <s v="кг"/>
    <n v="2.8"/>
    <n v="280.4477"/>
    <n v="318.976"/>
    <n v="38.528300000000002"/>
  </r>
  <r>
    <x v="144"/>
    <x v="18"/>
    <x v="88"/>
    <s v="ЭС"/>
    <s v="Адрес71"/>
    <n v="1005040900"/>
    <x v="26"/>
    <x v="5"/>
    <s v="кг"/>
    <n v="3.2"/>
    <n v="264.53200000000004"/>
    <n v="303.60000000000002"/>
    <n v="39.067999999999984"/>
  </r>
  <r>
    <x v="144"/>
    <x v="1"/>
    <x v="18"/>
    <s v="С"/>
    <s v="Адрес135"/>
    <n v="1005040600"/>
    <x v="53"/>
    <x v="5"/>
    <s v="кг"/>
    <n v="3"/>
    <n v="290.4144"/>
    <n v="335.25"/>
    <n v="44.835599999999999"/>
  </r>
  <r>
    <x v="144"/>
    <x v="18"/>
    <x v="35"/>
    <s v="ЭС"/>
    <s v="Адрес103"/>
    <n v="1005030501"/>
    <x v="34"/>
    <x v="5"/>
    <s v="кг"/>
    <n v="2.4"/>
    <n v="209.2654"/>
    <n v="255.16800000000001"/>
    <n v="45.902600000000007"/>
  </r>
  <r>
    <x v="144"/>
    <x v="18"/>
    <x v="47"/>
    <s v="ЭС"/>
    <s v="Адрес162"/>
    <n v="252505"/>
    <x v="14"/>
    <x v="0"/>
    <s v="кг"/>
    <n v="3.5"/>
    <n v="321.11560000000003"/>
    <n v="372.12"/>
    <n v="51.004399999999976"/>
  </r>
  <r>
    <x v="144"/>
    <x v="18"/>
    <x v="111"/>
    <s v="Нт"/>
    <s v="Адрес1"/>
    <n v="1500000201"/>
    <x v="82"/>
    <x v="4"/>
    <s v="кг"/>
    <n v="2.64"/>
    <n v="400.56120000000004"/>
    <n v="455.64"/>
    <n v="55.078799999999944"/>
  </r>
  <r>
    <x v="144"/>
    <x v="1"/>
    <x v="13"/>
    <s v="ЭС"/>
    <s v="Адрес161"/>
    <n v="1005040700"/>
    <x v="33"/>
    <x v="5"/>
    <s v="кг"/>
    <n v="2.64"/>
    <n v="400.56"/>
    <n v="455.64"/>
    <n v="55.079999999999984"/>
  </r>
  <r>
    <x v="144"/>
    <x v="1"/>
    <x v="6"/>
    <s v="С"/>
    <s v="Адрес78"/>
    <n v="1005220000"/>
    <x v="60"/>
    <x v="3"/>
    <s v="кг"/>
    <n v="3.5"/>
    <n v="313.12470000000002"/>
    <n v="372.12"/>
    <n v="58.995299999999986"/>
  </r>
  <r>
    <x v="144"/>
    <x v="18"/>
    <x v="0"/>
    <s v="С"/>
    <s v="Адрес151"/>
    <n v="1005300500"/>
    <x v="28"/>
    <x v="7"/>
    <s v="кг"/>
    <n v="8"/>
    <n v="425.9984"/>
    <n v="486"/>
    <n v="60.001599999999996"/>
  </r>
  <r>
    <x v="144"/>
    <x v="18"/>
    <x v="14"/>
    <s v="ЭС"/>
    <s v="Адрес160"/>
    <n v="260100"/>
    <x v="16"/>
    <x v="6"/>
    <s v="кг"/>
    <n v="3.3"/>
    <n v="459.34900000000005"/>
    <n v="525.14"/>
    <n v="65.79099999999994"/>
  </r>
  <r>
    <x v="144"/>
    <x v="18"/>
    <x v="2"/>
    <s v="ЭС"/>
    <s v="Адрес154"/>
    <n v="1005300500"/>
    <x v="28"/>
    <x v="7"/>
    <s v="кг"/>
    <n v="2.64"/>
    <n v="480.68880000000001"/>
    <n v="546.84"/>
    <n v="66.151200000000017"/>
  </r>
  <r>
    <x v="144"/>
    <x v="18"/>
    <x v="2"/>
    <s v="ЭС"/>
    <s v="Адрес154"/>
    <n v="1005030501"/>
    <x v="34"/>
    <x v="5"/>
    <s v="кг"/>
    <n v="4"/>
    <n v="820"/>
    <n v="933.2"/>
    <n v="113.20000000000005"/>
  </r>
  <r>
    <x v="144"/>
    <x v="1"/>
    <x v="16"/>
    <s v="ЭС"/>
    <s v="Адрес146"/>
    <n v="1005030501"/>
    <x v="34"/>
    <x v="5"/>
    <s v="кг"/>
    <n v="8.4"/>
    <n v="841.26"/>
    <n v="956.928"/>
    <n v="115.66800000000001"/>
  </r>
  <r>
    <x v="144"/>
    <x v="18"/>
    <x v="33"/>
    <s v="К"/>
    <s v="Адрес90"/>
    <n v="20000"/>
    <x v="48"/>
    <x v="0"/>
    <s v="кг"/>
    <n v="16"/>
    <n v="854.73120000000006"/>
    <n v="972"/>
    <n v="117.26879999999994"/>
  </r>
  <r>
    <x v="144"/>
    <x v="1"/>
    <x v="5"/>
    <s v="ЭС"/>
    <s v="Адрес89"/>
    <n v="1005360000"/>
    <x v="30"/>
    <x v="7"/>
    <s v="кг"/>
    <n v="2.5"/>
    <n v="526.69200000000001"/>
    <n v="650.95000000000005"/>
    <n v="124.25800000000004"/>
  </r>
  <r>
    <x v="144"/>
    <x v="18"/>
    <x v="4"/>
    <s v="ЭС"/>
    <s v="Адрес77"/>
    <n v="1005052700"/>
    <x v="77"/>
    <x v="1"/>
    <s v="кг"/>
    <n v="4"/>
    <n v="934.79600000000005"/>
    <n v="1063.2"/>
    <n v="128.404"/>
  </r>
  <r>
    <x v="144"/>
    <x v="1"/>
    <x v="19"/>
    <s v="ЭС"/>
    <s v="Адрес134"/>
    <n v="1005300000"/>
    <x v="36"/>
    <x v="7"/>
    <s v="кг"/>
    <n v="3.5"/>
    <n v="627.96510000000001"/>
    <n v="778.43499999999995"/>
    <n v="150.46989999999994"/>
  </r>
  <r>
    <x v="144"/>
    <x v="1"/>
    <x v="30"/>
    <s v="ЭС"/>
    <s v="Адрес92"/>
    <n v="580000"/>
    <x v="3"/>
    <x v="2"/>
    <s v="кг"/>
    <n v="16"/>
    <n v="1190.8784000000001"/>
    <n v="1347.68"/>
    <n v="156.80160000000001"/>
  </r>
  <r>
    <x v="144"/>
    <x v="18"/>
    <x v="95"/>
    <s v="ЭС"/>
    <s v="Адрес155"/>
    <n v="1005712010"/>
    <x v="24"/>
    <x v="5"/>
    <s v="кг"/>
    <n v="14.4"/>
    <n v="1529.9424000000001"/>
    <n v="1742.4"/>
    <n v="212.45759999999996"/>
  </r>
  <r>
    <x v="144"/>
    <x v="1"/>
    <x v="29"/>
    <s v="ЭС"/>
    <s v="Адрес107"/>
    <n v="580000"/>
    <x v="3"/>
    <x v="2"/>
    <s v="кг"/>
    <n v="7"/>
    <n v="1253.4914000000001"/>
    <n v="1556.87"/>
    <n v="303.37859999999978"/>
  </r>
  <r>
    <x v="145"/>
    <x v="1"/>
    <x v="80"/>
    <s v="ЭС"/>
    <s v="Адрес105"/>
    <n v="170101"/>
    <x v="8"/>
    <x v="2"/>
    <s v="кг"/>
    <n v="1.65"/>
    <n v="230.78"/>
    <n v="262.57"/>
    <n v="31.789999999999992"/>
  </r>
  <r>
    <x v="145"/>
    <x v="1"/>
    <x v="4"/>
    <s v="ЭС"/>
    <s v="Адрес77"/>
    <n v="1005274000"/>
    <x v="71"/>
    <x v="7"/>
    <s v="кг"/>
    <n v="1.65"/>
    <n v="229.67450000000002"/>
    <n v="262.57"/>
    <n v="32.89549999999997"/>
  </r>
  <r>
    <x v="145"/>
    <x v="1"/>
    <x v="1"/>
    <s v="ЭС"/>
    <s v="Адрес88"/>
    <n v="1005040600"/>
    <x v="53"/>
    <x v="5"/>
    <s v="кг"/>
    <n v="2.4"/>
    <n v="209.2654"/>
    <n v="255.16800000000001"/>
    <n v="45.902600000000007"/>
  </r>
  <r>
    <x v="145"/>
    <x v="18"/>
    <x v="17"/>
    <s v="ЭС"/>
    <s v="Адрес132"/>
    <n v="1005050200"/>
    <x v="29"/>
    <x v="1"/>
    <s v="кг"/>
    <n v="5"/>
    <n v="395.95"/>
    <n v="450.25"/>
    <n v="54.300000000000011"/>
  </r>
  <r>
    <x v="145"/>
    <x v="18"/>
    <x v="140"/>
    <s v="См"/>
    <s v="Адрес144"/>
    <n v="210100"/>
    <x v="18"/>
    <x v="6"/>
    <s v="кг"/>
    <n v="5"/>
    <n v="395.9"/>
    <n v="450.25"/>
    <n v="54.350000000000023"/>
  </r>
  <r>
    <x v="145"/>
    <x v="1"/>
    <x v="28"/>
    <s v="ЭС"/>
    <s v="Адрес130"/>
    <n v="1005040600"/>
    <x v="53"/>
    <x v="5"/>
    <s v="кг"/>
    <n v="6"/>
    <n v="429.3"/>
    <n v="488.22"/>
    <n v="58.920000000000016"/>
  </r>
  <r>
    <x v="145"/>
    <x v="1"/>
    <x v="60"/>
    <s v="ЭС"/>
    <s v="Адрес64"/>
    <n v="1005040800"/>
    <x v="9"/>
    <x v="5"/>
    <s v="кг"/>
    <n v="6"/>
    <n v="429.24"/>
    <n v="488.22"/>
    <n v="58.980000000000018"/>
  </r>
  <r>
    <x v="145"/>
    <x v="1"/>
    <x v="36"/>
    <s v="См"/>
    <s v="Адрес104"/>
    <n v="260100"/>
    <x v="16"/>
    <x v="6"/>
    <s v="кг"/>
    <n v="7.5"/>
    <n v="453"/>
    <n v="515.25"/>
    <n v="62.25"/>
  </r>
  <r>
    <x v="145"/>
    <x v="1"/>
    <x v="1"/>
    <s v="ЭС"/>
    <s v="Адрес88"/>
    <n v="170101"/>
    <x v="8"/>
    <x v="2"/>
    <s v="кг"/>
    <n v="1.248"/>
    <n v="457.92"/>
    <n v="520.79999999999995"/>
    <n v="62.879999999999939"/>
  </r>
  <r>
    <x v="145"/>
    <x v="18"/>
    <x v="0"/>
    <s v="С"/>
    <s v="Адрес151"/>
    <n v="170101"/>
    <x v="8"/>
    <x v="2"/>
    <s v="кг"/>
    <n v="6"/>
    <n v="492.2328"/>
    <n v="559.91999999999996"/>
    <n v="67.687199999999962"/>
  </r>
  <r>
    <x v="145"/>
    <x v="18"/>
    <x v="130"/>
    <s v="Опт"/>
    <s v="Адрес7"/>
    <n v="1005712365"/>
    <x v="51"/>
    <x v="5"/>
    <s v="кг"/>
    <n v="1.5649999999999999"/>
    <n v="515.09800000000007"/>
    <n v="585.9"/>
    <n v="70.801999999999907"/>
  </r>
  <r>
    <x v="145"/>
    <x v="18"/>
    <x v="19"/>
    <s v="ЭС"/>
    <s v="Адрес134"/>
    <n v="5190002"/>
    <x v="25"/>
    <x v="6"/>
    <s v="кг"/>
    <n v="3.3"/>
    <n v="545.37890000000004"/>
    <n v="620.62"/>
    <n v="75.24109999999996"/>
  </r>
  <r>
    <x v="145"/>
    <x v="18"/>
    <x v="130"/>
    <s v="Опт"/>
    <s v="Адрес7"/>
    <n v="1005030501"/>
    <x v="34"/>
    <x v="5"/>
    <s v="кг"/>
    <n v="5.6"/>
    <n v="560.86770000000001"/>
    <n v="637.952"/>
    <n v="77.084299999999985"/>
  </r>
  <r>
    <x v="145"/>
    <x v="18"/>
    <x v="16"/>
    <s v="ЭС"/>
    <s v="Адрес146"/>
    <n v="1005053500"/>
    <x v="58"/>
    <x v="1"/>
    <s v="кг"/>
    <n v="7"/>
    <n v="704.09220000000005"/>
    <n v="797.44"/>
    <n v="93.347800000000007"/>
  </r>
  <r>
    <x v="145"/>
    <x v="1"/>
    <x v="70"/>
    <s v="ЭС"/>
    <s v="Адрес139"/>
    <n v="1005040600"/>
    <x v="53"/>
    <x v="5"/>
    <s v="кг"/>
    <n v="6"/>
    <n v="574.60559999999998"/>
    <n v="670.5"/>
    <n v="95.894400000000019"/>
  </r>
  <r>
    <x v="145"/>
    <x v="18"/>
    <x v="112"/>
    <s v="Нт"/>
    <s v="Адрес55"/>
    <n v="1005712010"/>
    <x v="24"/>
    <x v="5"/>
    <s v="кг"/>
    <n v="4"/>
    <n v="820"/>
    <n v="933.2"/>
    <n v="113.20000000000005"/>
  </r>
  <r>
    <x v="145"/>
    <x v="18"/>
    <x v="86"/>
    <s v="Мм"/>
    <s v="Адрес287"/>
    <n v="252005"/>
    <x v="12"/>
    <x v="0"/>
    <s v="кг"/>
    <n v="16"/>
    <n v="854.46400000000006"/>
    <n v="968.48"/>
    <n v="114.01599999999996"/>
  </r>
  <r>
    <x v="145"/>
    <x v="18"/>
    <x v="16"/>
    <s v="ЭС"/>
    <s v="Адрес146"/>
    <n v="1005400001"/>
    <x v="43"/>
    <x v="7"/>
    <s v="кг"/>
    <n v="4"/>
    <n v="858.4"/>
    <n v="976.8"/>
    <n v="118.39999999999998"/>
  </r>
  <r>
    <x v="145"/>
    <x v="18"/>
    <x v="8"/>
    <s v="ЭС"/>
    <s v="Адрес157"/>
    <n v="251000"/>
    <x v="22"/>
    <x v="6"/>
    <s v="кг"/>
    <n v="5"/>
    <n v="682.18450000000007"/>
    <n v="802.85"/>
    <n v="120.66549999999995"/>
  </r>
  <r>
    <x v="145"/>
    <x v="1"/>
    <x v="220"/>
    <s v="Мм"/>
    <s v="Адрес23"/>
    <n v="260100"/>
    <x v="16"/>
    <x v="6"/>
    <s v="кг"/>
    <n v="4"/>
    <n v="934.8"/>
    <n v="1063.2"/>
    <n v="128.40000000000009"/>
  </r>
  <r>
    <x v="145"/>
    <x v="1"/>
    <x v="66"/>
    <s v="ЭС"/>
    <s v="Адрес69"/>
    <n v="1005040800"/>
    <x v="9"/>
    <x v="5"/>
    <s v="кг"/>
    <n v="4"/>
    <n v="934.8"/>
    <n v="1063.2"/>
    <n v="128.40000000000009"/>
  </r>
  <r>
    <x v="145"/>
    <x v="18"/>
    <x v="131"/>
    <s v="Мм"/>
    <s v="Адрес51"/>
    <n v="1005030501"/>
    <x v="34"/>
    <x v="5"/>
    <s v="кг"/>
    <n v="14"/>
    <n v="1402.1277"/>
    <n v="1594.88"/>
    <n v="192.7523000000001"/>
  </r>
  <r>
    <x v="145"/>
    <x v="18"/>
    <x v="28"/>
    <s v="ЭС"/>
    <s v="Адрес130"/>
    <n v="1005300000"/>
    <x v="36"/>
    <x v="7"/>
    <s v="кг"/>
    <n v="5.3760000000000003"/>
    <n v="581.25760000000002"/>
    <n v="776.16"/>
    <n v="194.90239999999994"/>
  </r>
  <r>
    <x v="145"/>
    <x v="18"/>
    <x v="20"/>
    <s v="ЭС"/>
    <s v="Адрес140"/>
    <n v="5162402"/>
    <x v="31"/>
    <x v="6"/>
    <s v="кг"/>
    <n v="6.45"/>
    <n v="1716.807"/>
    <n v="1943.7"/>
    <n v="226.89300000000003"/>
  </r>
  <r>
    <x v="145"/>
    <x v="18"/>
    <x v="260"/>
    <s v="Мм"/>
    <s v="Адрес189"/>
    <n v="190000"/>
    <x v="54"/>
    <x v="6"/>
    <s v="кг"/>
    <n v="17.5"/>
    <n v="1588.5884000000001"/>
    <n v="1860.6"/>
    <n v="272.01159999999982"/>
  </r>
  <r>
    <x v="146"/>
    <x v="1"/>
    <x v="101"/>
    <s v="Опт"/>
    <s v="Адрес127"/>
    <n v="1005051700"/>
    <x v="2"/>
    <x v="1"/>
    <s v="кг"/>
    <n v="3.5"/>
    <n v="393.70590000000004"/>
    <n v="398.72"/>
    <n v="5.0140999999999849"/>
  </r>
  <r>
    <x v="146"/>
    <x v="18"/>
    <x v="35"/>
    <s v="ЭС"/>
    <s v="Адрес103"/>
    <n v="1005300500"/>
    <x v="28"/>
    <x v="7"/>
    <s v="кг"/>
    <n v="3.5"/>
    <n v="374.39850000000001"/>
    <n v="398.72"/>
    <n v="24.321500000000015"/>
  </r>
  <r>
    <x v="146"/>
    <x v="18"/>
    <x v="12"/>
    <s v="ЭС"/>
    <s v="Адрес142"/>
    <n v="1005040600"/>
    <x v="53"/>
    <x v="5"/>
    <s v="кг"/>
    <n v="3"/>
    <n v="214.65"/>
    <n v="244.11"/>
    <n v="29.460000000000008"/>
  </r>
  <r>
    <x v="146"/>
    <x v="18"/>
    <x v="46"/>
    <s v="С"/>
    <s v="Адрес75"/>
    <n v="1005244600"/>
    <x v="49"/>
    <x v="7"/>
    <s v="кг"/>
    <n v="5.7"/>
    <n v="255.64500000000001"/>
    <n v="290.64300000000003"/>
    <n v="34.998000000000019"/>
  </r>
  <r>
    <x v="146"/>
    <x v="18"/>
    <x v="164"/>
    <s v="ЭС"/>
    <s v="Адрес70"/>
    <n v="1005201100"/>
    <x v="45"/>
    <x v="3"/>
    <s v="кг"/>
    <n v="2.9"/>
    <n v="271.09200000000004"/>
    <n v="308.32800000000003"/>
    <n v="37.23599999999999"/>
  </r>
  <r>
    <x v="146"/>
    <x v="18"/>
    <x v="6"/>
    <s v="С"/>
    <s v="Адрес78"/>
    <n v="1005040900"/>
    <x v="26"/>
    <x v="5"/>
    <s v="кг"/>
    <n v="1.65"/>
    <n v="272.51949999999999"/>
    <n v="310.31"/>
    <n v="37.790500000000009"/>
  </r>
  <r>
    <x v="146"/>
    <x v="18"/>
    <x v="16"/>
    <s v="ЭС"/>
    <s v="Адрес146"/>
    <n v="1005244300"/>
    <x v="62"/>
    <x v="7"/>
    <s v="кг"/>
    <n v="3.5"/>
    <n v="326.81360000000001"/>
    <n v="372.12"/>
    <n v="45.306399999999996"/>
  </r>
  <r>
    <x v="146"/>
    <x v="18"/>
    <x v="2"/>
    <s v="ЭС"/>
    <s v="Адрес154"/>
    <n v="1005050200"/>
    <x v="29"/>
    <x v="1"/>
    <s v="кг"/>
    <n v="3.5"/>
    <n v="352.03100000000001"/>
    <n v="398.72"/>
    <n v="46.689000000000021"/>
  </r>
  <r>
    <x v="146"/>
    <x v="1"/>
    <x v="34"/>
    <s v="С"/>
    <s v="Адрес120"/>
    <n v="252505"/>
    <x v="14"/>
    <x v="0"/>
    <s v="кг"/>
    <n v="3.5"/>
    <n v="321.11560000000003"/>
    <n v="372.12"/>
    <n v="51.004399999999976"/>
  </r>
  <r>
    <x v="146"/>
    <x v="1"/>
    <x v="36"/>
    <s v="См"/>
    <s v="Адрес104"/>
    <n v="5190002"/>
    <x v="25"/>
    <x v="6"/>
    <s v="кг"/>
    <n v="8"/>
    <n v="427.4128"/>
    <n v="484.24"/>
    <n v="56.827200000000005"/>
  </r>
  <r>
    <x v="146"/>
    <x v="1"/>
    <x v="46"/>
    <s v="С"/>
    <s v="Адрес75"/>
    <n v="252505"/>
    <x v="14"/>
    <x v="0"/>
    <s v="кг"/>
    <n v="7.5"/>
    <n v="452.9425"/>
    <n v="515.25"/>
    <n v="62.307500000000005"/>
  </r>
  <r>
    <x v="146"/>
    <x v="1"/>
    <x v="4"/>
    <s v="ЭС"/>
    <s v="Адрес77"/>
    <n v="1005274300"/>
    <x v="75"/>
    <x v="7"/>
    <s v="кг"/>
    <n v="7.5"/>
    <n v="452.75"/>
    <n v="515.25"/>
    <n v="62.5"/>
  </r>
  <r>
    <x v="146"/>
    <x v="18"/>
    <x v="3"/>
    <s v="С"/>
    <s v="Адрес156"/>
    <n v="1500000801"/>
    <x v="7"/>
    <x v="4"/>
    <s v="кг"/>
    <n v="1.248"/>
    <n v="457.92"/>
    <n v="520.79999999999995"/>
    <n v="62.879999999999939"/>
  </r>
  <r>
    <x v="146"/>
    <x v="18"/>
    <x v="60"/>
    <s v="ЭС"/>
    <s v="Адрес64"/>
    <n v="1005244600"/>
    <x v="49"/>
    <x v="7"/>
    <s v="кг"/>
    <n v="4.5999999999999996"/>
    <n v="470.86520000000002"/>
    <n v="536.59"/>
    <n v="65.724800000000016"/>
  </r>
  <r>
    <x v="146"/>
    <x v="1"/>
    <x v="24"/>
    <s v="См"/>
    <s v="Адрес87"/>
    <n v="1005274300"/>
    <x v="75"/>
    <x v="7"/>
    <s v="кг"/>
    <n v="5"/>
    <n v="548.45000000000005"/>
    <n v="621"/>
    <n v="72.549999999999955"/>
  </r>
  <r>
    <x v="146"/>
    <x v="18"/>
    <x v="73"/>
    <s v="С"/>
    <s v="Адрес93"/>
    <n v="1005030501"/>
    <x v="34"/>
    <x v="5"/>
    <s v="кг"/>
    <n v="5.6"/>
    <n v="560.86770000000001"/>
    <n v="637.952"/>
    <n v="77.084299999999985"/>
  </r>
  <r>
    <x v="146"/>
    <x v="18"/>
    <x v="4"/>
    <s v="ЭС"/>
    <s v="Адрес77"/>
    <n v="1005201500"/>
    <x v="44"/>
    <x v="3"/>
    <s v="кг"/>
    <n v="1.96"/>
    <n v="562.79999999999995"/>
    <n v="640.1"/>
    <n v="77.300000000000068"/>
  </r>
  <r>
    <x v="146"/>
    <x v="18"/>
    <x v="75"/>
    <s v="ЭС"/>
    <s v="Адрес150"/>
    <n v="190000"/>
    <x v="54"/>
    <x v="6"/>
    <s v="кг"/>
    <n v="10"/>
    <n v="779.673"/>
    <n v="889.6"/>
    <n v="109.92700000000002"/>
  </r>
  <r>
    <x v="146"/>
    <x v="18"/>
    <x v="135"/>
    <s v="Мм"/>
    <s v="Адрес28"/>
    <n v="1005712365"/>
    <x v="51"/>
    <x v="5"/>
    <s v="кг"/>
    <n v="4"/>
    <n v="820"/>
    <n v="933.2"/>
    <n v="113.20000000000005"/>
  </r>
  <r>
    <x v="146"/>
    <x v="18"/>
    <x v="37"/>
    <s v="ЭС"/>
    <s v="Адрес181"/>
    <n v="1005201500"/>
    <x v="44"/>
    <x v="3"/>
    <s v="кг"/>
    <n v="8"/>
    <n v="685.54399999999998"/>
    <n v="803.2"/>
    <n v="117.65600000000006"/>
  </r>
  <r>
    <x v="146"/>
    <x v="1"/>
    <x v="44"/>
    <s v="Мм"/>
    <s v="Адрес52"/>
    <n v="1005051700"/>
    <x v="2"/>
    <x v="1"/>
    <s v="кг"/>
    <n v="4"/>
    <n v="934.79600000000005"/>
    <n v="1063.2"/>
    <n v="128.404"/>
  </r>
  <r>
    <x v="146"/>
    <x v="1"/>
    <x v="34"/>
    <s v="С"/>
    <s v="Адрес120"/>
    <n v="1005186400"/>
    <x v="10"/>
    <x v="3"/>
    <s v="кг"/>
    <n v="6.45"/>
    <n v="1716.807"/>
    <n v="1943.7"/>
    <n v="226.89300000000003"/>
  </r>
  <r>
    <x v="146"/>
    <x v="1"/>
    <x v="24"/>
    <s v="См"/>
    <s v="Адрес87"/>
    <n v="5190002"/>
    <x v="25"/>
    <x v="6"/>
    <s v="кг"/>
    <n v="6"/>
    <n v="1191.9270000000001"/>
    <n v="1464.6"/>
    <n v="272.67299999999977"/>
  </r>
  <r>
    <x v="146"/>
    <x v="18"/>
    <x v="3"/>
    <s v="С"/>
    <s v="Адрес156"/>
    <n v="1005050200"/>
    <x v="29"/>
    <x v="1"/>
    <s v="кг"/>
    <n v="21"/>
    <n v="2110.1779000000001"/>
    <n v="2392.3200000000002"/>
    <n v="282.14210000000003"/>
  </r>
  <r>
    <x v="146"/>
    <x v="1"/>
    <x v="261"/>
    <s v="Мм"/>
    <s v="Адрес170"/>
    <n v="1005051700"/>
    <x v="2"/>
    <x v="1"/>
    <s v="кг"/>
    <n v="6"/>
    <n v="108.71340000000001"/>
    <n v="412.2"/>
    <n v="303.48659999999995"/>
  </r>
  <r>
    <x v="147"/>
    <x v="1"/>
    <x v="31"/>
    <s v="ЭС"/>
    <s v="Адрес114"/>
    <n v="252005"/>
    <x v="12"/>
    <x v="0"/>
    <s v="кг"/>
    <n v="4"/>
    <n v="213.49080000000001"/>
    <n v="243"/>
    <n v="29.509199999999993"/>
  </r>
  <r>
    <x v="147"/>
    <x v="1"/>
    <x v="75"/>
    <s v="ЭС"/>
    <s v="Адрес150"/>
    <n v="1005400001"/>
    <x v="43"/>
    <x v="7"/>
    <s v="кг"/>
    <n v="1.65"/>
    <n v="229.67450000000002"/>
    <n v="262.57"/>
    <n v="32.89549999999997"/>
  </r>
  <r>
    <x v="147"/>
    <x v="18"/>
    <x v="39"/>
    <s v="ЭС"/>
    <s v="Адрес108"/>
    <n v="170100"/>
    <x v="73"/>
    <x v="2"/>
    <s v="кг"/>
    <n v="5.7"/>
    <n v="255.58800000000002"/>
    <n v="290.64300000000003"/>
    <n v="35.055000000000007"/>
  </r>
  <r>
    <x v="147"/>
    <x v="18"/>
    <x v="31"/>
    <s v="ЭС"/>
    <s v="Адрес114"/>
    <n v="1005274300"/>
    <x v="75"/>
    <x v="7"/>
    <s v="кг"/>
    <n v="1.65"/>
    <n v="272.68889999999999"/>
    <n v="310.31"/>
    <n v="37.621100000000013"/>
  </r>
  <r>
    <x v="147"/>
    <x v="1"/>
    <x v="90"/>
    <s v="Мм"/>
    <s v="Адрес250"/>
    <n v="5162402"/>
    <x v="31"/>
    <x v="6"/>
    <s v="кг"/>
    <n v="2.56"/>
    <n v="280.71359999999999"/>
    <n v="319.36"/>
    <n v="38.646400000000028"/>
  </r>
  <r>
    <x v="147"/>
    <x v="18"/>
    <x v="65"/>
    <s v="Опт"/>
    <s v="Адрес8"/>
    <n v="20000"/>
    <x v="48"/>
    <x v="0"/>
    <s v="кг"/>
    <n v="3.5"/>
    <n v="326.81360000000001"/>
    <n v="372.12"/>
    <n v="45.306399999999996"/>
  </r>
  <r>
    <x v="147"/>
    <x v="18"/>
    <x v="33"/>
    <s v="К"/>
    <s v="Адрес90"/>
    <n v="1005274300"/>
    <x v="75"/>
    <x v="7"/>
    <s v="кг"/>
    <n v="5"/>
    <n v="389.41550000000001"/>
    <n v="444.8"/>
    <n v="55.384500000000003"/>
  </r>
  <r>
    <x v="147"/>
    <x v="18"/>
    <x v="195"/>
    <s v="Мм"/>
    <s v="Адрес3"/>
    <n v="190000"/>
    <x v="54"/>
    <x v="6"/>
    <s v="кг"/>
    <n v="5"/>
    <n v="388.93850000000003"/>
    <n v="444.8"/>
    <n v="55.861499999999978"/>
  </r>
  <r>
    <x v="147"/>
    <x v="18"/>
    <x v="154"/>
    <s v="Опт"/>
    <s v="Адрес152"/>
    <n v="20000"/>
    <x v="48"/>
    <x v="0"/>
    <s v="кг"/>
    <n v="7.5"/>
    <n v="453"/>
    <n v="515.25"/>
    <n v="62.25"/>
  </r>
  <r>
    <x v="147"/>
    <x v="1"/>
    <x v="7"/>
    <s v="См"/>
    <s v="Адрес118"/>
    <n v="1005212201"/>
    <x v="81"/>
    <x v="3"/>
    <s v="кг"/>
    <n v="5"/>
    <n v="477"/>
    <n v="542.5"/>
    <n v="65.5"/>
  </r>
  <r>
    <x v="147"/>
    <x v="18"/>
    <x v="95"/>
    <s v="ЭС"/>
    <s v="Адрес155"/>
    <n v="1005244300"/>
    <x v="62"/>
    <x v="7"/>
    <s v="кг"/>
    <n v="2.7"/>
    <n v="481.65300000000002"/>
    <n v="547.803"/>
    <n v="66.149999999999977"/>
  </r>
  <r>
    <x v="147"/>
    <x v="18"/>
    <x v="4"/>
    <s v="ЭС"/>
    <s v="Адрес77"/>
    <n v="1005244300"/>
    <x v="62"/>
    <x v="7"/>
    <s v="кг"/>
    <n v="2.7"/>
    <n v="481.65300000000002"/>
    <n v="547.803"/>
    <n v="66.149999999999977"/>
  </r>
  <r>
    <x v="147"/>
    <x v="18"/>
    <x v="106"/>
    <s v="Опт"/>
    <s v="Адрес166"/>
    <n v="20100"/>
    <x v="5"/>
    <x v="0"/>
    <s v="кг"/>
    <n v="5"/>
    <n v="548.45000000000005"/>
    <n v="621"/>
    <n v="72.549999999999955"/>
  </r>
  <r>
    <x v="147"/>
    <x v="18"/>
    <x v="60"/>
    <s v="ЭС"/>
    <s v="Адрес64"/>
    <n v="170101"/>
    <x v="8"/>
    <x v="2"/>
    <s v="кг"/>
    <n v="5.8"/>
    <n v="542.15499999999997"/>
    <n v="616.65600000000006"/>
    <n v="74.50100000000009"/>
  </r>
  <r>
    <x v="147"/>
    <x v="1"/>
    <x v="152"/>
    <s v="Нт"/>
    <s v="Адрес3"/>
    <n v="1005030501"/>
    <x v="34"/>
    <x v="5"/>
    <s v="кг"/>
    <n v="5.6"/>
    <n v="560.86770000000001"/>
    <n v="637.952"/>
    <n v="77.084299999999985"/>
  </r>
  <r>
    <x v="147"/>
    <x v="1"/>
    <x v="115"/>
    <s v="Мм"/>
    <s v="Адрес40"/>
    <n v="5160002"/>
    <x v="38"/>
    <x v="6"/>
    <s v="кг"/>
    <n v="2.2999999999999998"/>
    <n v="658.21300000000008"/>
    <n v="748.7"/>
    <n v="90.486999999999966"/>
  </r>
  <r>
    <x v="147"/>
    <x v="1"/>
    <x v="20"/>
    <s v="ЭС"/>
    <s v="Адрес140"/>
    <n v="5162402"/>
    <x v="31"/>
    <x v="6"/>
    <s v="кг"/>
    <n v="6.4"/>
    <n v="513.11200000000008"/>
    <n v="607.20000000000005"/>
    <n v="94.087999999999965"/>
  </r>
  <r>
    <x v="147"/>
    <x v="18"/>
    <x v="40"/>
    <s v="ЭС"/>
    <s v="Адрес76"/>
    <n v="5162402"/>
    <x v="31"/>
    <x v="6"/>
    <s v="кг"/>
    <n v="7.5"/>
    <n v="407.83"/>
    <n v="515.25"/>
    <n v="107.42000000000002"/>
  </r>
  <r>
    <x v="147"/>
    <x v="18"/>
    <x v="3"/>
    <s v="С"/>
    <s v="Адрес156"/>
    <n v="170101"/>
    <x v="8"/>
    <x v="2"/>
    <s v="кг"/>
    <n v="4"/>
    <n v="820.94800000000009"/>
    <n v="933.2"/>
    <n v="112.25199999999995"/>
  </r>
  <r>
    <x v="147"/>
    <x v="18"/>
    <x v="22"/>
    <s v="ЭС"/>
    <s v="Адрес129"/>
    <n v="1005052600"/>
    <x v="39"/>
    <x v="1"/>
    <s v="кг"/>
    <n v="4"/>
    <n v="858.4"/>
    <n v="976.8"/>
    <n v="118.39999999999998"/>
  </r>
  <r>
    <x v="147"/>
    <x v="1"/>
    <x v="95"/>
    <s v="ЭС"/>
    <s v="Адрес155"/>
    <n v="30000"/>
    <x v="15"/>
    <x v="0"/>
    <s v="кг"/>
    <n v="5"/>
    <n v="682.18450000000007"/>
    <n v="802.85"/>
    <n v="120.66549999999995"/>
  </r>
  <r>
    <x v="147"/>
    <x v="1"/>
    <x v="12"/>
    <s v="ЭС"/>
    <s v="Адрес142"/>
    <n v="1005201000"/>
    <x v="4"/>
    <x v="3"/>
    <s v="кг"/>
    <n v="4"/>
    <n v="663.08080000000007"/>
    <n v="794.2"/>
    <n v="131.11919999999998"/>
  </r>
  <r>
    <x v="147"/>
    <x v="18"/>
    <x v="67"/>
    <s v="ЭС"/>
    <s v="Адрес149"/>
    <n v="1500001200"/>
    <x v="84"/>
    <x v="4"/>
    <s v="кг"/>
    <n v="3.13"/>
    <n v="1030.1960000000001"/>
    <n v="1171.8"/>
    <n v="141.60399999999981"/>
  </r>
  <r>
    <x v="147"/>
    <x v="1"/>
    <x v="0"/>
    <s v="С"/>
    <s v="Адрес151"/>
    <n v="170000"/>
    <x v="67"/>
    <x v="2"/>
    <s v="кг"/>
    <n v="9"/>
    <n v="1240.6464000000001"/>
    <n v="1413.72"/>
    <n v="173.07359999999994"/>
  </r>
  <r>
    <x v="147"/>
    <x v="18"/>
    <x v="13"/>
    <s v="ЭС"/>
    <s v="Адрес161"/>
    <n v="1005274600"/>
    <x v="32"/>
    <x v="7"/>
    <s v="кг"/>
    <n v="14"/>
    <n v="2737.5288"/>
    <n v="3113.74"/>
    <n v="376.21119999999974"/>
  </r>
  <r>
    <x v="148"/>
    <x v="18"/>
    <x v="197"/>
    <s v="Нт"/>
    <s v="Адрес125"/>
    <n v="1005212101"/>
    <x v="20"/>
    <x v="3"/>
    <s v="кг"/>
    <n v="1.65"/>
    <n v="229.9539"/>
    <n v="262.57"/>
    <n v="32.616099999999989"/>
  </r>
  <r>
    <x v="148"/>
    <x v="18"/>
    <x v="178"/>
    <s v="Мм"/>
    <s v="Адрес269"/>
    <n v="1005712365"/>
    <x v="51"/>
    <x v="5"/>
    <s v="кг"/>
    <n v="5.7"/>
    <n v="255.62450000000001"/>
    <n v="290.64300000000003"/>
    <n v="35.018500000000017"/>
  </r>
  <r>
    <x v="148"/>
    <x v="1"/>
    <x v="78"/>
    <s v="Мм"/>
    <s v="Адрес126"/>
    <n v="5160002"/>
    <x v="38"/>
    <x v="6"/>
    <s v="кг"/>
    <n v="2.9"/>
    <n v="271.06299999999999"/>
    <n v="308.32800000000003"/>
    <n v="37.265000000000043"/>
  </r>
  <r>
    <x v="148"/>
    <x v="18"/>
    <x v="117"/>
    <s v="Мм"/>
    <s v="Адрес33"/>
    <n v="1005360000"/>
    <x v="30"/>
    <x v="7"/>
    <s v="кг"/>
    <n v="3"/>
    <n v="287.30279999999999"/>
    <n v="335.25"/>
    <n v="47.947200000000009"/>
  </r>
  <r>
    <x v="148"/>
    <x v="18"/>
    <x v="262"/>
    <s v="Мм"/>
    <s v="Адрес296"/>
    <n v="1005712005"/>
    <x v="55"/>
    <x v="5"/>
    <s v="кг"/>
    <n v="5"/>
    <n v="395.9"/>
    <n v="450.25"/>
    <n v="54.350000000000023"/>
  </r>
  <r>
    <x v="148"/>
    <x v="1"/>
    <x v="76"/>
    <s v="Мм"/>
    <s v="Адрес219"/>
    <n v="20200"/>
    <x v="70"/>
    <x v="0"/>
    <s v="кг"/>
    <n v="8"/>
    <n v="427.4384"/>
    <n v="484.24"/>
    <n v="56.801600000000008"/>
  </r>
  <r>
    <x v="148"/>
    <x v="18"/>
    <x v="106"/>
    <s v="Опт"/>
    <s v="Адрес166"/>
    <n v="1005244600"/>
    <x v="49"/>
    <x v="7"/>
    <s v="кг"/>
    <n v="8.5"/>
    <n v="421.685"/>
    <n v="479.57"/>
    <n v="57.884999999999991"/>
  </r>
  <r>
    <x v="148"/>
    <x v="1"/>
    <x v="26"/>
    <s v="См"/>
    <s v="Адрес110"/>
    <n v="20000"/>
    <x v="48"/>
    <x v="0"/>
    <s v="кг"/>
    <n v="8"/>
    <n v="427.36160000000001"/>
    <n v="486"/>
    <n v="58.63839999999999"/>
  </r>
  <r>
    <x v="148"/>
    <x v="1"/>
    <x v="56"/>
    <s v="См"/>
    <s v="Адрес145"/>
    <n v="1005201100"/>
    <x v="45"/>
    <x v="3"/>
    <s v="кг"/>
    <n v="8"/>
    <n v="425.9984"/>
    <n v="486"/>
    <n v="60.001599999999996"/>
  </r>
  <r>
    <x v="148"/>
    <x v="18"/>
    <x v="4"/>
    <s v="ЭС"/>
    <s v="Адрес77"/>
    <n v="5190002"/>
    <x v="25"/>
    <x v="6"/>
    <s v="кг"/>
    <n v="1.92"/>
    <n v="467.5"/>
    <n v="531.70000000000005"/>
    <n v="64.200000000000045"/>
  </r>
  <r>
    <x v="148"/>
    <x v="1"/>
    <x v="14"/>
    <s v="ЭС"/>
    <s v="Адрес160"/>
    <n v="1005201500"/>
    <x v="44"/>
    <x v="3"/>
    <s v="кг"/>
    <n v="2"/>
    <n v="330.39080000000001"/>
    <n v="397.1"/>
    <n v="66.70920000000001"/>
  </r>
  <r>
    <x v="148"/>
    <x v="1"/>
    <x v="4"/>
    <s v="ЭС"/>
    <s v="Адрес77"/>
    <n v="1005201100"/>
    <x v="45"/>
    <x v="3"/>
    <s v="кг"/>
    <n v="2"/>
    <n v="324.30540000000002"/>
    <n v="397.1"/>
    <n v="72.794600000000003"/>
  </r>
  <r>
    <x v="148"/>
    <x v="1"/>
    <x v="70"/>
    <s v="ЭС"/>
    <s v="Адрес139"/>
    <n v="1005201500"/>
    <x v="44"/>
    <x v="3"/>
    <s v="кг"/>
    <n v="3.3"/>
    <n v="545.03899999999999"/>
    <n v="620.62"/>
    <n v="75.581000000000017"/>
  </r>
  <r>
    <x v="148"/>
    <x v="1"/>
    <x v="145"/>
    <s v="Мм"/>
    <s v="Адрес27"/>
    <n v="170100"/>
    <x v="73"/>
    <x v="2"/>
    <s v="кг"/>
    <n v="2.15"/>
    <n v="572.25400000000002"/>
    <n v="647.9"/>
    <n v="75.645999999999958"/>
  </r>
  <r>
    <x v="148"/>
    <x v="18"/>
    <x v="84"/>
    <s v="См"/>
    <s v="Адрес173"/>
    <n v="1005201500"/>
    <x v="44"/>
    <x v="3"/>
    <s v="кг"/>
    <n v="2.2999999999999998"/>
    <n v="658.24300000000005"/>
    <n v="748.7"/>
    <n v="90.456999999999994"/>
  </r>
  <r>
    <x v="148"/>
    <x v="18"/>
    <x v="263"/>
    <s v="Мм"/>
    <s v="Адрес38"/>
    <n v="570000"/>
    <x v="41"/>
    <x v="2"/>
    <s v="кг"/>
    <n v="8"/>
    <n v="705.56"/>
    <n v="803.2"/>
    <n v="97.6400000000001"/>
  </r>
  <r>
    <x v="148"/>
    <x v="18"/>
    <x v="31"/>
    <s v="ЭС"/>
    <s v="Адрес114"/>
    <n v="1005360000"/>
    <x v="30"/>
    <x v="7"/>
    <s v="кг"/>
    <n v="2.5"/>
    <n v="526.69200000000001"/>
    <n v="650.95000000000005"/>
    <n v="124.25800000000004"/>
  </r>
  <r>
    <x v="148"/>
    <x v="18"/>
    <x v="4"/>
    <s v="ЭС"/>
    <s v="Адрес77"/>
    <n v="1005244300"/>
    <x v="62"/>
    <x v="7"/>
    <s v="кг"/>
    <n v="4"/>
    <n v="934.8"/>
    <n v="1063.2"/>
    <n v="128.40000000000009"/>
  </r>
  <r>
    <x v="148"/>
    <x v="18"/>
    <x v="30"/>
    <s v="ЭС"/>
    <s v="Адрес92"/>
    <n v="1005712305"/>
    <x v="59"/>
    <x v="5"/>
    <s v="кг"/>
    <n v="9"/>
    <n v="866.9076"/>
    <n v="1005.75"/>
    <n v="138.8424"/>
  </r>
  <r>
    <x v="148"/>
    <x v="1"/>
    <x v="0"/>
    <s v="С"/>
    <s v="Адрес151"/>
    <n v="1005201500"/>
    <x v="44"/>
    <x v="3"/>
    <s v="кг"/>
    <n v="4"/>
    <n v="125.78280000000001"/>
    <n v="290.76"/>
    <n v="164.97719999999998"/>
  </r>
  <r>
    <x v="148"/>
    <x v="18"/>
    <x v="212"/>
    <s v="См"/>
    <s v="Адрес59"/>
    <n v="1005244600"/>
    <x v="49"/>
    <x v="7"/>
    <s v="кг"/>
    <n v="24"/>
    <n v="1282.0976000000001"/>
    <n v="1452.72"/>
    <n v="170.62239999999997"/>
  </r>
  <r>
    <x v="148"/>
    <x v="18"/>
    <x v="6"/>
    <s v="С"/>
    <s v="Адрес78"/>
    <n v="1005052500"/>
    <x v="51"/>
    <x v="1"/>
    <s v="кг"/>
    <n v="24"/>
    <n v="1282.0976000000001"/>
    <n v="1452.72"/>
    <n v="170.62239999999997"/>
  </r>
  <r>
    <x v="148"/>
    <x v="18"/>
    <x v="61"/>
    <s v="ЭС"/>
    <s v="Адрес180"/>
    <n v="1500000801"/>
    <x v="7"/>
    <x v="4"/>
    <s v="кг"/>
    <n v="4"/>
    <n v="1316"/>
    <n v="1497.2"/>
    <n v="181.20000000000005"/>
  </r>
  <r>
    <x v="148"/>
    <x v="18"/>
    <x v="37"/>
    <s v="ЭС"/>
    <s v="Адрес181"/>
    <n v="1005712365"/>
    <x v="51"/>
    <x v="5"/>
    <s v="кг"/>
    <n v="8.6"/>
    <n v="2289.0610000000001"/>
    <n v="2591.6"/>
    <n v="302.53899999999976"/>
  </r>
  <r>
    <x v="148"/>
    <x v="1"/>
    <x v="208"/>
    <s v="Мм"/>
    <s v="Адрес255"/>
    <n v="1005010100"/>
    <x v="68"/>
    <x v="5"/>
    <s v="кг"/>
    <n v="6"/>
    <n v="108.71340000000001"/>
    <n v="412.2"/>
    <n v="303.48659999999995"/>
  </r>
  <r>
    <x v="149"/>
    <x v="18"/>
    <x v="185"/>
    <s v="Мм"/>
    <s v="Адрес199"/>
    <n v="1005300000"/>
    <x v="36"/>
    <x v="7"/>
    <s v="кг"/>
    <n v="2.52"/>
    <n v="206.64"/>
    <n v="234.78"/>
    <n v="28.140000000000015"/>
  </r>
  <r>
    <x v="149"/>
    <x v="18"/>
    <x v="3"/>
    <s v="С"/>
    <s v="Адрес156"/>
    <n v="1005040800"/>
    <x v="9"/>
    <x v="5"/>
    <s v="кг"/>
    <n v="3"/>
    <n v="214.62"/>
    <n v="244.11"/>
    <n v="29.490000000000009"/>
  </r>
  <r>
    <x v="149"/>
    <x v="1"/>
    <x v="38"/>
    <s v="ЭС"/>
    <s v="Адрес72"/>
    <n v="1005010100"/>
    <x v="68"/>
    <x v="5"/>
    <s v="кг"/>
    <n v="1.65"/>
    <n v="230.78"/>
    <n v="262.57"/>
    <n v="31.789999999999992"/>
  </r>
  <r>
    <x v="149"/>
    <x v="18"/>
    <x v="37"/>
    <s v="ЭС"/>
    <s v="Адрес181"/>
    <n v="252505"/>
    <x v="14"/>
    <x v="0"/>
    <s v="кг"/>
    <n v="1.65"/>
    <n v="229.9539"/>
    <n v="262.57"/>
    <n v="32.616099999999989"/>
  </r>
  <r>
    <x v="149"/>
    <x v="1"/>
    <x v="47"/>
    <s v="ЭС"/>
    <s v="Адрес162"/>
    <n v="1005201100"/>
    <x v="45"/>
    <x v="3"/>
    <s v="кг"/>
    <n v="3.2"/>
    <n v="260.35200000000003"/>
    <n v="303.60000000000002"/>
    <n v="43.24799999999999"/>
  </r>
  <r>
    <x v="149"/>
    <x v="1"/>
    <x v="18"/>
    <s v="С"/>
    <s v="Адрес135"/>
    <n v="1005050000"/>
    <x v="76"/>
    <x v="1"/>
    <s v="кг"/>
    <n v="3.5"/>
    <n v="326.81360000000001"/>
    <n v="372.12"/>
    <n v="45.306399999999996"/>
  </r>
  <r>
    <x v="149"/>
    <x v="18"/>
    <x v="32"/>
    <s v="ЭС"/>
    <s v="Адрес163"/>
    <n v="252505"/>
    <x v="14"/>
    <x v="0"/>
    <s v="кг"/>
    <n v="5"/>
    <n v="395.9"/>
    <n v="450.25"/>
    <n v="54.350000000000023"/>
  </r>
  <r>
    <x v="149"/>
    <x v="18"/>
    <x v="84"/>
    <s v="См"/>
    <s v="Адрес173"/>
    <n v="1005040800"/>
    <x v="9"/>
    <x v="5"/>
    <s v="кг"/>
    <n v="6"/>
    <n v="429.24"/>
    <n v="488.22"/>
    <n v="58.980000000000018"/>
  </r>
  <r>
    <x v="149"/>
    <x v="18"/>
    <x v="17"/>
    <s v="ЭС"/>
    <s v="Адрес132"/>
    <n v="1005220000"/>
    <x v="60"/>
    <x v="3"/>
    <s v="кг"/>
    <n v="1.248"/>
    <n v="457.92"/>
    <n v="520.79999999999995"/>
    <n v="62.879999999999939"/>
  </r>
  <r>
    <x v="149"/>
    <x v="1"/>
    <x v="20"/>
    <s v="ЭС"/>
    <s v="Адрес140"/>
    <n v="1005244000"/>
    <x v="50"/>
    <x v="7"/>
    <s v="кг"/>
    <n v="2.7"/>
    <n v="481.65300000000002"/>
    <n v="547.803"/>
    <n v="66.149999999999977"/>
  </r>
  <r>
    <x v="149"/>
    <x v="1"/>
    <x v="40"/>
    <s v="ЭС"/>
    <s v="Адрес76"/>
    <n v="1005010100"/>
    <x v="68"/>
    <x v="5"/>
    <s v="кг"/>
    <n v="2.64"/>
    <n v="480.68880000000001"/>
    <n v="546.84"/>
    <n v="66.151200000000017"/>
  </r>
  <r>
    <x v="149"/>
    <x v="1"/>
    <x v="16"/>
    <s v="ЭС"/>
    <s v="Адрес146"/>
    <n v="1005212000"/>
    <x v="57"/>
    <x v="3"/>
    <s v="кг"/>
    <n v="5"/>
    <n v="591.77949999999998"/>
    <n v="658.75"/>
    <n v="66.970500000000015"/>
  </r>
  <r>
    <x v="149"/>
    <x v="1"/>
    <x v="3"/>
    <s v="С"/>
    <s v="Адрес156"/>
    <n v="580000"/>
    <x v="3"/>
    <x v="2"/>
    <s v="кг"/>
    <n v="8"/>
    <n v="595.43920000000003"/>
    <n v="673.84"/>
    <n v="78.400800000000004"/>
  </r>
  <r>
    <x v="149"/>
    <x v="18"/>
    <x v="63"/>
    <s v="Мм"/>
    <s v="Адрес236"/>
    <n v="1005186100"/>
    <x v="40"/>
    <x v="3"/>
    <s v="кг"/>
    <n v="5.2"/>
    <n v="731.98"/>
    <n v="836"/>
    <n v="104.01999999999998"/>
  </r>
  <r>
    <x v="149"/>
    <x v="1"/>
    <x v="21"/>
    <s v="ЭС"/>
    <s v="Адрес141"/>
    <n v="1005052800"/>
    <x v="80"/>
    <x v="1"/>
    <s v="кг"/>
    <n v="7.5"/>
    <n v="407.83"/>
    <n v="515.25"/>
    <n v="107.42000000000002"/>
  </r>
  <r>
    <x v="149"/>
    <x v="18"/>
    <x v="19"/>
    <s v="ЭС"/>
    <s v="Адрес134"/>
    <n v="580000"/>
    <x v="3"/>
    <x v="2"/>
    <s v="кг"/>
    <n v="16"/>
    <n v="854.46400000000006"/>
    <n v="968.48"/>
    <n v="114.01599999999996"/>
  </r>
  <r>
    <x v="149"/>
    <x v="18"/>
    <x v="1"/>
    <s v="ЭС"/>
    <s v="Адрес88"/>
    <n v="5281000"/>
    <x v="46"/>
    <x v="6"/>
    <s v="кг"/>
    <n v="16"/>
    <n v="854.46400000000006"/>
    <n v="968.48"/>
    <n v="114.01599999999996"/>
  </r>
  <r>
    <x v="149"/>
    <x v="1"/>
    <x v="172"/>
    <s v="Мм"/>
    <s v="Адрес109"/>
    <n v="1005712305"/>
    <x v="59"/>
    <x v="5"/>
    <s v="кг"/>
    <n v="5"/>
    <n v="582.71749999999997"/>
    <n v="716.1"/>
    <n v="133.38250000000005"/>
  </r>
  <r>
    <x v="149"/>
    <x v="1"/>
    <x v="12"/>
    <s v="ЭС"/>
    <s v="Адрес142"/>
    <n v="1005244600"/>
    <x v="49"/>
    <x v="7"/>
    <s v="кг"/>
    <n v="5.4"/>
    <n v="948.30700000000002"/>
    <n v="1095.606"/>
    <n v="147.29899999999998"/>
  </r>
  <r>
    <x v="149"/>
    <x v="18"/>
    <x v="40"/>
    <s v="ЭС"/>
    <s v="Адрес76"/>
    <n v="1005360000"/>
    <x v="30"/>
    <x v="7"/>
    <s v="кг"/>
    <n v="15"/>
    <n v="815.66"/>
    <n v="1030.5"/>
    <n v="214.84000000000003"/>
  </r>
  <r>
    <x v="149"/>
    <x v="18"/>
    <x v="12"/>
    <s v="ЭС"/>
    <s v="Адрес142"/>
    <n v="580000"/>
    <x v="3"/>
    <x v="2"/>
    <s v="кг"/>
    <n v="24"/>
    <n v="1786.0504000000001"/>
    <n v="2021.52"/>
    <n v="235.4695999999999"/>
  </r>
  <r>
    <x v="149"/>
    <x v="18"/>
    <x v="101"/>
    <s v="Опт"/>
    <s v="Адрес127"/>
    <n v="580000"/>
    <x v="3"/>
    <x v="2"/>
    <s v="кг"/>
    <n v="32"/>
    <n v="2381.4896000000003"/>
    <n v="2695.36"/>
    <n v="313.87039999999979"/>
  </r>
  <r>
    <x v="149"/>
    <x v="18"/>
    <x v="88"/>
    <s v="ЭС"/>
    <s v="Адрес71"/>
    <n v="580000"/>
    <x v="3"/>
    <x v="2"/>
    <s v="кг"/>
    <n v="32"/>
    <n v="2381.3560000000002"/>
    <n v="2695.36"/>
    <n v="314.00399999999991"/>
  </r>
  <r>
    <x v="149"/>
    <x v="18"/>
    <x v="144"/>
    <s v="Нт"/>
    <s v="Адрес125"/>
    <n v="1005712305"/>
    <x v="59"/>
    <x v="5"/>
    <s v="кг"/>
    <n v="27"/>
    <n v="3721.9392000000003"/>
    <n v="4241.16"/>
    <n v="519.2207999999996"/>
  </r>
  <r>
    <x v="149"/>
    <x v="18"/>
    <x v="264"/>
    <s v="Мм"/>
    <s v="Адрес291"/>
    <n v="1500000801"/>
    <x v="7"/>
    <x v="4"/>
    <s v="кг"/>
    <n v="45"/>
    <n v="5286.5615000000007"/>
    <n v="5928.75"/>
    <n v="642.18849999999929"/>
  </r>
  <r>
    <x v="150"/>
    <x v="18"/>
    <x v="47"/>
    <s v="ЭС"/>
    <s v="Адрес162"/>
    <n v="1005051700"/>
    <x v="2"/>
    <x v="1"/>
    <s v="кг"/>
    <n v="3.5"/>
    <n v="393.70590000000004"/>
    <n v="398.72"/>
    <n v="5.0140999999999849"/>
  </r>
  <r>
    <x v="150"/>
    <x v="18"/>
    <x v="18"/>
    <s v="С"/>
    <s v="Адрес135"/>
    <n v="1005050400"/>
    <x v="52"/>
    <x v="1"/>
    <s v="кг"/>
    <n v="1.65"/>
    <n v="230.78"/>
    <n v="262.57"/>
    <n v="31.789999999999992"/>
  </r>
  <r>
    <x v="150"/>
    <x v="1"/>
    <x v="60"/>
    <s v="ЭС"/>
    <s v="Адрес64"/>
    <n v="190000"/>
    <x v="54"/>
    <x v="6"/>
    <s v="кг"/>
    <n v="1.65"/>
    <n v="229.9539"/>
    <n v="262.57"/>
    <n v="32.616099999999989"/>
  </r>
  <r>
    <x v="150"/>
    <x v="18"/>
    <x v="56"/>
    <s v="См"/>
    <s v="Адрес145"/>
    <n v="1500000801"/>
    <x v="7"/>
    <x v="4"/>
    <s v="кг"/>
    <n v="3.4"/>
    <n v="243.23600000000002"/>
    <n v="276.65800000000002"/>
    <n v="33.421999999999997"/>
  </r>
  <r>
    <x v="150"/>
    <x v="18"/>
    <x v="29"/>
    <s v="ЭС"/>
    <s v="Адрес107"/>
    <n v="1500000801"/>
    <x v="7"/>
    <x v="4"/>
    <s v="кг"/>
    <n v="3.4"/>
    <n v="243.23600000000002"/>
    <n v="276.65800000000002"/>
    <n v="33.421999999999997"/>
  </r>
  <r>
    <x v="150"/>
    <x v="18"/>
    <x v="265"/>
    <s v="Мм"/>
    <s v="Адрес290"/>
    <n v="252005"/>
    <x v="12"/>
    <x v="0"/>
    <s v="кг"/>
    <n v="5.7"/>
    <n v="255.58800000000002"/>
    <n v="290.64300000000003"/>
    <n v="35.055000000000007"/>
  </r>
  <r>
    <x v="150"/>
    <x v="18"/>
    <x v="132"/>
    <s v="Мм"/>
    <s v="Адрес84"/>
    <n v="270400"/>
    <x v="0"/>
    <x v="0"/>
    <s v="кг"/>
    <n v="2.9"/>
    <n v="271.09200000000004"/>
    <n v="308.32800000000003"/>
    <n v="37.23599999999999"/>
  </r>
  <r>
    <x v="150"/>
    <x v="1"/>
    <x v="20"/>
    <s v="ЭС"/>
    <s v="Адрес140"/>
    <n v="1005010100"/>
    <x v="68"/>
    <x v="5"/>
    <s v="кг"/>
    <n v="1.65"/>
    <n v="272.51949999999999"/>
    <n v="310.31"/>
    <n v="37.790500000000009"/>
  </r>
  <r>
    <x v="150"/>
    <x v="1"/>
    <x v="25"/>
    <s v="ЭС"/>
    <s v="Адрес131"/>
    <n v="1005220000"/>
    <x v="60"/>
    <x v="3"/>
    <s v="кг"/>
    <n v="3.5"/>
    <n v="327.14499999999998"/>
    <n v="372.12"/>
    <n v="44.975000000000023"/>
  </r>
  <r>
    <x v="150"/>
    <x v="18"/>
    <x v="266"/>
    <s v="Мм"/>
    <s v="Адрес123"/>
    <n v="1005053500"/>
    <x v="58"/>
    <x v="1"/>
    <s v="кг"/>
    <n v="3.5"/>
    <n v="352.04610000000002"/>
    <n v="398.72"/>
    <n v="46.673900000000003"/>
  </r>
  <r>
    <x v="150"/>
    <x v="1"/>
    <x v="31"/>
    <s v="ЭС"/>
    <s v="Адрес114"/>
    <n v="20000"/>
    <x v="48"/>
    <x v="0"/>
    <s v="кг"/>
    <n v="8"/>
    <n v="427.36560000000003"/>
    <n v="486"/>
    <n v="58.634399999999971"/>
  </r>
  <r>
    <x v="150"/>
    <x v="18"/>
    <x v="17"/>
    <s v="ЭС"/>
    <s v="Адрес132"/>
    <n v="1005040500"/>
    <x v="11"/>
    <x v="5"/>
    <s v="кг"/>
    <n v="6"/>
    <n v="429.24"/>
    <n v="488.22"/>
    <n v="58.980000000000018"/>
  </r>
  <r>
    <x v="150"/>
    <x v="1"/>
    <x v="69"/>
    <s v="ЭС"/>
    <s v="Адрес133"/>
    <n v="1005212101"/>
    <x v="20"/>
    <x v="3"/>
    <s v="кг"/>
    <n v="5"/>
    <n v="477"/>
    <n v="542.5"/>
    <n v="65.5"/>
  </r>
  <r>
    <x v="150"/>
    <x v="18"/>
    <x v="101"/>
    <s v="Опт"/>
    <s v="Адрес127"/>
    <n v="15000"/>
    <x v="42"/>
    <x v="6"/>
    <s v="кг"/>
    <n v="5.12"/>
    <n v="539.82720000000006"/>
    <n v="638.72"/>
    <n v="98.892799999999966"/>
  </r>
  <r>
    <x v="150"/>
    <x v="1"/>
    <x v="37"/>
    <s v="ЭС"/>
    <s v="Адрес181"/>
    <n v="20100"/>
    <x v="5"/>
    <x v="0"/>
    <s v="кг"/>
    <n v="8"/>
    <n v="382.46160000000003"/>
    <n v="486"/>
    <n v="103.53839999999997"/>
  </r>
  <r>
    <x v="150"/>
    <x v="18"/>
    <x v="56"/>
    <s v="См"/>
    <s v="Адрес145"/>
    <n v="1005040600"/>
    <x v="53"/>
    <x v="5"/>
    <s v="кг"/>
    <n v="10"/>
    <n v="791.8"/>
    <n v="900.5"/>
    <n v="108.70000000000005"/>
  </r>
  <r>
    <x v="150"/>
    <x v="1"/>
    <x v="46"/>
    <s v="С"/>
    <s v="Адрес75"/>
    <n v="170100"/>
    <x v="73"/>
    <x v="2"/>
    <s v="кг"/>
    <n v="10"/>
    <n v="786.19900000000007"/>
    <n v="900.5"/>
    <n v="114.30099999999993"/>
  </r>
  <r>
    <x v="150"/>
    <x v="9"/>
    <x v="38"/>
    <s v="ЭС"/>
    <s v="Адрес72"/>
    <n v="580000"/>
    <x v="3"/>
    <x v="2"/>
    <s v="кг"/>
    <n v="8"/>
    <n v="595.37240000000008"/>
    <n v="717.6"/>
    <n v="122.22759999999994"/>
  </r>
  <r>
    <x v="150"/>
    <x v="18"/>
    <x v="38"/>
    <s v="ЭС"/>
    <s v="Адрес72"/>
    <n v="280500"/>
    <x v="6"/>
    <x v="0"/>
    <s v="кг"/>
    <n v="15"/>
    <n v="905.75"/>
    <n v="1030.5"/>
    <n v="124.75"/>
  </r>
  <r>
    <x v="150"/>
    <x v="18"/>
    <x v="75"/>
    <s v="ЭС"/>
    <s v="Адрес150"/>
    <n v="1005040900"/>
    <x v="26"/>
    <x v="5"/>
    <s v="кг"/>
    <n v="4"/>
    <n v="934.8"/>
    <n v="1063.2"/>
    <n v="128.40000000000009"/>
  </r>
  <r>
    <x v="150"/>
    <x v="1"/>
    <x v="4"/>
    <s v="ЭС"/>
    <s v="Адрес77"/>
    <n v="20200"/>
    <x v="70"/>
    <x v="0"/>
    <s v="кг"/>
    <n v="3"/>
    <n v="588.29129999999998"/>
    <n v="732.3"/>
    <n v="144.00869999999998"/>
  </r>
  <r>
    <x v="150"/>
    <x v="1"/>
    <x v="12"/>
    <s v="ЭС"/>
    <s v="Адрес142"/>
    <n v="1005050000"/>
    <x v="76"/>
    <x v="1"/>
    <s v="кг"/>
    <n v="4.5999999999999996"/>
    <n v="1084.4249"/>
    <n v="1237.6760000000002"/>
    <n v="153.25110000000018"/>
  </r>
  <r>
    <x v="150"/>
    <x v="18"/>
    <x v="2"/>
    <s v="ЭС"/>
    <s v="Адрес154"/>
    <n v="1005050300"/>
    <x v="74"/>
    <x v="1"/>
    <s v="кг"/>
    <n v="21"/>
    <n v="2232.2972"/>
    <n v="2392.3200000000002"/>
    <n v="160.02280000000019"/>
  </r>
  <r>
    <x v="150"/>
    <x v="18"/>
    <x v="21"/>
    <s v="ЭС"/>
    <s v="Адрес141"/>
    <n v="1005186400"/>
    <x v="10"/>
    <x v="3"/>
    <s v="кг"/>
    <n v="4"/>
    <n v="1316"/>
    <n v="1497.2"/>
    <n v="181.20000000000005"/>
  </r>
  <r>
    <x v="150"/>
    <x v="18"/>
    <x v="0"/>
    <s v="С"/>
    <s v="Адрес151"/>
    <n v="1005040200"/>
    <x v="21"/>
    <x v="5"/>
    <s v="кг"/>
    <n v="3"/>
    <n v="0"/>
    <n v="244.11"/>
    <n v="244.11"/>
  </r>
  <r>
    <x v="151"/>
    <x v="18"/>
    <x v="13"/>
    <s v="ЭС"/>
    <s v="Адрес161"/>
    <n v="210200"/>
    <x v="19"/>
    <x v="6"/>
    <s v="кг"/>
    <n v="2.52"/>
    <n v="206.64"/>
    <n v="234.78"/>
    <n v="28.140000000000015"/>
  </r>
  <r>
    <x v="151"/>
    <x v="18"/>
    <x v="20"/>
    <s v="ЭС"/>
    <s v="Адрес140"/>
    <n v="30000"/>
    <x v="15"/>
    <x v="0"/>
    <s v="кг"/>
    <n v="2.52"/>
    <n v="206.64"/>
    <n v="234.78"/>
    <n v="28.140000000000015"/>
  </r>
  <r>
    <x v="151"/>
    <x v="18"/>
    <x v="244"/>
    <s v="Мм"/>
    <s v="Адрес50"/>
    <n v="1005040900"/>
    <x v="26"/>
    <x v="5"/>
    <s v="кг"/>
    <n v="5.7"/>
    <n v="255.62450000000001"/>
    <n v="290.64300000000003"/>
    <n v="35.018500000000017"/>
  </r>
  <r>
    <x v="151"/>
    <x v="18"/>
    <x v="20"/>
    <s v="ЭС"/>
    <s v="Адрес140"/>
    <n v="1005274000"/>
    <x v="71"/>
    <x v="7"/>
    <s v="кг"/>
    <n v="3.5"/>
    <n v="326.81360000000001"/>
    <n v="372.12"/>
    <n v="45.306399999999996"/>
  </r>
  <r>
    <x v="151"/>
    <x v="18"/>
    <x v="59"/>
    <s v="См"/>
    <s v="Адрес138"/>
    <n v="1005053500"/>
    <x v="58"/>
    <x v="1"/>
    <s v="кг"/>
    <n v="3.5"/>
    <n v="352.04610000000002"/>
    <n v="398.72"/>
    <n v="46.673900000000003"/>
  </r>
  <r>
    <x v="151"/>
    <x v="1"/>
    <x v="29"/>
    <s v="ЭС"/>
    <s v="Адрес107"/>
    <n v="270200"/>
    <x v="56"/>
    <x v="0"/>
    <s v="кг"/>
    <n v="5.5"/>
    <n v="377.685"/>
    <n v="429.60500000000002"/>
    <n v="51.920000000000016"/>
  </r>
  <r>
    <x v="151"/>
    <x v="1"/>
    <x v="61"/>
    <s v="ЭС"/>
    <s v="Адрес180"/>
    <n v="280500"/>
    <x v="6"/>
    <x v="0"/>
    <s v="кг"/>
    <n v="5"/>
    <n v="391.0385"/>
    <n v="444.8"/>
    <n v="53.761500000000012"/>
  </r>
  <r>
    <x v="151"/>
    <x v="1"/>
    <x v="267"/>
    <s v="Мм"/>
    <s v="Адрес177"/>
    <n v="1005050300"/>
    <x v="74"/>
    <x v="1"/>
    <s v="кг"/>
    <n v="5"/>
    <n v="395.9"/>
    <n v="450.25"/>
    <n v="54.350000000000023"/>
  </r>
  <r>
    <x v="151"/>
    <x v="1"/>
    <x v="40"/>
    <s v="ЭС"/>
    <s v="Адрес76"/>
    <n v="1005274600"/>
    <x v="32"/>
    <x v="7"/>
    <s v="кг"/>
    <n v="2.64"/>
    <n v="400.5564"/>
    <n v="455.64"/>
    <n v="55.08359999999999"/>
  </r>
  <r>
    <x v="151"/>
    <x v="18"/>
    <x v="0"/>
    <s v="С"/>
    <s v="Адрес151"/>
    <n v="1005040600"/>
    <x v="53"/>
    <x v="5"/>
    <s v="кг"/>
    <n v="6"/>
    <n v="429.3"/>
    <n v="488.22"/>
    <n v="58.920000000000016"/>
  </r>
  <r>
    <x v="151"/>
    <x v="18"/>
    <x v="160"/>
    <s v="См"/>
    <s v="Адрес10"/>
    <n v="210000"/>
    <x v="17"/>
    <x v="6"/>
    <s v="кг"/>
    <n v="4"/>
    <n v="335.30600000000004"/>
    <n v="401.6"/>
    <n v="66.293999999999983"/>
  </r>
  <r>
    <x v="151"/>
    <x v="1"/>
    <x v="4"/>
    <s v="ЭС"/>
    <s v="Адрес77"/>
    <n v="1005274600"/>
    <x v="32"/>
    <x v="7"/>
    <s v="кг"/>
    <n v="6.8"/>
    <n v="486.47200000000004"/>
    <n v="553.31600000000003"/>
    <n v="66.843999999999994"/>
  </r>
  <r>
    <x v="151"/>
    <x v="18"/>
    <x v="11"/>
    <s v="Опт"/>
    <s v="Адрес115"/>
    <n v="210200"/>
    <x v="19"/>
    <x v="6"/>
    <s v="кг"/>
    <n v="6"/>
    <n v="492.2328"/>
    <n v="559.91999999999996"/>
    <n v="67.687199999999962"/>
  </r>
  <r>
    <x v="151"/>
    <x v="18"/>
    <x v="221"/>
    <s v="Мм"/>
    <s v="Адрес53"/>
    <n v="1005712010"/>
    <x v="24"/>
    <x v="5"/>
    <s v="кг"/>
    <n v="4.8"/>
    <n v="509.98080000000004"/>
    <n v="580.79999999999995"/>
    <n v="70.81919999999991"/>
  </r>
  <r>
    <x v="151"/>
    <x v="1"/>
    <x v="268"/>
    <s v="Мм"/>
    <s v="Адрес270"/>
    <n v="1005712005"/>
    <x v="55"/>
    <x v="5"/>
    <s v="кг"/>
    <n v="4.8"/>
    <n v="506.25840000000005"/>
    <n v="580.79999999999995"/>
    <n v="74.541599999999903"/>
  </r>
  <r>
    <x v="151"/>
    <x v="18"/>
    <x v="67"/>
    <s v="ЭС"/>
    <s v="Адрес149"/>
    <n v="1005300500"/>
    <x v="28"/>
    <x v="7"/>
    <s v="кг"/>
    <n v="3.5"/>
    <n v="684.35500000000002"/>
    <n v="778.43499999999995"/>
    <n v="94.079999999999927"/>
  </r>
  <r>
    <x v="151"/>
    <x v="1"/>
    <x v="132"/>
    <s v="Мм"/>
    <s v="Адрес84"/>
    <n v="1005050300"/>
    <x v="74"/>
    <x v="1"/>
    <s v="кг"/>
    <n v="7.5"/>
    <n v="407.83"/>
    <n v="515.25"/>
    <n v="107.42000000000002"/>
  </r>
  <r>
    <x v="151"/>
    <x v="18"/>
    <x v="13"/>
    <s v="ЭС"/>
    <s v="Адрес161"/>
    <n v="270400"/>
    <x v="0"/>
    <x v="0"/>
    <s v="кг"/>
    <n v="5"/>
    <n v="682.18439999999998"/>
    <n v="802.85"/>
    <n v="120.66560000000004"/>
  </r>
  <r>
    <x v="151"/>
    <x v="18"/>
    <x v="32"/>
    <s v="ЭС"/>
    <s v="Адрес163"/>
    <n v="270300"/>
    <x v="61"/>
    <x v="0"/>
    <s v="кг"/>
    <n v="4"/>
    <n v="934.8"/>
    <n v="1063.2"/>
    <n v="128.40000000000009"/>
  </r>
  <r>
    <x v="151"/>
    <x v="1"/>
    <x v="6"/>
    <s v="С"/>
    <s v="Адрес78"/>
    <n v="15000"/>
    <x v="42"/>
    <x v="6"/>
    <s v="кг"/>
    <n v="3"/>
    <n v="588.29129999999998"/>
    <n v="732.3"/>
    <n v="144.00869999999998"/>
  </r>
  <r>
    <x v="151"/>
    <x v="18"/>
    <x v="140"/>
    <s v="См"/>
    <s v="Адрес144"/>
    <n v="1005712005"/>
    <x v="55"/>
    <x v="5"/>
    <s v="кг"/>
    <n v="9.6"/>
    <n v="1012.5168000000001"/>
    <n v="1161.5999999999999"/>
    <n v="149.08319999999981"/>
  </r>
  <r>
    <x v="151"/>
    <x v="18"/>
    <x v="11"/>
    <s v="Опт"/>
    <s v="Адрес115"/>
    <n v="5221000"/>
    <x v="13"/>
    <x v="6"/>
    <s v="кг"/>
    <n v="24"/>
    <n v="1281.8768"/>
    <n v="1452.72"/>
    <n v="170.84320000000002"/>
  </r>
  <r>
    <x v="151"/>
    <x v="1"/>
    <x v="29"/>
    <s v="ЭС"/>
    <s v="Адрес107"/>
    <n v="1005040200"/>
    <x v="21"/>
    <x v="5"/>
    <s v="кг"/>
    <n v="3"/>
    <n v="0"/>
    <n v="244.11"/>
    <n v="244.11"/>
  </r>
  <r>
    <x v="151"/>
    <x v="1"/>
    <x v="80"/>
    <s v="ЭС"/>
    <s v="Адрес105"/>
    <n v="270200"/>
    <x v="56"/>
    <x v="0"/>
    <s v="кг"/>
    <n v="4.2"/>
    <n v="410.81040000000002"/>
    <n v="702.24"/>
    <n v="291.42959999999999"/>
  </r>
  <r>
    <x v="151"/>
    <x v="18"/>
    <x v="12"/>
    <s v="ЭС"/>
    <s v="Адрес142"/>
    <n v="1005274300"/>
    <x v="75"/>
    <x v="7"/>
    <s v="кг"/>
    <n v="17.5"/>
    <n v="2136.7950000000001"/>
    <n v="2430.4"/>
    <n v="293.60500000000002"/>
  </r>
  <r>
    <x v="152"/>
    <x v="1"/>
    <x v="19"/>
    <s v="ЭС"/>
    <s v="Адрес134"/>
    <n v="1005051600"/>
    <x v="72"/>
    <x v="1"/>
    <s v="кг"/>
    <n v="1.65"/>
    <n v="230.54680000000002"/>
    <n v="262.57"/>
    <n v="32.023199999999974"/>
  </r>
  <r>
    <x v="152"/>
    <x v="1"/>
    <x v="20"/>
    <s v="ЭС"/>
    <s v="Адрес140"/>
    <n v="220000"/>
    <x v="17"/>
    <x v="6"/>
    <s v="кг"/>
    <n v="1.65"/>
    <n v="229.9539"/>
    <n v="262.57"/>
    <n v="32.616099999999989"/>
  </r>
  <r>
    <x v="152"/>
    <x v="18"/>
    <x v="258"/>
    <s v="Мм"/>
    <s v="Адрес197"/>
    <n v="1005244300"/>
    <x v="62"/>
    <x v="7"/>
    <s v="кг"/>
    <n v="5.7"/>
    <n v="255.64500000000001"/>
    <n v="290.64300000000003"/>
    <n v="34.998000000000019"/>
  </r>
  <r>
    <x v="152"/>
    <x v="1"/>
    <x v="67"/>
    <s v="ЭС"/>
    <s v="Адрес149"/>
    <n v="1005053500"/>
    <x v="58"/>
    <x v="1"/>
    <s v="кг"/>
    <n v="3.5"/>
    <n v="352.04610000000002"/>
    <n v="398.72"/>
    <n v="46.673900000000003"/>
  </r>
  <r>
    <x v="152"/>
    <x v="18"/>
    <x v="141"/>
    <s v="Мм"/>
    <s v="Адрес13"/>
    <n v="1005300500"/>
    <x v="28"/>
    <x v="7"/>
    <s v="кг"/>
    <n v="3"/>
    <n v="287.30279999999999"/>
    <n v="335.25"/>
    <n v="47.947200000000009"/>
  </r>
  <r>
    <x v="152"/>
    <x v="1"/>
    <x v="34"/>
    <s v="С"/>
    <s v="Адрес120"/>
    <n v="1005052500"/>
    <x v="51"/>
    <x v="1"/>
    <s v="кг"/>
    <n v="3.5"/>
    <n v="350.52499999999998"/>
    <n v="398.72"/>
    <n v="48.19500000000005"/>
  </r>
  <r>
    <x v="152"/>
    <x v="1"/>
    <x v="17"/>
    <s v="ЭС"/>
    <s v="Адрес132"/>
    <n v="15000"/>
    <x v="42"/>
    <x v="6"/>
    <s v="кг"/>
    <n v="3.5"/>
    <n v="321.11560000000003"/>
    <n v="372.12"/>
    <n v="51.004399999999976"/>
  </r>
  <r>
    <x v="152"/>
    <x v="1"/>
    <x v="16"/>
    <s v="ЭС"/>
    <s v="Адрес146"/>
    <n v="1005212101"/>
    <x v="20"/>
    <x v="3"/>
    <s v="кг"/>
    <n v="8"/>
    <n v="427.28320000000002"/>
    <n v="484.24"/>
    <n v="56.956799999999987"/>
  </r>
  <r>
    <x v="152"/>
    <x v="1"/>
    <x v="17"/>
    <s v="ЭС"/>
    <s v="Адрес132"/>
    <n v="1005050000"/>
    <x v="76"/>
    <x v="1"/>
    <s v="кг"/>
    <n v="3.5"/>
    <n v="301.27019999999999"/>
    <n v="372.12"/>
    <n v="70.849800000000016"/>
  </r>
  <r>
    <x v="152"/>
    <x v="18"/>
    <x v="33"/>
    <s v="К"/>
    <s v="Адрес90"/>
    <n v="5190002"/>
    <x v="25"/>
    <x v="6"/>
    <s v="кг"/>
    <n v="5.5"/>
    <n v="570.9"/>
    <n v="649.22"/>
    <n v="78.32000000000005"/>
  </r>
  <r>
    <x v="152"/>
    <x v="18"/>
    <x v="61"/>
    <s v="ЭС"/>
    <s v="Адрес180"/>
    <n v="1005274000"/>
    <x v="71"/>
    <x v="7"/>
    <s v="кг"/>
    <n v="3.5"/>
    <n v="684.38340000000005"/>
    <n v="778.43499999999995"/>
    <n v="94.051599999999894"/>
  </r>
  <r>
    <x v="152"/>
    <x v="1"/>
    <x v="3"/>
    <s v="С"/>
    <s v="Адрес156"/>
    <n v="1005212000"/>
    <x v="57"/>
    <x v="3"/>
    <s v="кг"/>
    <n v="5.2"/>
    <n v="731.98"/>
    <n v="836"/>
    <n v="104.01999999999998"/>
  </r>
  <r>
    <x v="152"/>
    <x v="18"/>
    <x v="36"/>
    <s v="См"/>
    <s v="Адрес104"/>
    <n v="210200"/>
    <x v="19"/>
    <x v="6"/>
    <s v="кг"/>
    <n v="7.5"/>
    <n v="407.83"/>
    <n v="515.25"/>
    <n v="107.42000000000002"/>
  </r>
  <r>
    <x v="152"/>
    <x v="18"/>
    <x v="29"/>
    <s v="ЭС"/>
    <s v="Адрес107"/>
    <n v="1005300500"/>
    <x v="28"/>
    <x v="7"/>
    <s v="кг"/>
    <n v="7.5"/>
    <n v="407.83"/>
    <n v="515.25"/>
    <n v="107.42000000000002"/>
  </r>
  <r>
    <x v="152"/>
    <x v="1"/>
    <x v="20"/>
    <s v="ЭС"/>
    <s v="Адрес140"/>
    <n v="15000"/>
    <x v="42"/>
    <x v="6"/>
    <s v="кг"/>
    <n v="4"/>
    <n v="820.94800000000009"/>
    <n v="933.2"/>
    <n v="112.25199999999995"/>
  </r>
  <r>
    <x v="152"/>
    <x v="18"/>
    <x v="7"/>
    <s v="См"/>
    <s v="Адрес118"/>
    <n v="1005040600"/>
    <x v="53"/>
    <x v="5"/>
    <s v="кг"/>
    <n v="4"/>
    <n v="820"/>
    <n v="933.2"/>
    <n v="113.20000000000005"/>
  </r>
  <r>
    <x v="152"/>
    <x v="18"/>
    <x v="31"/>
    <s v="ЭС"/>
    <s v="Адрес114"/>
    <n v="1005040700"/>
    <x v="33"/>
    <x v="5"/>
    <s v="кг"/>
    <n v="17"/>
    <n v="843.37"/>
    <n v="959.14"/>
    <n v="115.76999999999998"/>
  </r>
  <r>
    <x v="152"/>
    <x v="18"/>
    <x v="46"/>
    <s v="С"/>
    <s v="Адрес75"/>
    <n v="170101"/>
    <x v="8"/>
    <x v="2"/>
    <s v="кг"/>
    <n v="1.8720000000000001"/>
    <n v="781.17600000000004"/>
    <n v="898.44"/>
    <n v="117.26400000000001"/>
  </r>
  <r>
    <x v="152"/>
    <x v="18"/>
    <x v="36"/>
    <s v="См"/>
    <s v="Адрес104"/>
    <n v="1005274300"/>
    <x v="75"/>
    <x v="7"/>
    <s v="кг"/>
    <n v="4"/>
    <n v="934.8"/>
    <n v="1063.2"/>
    <n v="128.40000000000009"/>
  </r>
  <r>
    <x v="152"/>
    <x v="1"/>
    <x v="60"/>
    <s v="ЭС"/>
    <s v="Адрес64"/>
    <n v="1005052700"/>
    <x v="77"/>
    <x v="1"/>
    <s v="кг"/>
    <n v="5"/>
    <n v="582.71749999999997"/>
    <n v="716.1"/>
    <n v="133.38250000000005"/>
  </r>
  <r>
    <x v="152"/>
    <x v="18"/>
    <x v="82"/>
    <s v="Мм"/>
    <s v="Адрес60"/>
    <n v="573100"/>
    <x v="23"/>
    <x v="2"/>
    <s v="кг"/>
    <n v="24"/>
    <n v="1281.6960000000001"/>
    <n v="1452.72"/>
    <n v="171.02399999999989"/>
  </r>
  <r>
    <x v="152"/>
    <x v="18"/>
    <x v="101"/>
    <s v="Опт"/>
    <s v="Адрес127"/>
    <n v="1005244300"/>
    <x v="62"/>
    <x v="7"/>
    <s v="кг"/>
    <n v="2.8"/>
    <n v="273.87360000000001"/>
    <n v="468.16"/>
    <n v="194.28640000000001"/>
  </r>
  <r>
    <x v="152"/>
    <x v="18"/>
    <x v="4"/>
    <s v="ЭС"/>
    <s v="Адрес77"/>
    <n v="1005300500"/>
    <x v="28"/>
    <x v="7"/>
    <s v="кг"/>
    <n v="5.88"/>
    <n v="1686.3720000000001"/>
    <n v="1920.3"/>
    <n v="233.92799999999988"/>
  </r>
  <r>
    <x v="152"/>
    <x v="18"/>
    <x v="84"/>
    <s v="См"/>
    <s v="Адрес173"/>
    <n v="1005040700"/>
    <x v="33"/>
    <x v="5"/>
    <s v="кг"/>
    <n v="4.3959999999999999"/>
    <n v="1709.1088"/>
    <n v="1944.04"/>
    <n v="234.93119999999999"/>
  </r>
  <r>
    <x v="152"/>
    <x v="18"/>
    <x v="30"/>
    <s v="ЭС"/>
    <s v="Адрес92"/>
    <n v="1005050000"/>
    <x v="76"/>
    <x v="1"/>
    <s v="кг"/>
    <n v="64"/>
    <n v="3418.2656000000002"/>
    <n v="3873.92"/>
    <n v="455.6543999999999"/>
  </r>
  <r>
    <x v="153"/>
    <x v="18"/>
    <x v="30"/>
    <s v="ЭС"/>
    <s v="Адрес92"/>
    <n v="20100"/>
    <x v="5"/>
    <x v="0"/>
    <s v="кг"/>
    <n v="1.32"/>
    <n v="200.27640000000002"/>
    <n v="227.82"/>
    <n v="27.543599999999969"/>
  </r>
  <r>
    <x v="153"/>
    <x v="1"/>
    <x v="18"/>
    <s v="С"/>
    <s v="Адрес135"/>
    <n v="1005040400"/>
    <x v="35"/>
    <x v="5"/>
    <s v="кг"/>
    <n v="2.4"/>
    <n v="224.352"/>
    <n v="255.16800000000001"/>
    <n v="30.816000000000003"/>
  </r>
  <r>
    <x v="153"/>
    <x v="1"/>
    <x v="12"/>
    <s v="ЭС"/>
    <s v="Адрес142"/>
    <n v="1005030501"/>
    <x v="34"/>
    <x v="5"/>
    <s v="кг"/>
    <n v="2.8"/>
    <n v="280.42"/>
    <n v="318.976"/>
    <n v="38.555999999999983"/>
  </r>
  <r>
    <x v="153"/>
    <x v="1"/>
    <x v="3"/>
    <s v="С"/>
    <s v="Адрес156"/>
    <n v="1005052600"/>
    <x v="39"/>
    <x v="1"/>
    <s v="кг"/>
    <n v="3.5"/>
    <n v="355.07740000000001"/>
    <n v="398.72"/>
    <n v="43.642600000000016"/>
  </r>
  <r>
    <x v="153"/>
    <x v="1"/>
    <x v="114"/>
    <s v="См"/>
    <s v="Адрес159"/>
    <n v="573100"/>
    <x v="23"/>
    <x v="2"/>
    <s v="кг"/>
    <n v="8"/>
    <n v="427.4128"/>
    <n v="484.24"/>
    <n v="56.827200000000005"/>
  </r>
  <r>
    <x v="153"/>
    <x v="1"/>
    <x v="69"/>
    <s v="ЭС"/>
    <s v="Адрес133"/>
    <n v="1005040500"/>
    <x v="11"/>
    <x v="5"/>
    <s v="кг"/>
    <n v="6"/>
    <n v="429.24"/>
    <n v="488.22"/>
    <n v="58.980000000000018"/>
  </r>
  <r>
    <x v="153"/>
    <x v="18"/>
    <x v="61"/>
    <s v="ЭС"/>
    <s v="Адрес180"/>
    <n v="1005040800"/>
    <x v="9"/>
    <x v="5"/>
    <s v="кг"/>
    <n v="6"/>
    <n v="429.24"/>
    <n v="488.22"/>
    <n v="58.980000000000018"/>
  </r>
  <r>
    <x v="153"/>
    <x v="18"/>
    <x v="7"/>
    <s v="См"/>
    <s v="Адрес118"/>
    <n v="5160002"/>
    <x v="38"/>
    <x v="6"/>
    <s v="кг"/>
    <n v="7.5"/>
    <n v="452.75"/>
    <n v="515.25"/>
    <n v="62.5"/>
  </r>
  <r>
    <x v="153"/>
    <x v="18"/>
    <x v="46"/>
    <s v="С"/>
    <s v="Адрес75"/>
    <n v="1005244300"/>
    <x v="62"/>
    <x v="7"/>
    <s v="кг"/>
    <n v="4.5999999999999996"/>
    <n v="470.86520000000002"/>
    <n v="536.59"/>
    <n v="65.724800000000016"/>
  </r>
  <r>
    <x v="153"/>
    <x v="1"/>
    <x v="20"/>
    <s v="ЭС"/>
    <s v="Адрес140"/>
    <n v="1005052600"/>
    <x v="39"/>
    <x v="1"/>
    <s v="кг"/>
    <n v="4.5999999999999996"/>
    <n v="470.86520000000002"/>
    <n v="536.59"/>
    <n v="65.724800000000016"/>
  </r>
  <r>
    <x v="153"/>
    <x v="1"/>
    <x v="269"/>
    <s v="Мм"/>
    <s v="Адрес171"/>
    <n v="1005712010"/>
    <x v="24"/>
    <x v="5"/>
    <s v="кг"/>
    <n v="4.8"/>
    <n v="509.98080000000004"/>
    <n v="580.79999999999995"/>
    <n v="70.81919999999991"/>
  </r>
  <r>
    <x v="153"/>
    <x v="18"/>
    <x v="18"/>
    <s v="С"/>
    <s v="Адрес135"/>
    <n v="260200"/>
    <x v="66"/>
    <x v="6"/>
    <s v="кг"/>
    <n v="5"/>
    <n v="548.45000000000005"/>
    <n v="621"/>
    <n v="72.549999999999955"/>
  </r>
  <r>
    <x v="153"/>
    <x v="18"/>
    <x v="140"/>
    <s v="См"/>
    <s v="Адрес144"/>
    <n v="1005186100"/>
    <x v="40"/>
    <x v="3"/>
    <s v="кг"/>
    <n v="6.4"/>
    <n v="524.88400000000001"/>
    <n v="607.20000000000005"/>
    <n v="82.316000000000031"/>
  </r>
  <r>
    <x v="153"/>
    <x v="18"/>
    <x v="6"/>
    <s v="С"/>
    <s v="Адрес78"/>
    <n v="5162402"/>
    <x v="31"/>
    <x v="6"/>
    <s v="кг"/>
    <n v="6.4"/>
    <n v="520.21600000000001"/>
    <n v="607.20000000000005"/>
    <n v="86.984000000000037"/>
  </r>
  <r>
    <x v="153"/>
    <x v="1"/>
    <x v="22"/>
    <s v="ЭС"/>
    <s v="Адрес129"/>
    <n v="1005300500"/>
    <x v="28"/>
    <x v="7"/>
    <s v="кг"/>
    <n v="3.5"/>
    <n v="684.35500000000002"/>
    <n v="778.43499999999995"/>
    <n v="94.079999999999927"/>
  </r>
  <r>
    <x v="153"/>
    <x v="18"/>
    <x v="46"/>
    <s v="С"/>
    <s v="Адрес75"/>
    <n v="5190002"/>
    <x v="25"/>
    <x v="6"/>
    <s v="кг"/>
    <n v="2.58"/>
    <n v="789.69299999999998"/>
    <n v="900.5"/>
    <n v="110.80700000000002"/>
  </r>
  <r>
    <x v="153"/>
    <x v="1"/>
    <x v="59"/>
    <s v="См"/>
    <s v="Адрес138"/>
    <n v="1005360000"/>
    <x v="30"/>
    <x v="7"/>
    <s v="кг"/>
    <n v="2.5"/>
    <n v="526.69200000000001"/>
    <n v="650.95000000000005"/>
    <n v="124.25800000000004"/>
  </r>
  <r>
    <x v="153"/>
    <x v="18"/>
    <x v="7"/>
    <s v="См"/>
    <s v="Адрес118"/>
    <n v="1005300000"/>
    <x v="36"/>
    <x v="7"/>
    <s v="кг"/>
    <n v="5.28"/>
    <n v="961.37760000000003"/>
    <n v="1093.68"/>
    <n v="132.30240000000003"/>
  </r>
  <r>
    <x v="153"/>
    <x v="18"/>
    <x v="7"/>
    <s v="См"/>
    <s v="Адрес118"/>
    <n v="1005300000"/>
    <x v="36"/>
    <x v="7"/>
    <s v="кг"/>
    <n v="3.5"/>
    <n v="627.96510000000001"/>
    <n v="778.43499999999995"/>
    <n v="150.46989999999994"/>
  </r>
  <r>
    <x v="153"/>
    <x v="1"/>
    <x v="12"/>
    <s v="ЭС"/>
    <s v="Адрес142"/>
    <n v="580000"/>
    <x v="3"/>
    <x v="2"/>
    <s v="кг"/>
    <n v="16"/>
    <n v="1190.8784000000001"/>
    <n v="1347.68"/>
    <n v="156.80160000000001"/>
  </r>
  <r>
    <x v="153"/>
    <x v="18"/>
    <x v="27"/>
    <s v="См"/>
    <s v="Адрес106"/>
    <n v="20200"/>
    <x v="70"/>
    <x v="0"/>
    <s v="кг"/>
    <n v="2.6880000000000002"/>
    <n v="290.62880000000001"/>
    <n v="468.16"/>
    <n v="177.53120000000001"/>
  </r>
  <r>
    <x v="153"/>
    <x v="18"/>
    <x v="5"/>
    <s v="ЭС"/>
    <s v="Адрес89"/>
    <n v="1005186100"/>
    <x v="40"/>
    <x v="3"/>
    <s v="кг"/>
    <n v="4"/>
    <n v="1316"/>
    <n v="1497.2"/>
    <n v="181.20000000000005"/>
  </r>
  <r>
    <x v="153"/>
    <x v="18"/>
    <x v="38"/>
    <s v="ЭС"/>
    <s v="Адрес72"/>
    <n v="1005050000"/>
    <x v="76"/>
    <x v="1"/>
    <s v="кг"/>
    <n v="4"/>
    <n v="1316"/>
    <n v="1497.2"/>
    <n v="181.20000000000005"/>
  </r>
  <r>
    <x v="153"/>
    <x v="18"/>
    <x v="24"/>
    <s v="См"/>
    <s v="Адрес87"/>
    <n v="5160002"/>
    <x v="38"/>
    <x v="6"/>
    <s v="кг"/>
    <n v="6.45"/>
    <n v="1716.7620000000002"/>
    <n v="1943.7"/>
    <n v="226.93799999999987"/>
  </r>
  <r>
    <x v="153"/>
    <x v="18"/>
    <x v="61"/>
    <s v="ЭС"/>
    <s v="Адрес180"/>
    <n v="1005040400"/>
    <x v="35"/>
    <x v="5"/>
    <s v="кг"/>
    <n v="12"/>
    <n v="1046.3269"/>
    <n v="1275.8399999999999"/>
    <n v="229.51309999999989"/>
  </r>
  <r>
    <x v="154"/>
    <x v="1"/>
    <x v="2"/>
    <s v="ЭС"/>
    <s v="Адрес154"/>
    <n v="1005040600"/>
    <x v="53"/>
    <x v="5"/>
    <s v="кг"/>
    <n v="3"/>
    <n v="214.65"/>
    <n v="244.11"/>
    <n v="29.460000000000008"/>
  </r>
  <r>
    <x v="154"/>
    <x v="1"/>
    <x v="41"/>
    <s v="См"/>
    <s v="Адрес137"/>
    <n v="1005040800"/>
    <x v="9"/>
    <x v="5"/>
    <s v="кг"/>
    <n v="3"/>
    <n v="214.62"/>
    <n v="244.11"/>
    <n v="29.490000000000009"/>
  </r>
  <r>
    <x v="154"/>
    <x v="18"/>
    <x v="60"/>
    <s v="ЭС"/>
    <s v="Адрес64"/>
    <n v="170000"/>
    <x v="67"/>
    <x v="2"/>
    <s v="кг"/>
    <n v="5.7"/>
    <n v="255.58800000000002"/>
    <n v="290.64300000000003"/>
    <n v="35.055000000000007"/>
  </r>
  <r>
    <x v="154"/>
    <x v="18"/>
    <x v="60"/>
    <s v="ЭС"/>
    <s v="Адрес64"/>
    <n v="5162402"/>
    <x v="31"/>
    <x v="6"/>
    <s v="кг"/>
    <n v="1.65"/>
    <n v="272.68889999999999"/>
    <n v="310.31"/>
    <n v="37.621100000000013"/>
  </r>
  <r>
    <x v="154"/>
    <x v="18"/>
    <x v="4"/>
    <s v="ЭС"/>
    <s v="Адрес77"/>
    <n v="5162402"/>
    <x v="31"/>
    <x v="6"/>
    <s v="кг"/>
    <n v="3.2"/>
    <n v="263.66000000000003"/>
    <n v="303.60000000000002"/>
    <n v="39.94"/>
  </r>
  <r>
    <x v="154"/>
    <x v="1"/>
    <x v="67"/>
    <s v="ЭС"/>
    <s v="Адрес149"/>
    <n v="1005220000"/>
    <x v="60"/>
    <x v="3"/>
    <s v="кг"/>
    <n v="3.5"/>
    <n v="327.14499999999998"/>
    <n v="372.12"/>
    <n v="44.975000000000023"/>
  </r>
  <r>
    <x v="154"/>
    <x v="18"/>
    <x v="66"/>
    <s v="ЭС"/>
    <s v="Адрес69"/>
    <n v="190000"/>
    <x v="54"/>
    <x v="6"/>
    <s v="кг"/>
    <n v="4"/>
    <n v="352.78"/>
    <n v="401.6"/>
    <n v="48.82000000000005"/>
  </r>
  <r>
    <x v="154"/>
    <x v="18"/>
    <x v="30"/>
    <s v="ЭС"/>
    <s v="Адрес92"/>
    <n v="1005040800"/>
    <x v="9"/>
    <x v="5"/>
    <s v="кг"/>
    <n v="5"/>
    <n v="395.9"/>
    <n v="450.25"/>
    <n v="54.350000000000023"/>
  </r>
  <r>
    <x v="154"/>
    <x v="18"/>
    <x v="40"/>
    <s v="ЭС"/>
    <s v="Адрес76"/>
    <n v="170000"/>
    <x v="67"/>
    <x v="2"/>
    <s v="кг"/>
    <n v="2.64"/>
    <n v="400.55280000000005"/>
    <n v="455.64"/>
    <n v="55.087199999999939"/>
  </r>
  <r>
    <x v="154"/>
    <x v="18"/>
    <x v="88"/>
    <s v="ЭС"/>
    <s v="Адрес71"/>
    <n v="1005040700"/>
    <x v="33"/>
    <x v="5"/>
    <s v="кг"/>
    <n v="6"/>
    <n v="429.24"/>
    <n v="488.22"/>
    <n v="58.980000000000018"/>
  </r>
  <r>
    <x v="154"/>
    <x v="18"/>
    <x v="6"/>
    <s v="С"/>
    <s v="Адрес78"/>
    <n v="1005050000"/>
    <x v="76"/>
    <x v="1"/>
    <s v="кг"/>
    <n v="10.5"/>
    <n v="1133.2209"/>
    <n v="1196.1600000000001"/>
    <n v="62.939100000000053"/>
  </r>
  <r>
    <x v="154"/>
    <x v="1"/>
    <x v="25"/>
    <s v="ЭС"/>
    <s v="Адрес131"/>
    <n v="1005244300"/>
    <x v="62"/>
    <x v="7"/>
    <s v="кг"/>
    <n v="2.7"/>
    <n v="481.65300000000002"/>
    <n v="547.803"/>
    <n v="66.149999999999977"/>
  </r>
  <r>
    <x v="154"/>
    <x v="18"/>
    <x v="28"/>
    <s v="ЭС"/>
    <s v="Адрес130"/>
    <n v="190000"/>
    <x v="54"/>
    <x v="6"/>
    <s v="кг"/>
    <n v="7.5"/>
    <n v="448.9"/>
    <n v="515.25"/>
    <n v="66.350000000000023"/>
  </r>
  <r>
    <x v="154"/>
    <x v="1"/>
    <x v="25"/>
    <s v="ЭС"/>
    <s v="Адрес131"/>
    <n v="5281000"/>
    <x v="46"/>
    <x v="6"/>
    <s v="кг"/>
    <n v="2.56"/>
    <n v="199.5104"/>
    <n v="267.83999999999997"/>
    <n v="68.329599999999971"/>
  </r>
  <r>
    <x v="154"/>
    <x v="18"/>
    <x v="101"/>
    <s v="Опт"/>
    <s v="Адрес127"/>
    <n v="1005201100"/>
    <x v="45"/>
    <x v="3"/>
    <s v="кг"/>
    <n v="1.96"/>
    <n v="562.79999999999995"/>
    <n v="640.1"/>
    <n v="77.300000000000068"/>
  </r>
  <r>
    <x v="154"/>
    <x v="1"/>
    <x v="47"/>
    <s v="ЭС"/>
    <s v="Адрес162"/>
    <n v="1005274000"/>
    <x v="71"/>
    <x v="7"/>
    <s v="кг"/>
    <n v="5.5"/>
    <n v="570.9"/>
    <n v="649.22"/>
    <n v="78.32000000000005"/>
  </r>
  <r>
    <x v="154"/>
    <x v="18"/>
    <x v="46"/>
    <s v="С"/>
    <s v="Адрес75"/>
    <n v="1005712305"/>
    <x v="59"/>
    <x v="5"/>
    <s v="кг"/>
    <n v="5"/>
    <n v="610.5"/>
    <n v="694.4"/>
    <n v="83.899999999999977"/>
  </r>
  <r>
    <x v="154"/>
    <x v="18"/>
    <x v="16"/>
    <s v="ЭС"/>
    <s v="Адрес146"/>
    <n v="20000"/>
    <x v="48"/>
    <x v="0"/>
    <s v="кг"/>
    <n v="2.2999999999999998"/>
    <n v="658.18"/>
    <n v="748.7"/>
    <n v="90.520000000000095"/>
  </r>
  <r>
    <x v="154"/>
    <x v="1"/>
    <x v="17"/>
    <s v="ЭС"/>
    <s v="Адрес132"/>
    <n v="5190002"/>
    <x v="25"/>
    <x v="6"/>
    <s v="кг"/>
    <n v="3.01"/>
    <n v="747.80510000000004"/>
    <n v="850.64"/>
    <n v="102.83489999999995"/>
  </r>
  <r>
    <x v="154"/>
    <x v="18"/>
    <x v="37"/>
    <s v="ЭС"/>
    <s v="Адрес181"/>
    <n v="1005186100"/>
    <x v="40"/>
    <x v="3"/>
    <s v="кг"/>
    <n v="4"/>
    <n v="820"/>
    <n v="933.2"/>
    <n v="113.20000000000005"/>
  </r>
  <r>
    <x v="154"/>
    <x v="1"/>
    <x v="12"/>
    <s v="ЭС"/>
    <s v="Адрес142"/>
    <n v="170101"/>
    <x v="8"/>
    <x v="2"/>
    <s v="кг"/>
    <n v="2.496"/>
    <n v="915.84"/>
    <n v="1041.5999999999999"/>
    <n v="125.75999999999988"/>
  </r>
  <r>
    <x v="154"/>
    <x v="18"/>
    <x v="46"/>
    <s v="С"/>
    <s v="Адрес75"/>
    <n v="5160002"/>
    <x v="38"/>
    <x v="6"/>
    <s v="кг"/>
    <n v="4"/>
    <n v="934.8"/>
    <n v="1063.2"/>
    <n v="128.40000000000009"/>
  </r>
  <r>
    <x v="154"/>
    <x v="1"/>
    <x v="93"/>
    <s v="Мм"/>
    <s v="Адрес95"/>
    <n v="1005244300"/>
    <x v="62"/>
    <x v="7"/>
    <s v="кг"/>
    <n v="4"/>
    <n v="934.8"/>
    <n v="1063.2"/>
    <n v="128.40000000000009"/>
  </r>
  <r>
    <x v="154"/>
    <x v="18"/>
    <x v="35"/>
    <s v="ЭС"/>
    <s v="Адрес103"/>
    <n v="1005712305"/>
    <x v="59"/>
    <x v="5"/>
    <s v="кг"/>
    <n v="9.6"/>
    <n v="1511.04"/>
    <n v="1718.4"/>
    <n v="207.36000000000013"/>
  </r>
  <r>
    <x v="154"/>
    <x v="1"/>
    <x v="2"/>
    <s v="ЭС"/>
    <s v="Адрес154"/>
    <n v="1005040500"/>
    <x v="11"/>
    <x v="5"/>
    <s v="кг"/>
    <n v="6"/>
    <n v="108.71340000000001"/>
    <n v="412.2"/>
    <n v="303.48659999999995"/>
  </r>
  <r>
    <x v="155"/>
    <x v="18"/>
    <x v="29"/>
    <s v="ЭС"/>
    <s v="Адрес107"/>
    <n v="1005244000"/>
    <x v="50"/>
    <x v="7"/>
    <s v="кг"/>
    <n v="3"/>
    <n v="214.62"/>
    <n v="244.11"/>
    <n v="29.490000000000009"/>
  </r>
  <r>
    <x v="155"/>
    <x v="18"/>
    <x v="84"/>
    <s v="См"/>
    <s v="Адрес173"/>
    <n v="1005052800"/>
    <x v="80"/>
    <x v="1"/>
    <s v="кг"/>
    <n v="2.4"/>
    <n v="224.352"/>
    <n v="255.16800000000001"/>
    <n v="30.816000000000003"/>
  </r>
  <r>
    <x v="155"/>
    <x v="1"/>
    <x v="140"/>
    <s v="См"/>
    <s v="Адрес144"/>
    <n v="1005051500"/>
    <x v="1"/>
    <x v="1"/>
    <s v="кг"/>
    <n v="5.7"/>
    <n v="255.64500000000001"/>
    <n v="290.64300000000003"/>
    <n v="34.998000000000019"/>
  </r>
  <r>
    <x v="155"/>
    <x v="18"/>
    <x v="40"/>
    <s v="ЭС"/>
    <s v="Адрес76"/>
    <n v="1005050100"/>
    <x v="69"/>
    <x v="1"/>
    <s v="кг"/>
    <n v="5.7"/>
    <n v="255.64500000000001"/>
    <n v="290.64300000000003"/>
    <n v="34.998000000000019"/>
  </r>
  <r>
    <x v="155"/>
    <x v="1"/>
    <x v="34"/>
    <s v="С"/>
    <s v="Адрес120"/>
    <n v="1005051700"/>
    <x v="2"/>
    <x v="1"/>
    <s v="кг"/>
    <n v="1.65"/>
    <n v="272.69"/>
    <n v="310.31"/>
    <n v="37.620000000000005"/>
  </r>
  <r>
    <x v="155"/>
    <x v="18"/>
    <x v="66"/>
    <s v="ЭС"/>
    <s v="Адрес69"/>
    <n v="5162402"/>
    <x v="31"/>
    <x v="6"/>
    <s v="кг"/>
    <n v="3.2"/>
    <n v="263.66000000000003"/>
    <n v="303.60000000000002"/>
    <n v="39.94"/>
  </r>
  <r>
    <x v="155"/>
    <x v="1"/>
    <x v="117"/>
    <s v="Мм"/>
    <s v="Адрес33"/>
    <n v="1005186100"/>
    <x v="40"/>
    <x v="3"/>
    <s v="кг"/>
    <n v="3"/>
    <n v="287.30279999999999"/>
    <n v="335.25"/>
    <n v="47.947200000000009"/>
  </r>
  <r>
    <x v="155"/>
    <x v="18"/>
    <x v="33"/>
    <s v="К"/>
    <s v="Адрес90"/>
    <n v="260100"/>
    <x v="16"/>
    <x v="6"/>
    <s v="кг"/>
    <n v="5"/>
    <n v="395.9"/>
    <n v="450.25"/>
    <n v="54.350000000000023"/>
  </r>
  <r>
    <x v="155"/>
    <x v="18"/>
    <x v="109"/>
    <s v="Опт"/>
    <s v="Адрес153"/>
    <n v="170100"/>
    <x v="73"/>
    <x v="2"/>
    <s v="кг"/>
    <n v="2.56"/>
    <n v="259.11360000000002"/>
    <n v="319.36"/>
    <n v="60.246399999999994"/>
  </r>
  <r>
    <x v="155"/>
    <x v="1"/>
    <x v="153"/>
    <s v="Мм"/>
    <s v="Адрес272"/>
    <n v="5190002"/>
    <x v="25"/>
    <x v="6"/>
    <s v="кг"/>
    <n v="7.5"/>
    <n v="452.9425"/>
    <n v="515.25"/>
    <n v="62.307500000000005"/>
  </r>
  <r>
    <x v="155"/>
    <x v="18"/>
    <x v="37"/>
    <s v="ЭС"/>
    <s v="Адрес181"/>
    <n v="1005712005"/>
    <x v="55"/>
    <x v="5"/>
    <s v="кг"/>
    <n v="2.64"/>
    <n v="480.72"/>
    <n v="546.84"/>
    <n v="66.12"/>
  </r>
  <r>
    <x v="155"/>
    <x v="1"/>
    <x v="22"/>
    <s v="ЭС"/>
    <s v="Адрес129"/>
    <n v="260000"/>
    <x v="79"/>
    <x v="6"/>
    <s v="кг"/>
    <n v="6"/>
    <n v="492.2328"/>
    <n v="559.91999999999996"/>
    <n v="67.687199999999962"/>
  </r>
  <r>
    <x v="155"/>
    <x v="18"/>
    <x v="95"/>
    <s v="ЭС"/>
    <s v="Адрес155"/>
    <n v="1005244600"/>
    <x v="49"/>
    <x v="7"/>
    <s v="кг"/>
    <n v="3.5"/>
    <n v="301.27019999999999"/>
    <n v="372.12"/>
    <n v="70.849800000000016"/>
  </r>
  <r>
    <x v="155"/>
    <x v="18"/>
    <x v="24"/>
    <s v="См"/>
    <s v="Адрес87"/>
    <n v="1005201100"/>
    <x v="45"/>
    <x v="3"/>
    <s v="кг"/>
    <n v="2"/>
    <n v="324.30540000000002"/>
    <n v="397.1"/>
    <n v="72.794600000000003"/>
  </r>
  <r>
    <x v="155"/>
    <x v="18"/>
    <x v="24"/>
    <s v="См"/>
    <s v="Адрес87"/>
    <n v="1005712005"/>
    <x v="55"/>
    <x v="5"/>
    <s v="кг"/>
    <n v="4.8"/>
    <n v="506.25840000000005"/>
    <n v="580.79999999999995"/>
    <n v="74.541599999999903"/>
  </r>
  <r>
    <x v="155"/>
    <x v="18"/>
    <x v="6"/>
    <s v="С"/>
    <s v="Адрес78"/>
    <n v="1005712305"/>
    <x v="59"/>
    <x v="5"/>
    <s v="кг"/>
    <n v="2.15"/>
    <n v="572.25400000000002"/>
    <n v="647.9"/>
    <n v="75.645999999999958"/>
  </r>
  <r>
    <x v="155"/>
    <x v="1"/>
    <x v="16"/>
    <s v="ЭС"/>
    <s v="Адрес146"/>
    <n v="1005186200"/>
    <x v="64"/>
    <x v="3"/>
    <s v="кг"/>
    <n v="5"/>
    <n v="581.85"/>
    <n v="658.75"/>
    <n v="76.899999999999977"/>
  </r>
  <r>
    <x v="155"/>
    <x v="18"/>
    <x v="66"/>
    <s v="ЭС"/>
    <s v="Адрес69"/>
    <n v="1005040700"/>
    <x v="33"/>
    <x v="5"/>
    <s v="кг"/>
    <n v="4"/>
    <n v="820"/>
    <n v="933.2"/>
    <n v="113.20000000000005"/>
  </r>
  <r>
    <x v="155"/>
    <x v="1"/>
    <x v="10"/>
    <s v="См"/>
    <s v="Адрес143"/>
    <n v="1005186400"/>
    <x v="10"/>
    <x v="3"/>
    <s v="кг"/>
    <n v="4"/>
    <n v="820"/>
    <n v="933.2"/>
    <n v="113.20000000000005"/>
  </r>
  <r>
    <x v="155"/>
    <x v="18"/>
    <x v="7"/>
    <s v="См"/>
    <s v="Адрес118"/>
    <n v="1005186200"/>
    <x v="64"/>
    <x v="3"/>
    <s v="кг"/>
    <n v="5"/>
    <n v="329.37400000000002"/>
    <n v="444.8"/>
    <n v="115.42599999999999"/>
  </r>
  <r>
    <x v="155"/>
    <x v="1"/>
    <x v="35"/>
    <s v="ЭС"/>
    <s v="Адрес103"/>
    <n v="1005201000"/>
    <x v="4"/>
    <x v="3"/>
    <s v="кг"/>
    <n v="17"/>
    <n v="843.37"/>
    <n v="959.14"/>
    <n v="115.76999999999998"/>
  </r>
  <r>
    <x v="155"/>
    <x v="18"/>
    <x v="31"/>
    <s v="ЭС"/>
    <s v="Адрес114"/>
    <n v="1005201100"/>
    <x v="45"/>
    <x v="3"/>
    <s v="кг"/>
    <n v="8"/>
    <n v="685.54399999999998"/>
    <n v="803.2"/>
    <n v="117.65600000000006"/>
  </r>
  <r>
    <x v="155"/>
    <x v="1"/>
    <x v="19"/>
    <s v="ЭС"/>
    <s v="Адрес134"/>
    <n v="260000"/>
    <x v="79"/>
    <x v="6"/>
    <s v="кг"/>
    <n v="8"/>
    <n v="685.54399999999998"/>
    <n v="803.2"/>
    <n v="117.65600000000006"/>
  </r>
  <r>
    <x v="155"/>
    <x v="1"/>
    <x v="13"/>
    <s v="ЭС"/>
    <s v="Адрес161"/>
    <n v="1005274300"/>
    <x v="75"/>
    <x v="7"/>
    <s v="кг"/>
    <n v="4"/>
    <n v="1316"/>
    <n v="1497.2"/>
    <n v="181.20000000000005"/>
  </r>
  <r>
    <x v="155"/>
    <x v="18"/>
    <x v="40"/>
    <s v="ЭС"/>
    <s v="Адрес76"/>
    <n v="1005050400"/>
    <x v="52"/>
    <x v="1"/>
    <s v="кг"/>
    <n v="5.6"/>
    <n v="547.74720000000002"/>
    <n v="776.16"/>
    <n v="228.41279999999995"/>
  </r>
  <r>
    <x v="156"/>
    <x v="18"/>
    <x v="270"/>
    <s v="Мм"/>
    <s v="Адрес12"/>
    <n v="1005274600"/>
    <x v="32"/>
    <x v="7"/>
    <s v="кг"/>
    <n v="2.6880000000000002"/>
    <n v="290.62880000000001"/>
    <n v="308"/>
    <n v="17.371199999999988"/>
  </r>
  <r>
    <x v="156"/>
    <x v="1"/>
    <x v="17"/>
    <s v="ЭС"/>
    <s v="Адрес132"/>
    <n v="1005201000"/>
    <x v="4"/>
    <x v="3"/>
    <s v="кг"/>
    <n v="5.7"/>
    <n v="255.62450000000001"/>
    <n v="290.64300000000003"/>
    <n v="35.018500000000017"/>
  </r>
  <r>
    <x v="156"/>
    <x v="1"/>
    <x v="14"/>
    <s v="ЭС"/>
    <s v="Адрес160"/>
    <n v="260200"/>
    <x v="66"/>
    <x v="6"/>
    <s v="кг"/>
    <n v="2.9"/>
    <n v="271.09200000000004"/>
    <n v="308.32800000000003"/>
    <n v="37.23599999999999"/>
  </r>
  <r>
    <x v="156"/>
    <x v="18"/>
    <x v="88"/>
    <s v="ЭС"/>
    <s v="Адрес71"/>
    <n v="1005400001"/>
    <x v="43"/>
    <x v="7"/>
    <s v="кг"/>
    <n v="1.65"/>
    <n v="272.68889999999999"/>
    <n v="310.31"/>
    <n v="37.621100000000013"/>
  </r>
  <r>
    <x v="156"/>
    <x v="1"/>
    <x v="32"/>
    <s v="ЭС"/>
    <s v="Адрес163"/>
    <n v="5160002"/>
    <x v="38"/>
    <x v="6"/>
    <s v="кг"/>
    <n v="3.2"/>
    <n v="264.53200000000004"/>
    <n v="303.60000000000002"/>
    <n v="39.067999999999984"/>
  </r>
  <r>
    <x v="156"/>
    <x v="18"/>
    <x v="36"/>
    <s v="См"/>
    <s v="Адрес104"/>
    <n v="1005052600"/>
    <x v="39"/>
    <x v="1"/>
    <s v="кг"/>
    <n v="3.5"/>
    <n v="355.07740000000001"/>
    <n v="398.72"/>
    <n v="43.642600000000016"/>
  </r>
  <r>
    <x v="156"/>
    <x v="22"/>
    <x v="80"/>
    <s v="ЭС"/>
    <s v="Адрес105"/>
    <n v="1005201500"/>
    <x v="44"/>
    <x v="3"/>
    <s v="кг"/>
    <n v="2.4"/>
    <n v="214.2835"/>
    <n v="266.47200000000004"/>
    <n v="52.188500000000033"/>
  </r>
  <r>
    <x v="156"/>
    <x v="18"/>
    <x v="46"/>
    <s v="С"/>
    <s v="Адрес75"/>
    <n v="1005274300"/>
    <x v="75"/>
    <x v="7"/>
    <s v="кг"/>
    <n v="5"/>
    <n v="388.1105"/>
    <n v="444.8"/>
    <n v="56.68950000000001"/>
  </r>
  <r>
    <x v="156"/>
    <x v="1"/>
    <x v="8"/>
    <s v="ЭС"/>
    <s v="Адрес157"/>
    <n v="1005010100"/>
    <x v="68"/>
    <x v="5"/>
    <s v="кг"/>
    <n v="5"/>
    <n v="477"/>
    <n v="542.5"/>
    <n v="65.5"/>
  </r>
  <r>
    <x v="156"/>
    <x v="1"/>
    <x v="17"/>
    <s v="ЭС"/>
    <s v="Адрес132"/>
    <n v="1005201000"/>
    <x v="4"/>
    <x v="3"/>
    <s v="кг"/>
    <n v="2"/>
    <n v="331.54040000000003"/>
    <n v="397.1"/>
    <n v="65.559599999999989"/>
  </r>
  <r>
    <x v="156"/>
    <x v="1"/>
    <x v="69"/>
    <s v="ЭС"/>
    <s v="Адрес133"/>
    <n v="5162402"/>
    <x v="31"/>
    <x v="6"/>
    <s v="кг"/>
    <n v="6"/>
    <n v="492.2328"/>
    <n v="559.91999999999996"/>
    <n v="67.687199999999962"/>
  </r>
  <r>
    <x v="156"/>
    <x v="1"/>
    <x v="19"/>
    <s v="ЭС"/>
    <s v="Адрес134"/>
    <n v="1005040200"/>
    <x v="21"/>
    <x v="5"/>
    <s v="кг"/>
    <n v="5"/>
    <n v="372.46200000000005"/>
    <n v="444.8"/>
    <n v="72.337999999999965"/>
  </r>
  <r>
    <x v="156"/>
    <x v="18"/>
    <x v="24"/>
    <s v="См"/>
    <s v="Адрес87"/>
    <n v="20000"/>
    <x v="48"/>
    <x v="0"/>
    <s v="кг"/>
    <n v="5"/>
    <n v="548.45000000000005"/>
    <n v="621"/>
    <n v="72.549999999999955"/>
  </r>
  <r>
    <x v="156"/>
    <x v="1"/>
    <x v="16"/>
    <s v="ЭС"/>
    <s v="Адрес146"/>
    <n v="260200"/>
    <x v="66"/>
    <x v="6"/>
    <s v="кг"/>
    <n v="1.84"/>
    <n v="591.7432"/>
    <n v="682.16"/>
    <n v="90.416799999999967"/>
  </r>
  <r>
    <x v="156"/>
    <x v="18"/>
    <x v="31"/>
    <s v="ЭС"/>
    <s v="Адрес114"/>
    <n v="20100"/>
    <x v="5"/>
    <x v="0"/>
    <s v="кг"/>
    <n v="3.01"/>
    <n v="747.80510000000004"/>
    <n v="850.64"/>
    <n v="102.83489999999995"/>
  </r>
  <r>
    <x v="156"/>
    <x v="18"/>
    <x v="6"/>
    <s v="С"/>
    <s v="Адрес78"/>
    <n v="190000"/>
    <x v="54"/>
    <x v="6"/>
    <s v="кг"/>
    <n v="16"/>
    <n v="854.56640000000004"/>
    <n v="968.48"/>
    <n v="113.91359999999997"/>
  </r>
  <r>
    <x v="156"/>
    <x v="18"/>
    <x v="1"/>
    <s v="ЭС"/>
    <s v="Адрес88"/>
    <n v="252505"/>
    <x v="14"/>
    <x v="0"/>
    <s v="кг"/>
    <n v="8"/>
    <n v="685.54399999999998"/>
    <n v="803.2"/>
    <n v="117.65600000000006"/>
  </r>
  <r>
    <x v="156"/>
    <x v="18"/>
    <x v="30"/>
    <s v="ЭС"/>
    <s v="Адрес92"/>
    <n v="1005360000"/>
    <x v="30"/>
    <x v="7"/>
    <s v="кг"/>
    <n v="5"/>
    <n v="682.18450000000007"/>
    <n v="802.85"/>
    <n v="120.66549999999995"/>
  </r>
  <r>
    <x v="156"/>
    <x v="18"/>
    <x v="37"/>
    <s v="ЭС"/>
    <s v="Адрес181"/>
    <n v="1005360000"/>
    <x v="30"/>
    <x v="7"/>
    <s v="кг"/>
    <n v="2.5"/>
    <n v="526.69200000000001"/>
    <n v="650.95000000000005"/>
    <n v="124.25800000000004"/>
  </r>
  <r>
    <x v="156"/>
    <x v="1"/>
    <x v="240"/>
    <s v="Мм"/>
    <s v="Адрес111"/>
    <n v="1005274300"/>
    <x v="75"/>
    <x v="7"/>
    <s v="кг"/>
    <n v="3.5"/>
    <n v="619.41920000000005"/>
    <n v="778.43499999999995"/>
    <n v="159.0157999999999"/>
  </r>
  <r>
    <x v="156"/>
    <x v="18"/>
    <x v="38"/>
    <s v="ЭС"/>
    <s v="Адрес72"/>
    <n v="190000"/>
    <x v="54"/>
    <x v="6"/>
    <s v="кг"/>
    <n v="24"/>
    <n v="1281.9888000000001"/>
    <n v="1452.72"/>
    <n v="170.73119999999994"/>
  </r>
  <r>
    <x v="156"/>
    <x v="18"/>
    <x v="39"/>
    <s v="ЭС"/>
    <s v="Адрес108"/>
    <n v="1005052800"/>
    <x v="80"/>
    <x v="1"/>
    <s v="кг"/>
    <n v="6"/>
    <n v="108.71340000000001"/>
    <n v="412.2"/>
    <n v="303.48659999999995"/>
  </r>
  <r>
    <x v="156"/>
    <x v="18"/>
    <x v="4"/>
    <s v="ЭС"/>
    <s v="Адрес77"/>
    <n v="580000"/>
    <x v="3"/>
    <x v="2"/>
    <s v="кг"/>
    <n v="32"/>
    <n v="2381.4896000000003"/>
    <n v="2695.36"/>
    <n v="313.87039999999979"/>
  </r>
  <r>
    <x v="156"/>
    <x v="18"/>
    <x v="40"/>
    <s v="ЭС"/>
    <s v="Адрес76"/>
    <n v="1005030501"/>
    <x v="34"/>
    <x v="5"/>
    <s v="кг"/>
    <n v="28"/>
    <n v="2804.3386"/>
    <n v="3189.76"/>
    <n v="385.42140000000018"/>
  </r>
  <r>
    <x v="156"/>
    <x v="18"/>
    <x v="89"/>
    <s v="См"/>
    <s v="Адрес91"/>
    <n v="1005050100"/>
    <x v="69"/>
    <x v="1"/>
    <s v="кг"/>
    <n v="104"/>
    <n v="5555.6112000000003"/>
    <n v="6295.12"/>
    <n v="739.50879999999961"/>
  </r>
  <r>
    <x v="157"/>
    <x v="18"/>
    <x v="18"/>
    <s v="С"/>
    <s v="Адрес135"/>
    <n v="1005050000"/>
    <x v="76"/>
    <x v="1"/>
    <s v="кг"/>
    <n v="3.5"/>
    <n v="423.09890000000001"/>
    <n v="398.72"/>
    <n v="-24.378899999999987"/>
  </r>
  <r>
    <x v="157"/>
    <x v="18"/>
    <x v="17"/>
    <s v="ЭС"/>
    <s v="Адрес132"/>
    <n v="1005040500"/>
    <x v="11"/>
    <x v="5"/>
    <s v="кг"/>
    <n v="3"/>
    <n v="214.62"/>
    <n v="244.11"/>
    <n v="29.490000000000009"/>
  </r>
  <r>
    <x v="157"/>
    <x v="18"/>
    <x v="4"/>
    <s v="ЭС"/>
    <s v="Адрес77"/>
    <n v="170000"/>
    <x v="67"/>
    <x v="2"/>
    <s v="кг"/>
    <n v="2.9"/>
    <n v="271.09200000000004"/>
    <n v="308.32800000000003"/>
    <n v="37.23599999999999"/>
  </r>
  <r>
    <x v="157"/>
    <x v="1"/>
    <x v="21"/>
    <s v="ЭС"/>
    <s v="Адрес141"/>
    <n v="210100"/>
    <x v="18"/>
    <x v="6"/>
    <s v="кг"/>
    <n v="2.9"/>
    <n v="271.06299999999999"/>
    <n v="308.32800000000003"/>
    <n v="37.265000000000043"/>
  </r>
  <r>
    <x v="157"/>
    <x v="1"/>
    <x v="22"/>
    <s v="ЭС"/>
    <s v="Адрес129"/>
    <n v="1005051600"/>
    <x v="72"/>
    <x v="1"/>
    <s v="кг"/>
    <n v="1.65"/>
    <n v="272.68889999999999"/>
    <n v="310.31"/>
    <n v="37.621100000000013"/>
  </r>
  <r>
    <x v="157"/>
    <x v="1"/>
    <x v="214"/>
    <s v="Мм"/>
    <s v="Адрес288"/>
    <n v="5162402"/>
    <x v="31"/>
    <x v="6"/>
    <s v="кг"/>
    <n v="3.2"/>
    <n v="256.55600000000004"/>
    <n v="303.60000000000002"/>
    <n v="47.043999999999983"/>
  </r>
  <r>
    <x v="157"/>
    <x v="18"/>
    <x v="46"/>
    <s v="С"/>
    <s v="Адрес75"/>
    <n v="1005052500"/>
    <x v="51"/>
    <x v="1"/>
    <s v="кг"/>
    <n v="3.5"/>
    <n v="350.52499999999998"/>
    <n v="398.72"/>
    <n v="48.19500000000005"/>
  </r>
  <r>
    <x v="157"/>
    <x v="18"/>
    <x v="29"/>
    <s v="ЭС"/>
    <s v="Адрес107"/>
    <n v="1005050300"/>
    <x v="74"/>
    <x v="1"/>
    <s v="кг"/>
    <n v="2.64"/>
    <n v="400.55880000000002"/>
    <n v="455.64"/>
    <n v="55.081199999999967"/>
  </r>
  <r>
    <x v="157"/>
    <x v="18"/>
    <x v="36"/>
    <s v="См"/>
    <s v="Адрес104"/>
    <n v="1005212000"/>
    <x v="57"/>
    <x v="3"/>
    <s v="кг"/>
    <n v="5"/>
    <n v="393.09950000000003"/>
    <n v="450.25"/>
    <n v="57.150499999999965"/>
  </r>
  <r>
    <x v="157"/>
    <x v="1"/>
    <x v="21"/>
    <s v="ЭС"/>
    <s v="Адрес141"/>
    <n v="252005"/>
    <x v="12"/>
    <x v="0"/>
    <s v="кг"/>
    <n v="8"/>
    <n v="426.98160000000001"/>
    <n v="486"/>
    <n v="59.018399999999986"/>
  </r>
  <r>
    <x v="157"/>
    <x v="18"/>
    <x v="47"/>
    <s v="ЭС"/>
    <s v="Адрес162"/>
    <n v="5281000"/>
    <x v="46"/>
    <x v="6"/>
    <s v="кг"/>
    <n v="7.5"/>
    <n v="452.75"/>
    <n v="515.25"/>
    <n v="62.5"/>
  </r>
  <r>
    <x v="157"/>
    <x v="1"/>
    <x v="118"/>
    <s v="Мм"/>
    <s v="Адрес81"/>
    <n v="1005400001"/>
    <x v="43"/>
    <x v="7"/>
    <s v="кг"/>
    <n v="7.5"/>
    <n v="452.75"/>
    <n v="515.25"/>
    <n v="62.5"/>
  </r>
  <r>
    <x v="157"/>
    <x v="18"/>
    <x v="24"/>
    <s v="См"/>
    <s v="Адрес87"/>
    <n v="1005050100"/>
    <x v="69"/>
    <x v="1"/>
    <s v="кг"/>
    <n v="1.92"/>
    <n v="465.625"/>
    <n v="531.70000000000005"/>
    <n v="66.075000000000045"/>
  </r>
  <r>
    <x v="157"/>
    <x v="1"/>
    <x v="19"/>
    <s v="ЭС"/>
    <s v="Адрес134"/>
    <n v="251000"/>
    <x v="22"/>
    <x v="6"/>
    <s v="кг"/>
    <n v="6"/>
    <n v="492.2328"/>
    <n v="559.91999999999996"/>
    <n v="67.687199999999962"/>
  </r>
  <r>
    <x v="157"/>
    <x v="1"/>
    <x v="265"/>
    <s v="Мм"/>
    <s v="Адрес290"/>
    <n v="1005400001"/>
    <x v="43"/>
    <x v="7"/>
    <s v="кг"/>
    <n v="2.2999999999999998"/>
    <n v="538.19360000000006"/>
    <n v="618.83800000000008"/>
    <n v="80.644400000000019"/>
  </r>
  <r>
    <x v="157"/>
    <x v="18"/>
    <x v="75"/>
    <s v="ЭС"/>
    <s v="Адрес150"/>
    <n v="1005051500"/>
    <x v="1"/>
    <x v="1"/>
    <s v="кг"/>
    <n v="16"/>
    <n v="854.56640000000004"/>
    <n v="968.48"/>
    <n v="113.91359999999997"/>
  </r>
  <r>
    <x v="157"/>
    <x v="18"/>
    <x v="95"/>
    <s v="ЭС"/>
    <s v="Адрес155"/>
    <n v="1005360000"/>
    <x v="30"/>
    <x v="7"/>
    <s v="кг"/>
    <n v="4"/>
    <n v="858.4"/>
    <n v="976.8"/>
    <n v="118.39999999999998"/>
  </r>
  <r>
    <x v="157"/>
    <x v="18"/>
    <x v="1"/>
    <s v="ЭС"/>
    <s v="Адрес88"/>
    <n v="5162402"/>
    <x v="31"/>
    <x v="6"/>
    <s v="кг"/>
    <n v="4"/>
    <n v="858.4"/>
    <n v="976.8"/>
    <n v="118.39999999999998"/>
  </r>
  <r>
    <x v="157"/>
    <x v="1"/>
    <x v="58"/>
    <s v="Мм"/>
    <s v="Адрес31"/>
    <n v="1005201500"/>
    <x v="44"/>
    <x v="3"/>
    <s v="кг"/>
    <n v="3.22"/>
    <n v="894.74"/>
    <n v="1017.66"/>
    <n v="122.91999999999996"/>
  </r>
  <r>
    <x v="157"/>
    <x v="1"/>
    <x v="170"/>
    <s v="Мм"/>
    <s v="Адрес280"/>
    <n v="170000"/>
    <x v="67"/>
    <x v="2"/>
    <s v="кг"/>
    <n v="4.3"/>
    <n v="1144.508"/>
    <n v="1295.8"/>
    <n v="151.29199999999992"/>
  </r>
  <r>
    <x v="157"/>
    <x v="18"/>
    <x v="7"/>
    <s v="См"/>
    <s v="Адрес118"/>
    <n v="1005051500"/>
    <x v="1"/>
    <x v="1"/>
    <s v="кг"/>
    <n v="2.8"/>
    <n v="273.87360000000001"/>
    <n v="468.16"/>
    <n v="194.28640000000001"/>
  </r>
  <r>
    <x v="157"/>
    <x v="18"/>
    <x v="114"/>
    <s v="См"/>
    <s v="Адрес159"/>
    <n v="1005040500"/>
    <x v="11"/>
    <x v="5"/>
    <s v="кг"/>
    <n v="15"/>
    <n v="1765.4749999999999"/>
    <n v="1976.25"/>
    <n v="210.77500000000009"/>
  </r>
  <r>
    <x v="157"/>
    <x v="1"/>
    <x v="22"/>
    <s v="ЭС"/>
    <s v="Адрес129"/>
    <n v="210100"/>
    <x v="18"/>
    <x v="6"/>
    <s v="кг"/>
    <n v="4.032"/>
    <n v="435.94320000000005"/>
    <n v="702.24"/>
    <n v="266.29679999999996"/>
  </r>
  <r>
    <x v="157"/>
    <x v="18"/>
    <x v="66"/>
    <s v="ЭС"/>
    <s v="Адрес69"/>
    <n v="1005274600"/>
    <x v="32"/>
    <x v="7"/>
    <s v="кг"/>
    <n v="6"/>
    <n v="108.71340000000001"/>
    <n v="412.2"/>
    <n v="303.48659999999995"/>
  </r>
  <r>
    <x v="157"/>
    <x v="18"/>
    <x v="34"/>
    <s v="С"/>
    <s v="Адрес120"/>
    <n v="1005244300"/>
    <x v="62"/>
    <x v="7"/>
    <s v="кг"/>
    <n v="147.5"/>
    <n v="20202.636300000002"/>
    <n v="23684.075000000001"/>
    <n v="3481.4386999999988"/>
  </r>
  <r>
    <x v="158"/>
    <x v="18"/>
    <x v="4"/>
    <s v="ЭС"/>
    <s v="Адрес77"/>
    <n v="570000"/>
    <x v="41"/>
    <x v="2"/>
    <s v="кг"/>
    <n v="4"/>
    <n v="257.11680000000001"/>
    <n v="280.76"/>
    <n v="23.643199999999979"/>
  </r>
  <r>
    <x v="158"/>
    <x v="18"/>
    <x v="35"/>
    <s v="ЭС"/>
    <s v="Адрес103"/>
    <n v="252505"/>
    <x v="14"/>
    <x v="0"/>
    <s v="кг"/>
    <n v="3.4"/>
    <n v="243.23600000000002"/>
    <n v="276.65800000000002"/>
    <n v="33.421999999999997"/>
  </r>
  <r>
    <x v="158"/>
    <x v="1"/>
    <x v="28"/>
    <s v="ЭС"/>
    <s v="Адрес130"/>
    <n v="5190002"/>
    <x v="25"/>
    <x v="6"/>
    <s v="кг"/>
    <n v="2.56"/>
    <n v="218.77440000000001"/>
    <n v="253.44"/>
    <n v="34.665599999999984"/>
  </r>
  <r>
    <x v="158"/>
    <x v="18"/>
    <x v="31"/>
    <s v="ЭС"/>
    <s v="Адрес114"/>
    <n v="1005201000"/>
    <x v="4"/>
    <x v="3"/>
    <s v="кг"/>
    <n v="3"/>
    <n v="294.28559999999999"/>
    <n v="335.25"/>
    <n v="40.964400000000012"/>
  </r>
  <r>
    <x v="158"/>
    <x v="18"/>
    <x v="62"/>
    <s v="ЭС"/>
    <s v="Адрес158"/>
    <n v="1005212101"/>
    <x v="20"/>
    <x v="3"/>
    <s v="кг"/>
    <n v="3"/>
    <n v="294.28559999999999"/>
    <n v="335.25"/>
    <n v="40.964400000000012"/>
  </r>
  <r>
    <x v="158"/>
    <x v="1"/>
    <x v="8"/>
    <s v="ЭС"/>
    <s v="Адрес157"/>
    <n v="170101"/>
    <x v="8"/>
    <x v="2"/>
    <s v="кг"/>
    <n v="5"/>
    <n v="395.9"/>
    <n v="450.25"/>
    <n v="54.350000000000023"/>
  </r>
  <r>
    <x v="158"/>
    <x v="18"/>
    <x v="2"/>
    <s v="ЭС"/>
    <s v="Адрес154"/>
    <n v="1005050400"/>
    <x v="52"/>
    <x v="1"/>
    <s v="кг"/>
    <n v="5"/>
    <n v="393.09950000000003"/>
    <n v="450.25"/>
    <n v="57.150499999999965"/>
  </r>
  <r>
    <x v="158"/>
    <x v="1"/>
    <x v="16"/>
    <s v="ЭС"/>
    <s v="Адрес146"/>
    <n v="1005040600"/>
    <x v="53"/>
    <x v="5"/>
    <s v="кг"/>
    <n v="6"/>
    <n v="429.3"/>
    <n v="488.22"/>
    <n v="58.920000000000016"/>
  </r>
  <r>
    <x v="158"/>
    <x v="18"/>
    <x v="37"/>
    <s v="ЭС"/>
    <s v="Адрес181"/>
    <n v="1005212300"/>
    <x v="83"/>
    <x v="3"/>
    <s v="кг"/>
    <n v="1.248"/>
    <n v="457.92"/>
    <n v="520.79999999999995"/>
    <n v="62.879999999999939"/>
  </r>
  <r>
    <x v="158"/>
    <x v="1"/>
    <x v="174"/>
    <s v="Мм"/>
    <s v="Адрес85"/>
    <n v="1005244000"/>
    <x v="50"/>
    <x v="7"/>
    <s v="кг"/>
    <n v="2.7"/>
    <n v="481.65300000000002"/>
    <n v="547.803"/>
    <n v="66.149999999999977"/>
  </r>
  <r>
    <x v="158"/>
    <x v="1"/>
    <x v="170"/>
    <s v="Мм"/>
    <s v="Адрес280"/>
    <n v="1005244600"/>
    <x v="49"/>
    <x v="7"/>
    <s v="кг"/>
    <n v="2.7"/>
    <n v="474.15350000000001"/>
    <n v="547.803"/>
    <n v="73.649499999999989"/>
  </r>
  <r>
    <x v="158"/>
    <x v="1"/>
    <x v="41"/>
    <s v="См"/>
    <s v="Адрес137"/>
    <n v="1005030501"/>
    <x v="34"/>
    <x v="5"/>
    <s v="кг"/>
    <n v="5.6"/>
    <n v="560.84"/>
    <n v="637.952"/>
    <n v="77.111999999999966"/>
  </r>
  <r>
    <x v="158"/>
    <x v="18"/>
    <x v="24"/>
    <s v="См"/>
    <s v="Адрес87"/>
    <n v="570000"/>
    <x v="41"/>
    <x v="2"/>
    <s v="кг"/>
    <n v="1.96"/>
    <n v="561.85400000000004"/>
    <n v="640.1"/>
    <n v="78.245999999999981"/>
  </r>
  <r>
    <x v="158"/>
    <x v="1"/>
    <x v="16"/>
    <s v="ЭС"/>
    <s v="Адрес146"/>
    <n v="1005050300"/>
    <x v="74"/>
    <x v="1"/>
    <s v="кг"/>
    <n v="4.95"/>
    <n v="692.34"/>
    <n v="787.71"/>
    <n v="95.37"/>
  </r>
  <r>
    <x v="158"/>
    <x v="18"/>
    <x v="36"/>
    <s v="См"/>
    <s v="Адрес104"/>
    <n v="1005052800"/>
    <x v="80"/>
    <x v="1"/>
    <s v="кг"/>
    <n v="10"/>
    <n v="791.9"/>
    <n v="900.5"/>
    <n v="108.60000000000002"/>
  </r>
  <r>
    <x v="158"/>
    <x v="18"/>
    <x v="37"/>
    <s v="ЭС"/>
    <s v="Адрес181"/>
    <n v="1005201500"/>
    <x v="44"/>
    <x v="3"/>
    <s v="кг"/>
    <n v="4"/>
    <n v="660.78160000000003"/>
    <n v="794.2"/>
    <n v="133.41840000000002"/>
  </r>
  <r>
    <x v="158"/>
    <x v="1"/>
    <x v="11"/>
    <s v="Опт"/>
    <s v="Адрес115"/>
    <n v="1005201500"/>
    <x v="44"/>
    <x v="3"/>
    <s v="кг"/>
    <n v="4"/>
    <n v="660.78160000000003"/>
    <n v="794.2"/>
    <n v="133.41840000000002"/>
  </r>
  <r>
    <x v="158"/>
    <x v="1"/>
    <x v="106"/>
    <s v="Опт"/>
    <s v="Адрес166"/>
    <n v="1005201500"/>
    <x v="44"/>
    <x v="3"/>
    <s v="кг"/>
    <n v="10"/>
    <n v="1183.559"/>
    <n v="1317.5"/>
    <n v="133.94100000000003"/>
  </r>
  <r>
    <x v="158"/>
    <x v="1"/>
    <x v="11"/>
    <s v="Опт"/>
    <s v="Адрес115"/>
    <n v="1005201100"/>
    <x v="45"/>
    <x v="3"/>
    <s v="кг"/>
    <n v="4"/>
    <n v="648.61080000000004"/>
    <n v="794.2"/>
    <n v="145.58920000000001"/>
  </r>
  <r>
    <x v="158"/>
    <x v="18"/>
    <x v="6"/>
    <s v="С"/>
    <s v="Адрес78"/>
    <n v="1005201000"/>
    <x v="4"/>
    <x v="3"/>
    <s v="кг"/>
    <n v="4"/>
    <n v="1316"/>
    <n v="1497.2"/>
    <n v="181.20000000000005"/>
  </r>
  <r>
    <x v="158"/>
    <x v="1"/>
    <x v="12"/>
    <s v="ЭС"/>
    <s v="Адрес142"/>
    <n v="1005050200"/>
    <x v="29"/>
    <x v="1"/>
    <s v="кг"/>
    <n v="15"/>
    <n v="815.66"/>
    <n v="1030.5"/>
    <n v="214.84000000000003"/>
  </r>
  <r>
    <x v="158"/>
    <x v="18"/>
    <x v="35"/>
    <s v="ЭС"/>
    <s v="Адрес103"/>
    <n v="580000"/>
    <x v="3"/>
    <x v="2"/>
    <s v="кг"/>
    <n v="24"/>
    <n v="1786.0504000000001"/>
    <n v="2021.52"/>
    <n v="235.4695999999999"/>
  </r>
  <r>
    <x v="158"/>
    <x v="18"/>
    <x v="4"/>
    <s v="ЭС"/>
    <s v="Адрес77"/>
    <n v="1005050100"/>
    <x v="69"/>
    <x v="1"/>
    <s v="кг"/>
    <n v="10"/>
    <n v="1165.4349999999999"/>
    <n v="1432.2"/>
    <n v="266.7650000000001"/>
  </r>
  <r>
    <x v="158"/>
    <x v="18"/>
    <x v="37"/>
    <s v="ЭС"/>
    <s v="Адрес181"/>
    <n v="1005400001"/>
    <x v="43"/>
    <x v="7"/>
    <s v="кг"/>
    <n v="40"/>
    <n v="2136.8656000000001"/>
    <n v="2421.1999999999998"/>
    <n v="284.33439999999973"/>
  </r>
  <r>
    <x v="158"/>
    <x v="18"/>
    <x v="29"/>
    <s v="ЭС"/>
    <s v="Адрес107"/>
    <n v="1005244300"/>
    <x v="62"/>
    <x v="7"/>
    <s v="кг"/>
    <n v="52.5"/>
    <n v="2854.81"/>
    <n v="3606.75"/>
    <n v="751.94"/>
  </r>
  <r>
    <x v="159"/>
    <x v="18"/>
    <x v="39"/>
    <s v="ЭС"/>
    <s v="Адрес108"/>
    <n v="280500"/>
    <x v="6"/>
    <x v="0"/>
    <s v="кг"/>
    <n v="1.3440000000000001"/>
    <n v="145.31440000000001"/>
    <n v="154"/>
    <n v="8.6855999999999938"/>
  </r>
  <r>
    <x v="159"/>
    <x v="1"/>
    <x v="3"/>
    <s v="С"/>
    <s v="Адрес156"/>
    <n v="5160002"/>
    <x v="38"/>
    <x v="6"/>
    <s v="кг"/>
    <n v="2.52"/>
    <n v="206.64"/>
    <n v="234.78"/>
    <n v="28.140000000000015"/>
  </r>
  <r>
    <x v="159"/>
    <x v="18"/>
    <x v="60"/>
    <s v="ЭС"/>
    <s v="Адрес64"/>
    <n v="1005360000"/>
    <x v="30"/>
    <x v="7"/>
    <s v="кг"/>
    <n v="2.52"/>
    <n v="206.64"/>
    <n v="234.78"/>
    <n v="28.140000000000015"/>
  </r>
  <r>
    <x v="159"/>
    <x v="18"/>
    <x v="6"/>
    <s v="С"/>
    <s v="Адрес78"/>
    <n v="1005040500"/>
    <x v="11"/>
    <x v="5"/>
    <s v="кг"/>
    <n v="3"/>
    <n v="214.62"/>
    <n v="244.11"/>
    <n v="29.490000000000009"/>
  </r>
  <r>
    <x v="159"/>
    <x v="18"/>
    <x v="27"/>
    <s v="См"/>
    <s v="Адрес106"/>
    <n v="1005360000"/>
    <x v="30"/>
    <x v="7"/>
    <s v="кг"/>
    <n v="3"/>
    <n v="214.62"/>
    <n v="244.11"/>
    <n v="29.490000000000009"/>
  </r>
  <r>
    <x v="159"/>
    <x v="1"/>
    <x v="47"/>
    <s v="ЭС"/>
    <s v="Адрес162"/>
    <n v="280500"/>
    <x v="6"/>
    <x v="0"/>
    <s v="кг"/>
    <n v="5"/>
    <n v="391.0385"/>
    <n v="444.8"/>
    <n v="53.761500000000012"/>
  </r>
  <r>
    <x v="159"/>
    <x v="1"/>
    <x v="69"/>
    <s v="ЭС"/>
    <s v="Адрес133"/>
    <n v="280500"/>
    <x v="6"/>
    <x v="0"/>
    <s v="кг"/>
    <n v="5.5"/>
    <n v="408.84960000000001"/>
    <n v="465.41"/>
    <n v="56.560400000000016"/>
  </r>
  <r>
    <x v="159"/>
    <x v="1"/>
    <x v="47"/>
    <s v="ЭС"/>
    <s v="Адрес162"/>
    <n v="170000"/>
    <x v="67"/>
    <x v="2"/>
    <s v="кг"/>
    <n v="5"/>
    <n v="393.09950000000003"/>
    <n v="450.25"/>
    <n v="57.150499999999965"/>
  </r>
  <r>
    <x v="159"/>
    <x v="1"/>
    <x v="14"/>
    <s v="ЭС"/>
    <s v="Адрес160"/>
    <n v="1005186400"/>
    <x v="10"/>
    <x v="3"/>
    <s v="кг"/>
    <n v="8.5"/>
    <n v="421.685"/>
    <n v="479.57"/>
    <n v="57.884999999999991"/>
  </r>
  <r>
    <x v="159"/>
    <x v="1"/>
    <x v="29"/>
    <s v="ЭС"/>
    <s v="Адрес107"/>
    <n v="270400"/>
    <x v="0"/>
    <x v="0"/>
    <s v="кг"/>
    <n v="7.5"/>
    <n v="452.9425"/>
    <n v="515.25"/>
    <n v="62.307500000000005"/>
  </r>
  <r>
    <x v="159"/>
    <x v="1"/>
    <x v="157"/>
    <s v="Мм"/>
    <s v="Адрес57"/>
    <n v="20000"/>
    <x v="48"/>
    <x v="0"/>
    <s v="кг"/>
    <n v="3.3"/>
    <n v="461.56"/>
    <n v="525.14"/>
    <n v="63.579999999999984"/>
  </r>
  <r>
    <x v="159"/>
    <x v="1"/>
    <x v="3"/>
    <s v="С"/>
    <s v="Адрес156"/>
    <n v="20000"/>
    <x v="48"/>
    <x v="0"/>
    <s v="кг"/>
    <n v="5"/>
    <n v="477"/>
    <n v="542.5"/>
    <n v="65.5"/>
  </r>
  <r>
    <x v="159"/>
    <x v="18"/>
    <x v="30"/>
    <s v="ЭС"/>
    <s v="Адрес92"/>
    <n v="1005201100"/>
    <x v="45"/>
    <x v="3"/>
    <s v="кг"/>
    <n v="2"/>
    <n v="324.30540000000002"/>
    <n v="397.1"/>
    <n v="72.794600000000003"/>
  </r>
  <r>
    <x v="159"/>
    <x v="1"/>
    <x v="16"/>
    <s v="ЭС"/>
    <s v="Адрес146"/>
    <n v="1005201500"/>
    <x v="44"/>
    <x v="3"/>
    <s v="кг"/>
    <n v="5.2"/>
    <n v="731.98"/>
    <n v="836"/>
    <n v="104.01999999999998"/>
  </r>
  <r>
    <x v="159"/>
    <x v="18"/>
    <x v="111"/>
    <s v="Нт"/>
    <s v="Адрес1"/>
    <n v="1005400001"/>
    <x v="43"/>
    <x v="7"/>
    <s v="кг"/>
    <n v="4"/>
    <n v="820"/>
    <n v="933.2"/>
    <n v="113.20000000000005"/>
  </r>
  <r>
    <x v="159"/>
    <x v="1"/>
    <x v="73"/>
    <s v="С"/>
    <s v="Адрес93"/>
    <n v="170100"/>
    <x v="73"/>
    <x v="2"/>
    <s v="кг"/>
    <n v="4"/>
    <n v="820"/>
    <n v="933.2"/>
    <n v="113.20000000000005"/>
  </r>
  <r>
    <x v="159"/>
    <x v="1"/>
    <x v="3"/>
    <s v="С"/>
    <s v="Адрес156"/>
    <n v="20000"/>
    <x v="48"/>
    <x v="0"/>
    <s v="кг"/>
    <n v="7"/>
    <n v="630.70420000000001"/>
    <n v="744.24"/>
    <n v="113.53579999999999"/>
  </r>
  <r>
    <x v="159"/>
    <x v="18"/>
    <x v="124"/>
    <s v="Нт"/>
    <s v="Адрес9"/>
    <n v="1005050100"/>
    <x v="69"/>
    <x v="1"/>
    <s v="кг"/>
    <n v="14"/>
    <n v="1477.6762000000001"/>
    <n v="1594.88"/>
    <n v="117.2038"/>
  </r>
  <r>
    <x v="159"/>
    <x v="18"/>
    <x v="46"/>
    <s v="С"/>
    <s v="Адрес75"/>
    <n v="1005244300"/>
    <x v="62"/>
    <x v="7"/>
    <s v="кг"/>
    <n v="5.4"/>
    <n v="963.30600000000004"/>
    <n v="1095.606"/>
    <n v="132.29999999999995"/>
  </r>
  <r>
    <x v="159"/>
    <x v="1"/>
    <x v="31"/>
    <s v="ЭС"/>
    <s v="Адрес114"/>
    <n v="270300"/>
    <x v="61"/>
    <x v="0"/>
    <s v="кг"/>
    <n v="11"/>
    <n v="1141.8"/>
    <n v="1298.44"/>
    <n v="156.6400000000001"/>
  </r>
  <r>
    <x v="159"/>
    <x v="18"/>
    <x v="4"/>
    <s v="ЭС"/>
    <s v="Адрес77"/>
    <n v="1005220000"/>
    <x v="60"/>
    <x v="3"/>
    <s v="кг"/>
    <n v="10.5"/>
    <n v="953.39440000000002"/>
    <n v="1116.3599999999999"/>
    <n v="162.96559999999988"/>
  </r>
  <r>
    <x v="159"/>
    <x v="1"/>
    <x v="18"/>
    <s v="С"/>
    <s v="Адрес135"/>
    <n v="1005186200"/>
    <x v="64"/>
    <x v="3"/>
    <s v="кг"/>
    <n v="10"/>
    <n v="1221.0450000000001"/>
    <n v="1388.8"/>
    <n v="167.75499999999988"/>
  </r>
  <r>
    <x v="159"/>
    <x v="1"/>
    <x v="11"/>
    <s v="Опт"/>
    <s v="Адрес115"/>
    <n v="20000"/>
    <x v="48"/>
    <x v="0"/>
    <s v="кг"/>
    <n v="6.9"/>
    <n v="1627.1556"/>
    <n v="1856.5140000000001"/>
    <n v="229.35840000000007"/>
  </r>
  <r>
    <x v="159"/>
    <x v="1"/>
    <x v="106"/>
    <s v="Опт"/>
    <s v="Адрес166"/>
    <n v="20200"/>
    <x v="70"/>
    <x v="0"/>
    <s v="кг"/>
    <n v="15"/>
    <n v="2054.0005000000001"/>
    <n v="2408.5500000000002"/>
    <n v="354.54950000000008"/>
  </r>
  <r>
    <x v="159"/>
    <x v="18"/>
    <x v="40"/>
    <s v="ЭС"/>
    <s v="Адрес76"/>
    <n v="580000"/>
    <x v="3"/>
    <x v="2"/>
    <s v="кг"/>
    <n v="40"/>
    <n v="2976.7952"/>
    <n v="3369.2"/>
    <n v="392.4047999999998"/>
  </r>
  <r>
    <x v="160"/>
    <x v="1"/>
    <x v="50"/>
    <s v="Мм"/>
    <s v="Адрес4"/>
    <n v="1005201100"/>
    <x v="45"/>
    <x v="3"/>
    <s v="кг"/>
    <n v="2.52"/>
    <n v="206.64"/>
    <n v="234.78"/>
    <n v="28.140000000000015"/>
  </r>
  <r>
    <x v="160"/>
    <x v="18"/>
    <x v="2"/>
    <s v="ЭС"/>
    <s v="Адрес154"/>
    <n v="260100"/>
    <x v="16"/>
    <x v="6"/>
    <s v="кг"/>
    <n v="2.52"/>
    <n v="206.64"/>
    <n v="234.78"/>
    <n v="28.140000000000015"/>
  </r>
  <r>
    <x v="160"/>
    <x v="18"/>
    <x v="15"/>
    <s v="См"/>
    <s v="Адрес128"/>
    <n v="1005040800"/>
    <x v="9"/>
    <x v="5"/>
    <s v="кг"/>
    <n v="5.7"/>
    <n v="255.62450000000001"/>
    <n v="290.64300000000003"/>
    <n v="35.018500000000017"/>
  </r>
  <r>
    <x v="160"/>
    <x v="1"/>
    <x v="101"/>
    <s v="Опт"/>
    <s v="Адрес127"/>
    <n v="190000"/>
    <x v="54"/>
    <x v="6"/>
    <s v="кг"/>
    <n v="5"/>
    <n v="389.8365"/>
    <n v="444.8"/>
    <n v="54.96350000000001"/>
  </r>
  <r>
    <x v="160"/>
    <x v="1"/>
    <x v="21"/>
    <s v="ЭС"/>
    <s v="Адрес141"/>
    <n v="20000"/>
    <x v="48"/>
    <x v="0"/>
    <s v="кг"/>
    <n v="8"/>
    <n v="427.36160000000001"/>
    <n v="486"/>
    <n v="58.63839999999999"/>
  </r>
  <r>
    <x v="160"/>
    <x v="18"/>
    <x v="3"/>
    <s v="С"/>
    <s v="Адрес156"/>
    <n v="1005300000"/>
    <x v="36"/>
    <x v="7"/>
    <s v="кг"/>
    <n v="6"/>
    <n v="429.24"/>
    <n v="488.22"/>
    <n v="58.980000000000018"/>
  </r>
  <r>
    <x v="160"/>
    <x v="1"/>
    <x v="2"/>
    <s v="ЭС"/>
    <s v="Адрес154"/>
    <n v="252005"/>
    <x v="12"/>
    <x v="0"/>
    <s v="кг"/>
    <n v="8"/>
    <n v="426.98160000000001"/>
    <n v="486"/>
    <n v="59.018399999999986"/>
  </r>
  <r>
    <x v="160"/>
    <x v="18"/>
    <x v="20"/>
    <s v="ЭС"/>
    <s v="Адрес140"/>
    <n v="252505"/>
    <x v="14"/>
    <x v="0"/>
    <s v="кг"/>
    <n v="2.56"/>
    <n v="259.11360000000002"/>
    <n v="319.36"/>
    <n v="60.246399999999994"/>
  </r>
  <r>
    <x v="160"/>
    <x v="18"/>
    <x v="8"/>
    <s v="ЭС"/>
    <s v="Адрес157"/>
    <n v="260100"/>
    <x v="16"/>
    <x v="6"/>
    <s v="кг"/>
    <n v="5"/>
    <n v="548.45000000000005"/>
    <n v="621"/>
    <n v="72.549999999999955"/>
  </r>
  <r>
    <x v="160"/>
    <x v="1"/>
    <x v="2"/>
    <s v="ЭС"/>
    <s v="Адрес154"/>
    <n v="1005053500"/>
    <x v="58"/>
    <x v="1"/>
    <s v="кг"/>
    <n v="5"/>
    <n v="582.78650000000005"/>
    <n v="658.75"/>
    <n v="75.963499999999954"/>
  </r>
  <r>
    <x v="160"/>
    <x v="1"/>
    <x v="105"/>
    <s v="Мм"/>
    <s v="Адрес204"/>
    <n v="1005712305"/>
    <x v="59"/>
    <x v="5"/>
    <s v="кг"/>
    <n v="5"/>
    <n v="582.78650000000005"/>
    <n v="658.75"/>
    <n v="75.963499999999954"/>
  </r>
  <r>
    <x v="160"/>
    <x v="18"/>
    <x v="114"/>
    <s v="См"/>
    <s v="Адрес159"/>
    <n v="1005040800"/>
    <x v="9"/>
    <x v="5"/>
    <s v="кг"/>
    <n v="9"/>
    <n v="643.86"/>
    <n v="732.33"/>
    <n v="88.470000000000027"/>
  </r>
  <r>
    <x v="160"/>
    <x v="18"/>
    <x v="56"/>
    <s v="См"/>
    <s v="Адрес145"/>
    <n v="270300"/>
    <x v="61"/>
    <x v="0"/>
    <s v="кг"/>
    <n v="2.2999999999999998"/>
    <n v="658.24300000000005"/>
    <n v="748.7"/>
    <n v="90.456999999999994"/>
  </r>
  <r>
    <x v="160"/>
    <x v="1"/>
    <x v="13"/>
    <s v="ЭС"/>
    <s v="Адрес161"/>
    <n v="270200"/>
    <x v="56"/>
    <x v="0"/>
    <s v="кг"/>
    <n v="2.2999999999999998"/>
    <n v="658.154"/>
    <n v="748.7"/>
    <n v="90.546000000000049"/>
  </r>
  <r>
    <x v="160"/>
    <x v="1"/>
    <x v="70"/>
    <s v="ЭС"/>
    <s v="Адрес139"/>
    <n v="1005274600"/>
    <x v="32"/>
    <x v="7"/>
    <s v="кг"/>
    <n v="3.5"/>
    <n v="684.38120000000004"/>
    <n v="778.43499999999995"/>
    <n v="94.05379999999991"/>
  </r>
  <r>
    <x v="160"/>
    <x v="1"/>
    <x v="271"/>
    <s v="Мм"/>
    <s v="Адрес11"/>
    <n v="1005274600"/>
    <x v="32"/>
    <x v="7"/>
    <s v="кг"/>
    <n v="3.5"/>
    <n v="684.38120000000004"/>
    <n v="778.43499999999995"/>
    <n v="94.05379999999991"/>
  </r>
  <r>
    <x v="160"/>
    <x v="1"/>
    <x v="130"/>
    <s v="Опт"/>
    <s v="Адрес7"/>
    <n v="20000"/>
    <x v="48"/>
    <x v="0"/>
    <s v="кг"/>
    <n v="16"/>
    <n v="854.73120000000006"/>
    <n v="972"/>
    <n v="117.26879999999994"/>
  </r>
  <r>
    <x v="160"/>
    <x v="1"/>
    <x v="99"/>
    <s v="Мм"/>
    <s v="Адрес241"/>
    <n v="1005274600"/>
    <x v="32"/>
    <x v="7"/>
    <s v="кг"/>
    <n v="4"/>
    <n v="858.4"/>
    <n v="976.8"/>
    <n v="118.39999999999998"/>
  </r>
  <r>
    <x v="160"/>
    <x v="18"/>
    <x v="17"/>
    <s v="ЭС"/>
    <s v="Адрес132"/>
    <n v="1005400001"/>
    <x v="43"/>
    <x v="7"/>
    <s v="кг"/>
    <n v="3.22"/>
    <n v="894.74"/>
    <n v="1017.66"/>
    <n v="122.91999999999996"/>
  </r>
  <r>
    <x v="160"/>
    <x v="1"/>
    <x v="18"/>
    <s v="С"/>
    <s v="Адрес135"/>
    <n v="270400"/>
    <x v="0"/>
    <x v="0"/>
    <s v="кг"/>
    <n v="15"/>
    <n v="905.75"/>
    <n v="1030.5"/>
    <n v="124.75"/>
  </r>
  <r>
    <x v="160"/>
    <x v="1"/>
    <x v="12"/>
    <s v="ЭС"/>
    <s v="Адрес142"/>
    <n v="1005712305"/>
    <x v="59"/>
    <x v="5"/>
    <s v="кг"/>
    <n v="7.2"/>
    <n v="638.72210000000007"/>
    <n v="765.50400000000002"/>
    <n v="126.78189999999995"/>
  </r>
  <r>
    <x v="160"/>
    <x v="1"/>
    <x v="110"/>
    <s v="Мм"/>
    <s v="Адрес47"/>
    <n v="20000"/>
    <x v="48"/>
    <x v="0"/>
    <s v="кг"/>
    <n v="3.5"/>
    <n v="626.74570000000006"/>
    <n v="778.43499999999995"/>
    <n v="151.68929999999989"/>
  </r>
  <r>
    <x v="160"/>
    <x v="1"/>
    <x v="17"/>
    <s v="ЭС"/>
    <s v="Адрес132"/>
    <n v="270200"/>
    <x v="56"/>
    <x v="0"/>
    <s v="кг"/>
    <n v="7.5"/>
    <n v="1034.4473"/>
    <n v="1204.2750000000001"/>
    <n v="169.82770000000005"/>
  </r>
  <r>
    <x v="160"/>
    <x v="18"/>
    <x v="2"/>
    <s v="ЭС"/>
    <s v="Адрес154"/>
    <n v="1005050100"/>
    <x v="69"/>
    <x v="1"/>
    <s v="кг"/>
    <n v="35"/>
    <n v="2751.6965"/>
    <n v="3151.75"/>
    <n v="400.05349999999999"/>
  </r>
  <r>
    <x v="160"/>
    <x v="18"/>
    <x v="21"/>
    <s v="ЭС"/>
    <s v="Адрес141"/>
    <n v="1005244600"/>
    <x v="49"/>
    <x v="7"/>
    <s v="кг"/>
    <n v="22.5"/>
    <n v="3084.7242000000001"/>
    <n v="3612.8250000000003"/>
    <n v="528.10080000000016"/>
  </r>
  <r>
    <x v="161"/>
    <x v="18"/>
    <x v="34"/>
    <s v="С"/>
    <s v="Адрес120"/>
    <n v="1005051700"/>
    <x v="2"/>
    <x v="1"/>
    <s v="кг"/>
    <n v="3.5"/>
    <n v="393.70590000000004"/>
    <n v="398.72"/>
    <n v="5.0140999999999849"/>
  </r>
  <r>
    <x v="161"/>
    <x v="18"/>
    <x v="61"/>
    <s v="ЭС"/>
    <s v="Адрес180"/>
    <n v="170000"/>
    <x v="67"/>
    <x v="2"/>
    <s v="кг"/>
    <n v="1.32"/>
    <n v="200.28360000000001"/>
    <n v="227.82"/>
    <n v="27.536399999999986"/>
  </r>
  <r>
    <x v="161"/>
    <x v="18"/>
    <x v="46"/>
    <s v="С"/>
    <s v="Адрес75"/>
    <n v="1005040500"/>
    <x v="11"/>
    <x v="5"/>
    <s v="кг"/>
    <n v="1.65"/>
    <n v="230.78"/>
    <n v="262.57"/>
    <n v="31.789999999999992"/>
  </r>
  <r>
    <x v="161"/>
    <x v="1"/>
    <x v="4"/>
    <s v="ЭС"/>
    <s v="Адрес77"/>
    <n v="220000"/>
    <x v="17"/>
    <x v="6"/>
    <s v="кг"/>
    <n v="1.65"/>
    <n v="230.54680000000002"/>
    <n v="262.57"/>
    <n v="32.023199999999974"/>
  </r>
  <r>
    <x v="161"/>
    <x v="1"/>
    <x v="14"/>
    <s v="ЭС"/>
    <s v="Адрес160"/>
    <n v="1005050300"/>
    <x v="74"/>
    <x v="1"/>
    <s v="кг"/>
    <n v="3.5"/>
    <n v="365.10599999999999"/>
    <n v="398.72"/>
    <n v="33.614000000000033"/>
  </r>
  <r>
    <x v="161"/>
    <x v="1"/>
    <x v="31"/>
    <s v="ЭС"/>
    <s v="Адрес114"/>
    <n v="1005050000"/>
    <x v="76"/>
    <x v="1"/>
    <s v="кг"/>
    <n v="3.5"/>
    <n v="326.81360000000001"/>
    <n v="372.12"/>
    <n v="45.306399999999996"/>
  </r>
  <r>
    <x v="161"/>
    <x v="1"/>
    <x v="66"/>
    <s v="ЭС"/>
    <s v="Адрес69"/>
    <n v="1005050100"/>
    <x v="69"/>
    <x v="1"/>
    <s v="кг"/>
    <n v="3.5"/>
    <n v="350.52499999999998"/>
    <n v="398.72"/>
    <n v="48.19500000000005"/>
  </r>
  <r>
    <x v="161"/>
    <x v="18"/>
    <x v="88"/>
    <s v="ЭС"/>
    <s v="Адрес71"/>
    <n v="30000"/>
    <x v="15"/>
    <x v="0"/>
    <s v="кг"/>
    <n v="4"/>
    <n v="352.78"/>
    <n v="401.6"/>
    <n v="48.82000000000005"/>
  </r>
  <r>
    <x v="161"/>
    <x v="1"/>
    <x v="7"/>
    <s v="См"/>
    <s v="Адрес118"/>
    <n v="210100"/>
    <x v="18"/>
    <x v="6"/>
    <s v="кг"/>
    <n v="1.92"/>
    <n v="467.5"/>
    <n v="531.70000000000005"/>
    <n v="64.200000000000045"/>
  </r>
  <r>
    <x v="161"/>
    <x v="18"/>
    <x v="31"/>
    <s v="ЭС"/>
    <s v="Адрес114"/>
    <n v="1005201000"/>
    <x v="4"/>
    <x v="3"/>
    <s v="кг"/>
    <n v="2"/>
    <n v="331.54040000000003"/>
    <n v="397.1"/>
    <n v="65.559599999999989"/>
  </r>
  <r>
    <x v="161"/>
    <x v="18"/>
    <x v="30"/>
    <s v="ЭС"/>
    <s v="Адрес92"/>
    <n v="1005050100"/>
    <x v="69"/>
    <x v="1"/>
    <s v="кг"/>
    <n v="4.5999999999999996"/>
    <n v="470.86520000000002"/>
    <n v="536.59"/>
    <n v="65.724800000000016"/>
  </r>
  <r>
    <x v="161"/>
    <x v="1"/>
    <x v="46"/>
    <s v="С"/>
    <s v="Адрес75"/>
    <n v="1005050000"/>
    <x v="76"/>
    <x v="1"/>
    <s v="кг"/>
    <n v="3.5"/>
    <n v="301.27019999999999"/>
    <n v="372.12"/>
    <n v="70.849800000000016"/>
  </r>
  <r>
    <x v="161"/>
    <x v="1"/>
    <x v="24"/>
    <s v="См"/>
    <s v="Адрес87"/>
    <n v="1005712005"/>
    <x v="55"/>
    <x v="5"/>
    <s v="кг"/>
    <n v="4.8"/>
    <n v="506.25840000000005"/>
    <n v="580.79999999999995"/>
    <n v="74.541599999999903"/>
  </r>
  <r>
    <x v="161"/>
    <x v="1"/>
    <x v="29"/>
    <s v="ЭС"/>
    <s v="Адрес107"/>
    <n v="1005712005"/>
    <x v="55"/>
    <x v="5"/>
    <s v="кг"/>
    <n v="4.8"/>
    <n v="506.25840000000005"/>
    <n v="580.79999999999995"/>
    <n v="74.541599999999903"/>
  </r>
  <r>
    <x v="161"/>
    <x v="18"/>
    <x v="39"/>
    <s v="ЭС"/>
    <s v="Адрес108"/>
    <n v="1005300000"/>
    <x v="36"/>
    <x v="7"/>
    <s v="кг"/>
    <n v="3.5"/>
    <n v="684.35500000000002"/>
    <n v="778.43499999999995"/>
    <n v="94.079999999999927"/>
  </r>
  <r>
    <x v="161"/>
    <x v="1"/>
    <x v="4"/>
    <s v="ЭС"/>
    <s v="Адрес77"/>
    <n v="1005212000"/>
    <x v="57"/>
    <x v="3"/>
    <s v="кг"/>
    <n v="4.8"/>
    <n v="755.52"/>
    <n v="859.2"/>
    <n v="103.68000000000006"/>
  </r>
  <r>
    <x v="161"/>
    <x v="18"/>
    <x v="60"/>
    <s v="ЭС"/>
    <s v="Адрес64"/>
    <n v="1005244600"/>
    <x v="49"/>
    <x v="7"/>
    <s v="кг"/>
    <n v="7.5"/>
    <n v="407.83"/>
    <n v="515.25"/>
    <n v="107.42000000000002"/>
  </r>
  <r>
    <x v="161"/>
    <x v="1"/>
    <x v="95"/>
    <s v="ЭС"/>
    <s v="Адрес155"/>
    <n v="1005050200"/>
    <x v="29"/>
    <x v="1"/>
    <s v="кг"/>
    <n v="5.28"/>
    <n v="801.12"/>
    <n v="911.28"/>
    <n v="110.15999999999997"/>
  </r>
  <r>
    <x v="161"/>
    <x v="1"/>
    <x v="46"/>
    <s v="С"/>
    <s v="Адрес75"/>
    <n v="1005712005"/>
    <x v="55"/>
    <x v="5"/>
    <s v="кг"/>
    <n v="4"/>
    <n v="858.4"/>
    <n v="976.8"/>
    <n v="118.39999999999998"/>
  </r>
  <r>
    <x v="161"/>
    <x v="1"/>
    <x v="21"/>
    <s v="ЭС"/>
    <s v="Адрес141"/>
    <n v="1005712305"/>
    <x v="59"/>
    <x v="5"/>
    <s v="кг"/>
    <n v="4"/>
    <n v="934.79600000000005"/>
    <n v="1063.2"/>
    <n v="128.404"/>
  </r>
  <r>
    <x v="161"/>
    <x v="18"/>
    <x v="4"/>
    <s v="ЭС"/>
    <s v="Адрес77"/>
    <n v="260100"/>
    <x v="16"/>
    <x v="6"/>
    <s v="кг"/>
    <n v="5"/>
    <n v="548.45000000000005"/>
    <n v="678.05"/>
    <n v="129.59999999999991"/>
  </r>
  <r>
    <x v="161"/>
    <x v="1"/>
    <x v="4"/>
    <s v="ЭС"/>
    <s v="Адрес77"/>
    <n v="1005050000"/>
    <x v="76"/>
    <x v="1"/>
    <s v="кг"/>
    <n v="4"/>
    <n v="1316"/>
    <n v="1497.2"/>
    <n v="181.20000000000005"/>
  </r>
  <r>
    <x v="161"/>
    <x v="1"/>
    <x v="40"/>
    <s v="ЭС"/>
    <s v="Адрес76"/>
    <n v="220000"/>
    <x v="17"/>
    <x v="6"/>
    <s v="кг"/>
    <n v="9.6"/>
    <n v="1511.04"/>
    <n v="1718.4"/>
    <n v="207.36000000000013"/>
  </r>
  <r>
    <x v="161"/>
    <x v="18"/>
    <x v="46"/>
    <s v="С"/>
    <s v="Адрес75"/>
    <n v="1005040200"/>
    <x v="21"/>
    <x v="5"/>
    <s v="кг"/>
    <n v="3"/>
    <n v="0"/>
    <n v="244.11"/>
    <n v="244.11"/>
  </r>
  <r>
    <x v="161"/>
    <x v="1"/>
    <x v="38"/>
    <s v="ЭС"/>
    <s v="Адрес72"/>
    <n v="210100"/>
    <x v="18"/>
    <x v="6"/>
    <s v="кг"/>
    <n v="22.5"/>
    <n v="1223.49"/>
    <n v="1545.75"/>
    <n v="322.26"/>
  </r>
  <r>
    <x v="162"/>
    <x v="1"/>
    <x v="42"/>
    <s v="Мм"/>
    <s v="Адрес58"/>
    <n v="1005052500"/>
    <x v="51"/>
    <x v="1"/>
    <s v="кг"/>
    <n v="3.5"/>
    <n v="350.52499999999998"/>
    <n v="398.72"/>
    <n v="48.19500000000005"/>
  </r>
  <r>
    <x v="162"/>
    <x v="18"/>
    <x v="37"/>
    <s v="ЭС"/>
    <s v="Адрес181"/>
    <n v="252005"/>
    <x v="12"/>
    <x v="0"/>
    <s v="кг"/>
    <n v="4"/>
    <n v="350.238"/>
    <n v="401.6"/>
    <n v="51.362000000000023"/>
  </r>
  <r>
    <x v="162"/>
    <x v="18"/>
    <x v="80"/>
    <s v="ЭС"/>
    <s v="Адрес105"/>
    <n v="270400"/>
    <x v="0"/>
    <x v="0"/>
    <s v="кг"/>
    <n v="2.64"/>
    <n v="400.56720000000001"/>
    <n v="455.64"/>
    <n v="55.072799999999972"/>
  </r>
  <r>
    <x v="162"/>
    <x v="1"/>
    <x v="136"/>
    <s v="Мм"/>
    <s v="Адрес283"/>
    <n v="1005052500"/>
    <x v="51"/>
    <x v="1"/>
    <s v="кг"/>
    <n v="4.5999999999999996"/>
    <n v="470.86520000000002"/>
    <n v="536.59"/>
    <n v="65.724800000000016"/>
  </r>
  <r>
    <x v="162"/>
    <x v="1"/>
    <x v="67"/>
    <s v="ЭС"/>
    <s v="Адрес149"/>
    <n v="1005300500"/>
    <x v="28"/>
    <x v="7"/>
    <s v="кг"/>
    <n v="1.92"/>
    <n v="465.625"/>
    <n v="531.70000000000005"/>
    <n v="66.075000000000045"/>
  </r>
  <r>
    <x v="162"/>
    <x v="18"/>
    <x v="38"/>
    <s v="ЭС"/>
    <s v="Адрес72"/>
    <n v="15000"/>
    <x v="42"/>
    <x v="6"/>
    <s v="кг"/>
    <n v="4"/>
    <n v="335.30600000000004"/>
    <n v="401.6"/>
    <n v="66.293999999999983"/>
  </r>
  <r>
    <x v="162"/>
    <x v="1"/>
    <x v="3"/>
    <s v="С"/>
    <s v="Адрес156"/>
    <n v="1005040700"/>
    <x v="33"/>
    <x v="5"/>
    <s v="кг"/>
    <n v="5"/>
    <n v="591.77949999999998"/>
    <n v="658.75"/>
    <n v="66.970500000000015"/>
  </r>
  <r>
    <x v="162"/>
    <x v="18"/>
    <x v="38"/>
    <s v="ЭС"/>
    <s v="Адрес72"/>
    <n v="1005244600"/>
    <x v="49"/>
    <x v="7"/>
    <s v="кг"/>
    <n v="2.7"/>
    <n v="479.15309999999999"/>
    <n v="547.803"/>
    <n v="68.649900000000002"/>
  </r>
  <r>
    <x v="162"/>
    <x v="18"/>
    <x v="36"/>
    <s v="См"/>
    <s v="Адрес104"/>
    <n v="1005040600"/>
    <x v="53"/>
    <x v="5"/>
    <s v="кг"/>
    <n v="11.4"/>
    <n v="511.24900000000002"/>
    <n v="581.28600000000006"/>
    <n v="70.037000000000035"/>
  </r>
  <r>
    <x v="162"/>
    <x v="18"/>
    <x v="84"/>
    <s v="См"/>
    <s v="Адрес173"/>
    <n v="1005212000"/>
    <x v="57"/>
    <x v="3"/>
    <s v="кг"/>
    <n v="12"/>
    <n v="771.35040000000004"/>
    <n v="842.28"/>
    <n v="70.929599999999937"/>
  </r>
  <r>
    <x v="162"/>
    <x v="1"/>
    <x v="22"/>
    <s v="ЭС"/>
    <s v="Адрес129"/>
    <n v="1005040400"/>
    <x v="35"/>
    <x v="5"/>
    <s v="кг"/>
    <n v="3.3"/>
    <n v="545.03899999999999"/>
    <n v="620.62"/>
    <n v="75.581000000000017"/>
  </r>
  <r>
    <x v="162"/>
    <x v="18"/>
    <x v="19"/>
    <s v="ЭС"/>
    <s v="Адрес134"/>
    <n v="270300"/>
    <x v="61"/>
    <x v="0"/>
    <s v="кг"/>
    <n v="5"/>
    <n v="582.78650000000005"/>
    <n v="658.75"/>
    <n v="75.963499999999954"/>
  </r>
  <r>
    <x v="162"/>
    <x v="1"/>
    <x v="122"/>
    <s v="Мм"/>
    <s v="Адрес26"/>
    <n v="1005052600"/>
    <x v="39"/>
    <x v="1"/>
    <s v="кг"/>
    <n v="5"/>
    <n v="582.78650000000005"/>
    <n v="658.75"/>
    <n v="75.963499999999954"/>
  </r>
  <r>
    <x v="162"/>
    <x v="1"/>
    <x v="47"/>
    <s v="ЭС"/>
    <s v="Адрес162"/>
    <n v="580000"/>
    <x v="3"/>
    <x v="2"/>
    <s v="кг"/>
    <n v="4.5"/>
    <n v="620.32320000000004"/>
    <n v="706.86"/>
    <n v="86.536799999999971"/>
  </r>
  <r>
    <x v="162"/>
    <x v="18"/>
    <x v="1"/>
    <s v="ЭС"/>
    <s v="Адрес88"/>
    <n v="170000"/>
    <x v="67"/>
    <x v="2"/>
    <s v="кг"/>
    <n v="2.2999999999999998"/>
    <n v="658.24300000000005"/>
    <n v="748.7"/>
    <n v="90.456999999999994"/>
  </r>
  <r>
    <x v="162"/>
    <x v="1"/>
    <x v="3"/>
    <s v="С"/>
    <s v="Адрес156"/>
    <n v="1005300500"/>
    <x v="28"/>
    <x v="7"/>
    <s v="кг"/>
    <n v="3.5"/>
    <n v="684.35500000000002"/>
    <n v="778.43499999999995"/>
    <n v="94.079999999999927"/>
  </r>
  <r>
    <x v="162"/>
    <x v="18"/>
    <x v="28"/>
    <s v="ЭС"/>
    <s v="Адрес130"/>
    <n v="280500"/>
    <x v="6"/>
    <x v="0"/>
    <s v="кг"/>
    <n v="10"/>
    <n v="782.05200000000002"/>
    <n v="889.6"/>
    <n v="107.548"/>
  </r>
  <r>
    <x v="162"/>
    <x v="18"/>
    <x v="14"/>
    <s v="ЭС"/>
    <s v="Адрес160"/>
    <n v="270300"/>
    <x v="61"/>
    <x v="0"/>
    <s v="кг"/>
    <n v="4"/>
    <n v="820.94800000000009"/>
    <n v="933.2"/>
    <n v="112.25199999999995"/>
  </r>
  <r>
    <x v="162"/>
    <x v="1"/>
    <x v="272"/>
    <s v="Нт"/>
    <s v="Адрес16"/>
    <n v="1005212000"/>
    <x v="57"/>
    <x v="3"/>
    <s v="кг"/>
    <n v="17"/>
    <n v="843.37"/>
    <n v="959.14"/>
    <n v="115.76999999999998"/>
  </r>
  <r>
    <x v="162"/>
    <x v="1"/>
    <x v="25"/>
    <s v="ЭС"/>
    <s v="Адрес131"/>
    <n v="1005052600"/>
    <x v="39"/>
    <x v="1"/>
    <s v="кг"/>
    <n v="5"/>
    <n v="582.71749999999997"/>
    <n v="716.1"/>
    <n v="133.38250000000005"/>
  </r>
  <r>
    <x v="162"/>
    <x v="1"/>
    <x v="143"/>
    <s v="Мм"/>
    <s v="Адрес237"/>
    <n v="1005212000"/>
    <x v="57"/>
    <x v="3"/>
    <s v="кг"/>
    <n v="4"/>
    <n v="1316"/>
    <n v="1497.2"/>
    <n v="181.20000000000005"/>
  </r>
  <r>
    <x v="162"/>
    <x v="1"/>
    <x v="7"/>
    <s v="См"/>
    <s v="Адрес118"/>
    <n v="1005050000"/>
    <x v="76"/>
    <x v="1"/>
    <s v="кг"/>
    <n v="4"/>
    <n v="1316"/>
    <n v="1497.2"/>
    <n v="181.20000000000005"/>
  </r>
  <r>
    <x v="162"/>
    <x v="1"/>
    <x v="16"/>
    <s v="ЭС"/>
    <s v="Адрес146"/>
    <n v="1005300500"/>
    <x v="28"/>
    <x v="7"/>
    <s v="кг"/>
    <n v="10.4"/>
    <n v="1466.95"/>
    <n v="1672"/>
    <n v="205.04999999999995"/>
  </r>
  <r>
    <x v="162"/>
    <x v="1"/>
    <x v="65"/>
    <s v="Опт"/>
    <s v="Адрес8"/>
    <n v="1005052700"/>
    <x v="77"/>
    <x v="1"/>
    <s v="кг"/>
    <n v="15"/>
    <n v="815.66"/>
    <n v="1030.5"/>
    <n v="214.84000000000003"/>
  </r>
  <r>
    <x v="162"/>
    <x v="1"/>
    <x v="157"/>
    <s v="Мм"/>
    <s v="Адрес56"/>
    <n v="1005212101"/>
    <x v="20"/>
    <x v="3"/>
    <s v="кг"/>
    <n v="4.2"/>
    <n v="410.81040000000002"/>
    <n v="702.24"/>
    <n v="291.42959999999999"/>
  </r>
  <r>
    <x v="163"/>
    <x v="18"/>
    <x v="114"/>
    <s v="См"/>
    <s v="Адрес159"/>
    <n v="190000"/>
    <x v="54"/>
    <x v="6"/>
    <s v="кг"/>
    <n v="3.5"/>
    <n v="327.18"/>
    <n v="372.12"/>
    <n v="44.94"/>
  </r>
  <r>
    <x v="163"/>
    <x v="18"/>
    <x v="67"/>
    <s v="ЭС"/>
    <s v="Адрес149"/>
    <n v="20000"/>
    <x v="48"/>
    <x v="0"/>
    <s v="кг"/>
    <n v="4"/>
    <n v="351.178"/>
    <n v="401.6"/>
    <n v="50.422000000000025"/>
  </r>
  <r>
    <x v="163"/>
    <x v="18"/>
    <x v="47"/>
    <s v="ЭС"/>
    <s v="Адрес162"/>
    <n v="190000"/>
    <x v="54"/>
    <x v="6"/>
    <s v="кг"/>
    <n v="5"/>
    <n v="389.8365"/>
    <n v="444.8"/>
    <n v="54.96350000000001"/>
  </r>
  <r>
    <x v="163"/>
    <x v="18"/>
    <x v="21"/>
    <s v="ЭС"/>
    <s v="Адрес141"/>
    <n v="1005053500"/>
    <x v="58"/>
    <x v="1"/>
    <s v="кг"/>
    <n v="2.64"/>
    <n v="400.56"/>
    <n v="455.64"/>
    <n v="55.079999999999984"/>
  </r>
  <r>
    <x v="163"/>
    <x v="1"/>
    <x v="28"/>
    <s v="ЭС"/>
    <s v="Адрес130"/>
    <n v="1005201000"/>
    <x v="4"/>
    <x v="3"/>
    <s v="кг"/>
    <n v="2"/>
    <n v="331.54040000000003"/>
    <n v="397.1"/>
    <n v="65.559599999999989"/>
  </r>
  <r>
    <x v="163"/>
    <x v="1"/>
    <x v="23"/>
    <s v="Ст"/>
    <s v="Адрес136"/>
    <n v="1005244300"/>
    <x v="62"/>
    <x v="7"/>
    <s v="кг"/>
    <n v="2.7"/>
    <n v="481.65300000000002"/>
    <n v="547.803"/>
    <n v="66.149999999999977"/>
  </r>
  <r>
    <x v="163"/>
    <x v="18"/>
    <x v="36"/>
    <s v="См"/>
    <s v="Адрес104"/>
    <n v="1005244000"/>
    <x v="50"/>
    <x v="7"/>
    <s v="кг"/>
    <n v="3.5"/>
    <n v="301.27019999999999"/>
    <n v="372.12"/>
    <n v="70.849800000000016"/>
  </r>
  <r>
    <x v="163"/>
    <x v="1"/>
    <x v="97"/>
    <s v="Мм"/>
    <s v="Адрес37"/>
    <n v="1005274000"/>
    <x v="71"/>
    <x v="7"/>
    <s v="кг"/>
    <n v="5"/>
    <n v="548.45000000000005"/>
    <n v="621"/>
    <n v="72.549999999999955"/>
  </r>
  <r>
    <x v="163"/>
    <x v="18"/>
    <x v="28"/>
    <s v="ЭС"/>
    <s v="Адрес130"/>
    <n v="15000"/>
    <x v="42"/>
    <x v="6"/>
    <s v="кг"/>
    <n v="5"/>
    <n v="581.85"/>
    <n v="658.75"/>
    <n v="76.899999999999977"/>
  </r>
  <r>
    <x v="163"/>
    <x v="1"/>
    <x v="11"/>
    <s v="Опт"/>
    <s v="Адрес115"/>
    <n v="1005040500"/>
    <x v="11"/>
    <x v="5"/>
    <s v="кг"/>
    <n v="5"/>
    <n v="581.85"/>
    <n v="658.75"/>
    <n v="76.899999999999977"/>
  </r>
  <r>
    <x v="163"/>
    <x v="1"/>
    <x v="8"/>
    <s v="ЭС"/>
    <s v="Адрес157"/>
    <n v="1005030501"/>
    <x v="34"/>
    <x v="5"/>
    <s v="кг"/>
    <n v="5.6"/>
    <n v="560.86770000000001"/>
    <n v="637.952"/>
    <n v="77.084299999999985"/>
  </r>
  <r>
    <x v="163"/>
    <x v="1"/>
    <x v="28"/>
    <s v="ЭС"/>
    <s v="Адрес130"/>
    <n v="5190002"/>
    <x v="25"/>
    <x v="6"/>
    <s v="кг"/>
    <n v="1.96"/>
    <n v="562.66399999999999"/>
    <n v="640.1"/>
    <n v="77.436000000000035"/>
  </r>
  <r>
    <x v="163"/>
    <x v="1"/>
    <x v="245"/>
    <s v="Мм"/>
    <s v="Адрес264"/>
    <n v="580000"/>
    <x v="3"/>
    <x v="2"/>
    <s v="кг"/>
    <n v="8"/>
    <n v="595.43920000000003"/>
    <n v="673.84"/>
    <n v="78.400800000000004"/>
  </r>
  <r>
    <x v="163"/>
    <x v="18"/>
    <x v="61"/>
    <s v="ЭС"/>
    <s v="Адрес180"/>
    <n v="170000"/>
    <x v="67"/>
    <x v="2"/>
    <s v="кг"/>
    <n v="5"/>
    <n v="363.88150000000002"/>
    <n v="444.8"/>
    <n v="80.918499999999995"/>
  </r>
  <r>
    <x v="163"/>
    <x v="1"/>
    <x v="17"/>
    <s v="ЭС"/>
    <s v="Адрес132"/>
    <n v="1005030501"/>
    <x v="34"/>
    <x v="5"/>
    <s v="кг"/>
    <n v="6.4"/>
    <n v="524.88400000000001"/>
    <n v="607.20000000000005"/>
    <n v="82.316000000000031"/>
  </r>
  <r>
    <x v="163"/>
    <x v="1"/>
    <x v="64"/>
    <s v="Мм"/>
    <s v="Адрес243"/>
    <n v="580000"/>
    <x v="3"/>
    <x v="2"/>
    <s v="кг"/>
    <n v="5"/>
    <n v="610.5"/>
    <n v="694.4"/>
    <n v="83.899999999999977"/>
  </r>
  <r>
    <x v="163"/>
    <x v="18"/>
    <x v="13"/>
    <s v="ЭС"/>
    <s v="Адрес161"/>
    <n v="20100"/>
    <x v="5"/>
    <x v="0"/>
    <s v="кг"/>
    <n v="1.3440000000000001"/>
    <n v="145.31440000000001"/>
    <n v="234.08"/>
    <n v="88.765600000000006"/>
  </r>
  <r>
    <x v="163"/>
    <x v="1"/>
    <x v="174"/>
    <s v="Мм"/>
    <s v="Адрес85"/>
    <n v="1005040800"/>
    <x v="9"/>
    <x v="5"/>
    <s v="кг"/>
    <n v="10"/>
    <n v="791.9"/>
    <n v="900.5"/>
    <n v="108.60000000000002"/>
  </r>
  <r>
    <x v="163"/>
    <x v="18"/>
    <x v="95"/>
    <s v="ЭС"/>
    <s v="Адрес155"/>
    <n v="1005052700"/>
    <x v="77"/>
    <x v="1"/>
    <s v="кг"/>
    <n v="5.28"/>
    <n v="801.11760000000004"/>
    <n v="911.28"/>
    <n v="110.16239999999993"/>
  </r>
  <r>
    <x v="163"/>
    <x v="1"/>
    <x v="109"/>
    <s v="Опт"/>
    <s v="Адрес153"/>
    <n v="1005040500"/>
    <x v="11"/>
    <x v="5"/>
    <s v="кг"/>
    <n v="4"/>
    <n v="820"/>
    <n v="933.2"/>
    <n v="113.20000000000005"/>
  </r>
  <r>
    <x v="163"/>
    <x v="1"/>
    <x v="2"/>
    <s v="ЭС"/>
    <s v="Адрес154"/>
    <n v="1005186200"/>
    <x v="64"/>
    <x v="3"/>
    <s v="кг"/>
    <n v="15"/>
    <n v="905.31"/>
    <n v="1030.5"/>
    <n v="125.19000000000005"/>
  </r>
  <r>
    <x v="163"/>
    <x v="1"/>
    <x v="46"/>
    <s v="С"/>
    <s v="Адрес75"/>
    <n v="1005360000"/>
    <x v="30"/>
    <x v="7"/>
    <s v="кг"/>
    <n v="4"/>
    <n v="934.8"/>
    <n v="1063.2"/>
    <n v="128.40000000000009"/>
  </r>
  <r>
    <x v="163"/>
    <x v="1"/>
    <x v="102"/>
    <s v="Мм"/>
    <s v="Адрес233"/>
    <n v="1005040500"/>
    <x v="11"/>
    <x v="5"/>
    <s v="кг"/>
    <n v="3.13"/>
    <n v="1030.1960000000001"/>
    <n v="1171.8"/>
    <n v="141.60399999999981"/>
  </r>
  <r>
    <x v="163"/>
    <x v="1"/>
    <x v="5"/>
    <s v="ЭС"/>
    <s v="Адрес89"/>
    <n v="1005052600"/>
    <x v="39"/>
    <x v="1"/>
    <s v="кг"/>
    <n v="9"/>
    <n v="1240.6464000000001"/>
    <n v="1413.72"/>
    <n v="173.07359999999994"/>
  </r>
  <r>
    <x v="163"/>
    <x v="18"/>
    <x v="39"/>
    <s v="ЭС"/>
    <s v="Адрес108"/>
    <n v="1005040600"/>
    <x v="53"/>
    <x v="5"/>
    <s v="кг"/>
    <n v="18"/>
    <n v="1287.9000000000001"/>
    <n v="1464.66"/>
    <n v="176.76"/>
  </r>
  <r>
    <x v="164"/>
    <x v="1"/>
    <x v="12"/>
    <s v="ЭС"/>
    <s v="Адрес142"/>
    <n v="1005274300"/>
    <x v="75"/>
    <x v="7"/>
    <s v="кг"/>
    <n v="3"/>
    <n v="291.68340000000001"/>
    <n v="335.25"/>
    <n v="43.566599999999994"/>
  </r>
  <r>
    <x v="164"/>
    <x v="18"/>
    <x v="67"/>
    <s v="ЭС"/>
    <s v="Адрес149"/>
    <n v="1005712005"/>
    <x v="55"/>
    <x v="5"/>
    <s v="кг"/>
    <n v="3"/>
    <n v="291.68340000000001"/>
    <n v="335.25"/>
    <n v="43.566599999999994"/>
  </r>
  <r>
    <x v="164"/>
    <x v="1"/>
    <x v="90"/>
    <s v="Мм"/>
    <s v="Адрес250"/>
    <n v="1005040900"/>
    <x v="26"/>
    <x v="5"/>
    <s v="кг"/>
    <n v="1.65"/>
    <n v="230.78"/>
    <n v="278.3"/>
    <n v="47.52000000000001"/>
  </r>
  <r>
    <x v="164"/>
    <x v="1"/>
    <x v="35"/>
    <s v="ЭС"/>
    <s v="Адрес103"/>
    <n v="5281000"/>
    <x v="46"/>
    <x v="6"/>
    <s v="кг"/>
    <n v="4"/>
    <n v="350.238"/>
    <n v="401.6"/>
    <n v="51.362000000000023"/>
  </r>
  <r>
    <x v="164"/>
    <x v="1"/>
    <x v="229"/>
    <s v="Мм"/>
    <s v="Адрес263"/>
    <n v="1005051700"/>
    <x v="2"/>
    <x v="1"/>
    <s v="кг"/>
    <n v="5"/>
    <n v="395.9"/>
    <n v="450.25"/>
    <n v="54.350000000000023"/>
  </r>
  <r>
    <x v="164"/>
    <x v="18"/>
    <x v="20"/>
    <s v="ЭС"/>
    <s v="Адрес140"/>
    <n v="1005712005"/>
    <x v="55"/>
    <x v="5"/>
    <s v="кг"/>
    <n v="4.8"/>
    <n v="506.25840000000005"/>
    <n v="580.79999999999995"/>
    <n v="74.541599999999903"/>
  </r>
  <r>
    <x v="164"/>
    <x v="18"/>
    <x v="62"/>
    <s v="ЭС"/>
    <s v="Адрес158"/>
    <n v="1005053500"/>
    <x v="58"/>
    <x v="1"/>
    <s v="кг"/>
    <n v="2.15"/>
    <n v="572.25400000000002"/>
    <n v="647.9"/>
    <n v="75.645999999999958"/>
  </r>
  <r>
    <x v="164"/>
    <x v="1"/>
    <x v="125"/>
    <s v="Мм"/>
    <s v="Адрес18"/>
    <n v="1005040700"/>
    <x v="33"/>
    <x v="5"/>
    <s v="кг"/>
    <n v="5"/>
    <n v="395.95"/>
    <n v="477.25"/>
    <n v="81.300000000000011"/>
  </r>
  <r>
    <x v="164"/>
    <x v="18"/>
    <x v="6"/>
    <s v="С"/>
    <s v="Адрес78"/>
    <n v="1005052700"/>
    <x v="77"/>
    <x v="1"/>
    <s v="кг"/>
    <n v="7.2"/>
    <n v="673.05600000000004"/>
    <n v="765.50400000000002"/>
    <n v="92.447999999999979"/>
  </r>
  <r>
    <x v="164"/>
    <x v="1"/>
    <x v="164"/>
    <s v="ЭС"/>
    <s v="Адрес70"/>
    <n v="5281000"/>
    <x v="46"/>
    <x v="6"/>
    <s v="кг"/>
    <n v="5"/>
    <n v="345.245"/>
    <n v="444.8"/>
    <n v="99.555000000000007"/>
  </r>
  <r>
    <x v="164"/>
    <x v="18"/>
    <x v="8"/>
    <s v="ЭС"/>
    <s v="Адрес157"/>
    <n v="170101"/>
    <x v="8"/>
    <x v="2"/>
    <s v="кг"/>
    <n v="5.28"/>
    <n v="801.13440000000003"/>
    <n v="911.28"/>
    <n v="110.14559999999994"/>
  </r>
  <r>
    <x v="164"/>
    <x v="1"/>
    <x v="23"/>
    <s v="Ст"/>
    <s v="Адрес136"/>
    <n v="5160002"/>
    <x v="38"/>
    <x v="6"/>
    <s v="кг"/>
    <n v="4.95"/>
    <n v="818.06889999999999"/>
    <n v="930.93"/>
    <n v="112.86109999999996"/>
  </r>
  <r>
    <x v="164"/>
    <x v="1"/>
    <x v="13"/>
    <s v="ЭС"/>
    <s v="Адрес161"/>
    <n v="1005030501"/>
    <x v="34"/>
    <x v="5"/>
    <s v="кг"/>
    <n v="5.6"/>
    <n v="560.84"/>
    <n v="676.2"/>
    <n v="115.36000000000001"/>
  </r>
  <r>
    <x v="164"/>
    <x v="18"/>
    <x v="3"/>
    <s v="С"/>
    <s v="Адрес156"/>
    <n v="1005010100"/>
    <x v="68"/>
    <x v="5"/>
    <s v="кг"/>
    <n v="4"/>
    <n v="934.8"/>
    <n v="1063.2"/>
    <n v="128.40000000000009"/>
  </r>
  <r>
    <x v="164"/>
    <x v="1"/>
    <x v="61"/>
    <s v="ЭС"/>
    <s v="Адрес180"/>
    <n v="260100"/>
    <x v="16"/>
    <x v="6"/>
    <s v="кг"/>
    <n v="4"/>
    <n v="934.8"/>
    <n v="1063.2"/>
    <n v="128.40000000000009"/>
  </r>
  <r>
    <x v="164"/>
    <x v="18"/>
    <x v="0"/>
    <s v="С"/>
    <s v="Адрес151"/>
    <n v="1005050300"/>
    <x v="74"/>
    <x v="1"/>
    <s v="кг"/>
    <n v="5"/>
    <n v="582.71749999999997"/>
    <n v="716.1"/>
    <n v="133.38250000000005"/>
  </r>
  <r>
    <x v="164"/>
    <x v="1"/>
    <x v="5"/>
    <s v="ЭС"/>
    <s v="Адрес89"/>
    <n v="1005051700"/>
    <x v="2"/>
    <x v="1"/>
    <s v="кг"/>
    <n v="3"/>
    <n v="588.2106"/>
    <n v="732.3"/>
    <n v="144.08939999999996"/>
  </r>
  <r>
    <x v="164"/>
    <x v="1"/>
    <x v="15"/>
    <s v="См"/>
    <s v="Адрес128"/>
    <n v="1005274300"/>
    <x v="75"/>
    <x v="7"/>
    <s v="кг"/>
    <n v="3.5"/>
    <n v="619.41920000000005"/>
    <n v="778.43499999999995"/>
    <n v="159.0157999999999"/>
  </r>
  <r>
    <x v="164"/>
    <x v="1"/>
    <x v="11"/>
    <s v="Опт"/>
    <s v="Адрес115"/>
    <n v="280500"/>
    <x v="6"/>
    <x v="0"/>
    <s v="кг"/>
    <n v="3.5"/>
    <n v="626.74570000000006"/>
    <n v="825.125"/>
    <n v="198.37929999999994"/>
  </r>
  <r>
    <x v="164"/>
    <x v="18"/>
    <x v="80"/>
    <s v="ЭС"/>
    <s v="Адрес105"/>
    <n v="1005201500"/>
    <x v="44"/>
    <x v="3"/>
    <s v="кг"/>
    <n v="6"/>
    <n v="991.17240000000004"/>
    <n v="1191.3"/>
    <n v="200.12759999999992"/>
  </r>
  <r>
    <x v="164"/>
    <x v="18"/>
    <x v="21"/>
    <s v="ЭС"/>
    <s v="Адрес141"/>
    <n v="1005274600"/>
    <x v="32"/>
    <x v="7"/>
    <s v="кг"/>
    <n v="15"/>
    <n v="815.66"/>
    <n v="1030.5"/>
    <n v="214.84000000000003"/>
  </r>
  <r>
    <x v="164"/>
    <x v="1"/>
    <x v="154"/>
    <s v="Опт"/>
    <s v="Адрес152"/>
    <n v="1005040200"/>
    <x v="21"/>
    <x v="5"/>
    <s v="кг"/>
    <n v="3"/>
    <n v="0"/>
    <n v="258.75"/>
    <n v="258.75"/>
  </r>
  <r>
    <x v="164"/>
    <x v="1"/>
    <x v="12"/>
    <s v="ЭС"/>
    <s v="Адрес142"/>
    <n v="260200"/>
    <x v="66"/>
    <x v="6"/>
    <s v="кг"/>
    <n v="8.6"/>
    <n v="2289.1060000000002"/>
    <n v="2591.6"/>
    <n v="302.49399999999969"/>
  </r>
  <r>
    <x v="164"/>
    <x v="1"/>
    <x v="20"/>
    <s v="ЭС"/>
    <s v="Адрес140"/>
    <n v="1005274300"/>
    <x v="75"/>
    <x v="7"/>
    <s v="кг"/>
    <n v="6"/>
    <n v="108.71340000000001"/>
    <n v="412.2"/>
    <n v="303.48659999999995"/>
  </r>
  <r>
    <x v="164"/>
    <x v="18"/>
    <x v="0"/>
    <s v="С"/>
    <s v="Адрес151"/>
    <n v="1005712005"/>
    <x v="55"/>
    <x v="5"/>
    <s v="кг"/>
    <n v="24"/>
    <n v="3777.6"/>
    <n v="4296"/>
    <n v="518.40000000000009"/>
  </r>
  <r>
    <x v="165"/>
    <x v="18"/>
    <x v="20"/>
    <s v="ЭС"/>
    <s v="Адрес140"/>
    <n v="1005212101"/>
    <x v="20"/>
    <x v="3"/>
    <s v="кг"/>
    <n v="4"/>
    <n v="257.11680000000001"/>
    <n v="280.76"/>
    <n v="23.643199999999979"/>
  </r>
  <r>
    <x v="165"/>
    <x v="1"/>
    <x v="27"/>
    <s v="См"/>
    <s v="Адрес106"/>
    <n v="1005040900"/>
    <x v="26"/>
    <x v="5"/>
    <s v="кг"/>
    <n v="1.65"/>
    <n v="272.51949999999999"/>
    <n v="310.31"/>
    <n v="37.790500000000009"/>
  </r>
  <r>
    <x v="165"/>
    <x v="1"/>
    <x v="29"/>
    <s v="ЭС"/>
    <s v="Адрес107"/>
    <n v="1005040600"/>
    <x v="53"/>
    <x v="5"/>
    <s v="кг"/>
    <n v="3"/>
    <n v="214.65"/>
    <n v="258.75"/>
    <n v="44.099999999999994"/>
  </r>
  <r>
    <x v="165"/>
    <x v="18"/>
    <x v="140"/>
    <s v="См"/>
    <s v="Адрес144"/>
    <n v="1005050100"/>
    <x v="69"/>
    <x v="1"/>
    <s v="кг"/>
    <n v="3.5"/>
    <n v="350.52499999999998"/>
    <n v="398.72"/>
    <n v="48.19500000000005"/>
  </r>
  <r>
    <x v="165"/>
    <x v="18"/>
    <x v="46"/>
    <s v="С"/>
    <s v="Адрес75"/>
    <n v="20200"/>
    <x v="70"/>
    <x v="0"/>
    <s v="кг"/>
    <n v="4"/>
    <n v="350.238"/>
    <n v="401.6"/>
    <n v="51.362000000000023"/>
  </r>
  <r>
    <x v="165"/>
    <x v="18"/>
    <x v="2"/>
    <s v="ЭС"/>
    <s v="Адрес154"/>
    <n v="1005212000"/>
    <x v="57"/>
    <x v="3"/>
    <s v="кг"/>
    <n v="5.5"/>
    <n v="377.685"/>
    <n v="429.60500000000002"/>
    <n v="51.920000000000016"/>
  </r>
  <r>
    <x v="165"/>
    <x v="1"/>
    <x v="75"/>
    <s v="ЭС"/>
    <s v="Адрес150"/>
    <n v="5162402"/>
    <x v="31"/>
    <x v="6"/>
    <s v="кг"/>
    <n v="8.5"/>
    <n v="421.685"/>
    <n v="479.57"/>
    <n v="57.884999999999991"/>
  </r>
  <r>
    <x v="165"/>
    <x v="1"/>
    <x v="37"/>
    <s v="ЭС"/>
    <s v="Адрес181"/>
    <n v="1005201500"/>
    <x v="44"/>
    <x v="3"/>
    <s v="кг"/>
    <n v="5"/>
    <n v="477"/>
    <n v="542.5"/>
    <n v="65.5"/>
  </r>
  <r>
    <x v="165"/>
    <x v="1"/>
    <x v="164"/>
    <s v="ЭС"/>
    <s v="Адрес70"/>
    <n v="1005201000"/>
    <x v="4"/>
    <x v="3"/>
    <s v="кг"/>
    <n v="2"/>
    <n v="331.54040000000003"/>
    <n v="397.1"/>
    <n v="65.559599999999989"/>
  </r>
  <r>
    <x v="165"/>
    <x v="18"/>
    <x v="4"/>
    <s v="ЭС"/>
    <s v="Адрес77"/>
    <n v="210000"/>
    <x v="17"/>
    <x v="6"/>
    <s v="кг"/>
    <n v="6"/>
    <n v="492.2328"/>
    <n v="559.91999999999996"/>
    <n v="67.687199999999962"/>
  </r>
  <r>
    <x v="165"/>
    <x v="1"/>
    <x v="14"/>
    <s v="ЭС"/>
    <s v="Адрес160"/>
    <n v="1005400001"/>
    <x v="43"/>
    <x v="7"/>
    <s v="кг"/>
    <n v="2.2999999999999998"/>
    <n v="542.97270000000003"/>
    <n v="618.83800000000008"/>
    <n v="75.865300000000047"/>
  </r>
  <r>
    <x v="165"/>
    <x v="1"/>
    <x v="245"/>
    <s v="Мм"/>
    <s v="Адрес264"/>
    <n v="5160002"/>
    <x v="38"/>
    <x v="6"/>
    <s v="кг"/>
    <n v="2.56"/>
    <n v="259.11360000000002"/>
    <n v="338.56"/>
    <n v="79.446399999999983"/>
  </r>
  <r>
    <x v="165"/>
    <x v="1"/>
    <x v="69"/>
    <s v="ЭС"/>
    <s v="Адрес133"/>
    <n v="170000"/>
    <x v="67"/>
    <x v="2"/>
    <s v="кг"/>
    <n v="5"/>
    <n v="363.88150000000002"/>
    <n v="444.8"/>
    <n v="80.918499999999995"/>
  </r>
  <r>
    <x v="165"/>
    <x v="1"/>
    <x v="96"/>
    <s v="Мм"/>
    <s v="Адрес286"/>
    <n v="1005186300"/>
    <x v="37"/>
    <x v="3"/>
    <s v="кг"/>
    <n v="8.5"/>
    <n v="421.685"/>
    <n v="508.3"/>
    <n v="86.615000000000009"/>
  </r>
  <r>
    <x v="165"/>
    <x v="18"/>
    <x v="21"/>
    <s v="ЭС"/>
    <s v="Адрес141"/>
    <n v="1005052700"/>
    <x v="77"/>
    <x v="1"/>
    <s v="кг"/>
    <n v="10"/>
    <n v="791.9"/>
    <n v="900.5"/>
    <n v="108.60000000000002"/>
  </r>
  <r>
    <x v="165"/>
    <x v="1"/>
    <x v="258"/>
    <s v="Мм"/>
    <s v="Адрес197"/>
    <n v="1005186300"/>
    <x v="37"/>
    <x v="3"/>
    <s v="кг"/>
    <n v="2.2999999999999998"/>
    <n v="540.33690000000001"/>
    <n v="655.96"/>
    <n v="115.62310000000002"/>
  </r>
  <r>
    <x v="165"/>
    <x v="1"/>
    <x v="2"/>
    <s v="ЭС"/>
    <s v="Адрес154"/>
    <n v="5160002"/>
    <x v="38"/>
    <x v="6"/>
    <s v="кг"/>
    <n v="5"/>
    <n v="345.245"/>
    <n v="471.5"/>
    <n v="126.255"/>
  </r>
  <r>
    <x v="165"/>
    <x v="1"/>
    <x v="66"/>
    <s v="ЭС"/>
    <s v="Адрес69"/>
    <n v="1005201000"/>
    <x v="4"/>
    <x v="3"/>
    <s v="кг"/>
    <n v="4"/>
    <n v="934.8"/>
    <n v="1063.2"/>
    <n v="128.40000000000009"/>
  </r>
  <r>
    <x v="165"/>
    <x v="1"/>
    <x v="12"/>
    <s v="ЭС"/>
    <s v="Адрес142"/>
    <n v="1005201100"/>
    <x v="45"/>
    <x v="3"/>
    <s v="кг"/>
    <n v="4"/>
    <n v="648.61080000000004"/>
    <n v="794.2"/>
    <n v="145.58920000000001"/>
  </r>
  <r>
    <x v="165"/>
    <x v="18"/>
    <x v="13"/>
    <s v="ЭС"/>
    <s v="Адрес161"/>
    <n v="1005050400"/>
    <x v="52"/>
    <x v="1"/>
    <s v="кг"/>
    <n v="24"/>
    <n v="1281.9992"/>
    <n v="1452.72"/>
    <n v="170.72080000000005"/>
  </r>
  <r>
    <x v="165"/>
    <x v="1"/>
    <x v="47"/>
    <s v="ЭС"/>
    <s v="Адрес162"/>
    <n v="1005201500"/>
    <x v="44"/>
    <x v="3"/>
    <s v="кг"/>
    <n v="6"/>
    <n v="991.17240000000004"/>
    <n v="1191.3"/>
    <n v="200.12759999999992"/>
  </r>
  <r>
    <x v="165"/>
    <x v="18"/>
    <x v="61"/>
    <s v="ЭС"/>
    <s v="Адрес180"/>
    <n v="1005201100"/>
    <x v="45"/>
    <x v="3"/>
    <s v="кг"/>
    <n v="6"/>
    <n v="972.9162"/>
    <n v="1191.3"/>
    <n v="218.38379999999995"/>
  </r>
  <r>
    <x v="165"/>
    <x v="1"/>
    <x v="40"/>
    <s v="ЭС"/>
    <s v="Адрес76"/>
    <n v="1005040200"/>
    <x v="21"/>
    <x v="5"/>
    <s v="кг"/>
    <n v="3"/>
    <n v="0"/>
    <n v="244.11"/>
    <n v="244.11"/>
  </r>
  <r>
    <x v="165"/>
    <x v="18"/>
    <x v="61"/>
    <s v="ЭС"/>
    <s v="Адрес180"/>
    <n v="170101"/>
    <x v="8"/>
    <x v="2"/>
    <s v="кг"/>
    <n v="9.1999999999999993"/>
    <n v="2632.846"/>
    <n v="2994.8"/>
    <n v="361.95400000000018"/>
  </r>
  <r>
    <x v="165"/>
    <x v="18"/>
    <x v="40"/>
    <s v="ЭС"/>
    <s v="Адрес76"/>
    <n v="1005052700"/>
    <x v="77"/>
    <x v="1"/>
    <s v="кг"/>
    <n v="24"/>
    <n v="2307.1836000000003"/>
    <n v="2682"/>
    <n v="374.8163999999997"/>
  </r>
  <r>
    <x v="166"/>
    <x v="1"/>
    <x v="34"/>
    <s v="С"/>
    <s v="Адрес120"/>
    <n v="1005051700"/>
    <x v="2"/>
    <x v="1"/>
    <s v="кг"/>
    <n v="3.5"/>
    <n v="393.70590000000004"/>
    <n v="398.72"/>
    <n v="5.0140999999999849"/>
  </r>
  <r>
    <x v="166"/>
    <x v="1"/>
    <x v="24"/>
    <s v="См"/>
    <s v="Адрес87"/>
    <n v="1005040800"/>
    <x v="9"/>
    <x v="5"/>
    <s v="кг"/>
    <n v="3"/>
    <n v="214.62"/>
    <n v="244.11"/>
    <n v="29.490000000000009"/>
  </r>
  <r>
    <x v="166"/>
    <x v="1"/>
    <x v="14"/>
    <s v="ЭС"/>
    <s v="Адрес160"/>
    <n v="1005244000"/>
    <x v="50"/>
    <x v="7"/>
    <s v="кг"/>
    <n v="5.7"/>
    <n v="255.64500000000001"/>
    <n v="290.64300000000003"/>
    <n v="34.998000000000019"/>
  </r>
  <r>
    <x v="166"/>
    <x v="1"/>
    <x v="61"/>
    <s v="ЭС"/>
    <s v="Адрес180"/>
    <n v="5281000"/>
    <x v="46"/>
    <x v="6"/>
    <s v="кг"/>
    <n v="1.68"/>
    <n v="130.92869999999999"/>
    <n v="175.77"/>
    <n v="44.841300000000018"/>
  </r>
  <r>
    <x v="166"/>
    <x v="1"/>
    <x v="56"/>
    <s v="См"/>
    <s v="Адрес145"/>
    <n v="1005053500"/>
    <x v="58"/>
    <x v="1"/>
    <s v="кг"/>
    <n v="3.5"/>
    <n v="352.04610000000002"/>
    <n v="398.72"/>
    <n v="46.673900000000003"/>
  </r>
  <r>
    <x v="166"/>
    <x v="1"/>
    <x v="173"/>
    <s v="Мм"/>
    <s v="Адрес25"/>
    <n v="280500"/>
    <x v="6"/>
    <x v="0"/>
    <s v="кг"/>
    <n v="5"/>
    <n v="391.0385"/>
    <n v="444.8"/>
    <n v="53.761500000000012"/>
  </r>
  <r>
    <x v="166"/>
    <x v="1"/>
    <x v="13"/>
    <s v="ЭС"/>
    <s v="Адрес161"/>
    <n v="30000"/>
    <x v="15"/>
    <x v="0"/>
    <s v="кг"/>
    <n v="5"/>
    <n v="395.9"/>
    <n v="450.25"/>
    <n v="54.350000000000023"/>
  </r>
  <r>
    <x v="166"/>
    <x v="18"/>
    <x v="33"/>
    <s v="К"/>
    <s v="Адрес90"/>
    <n v="1005244600"/>
    <x v="49"/>
    <x v="7"/>
    <s v="кг"/>
    <n v="2.64"/>
    <n v="400.5564"/>
    <n v="455.64"/>
    <n v="55.08359999999999"/>
  </r>
  <r>
    <x v="166"/>
    <x v="18"/>
    <x v="37"/>
    <s v="ЭС"/>
    <s v="Адрес181"/>
    <n v="1005050200"/>
    <x v="29"/>
    <x v="1"/>
    <s v="кг"/>
    <n v="8"/>
    <n v="427.28320000000002"/>
    <n v="484.24"/>
    <n v="56.956799999999987"/>
  </r>
  <r>
    <x v="166"/>
    <x v="1"/>
    <x v="1"/>
    <s v="ЭС"/>
    <s v="Адрес88"/>
    <n v="260100"/>
    <x v="16"/>
    <x v="6"/>
    <s v="кг"/>
    <n v="8.5"/>
    <n v="421.685"/>
    <n v="479.57"/>
    <n v="57.884999999999991"/>
  </r>
  <r>
    <x v="166"/>
    <x v="1"/>
    <x v="17"/>
    <s v="ЭС"/>
    <s v="Адрес132"/>
    <n v="252005"/>
    <x v="12"/>
    <x v="0"/>
    <s v="кг"/>
    <n v="8"/>
    <n v="426.98160000000001"/>
    <n v="486"/>
    <n v="59.018399999999986"/>
  </r>
  <r>
    <x v="166"/>
    <x v="18"/>
    <x v="34"/>
    <s v="С"/>
    <s v="Адрес120"/>
    <n v="1005052800"/>
    <x v="80"/>
    <x v="1"/>
    <s v="кг"/>
    <n v="2.64"/>
    <n v="480.68880000000001"/>
    <n v="546.84"/>
    <n v="66.151200000000017"/>
  </r>
  <r>
    <x v="166"/>
    <x v="1"/>
    <x v="20"/>
    <s v="ЭС"/>
    <s v="Адрес140"/>
    <n v="1005244600"/>
    <x v="49"/>
    <x v="7"/>
    <s v="кг"/>
    <n v="2.7"/>
    <n v="479.15309999999999"/>
    <n v="547.803"/>
    <n v="68.649900000000002"/>
  </r>
  <r>
    <x v="166"/>
    <x v="1"/>
    <x v="13"/>
    <s v="ЭС"/>
    <s v="Адрес161"/>
    <n v="1005010100"/>
    <x v="68"/>
    <x v="5"/>
    <s v="кг"/>
    <n v="2.2999999999999998"/>
    <n v="544.08800000000008"/>
    <n v="618.83800000000008"/>
    <n v="74.75"/>
  </r>
  <r>
    <x v="166"/>
    <x v="1"/>
    <x v="21"/>
    <s v="ЭС"/>
    <s v="Адрес141"/>
    <n v="1005244600"/>
    <x v="49"/>
    <x v="7"/>
    <s v="кг"/>
    <n v="2.2999999999999998"/>
    <n v="544.08800000000008"/>
    <n v="618.83800000000008"/>
    <n v="74.75"/>
  </r>
  <r>
    <x v="166"/>
    <x v="1"/>
    <x v="106"/>
    <s v="Опт"/>
    <s v="Адрес166"/>
    <n v="1005040200"/>
    <x v="21"/>
    <x v="5"/>
    <s v="кг"/>
    <n v="1.96"/>
    <n v="562.79999999999995"/>
    <n v="640.1"/>
    <n v="77.300000000000068"/>
  </r>
  <r>
    <x v="166"/>
    <x v="1"/>
    <x v="66"/>
    <s v="ЭС"/>
    <s v="Адрес69"/>
    <n v="260100"/>
    <x v="16"/>
    <x v="6"/>
    <s v="кг"/>
    <n v="1.96"/>
    <n v="561.85400000000004"/>
    <n v="640.1"/>
    <n v="78.245999999999981"/>
  </r>
  <r>
    <x v="166"/>
    <x v="1"/>
    <x v="21"/>
    <s v="ЭС"/>
    <s v="Адрес141"/>
    <n v="1005201500"/>
    <x v="44"/>
    <x v="3"/>
    <s v="кг"/>
    <n v="2"/>
    <n v="330.39080000000001"/>
    <n v="420.92"/>
    <n v="90.529200000000003"/>
  </r>
  <r>
    <x v="166"/>
    <x v="1"/>
    <x v="43"/>
    <s v="См"/>
    <s v="Адрес164"/>
    <n v="1005244600"/>
    <x v="49"/>
    <x v="7"/>
    <s v="кг"/>
    <n v="1.92"/>
    <n v="467.5"/>
    <n v="563.6"/>
    <n v="96.100000000000023"/>
  </r>
  <r>
    <x v="166"/>
    <x v="1"/>
    <x v="59"/>
    <s v="См"/>
    <s v="Адрес138"/>
    <n v="1005201100"/>
    <x v="45"/>
    <x v="3"/>
    <s v="кг"/>
    <n v="2"/>
    <n v="324.30540000000002"/>
    <n v="420.92"/>
    <n v="96.614599999999996"/>
  </r>
  <r>
    <x v="166"/>
    <x v="18"/>
    <x v="84"/>
    <s v="См"/>
    <s v="Адрес173"/>
    <n v="20200"/>
    <x v="70"/>
    <x v="0"/>
    <s v="кг"/>
    <n v="8"/>
    <n v="705.56"/>
    <n v="803.2"/>
    <n v="97.6400000000001"/>
  </r>
  <r>
    <x v="166"/>
    <x v="1"/>
    <x v="47"/>
    <s v="ЭС"/>
    <s v="Адрес162"/>
    <n v="170000"/>
    <x v="67"/>
    <x v="2"/>
    <s v="кг"/>
    <n v="2.2999999999999998"/>
    <n v="541.53380000000004"/>
    <n v="655.96"/>
    <n v="114.42619999999999"/>
  </r>
  <r>
    <x v="166"/>
    <x v="1"/>
    <x v="32"/>
    <s v="ЭС"/>
    <s v="Адрес163"/>
    <n v="1005400001"/>
    <x v="43"/>
    <x v="7"/>
    <s v="кг"/>
    <n v="2.2999999999999998"/>
    <n v="538.19360000000006"/>
    <n v="655.96"/>
    <n v="117.76639999999998"/>
  </r>
  <r>
    <x v="166"/>
    <x v="18"/>
    <x v="20"/>
    <s v="ЭС"/>
    <s v="Адрес140"/>
    <n v="1005052700"/>
    <x v="77"/>
    <x v="1"/>
    <s v="кг"/>
    <n v="4"/>
    <n v="858.4"/>
    <n v="976.8"/>
    <n v="118.39999999999998"/>
  </r>
  <r>
    <x v="166"/>
    <x v="18"/>
    <x v="40"/>
    <s v="ЭС"/>
    <s v="Адрес76"/>
    <n v="1005052800"/>
    <x v="80"/>
    <x v="1"/>
    <s v="кг"/>
    <n v="4"/>
    <n v="934.79600000000005"/>
    <n v="1063.2"/>
    <n v="128.404"/>
  </r>
  <r>
    <x v="166"/>
    <x v="18"/>
    <x v="81"/>
    <s v="ЭС"/>
    <s v="Адрес119"/>
    <n v="1005052700"/>
    <x v="77"/>
    <x v="1"/>
    <s v="кг"/>
    <n v="10.5"/>
    <n v="1051.575"/>
    <n v="1196.1600000000001"/>
    <n v="144.58500000000004"/>
  </r>
  <r>
    <x v="166"/>
    <x v="1"/>
    <x v="38"/>
    <s v="ЭС"/>
    <s v="Адрес72"/>
    <n v="1005051700"/>
    <x v="2"/>
    <x v="1"/>
    <s v="кг"/>
    <n v="9"/>
    <n v="1240.6464000000001"/>
    <n v="1413.72"/>
    <n v="173.07359999999994"/>
  </r>
  <r>
    <x v="166"/>
    <x v="18"/>
    <x v="61"/>
    <s v="ЭС"/>
    <s v="Адрес180"/>
    <n v="1005052800"/>
    <x v="80"/>
    <x v="1"/>
    <s v="кг"/>
    <n v="24"/>
    <n v="1239.0904"/>
    <n v="1458"/>
    <n v="218.90959999999995"/>
  </r>
  <r>
    <x v="166"/>
    <x v="18"/>
    <x v="37"/>
    <s v="ЭС"/>
    <s v="Адрес181"/>
    <n v="170101"/>
    <x v="8"/>
    <x v="2"/>
    <s v="кг"/>
    <n v="15"/>
    <n v="1748.3595"/>
    <n v="1976.25"/>
    <n v="227.89049999999997"/>
  </r>
  <r>
    <x v="166"/>
    <x v="1"/>
    <x v="38"/>
    <s v="ЭС"/>
    <s v="Адрес72"/>
    <n v="1005274000"/>
    <x v="71"/>
    <x v="7"/>
    <s v="кг"/>
    <n v="4.032"/>
    <n v="435.94320000000005"/>
    <n v="702.24"/>
    <n v="266.29679999999996"/>
  </r>
  <r>
    <x v="166"/>
    <x v="18"/>
    <x v="25"/>
    <s v="ЭС"/>
    <s v="Адрес131"/>
    <n v="1005052700"/>
    <x v="77"/>
    <x v="1"/>
    <s v="кг"/>
    <n v="6"/>
    <n v="108.71340000000001"/>
    <n v="412.2"/>
    <n v="303.48659999999995"/>
  </r>
  <r>
    <x v="166"/>
    <x v="1"/>
    <x v="20"/>
    <s v="ЭС"/>
    <s v="Адрес140"/>
    <n v="1005244600"/>
    <x v="49"/>
    <x v="7"/>
    <s v="кг"/>
    <n v="16.100000000000001"/>
    <n v="4473.7"/>
    <n v="5088.3"/>
    <n v="614.60000000000036"/>
  </r>
  <r>
    <x v="167"/>
    <x v="1"/>
    <x v="12"/>
    <s v="ЭС"/>
    <s v="Адрес142"/>
    <n v="1005050000"/>
    <x v="76"/>
    <x v="1"/>
    <s v="кг"/>
    <n v="3.5"/>
    <n v="423.09890000000001"/>
    <n v="398.72"/>
    <n v="-24.378899999999987"/>
  </r>
  <r>
    <x v="167"/>
    <x v="1"/>
    <x v="81"/>
    <s v="ЭС"/>
    <s v="Адрес119"/>
    <n v="5190002"/>
    <x v="25"/>
    <x v="6"/>
    <s v="кг"/>
    <n v="1.1200000000000001"/>
    <n v="95.713800000000006"/>
    <n v="110.88"/>
    <n v="15.166199999999989"/>
  </r>
  <r>
    <x v="167"/>
    <x v="1"/>
    <x v="42"/>
    <s v="Мм"/>
    <s v="Адрес58"/>
    <n v="1005050300"/>
    <x v="74"/>
    <x v="1"/>
    <s v="кг"/>
    <n v="3.5"/>
    <n v="375.5213"/>
    <n v="398.72"/>
    <n v="23.198700000000031"/>
  </r>
  <r>
    <x v="167"/>
    <x v="1"/>
    <x v="43"/>
    <s v="См"/>
    <s v="Адрес164"/>
    <n v="1005244300"/>
    <x v="62"/>
    <x v="7"/>
    <s v="кг"/>
    <n v="3.5"/>
    <n v="374.39850000000001"/>
    <n v="398.72"/>
    <n v="24.321500000000015"/>
  </r>
  <r>
    <x v="167"/>
    <x v="1"/>
    <x v="4"/>
    <s v="ЭС"/>
    <s v="Адрес77"/>
    <n v="1500000601"/>
    <x v="78"/>
    <x v="4"/>
    <s v="кг"/>
    <n v="16"/>
    <n v="854.56640000000004"/>
    <n v="882.24"/>
    <n v="27.673599999999965"/>
  </r>
  <r>
    <x v="167"/>
    <x v="1"/>
    <x v="94"/>
    <s v="Мм"/>
    <s v="Адрес211"/>
    <n v="1005040600"/>
    <x v="53"/>
    <x v="5"/>
    <s v="кг"/>
    <n v="3"/>
    <n v="214.65"/>
    <n v="244.11"/>
    <n v="29.460000000000008"/>
  </r>
  <r>
    <x v="167"/>
    <x v="18"/>
    <x v="4"/>
    <s v="ЭС"/>
    <s v="Адрес77"/>
    <n v="1005040500"/>
    <x v="11"/>
    <x v="5"/>
    <s v="кг"/>
    <n v="3"/>
    <n v="214.62"/>
    <n v="244.11"/>
    <n v="29.490000000000009"/>
  </r>
  <r>
    <x v="167"/>
    <x v="1"/>
    <x v="18"/>
    <s v="С"/>
    <s v="Адрес135"/>
    <n v="1005052600"/>
    <x v="39"/>
    <x v="1"/>
    <s v="кг"/>
    <n v="1.65"/>
    <n v="230.78"/>
    <n v="262.57"/>
    <n v="31.789999999999992"/>
  </r>
  <r>
    <x v="167"/>
    <x v="18"/>
    <x v="214"/>
    <s v="Мм"/>
    <s v="Адрес288"/>
    <n v="1005244600"/>
    <x v="49"/>
    <x v="7"/>
    <s v="кг"/>
    <n v="1.65"/>
    <n v="230.54680000000002"/>
    <n v="262.57"/>
    <n v="32.023199999999974"/>
  </r>
  <r>
    <x v="167"/>
    <x v="1"/>
    <x v="14"/>
    <s v="ЭС"/>
    <s v="Адрес160"/>
    <n v="1005212101"/>
    <x v="20"/>
    <x v="3"/>
    <s v="кг"/>
    <n v="3.4"/>
    <n v="243.23600000000002"/>
    <n v="276.65800000000002"/>
    <n v="33.421999999999997"/>
  </r>
  <r>
    <x v="167"/>
    <x v="1"/>
    <x v="61"/>
    <s v="ЭС"/>
    <s v="Адрес180"/>
    <n v="20000"/>
    <x v="48"/>
    <x v="0"/>
    <s v="кг"/>
    <n v="3.4"/>
    <n v="243.23600000000002"/>
    <n v="276.65800000000002"/>
    <n v="33.421999999999997"/>
  </r>
  <r>
    <x v="167"/>
    <x v="1"/>
    <x v="13"/>
    <s v="ЭС"/>
    <s v="Адрес161"/>
    <n v="1005712305"/>
    <x v="59"/>
    <x v="5"/>
    <s v="кг"/>
    <n v="5.7"/>
    <n v="255.62450000000001"/>
    <n v="290.64300000000003"/>
    <n v="35.018500000000017"/>
  </r>
  <r>
    <x v="167"/>
    <x v="18"/>
    <x v="4"/>
    <s v="ЭС"/>
    <s v="Адрес77"/>
    <n v="170101"/>
    <x v="8"/>
    <x v="2"/>
    <s v="кг"/>
    <n v="2.9"/>
    <n v="271.09200000000004"/>
    <n v="308.32800000000003"/>
    <n v="37.23599999999999"/>
  </r>
  <r>
    <x v="167"/>
    <x v="1"/>
    <x v="21"/>
    <s v="ЭС"/>
    <s v="Адрес141"/>
    <n v="1005360000"/>
    <x v="30"/>
    <x v="7"/>
    <s v="кг"/>
    <n v="2.9"/>
    <n v="271.06299999999999"/>
    <n v="308.32800000000003"/>
    <n v="37.265000000000043"/>
  </r>
  <r>
    <x v="167"/>
    <x v="18"/>
    <x v="164"/>
    <s v="ЭС"/>
    <s v="Адрес70"/>
    <n v="1005030501"/>
    <x v="34"/>
    <x v="5"/>
    <s v="кг"/>
    <n v="2.8"/>
    <n v="280.42"/>
    <n v="318.976"/>
    <n v="38.555999999999983"/>
  </r>
  <r>
    <x v="167"/>
    <x v="1"/>
    <x v="265"/>
    <s v="Мм"/>
    <s v="Адрес290"/>
    <n v="1005712005"/>
    <x v="55"/>
    <x v="5"/>
    <s v="кг"/>
    <n v="3.2"/>
    <n v="260.35200000000003"/>
    <n v="303.60000000000002"/>
    <n v="43.24799999999999"/>
  </r>
  <r>
    <x v="167"/>
    <x v="1"/>
    <x v="6"/>
    <s v="С"/>
    <s v="Адрес78"/>
    <n v="1005186100"/>
    <x v="40"/>
    <x v="3"/>
    <s v="кг"/>
    <n v="3"/>
    <n v="290.4144"/>
    <n v="335.25"/>
    <n v="44.835599999999999"/>
  </r>
  <r>
    <x v="167"/>
    <x v="1"/>
    <x v="33"/>
    <s v="К"/>
    <s v="Адрес90"/>
    <n v="190000"/>
    <x v="54"/>
    <x v="6"/>
    <s v="кг"/>
    <n v="3.5"/>
    <n v="327.18"/>
    <n v="372.12"/>
    <n v="44.94"/>
  </r>
  <r>
    <x v="167"/>
    <x v="1"/>
    <x v="2"/>
    <s v="ЭС"/>
    <s v="Адрес154"/>
    <n v="5162402"/>
    <x v="31"/>
    <x v="6"/>
    <s v="кг"/>
    <n v="3.2"/>
    <n v="256.55600000000004"/>
    <n v="303.60000000000002"/>
    <n v="47.043999999999983"/>
  </r>
  <r>
    <x v="167"/>
    <x v="1"/>
    <x v="2"/>
    <s v="ЭС"/>
    <s v="Адрес154"/>
    <n v="170000"/>
    <x v="67"/>
    <x v="2"/>
    <s v="кг"/>
    <n v="4"/>
    <n v="351.178"/>
    <n v="401.6"/>
    <n v="50.422000000000025"/>
  </r>
  <r>
    <x v="167"/>
    <x v="1"/>
    <x v="35"/>
    <s v="ЭС"/>
    <s v="Адрес103"/>
    <n v="1005186300"/>
    <x v="37"/>
    <x v="3"/>
    <s v="кг"/>
    <n v="5"/>
    <n v="395.95"/>
    <n v="450.25"/>
    <n v="54.300000000000011"/>
  </r>
  <r>
    <x v="167"/>
    <x v="1"/>
    <x v="40"/>
    <s v="ЭС"/>
    <s v="Адрес76"/>
    <n v="1005051600"/>
    <x v="72"/>
    <x v="1"/>
    <s v="кг"/>
    <n v="5"/>
    <n v="395.9"/>
    <n v="450.25"/>
    <n v="54.350000000000023"/>
  </r>
  <r>
    <x v="167"/>
    <x v="1"/>
    <x v="59"/>
    <s v="См"/>
    <s v="Адрес138"/>
    <n v="1005052700"/>
    <x v="77"/>
    <x v="1"/>
    <s v="кг"/>
    <n v="5"/>
    <n v="395.9"/>
    <n v="450.25"/>
    <n v="54.350000000000023"/>
  </r>
  <r>
    <x v="167"/>
    <x v="1"/>
    <x v="15"/>
    <s v="См"/>
    <s v="Адрес128"/>
    <n v="20200"/>
    <x v="70"/>
    <x v="0"/>
    <s v="кг"/>
    <n v="5"/>
    <n v="395.9"/>
    <n v="450.25"/>
    <n v="54.350000000000023"/>
  </r>
  <r>
    <x v="167"/>
    <x v="1"/>
    <x v="75"/>
    <s v="ЭС"/>
    <s v="Адрес150"/>
    <n v="1005050000"/>
    <x v="76"/>
    <x v="1"/>
    <s v="кг"/>
    <n v="2.64"/>
    <n v="400.55880000000002"/>
    <n v="455.64"/>
    <n v="55.081199999999967"/>
  </r>
  <r>
    <x v="167"/>
    <x v="1"/>
    <x v="39"/>
    <s v="ЭС"/>
    <s v="Адрес108"/>
    <n v="1005201500"/>
    <x v="44"/>
    <x v="3"/>
    <s v="кг"/>
    <n v="2.64"/>
    <n v="400.55280000000005"/>
    <n v="455.64"/>
    <n v="55.087199999999939"/>
  </r>
  <r>
    <x v="167"/>
    <x v="18"/>
    <x v="93"/>
    <s v="Мм"/>
    <s v="Адрес95"/>
    <n v="1005300000"/>
    <x v="36"/>
    <x v="7"/>
    <s v="кг"/>
    <n v="5"/>
    <n v="389.41550000000001"/>
    <n v="444.8"/>
    <n v="55.384500000000003"/>
  </r>
  <r>
    <x v="167"/>
    <x v="1"/>
    <x v="5"/>
    <s v="ЭС"/>
    <s v="Адрес89"/>
    <n v="1005201100"/>
    <x v="45"/>
    <x v="3"/>
    <s v="кг"/>
    <n v="5"/>
    <n v="393.09950000000003"/>
    <n v="450.25"/>
    <n v="57.150499999999965"/>
  </r>
  <r>
    <x v="167"/>
    <x v="1"/>
    <x v="17"/>
    <s v="ЭС"/>
    <s v="Адрес132"/>
    <n v="20000"/>
    <x v="48"/>
    <x v="0"/>
    <s v="кг"/>
    <n v="8"/>
    <n v="427.36160000000001"/>
    <n v="486"/>
    <n v="58.63839999999999"/>
  </r>
  <r>
    <x v="167"/>
    <x v="18"/>
    <x v="1"/>
    <s v="ЭС"/>
    <s v="Адрес88"/>
    <n v="20100"/>
    <x v="5"/>
    <x v="0"/>
    <s v="кг"/>
    <n v="8"/>
    <n v="426.85680000000002"/>
    <n v="486"/>
    <n v="59.143199999999979"/>
  </r>
  <r>
    <x v="167"/>
    <x v="1"/>
    <x v="1"/>
    <s v="ЭС"/>
    <s v="Адрес88"/>
    <n v="1005201500"/>
    <x v="44"/>
    <x v="3"/>
    <s v="кг"/>
    <n v="1.248"/>
    <n v="457.92"/>
    <n v="520.79999999999995"/>
    <n v="62.879999999999939"/>
  </r>
  <r>
    <x v="167"/>
    <x v="1"/>
    <x v="30"/>
    <s v="ЭС"/>
    <s v="Адрес92"/>
    <n v="1005300000"/>
    <x v="36"/>
    <x v="7"/>
    <s v="кг"/>
    <n v="1.92"/>
    <n v="465.625"/>
    <n v="531.70000000000005"/>
    <n v="66.075000000000045"/>
  </r>
  <r>
    <x v="167"/>
    <x v="18"/>
    <x v="154"/>
    <s v="Опт"/>
    <s v="Адрес152"/>
    <n v="1005051700"/>
    <x v="2"/>
    <x v="1"/>
    <s v="кг"/>
    <n v="2.64"/>
    <n v="480.72"/>
    <n v="546.84"/>
    <n v="66.12"/>
  </r>
  <r>
    <x v="167"/>
    <x v="1"/>
    <x v="82"/>
    <s v="Мм"/>
    <s v="Адрес60"/>
    <n v="1005244300"/>
    <x v="62"/>
    <x v="7"/>
    <s v="кг"/>
    <n v="2.64"/>
    <n v="480.72"/>
    <n v="546.84"/>
    <n v="66.12"/>
  </r>
  <r>
    <x v="167"/>
    <x v="1"/>
    <x v="8"/>
    <s v="ЭС"/>
    <s v="Адрес157"/>
    <n v="1005052600"/>
    <x v="39"/>
    <x v="1"/>
    <s v="кг"/>
    <n v="3.5"/>
    <n v="355.07740000000001"/>
    <n v="422.625"/>
    <n v="67.547599999999989"/>
  </r>
  <r>
    <x v="167"/>
    <x v="1"/>
    <x v="5"/>
    <s v="ЭС"/>
    <s v="Адрес89"/>
    <n v="1005201100"/>
    <x v="45"/>
    <x v="3"/>
    <s v="кг"/>
    <n v="2"/>
    <n v="324.30540000000002"/>
    <n v="397.1"/>
    <n v="72.794600000000003"/>
  </r>
  <r>
    <x v="167"/>
    <x v="1"/>
    <x v="93"/>
    <s v="Мм"/>
    <s v="Адрес95"/>
    <n v="1005244600"/>
    <x v="49"/>
    <x v="7"/>
    <s v="кг"/>
    <n v="2.7"/>
    <n v="474.15350000000001"/>
    <n v="547.803"/>
    <n v="73.649499999999989"/>
  </r>
  <r>
    <x v="167"/>
    <x v="1"/>
    <x v="259"/>
    <s v="Мм"/>
    <s v="Адрес193"/>
    <n v="1005712005"/>
    <x v="55"/>
    <x v="5"/>
    <s v="кг"/>
    <n v="4.8"/>
    <n v="506.25840000000005"/>
    <n v="580.79999999999995"/>
    <n v="74.541599999999903"/>
  </r>
  <r>
    <x v="167"/>
    <x v="1"/>
    <x v="37"/>
    <s v="ЭС"/>
    <s v="Адрес181"/>
    <n v="1005040400"/>
    <x v="35"/>
    <x v="5"/>
    <s v="кг"/>
    <n v="5"/>
    <n v="581.91600000000005"/>
    <n v="658.75"/>
    <n v="76.833999999999946"/>
  </r>
  <r>
    <x v="167"/>
    <x v="1"/>
    <x v="33"/>
    <s v="К"/>
    <s v="Адрес90"/>
    <n v="1005186300"/>
    <x v="37"/>
    <x v="3"/>
    <s v="кг"/>
    <n v="1.96"/>
    <n v="562.798"/>
    <n v="640.1"/>
    <n v="77.302000000000021"/>
  </r>
  <r>
    <x v="167"/>
    <x v="18"/>
    <x v="38"/>
    <s v="ЭС"/>
    <s v="Адрес72"/>
    <n v="1005360000"/>
    <x v="30"/>
    <x v="7"/>
    <s v="кг"/>
    <n v="1.96"/>
    <n v="561.85400000000004"/>
    <n v="640.1"/>
    <n v="78.245999999999981"/>
  </r>
  <r>
    <x v="167"/>
    <x v="18"/>
    <x v="61"/>
    <s v="ЭС"/>
    <s v="Адрес180"/>
    <n v="1005300000"/>
    <x v="36"/>
    <x v="7"/>
    <s v="кг"/>
    <n v="5"/>
    <n v="610.5"/>
    <n v="694.4"/>
    <n v="83.899999999999977"/>
  </r>
  <r>
    <x v="167"/>
    <x v="1"/>
    <x v="0"/>
    <s v="С"/>
    <s v="Адрес151"/>
    <n v="20100"/>
    <x v="5"/>
    <x v="0"/>
    <s v="кг"/>
    <n v="5"/>
    <n v="610.5"/>
    <n v="694.4"/>
    <n v="83.899999999999977"/>
  </r>
  <r>
    <x v="167"/>
    <x v="1"/>
    <x v="154"/>
    <s v="Опт"/>
    <s v="Адрес152"/>
    <n v="1005050100"/>
    <x v="69"/>
    <x v="1"/>
    <s v="кг"/>
    <n v="5"/>
    <n v="384.52300000000002"/>
    <n v="471.5"/>
    <n v="86.976999999999975"/>
  </r>
  <r>
    <x v="167"/>
    <x v="1"/>
    <x v="8"/>
    <s v="ЭС"/>
    <s v="Адрес157"/>
    <n v="1005201000"/>
    <x v="4"/>
    <x v="3"/>
    <s v="кг"/>
    <n v="2"/>
    <n v="331.54040000000003"/>
    <n v="420.92"/>
    <n v="89.379599999999982"/>
  </r>
  <r>
    <x v="167"/>
    <x v="1"/>
    <x v="33"/>
    <s v="К"/>
    <s v="Адрес90"/>
    <n v="1005300000"/>
    <x v="36"/>
    <x v="7"/>
    <s v="кг"/>
    <n v="2.2999999999999998"/>
    <n v="658.24300000000005"/>
    <n v="748.7"/>
    <n v="90.456999999999994"/>
  </r>
  <r>
    <x v="167"/>
    <x v="1"/>
    <x v="13"/>
    <s v="ЭС"/>
    <s v="Адрес161"/>
    <n v="570000"/>
    <x v="41"/>
    <x v="2"/>
    <s v="кг"/>
    <n v="2.2999999999999998"/>
    <n v="658.21300000000008"/>
    <n v="748.7"/>
    <n v="90.486999999999966"/>
  </r>
  <r>
    <x v="167"/>
    <x v="1"/>
    <x v="75"/>
    <s v="ЭС"/>
    <s v="Адрес150"/>
    <n v="1005274600"/>
    <x v="32"/>
    <x v="7"/>
    <s v="кг"/>
    <n v="3.5"/>
    <n v="684.38120000000004"/>
    <n v="778.43499999999995"/>
    <n v="94.05379999999991"/>
  </r>
  <r>
    <x v="167"/>
    <x v="1"/>
    <x v="61"/>
    <s v="ЭС"/>
    <s v="Адрес180"/>
    <n v="1005244300"/>
    <x v="62"/>
    <x v="7"/>
    <s v="кг"/>
    <n v="6"/>
    <n v="574.60559999999998"/>
    <n v="670.5"/>
    <n v="95.894400000000019"/>
  </r>
  <r>
    <x v="167"/>
    <x v="1"/>
    <x v="5"/>
    <s v="ЭС"/>
    <s v="Адрес89"/>
    <n v="1005244000"/>
    <x v="50"/>
    <x v="7"/>
    <s v="кг"/>
    <n v="2.7"/>
    <n v="481.65300000000002"/>
    <n v="580.66200000000003"/>
    <n v="99.009000000000015"/>
  </r>
  <r>
    <x v="167"/>
    <x v="1"/>
    <x v="41"/>
    <s v="См"/>
    <s v="Адрес137"/>
    <n v="20000"/>
    <x v="48"/>
    <x v="0"/>
    <s v="кг"/>
    <n v="3.01"/>
    <n v="747.80510000000004"/>
    <n v="850.64"/>
    <n v="102.83489999999995"/>
  </r>
  <r>
    <x v="167"/>
    <x v="1"/>
    <x v="40"/>
    <s v="ЭС"/>
    <s v="Адрес76"/>
    <n v="1005300000"/>
    <x v="36"/>
    <x v="7"/>
    <s v="кг"/>
    <n v="5.2"/>
    <n v="731.98"/>
    <n v="836"/>
    <n v="104.01999999999998"/>
  </r>
  <r>
    <x v="167"/>
    <x v="1"/>
    <x v="5"/>
    <s v="ЭС"/>
    <s v="Адрес89"/>
    <n v="1005244600"/>
    <x v="49"/>
    <x v="7"/>
    <s v="кг"/>
    <n v="2.7"/>
    <n v="474.15350000000001"/>
    <n v="580.66200000000003"/>
    <n v="106.50850000000003"/>
  </r>
  <r>
    <x v="167"/>
    <x v="1"/>
    <x v="3"/>
    <s v="С"/>
    <s v="Адрес156"/>
    <n v="190000"/>
    <x v="54"/>
    <x v="6"/>
    <s v="кг"/>
    <n v="10"/>
    <n v="778.77499999999998"/>
    <n v="889.6"/>
    <n v="110.82500000000005"/>
  </r>
  <r>
    <x v="167"/>
    <x v="1"/>
    <x v="24"/>
    <s v="См"/>
    <s v="Адрес87"/>
    <n v="190000"/>
    <x v="54"/>
    <x v="6"/>
    <s v="кг"/>
    <n v="10"/>
    <n v="778.77499999999998"/>
    <n v="889.6"/>
    <n v="110.82500000000005"/>
  </r>
  <r>
    <x v="167"/>
    <x v="1"/>
    <x v="150"/>
    <s v=" Мм"/>
    <s v="Адрес116"/>
    <n v="1005212000"/>
    <x v="57"/>
    <x v="3"/>
    <s v="кг"/>
    <n v="1.4"/>
    <n v="136.93680000000001"/>
    <n v="248.08"/>
    <n v="111.14320000000001"/>
  </r>
  <r>
    <x v="167"/>
    <x v="1"/>
    <x v="37"/>
    <s v="ЭС"/>
    <s v="Адрес181"/>
    <n v="20100"/>
    <x v="5"/>
    <x v="0"/>
    <s v="кг"/>
    <n v="1.96"/>
    <n v="561.85400000000004"/>
    <n v="678.5"/>
    <n v="116.64599999999996"/>
  </r>
  <r>
    <x v="167"/>
    <x v="1"/>
    <x v="37"/>
    <s v="ЭС"/>
    <s v="Адрес181"/>
    <n v="1005186200"/>
    <x v="64"/>
    <x v="3"/>
    <s v="кг"/>
    <n v="8"/>
    <n v="685.54399999999998"/>
    <n v="803.2"/>
    <n v="117.65600000000006"/>
  </r>
  <r>
    <x v="167"/>
    <x v="1"/>
    <x v="36"/>
    <s v="См"/>
    <s v="Адрес104"/>
    <n v="251000"/>
    <x v="22"/>
    <x v="6"/>
    <s v="кг"/>
    <n v="11"/>
    <n v="805.54320000000007"/>
    <n v="930.82"/>
    <n v="125.27679999999998"/>
  </r>
  <r>
    <x v="167"/>
    <x v="1"/>
    <x v="14"/>
    <s v="ЭС"/>
    <s v="Адрес160"/>
    <n v="170101"/>
    <x v="8"/>
    <x v="2"/>
    <s v="кг"/>
    <n v="15"/>
    <n v="901.84249999999997"/>
    <n v="1030.5"/>
    <n v="128.65750000000003"/>
  </r>
  <r>
    <x v="167"/>
    <x v="1"/>
    <x v="89"/>
    <s v="См"/>
    <s v="Адрес91"/>
    <n v="1500000050"/>
    <x v="65"/>
    <x v="4"/>
    <s v="кг"/>
    <n v="6.5"/>
    <n v="914.97500000000002"/>
    <n v="1045"/>
    <n v="130.02499999999998"/>
  </r>
  <r>
    <x v="167"/>
    <x v="18"/>
    <x v="219"/>
    <s v="Мм"/>
    <s v="Адрес220"/>
    <n v="1005052500"/>
    <x v="51"/>
    <x v="1"/>
    <s v="кг"/>
    <n v="5.28"/>
    <n v="961.37760000000003"/>
    <n v="1093.68"/>
    <n v="132.30240000000003"/>
  </r>
  <r>
    <x v="167"/>
    <x v="1"/>
    <x v="32"/>
    <s v="ЭС"/>
    <s v="Адрес163"/>
    <n v="1005052500"/>
    <x v="51"/>
    <x v="1"/>
    <s v="кг"/>
    <n v="10"/>
    <n v="752.20450000000005"/>
    <n v="889.6"/>
    <n v="137.39549999999997"/>
  </r>
  <r>
    <x v="167"/>
    <x v="1"/>
    <x v="56"/>
    <s v="См"/>
    <s v="Адрес145"/>
    <n v="580000"/>
    <x v="3"/>
    <x v="2"/>
    <s v="кг"/>
    <n v="3"/>
    <n v="588.29129999999998"/>
    <n v="732.3"/>
    <n v="144.00869999999998"/>
  </r>
  <r>
    <x v="167"/>
    <x v="1"/>
    <x v="73"/>
    <s v="С"/>
    <s v="Адрес93"/>
    <n v="1005051600"/>
    <x v="72"/>
    <x v="1"/>
    <s v="кг"/>
    <n v="3"/>
    <n v="588.2106"/>
    <n v="732.3"/>
    <n v="144.08939999999996"/>
  </r>
  <r>
    <x v="167"/>
    <x v="1"/>
    <x v="75"/>
    <s v="ЭС"/>
    <s v="Адрес150"/>
    <n v="1005244300"/>
    <x v="62"/>
    <x v="7"/>
    <s v="кг"/>
    <n v="3"/>
    <n v="588.2106"/>
    <n v="732.3"/>
    <n v="144.08939999999996"/>
  </r>
  <r>
    <x v="167"/>
    <x v="1"/>
    <x v="84"/>
    <s v="См"/>
    <s v="Адрес173"/>
    <n v="1005712005"/>
    <x v="55"/>
    <x v="5"/>
    <s v="кг"/>
    <n v="9.6"/>
    <n v="1012.5168000000001"/>
    <n v="1161.5999999999999"/>
    <n v="149.08319999999981"/>
  </r>
  <r>
    <x v="167"/>
    <x v="1"/>
    <x v="1"/>
    <s v="ЭС"/>
    <s v="Адрес88"/>
    <n v="580000"/>
    <x v="3"/>
    <x v="2"/>
    <s v="кг"/>
    <n v="16"/>
    <n v="1190.7448000000002"/>
    <n v="1347.68"/>
    <n v="156.9351999999999"/>
  </r>
  <r>
    <x v="167"/>
    <x v="1"/>
    <x v="21"/>
    <s v="ЭС"/>
    <s v="Адрес141"/>
    <n v="1005360000"/>
    <x v="30"/>
    <x v="7"/>
    <s v="кг"/>
    <n v="2.5"/>
    <n v="526.69200000000001"/>
    <n v="690"/>
    <n v="163.30799999999999"/>
  </r>
  <r>
    <x v="167"/>
    <x v="18"/>
    <x v="37"/>
    <s v="ЭС"/>
    <s v="Адрес181"/>
    <n v="1005274300"/>
    <x v="75"/>
    <x v="7"/>
    <s v="кг"/>
    <n v="7.5"/>
    <n v="1027.0003000000002"/>
    <n v="1204.2750000000001"/>
    <n v="177.27469999999994"/>
  </r>
  <r>
    <x v="167"/>
    <x v="18"/>
    <x v="56"/>
    <s v="См"/>
    <s v="Адрес145"/>
    <n v="1005274000"/>
    <x v="71"/>
    <x v="7"/>
    <s v="кг"/>
    <n v="7"/>
    <n v="1368.7668000000001"/>
    <n v="1556.87"/>
    <n v="188.10319999999979"/>
  </r>
  <r>
    <x v="167"/>
    <x v="1"/>
    <x v="3"/>
    <s v="С"/>
    <s v="Адрес156"/>
    <n v="1005274600"/>
    <x v="32"/>
    <x v="7"/>
    <s v="кг"/>
    <n v="7.92"/>
    <n v="1442.1288"/>
    <n v="1640.52"/>
    <n v="198.39120000000003"/>
  </r>
  <r>
    <x v="167"/>
    <x v="18"/>
    <x v="1"/>
    <s v="ЭС"/>
    <s v="Адрес88"/>
    <n v="170101"/>
    <x v="8"/>
    <x v="2"/>
    <s v="кг"/>
    <n v="3.7440000000000002"/>
    <n v="1562.3520000000001"/>
    <n v="1796.88"/>
    <n v="234.52800000000002"/>
  </r>
  <r>
    <x v="167"/>
    <x v="1"/>
    <x v="8"/>
    <s v="ЭС"/>
    <s v="Адрес157"/>
    <n v="1005050000"/>
    <x v="76"/>
    <x v="1"/>
    <s v="кг"/>
    <n v="10"/>
    <n v="1191.4625000000001"/>
    <n v="1432.2"/>
    <n v="240.73749999999995"/>
  </r>
  <r>
    <x v="167"/>
    <x v="1"/>
    <x v="13"/>
    <s v="ЭС"/>
    <s v="Адрес161"/>
    <n v="1005244000"/>
    <x v="50"/>
    <x v="7"/>
    <s v="кг"/>
    <n v="6"/>
    <n v="108.71340000000001"/>
    <n v="412.2"/>
    <n v="303.48659999999995"/>
  </r>
  <r>
    <x v="167"/>
    <x v="18"/>
    <x v="4"/>
    <s v="ЭС"/>
    <s v="Адрес77"/>
    <n v="1005360000"/>
    <x v="30"/>
    <x v="7"/>
    <s v="кг"/>
    <n v="20"/>
    <n v="2442.0450000000001"/>
    <n v="2777.6"/>
    <n v="335.55499999999984"/>
  </r>
  <r>
    <x v="167"/>
    <x v="18"/>
    <x v="34"/>
    <s v="С"/>
    <s v="Адрес120"/>
    <n v="1005360000"/>
    <x v="30"/>
    <x v="7"/>
    <s v="кг"/>
    <n v="7.5"/>
    <n v="1580.076"/>
    <n v="1952.85"/>
    <n v="372.77399999999989"/>
  </r>
  <r>
    <x v="167"/>
    <x v="1"/>
    <x v="16"/>
    <s v="ЭС"/>
    <s v="Адрес146"/>
    <n v="5190002"/>
    <x v="25"/>
    <x v="6"/>
    <s v="кг"/>
    <n v="7"/>
    <n v="684.68400000000008"/>
    <n v="1170.4000000000001"/>
    <n v="485.71600000000001"/>
  </r>
  <r>
    <x v="167"/>
    <x v="1"/>
    <x v="37"/>
    <s v="ЭС"/>
    <s v="Адрес181"/>
    <n v="1005040900"/>
    <x v="26"/>
    <x v="5"/>
    <s v="кг"/>
    <n v="12"/>
    <n v="217.113"/>
    <n v="824.4"/>
    <n v="607.28700000000003"/>
  </r>
  <r>
    <x v="167"/>
    <x v="18"/>
    <x v="33"/>
    <s v="К"/>
    <s v="Адрес90"/>
    <n v="580000"/>
    <x v="3"/>
    <x v="2"/>
    <s v="кг"/>
    <n v="64"/>
    <n v="4763.1127999999999"/>
    <n v="5390.72"/>
    <n v="627.60720000000038"/>
  </r>
  <r>
    <x v="168"/>
    <x v="1"/>
    <x v="40"/>
    <s v="ЭС"/>
    <s v="Адрес76"/>
    <n v="210000"/>
    <x v="17"/>
    <x v="6"/>
    <s v="кг"/>
    <n v="1.65"/>
    <n v="230.54680000000002"/>
    <n v="262.57"/>
    <n v="32.023199999999974"/>
  </r>
  <r>
    <x v="168"/>
    <x v="18"/>
    <x v="36"/>
    <s v="См"/>
    <s v="Адрес104"/>
    <n v="20200"/>
    <x v="70"/>
    <x v="0"/>
    <s v="кг"/>
    <n v="1.65"/>
    <n v="229.9539"/>
    <n v="262.57"/>
    <n v="32.616099999999989"/>
  </r>
  <r>
    <x v="168"/>
    <x v="1"/>
    <x v="38"/>
    <s v="ЭС"/>
    <s v="Адрес72"/>
    <n v="1005712010"/>
    <x v="24"/>
    <x v="5"/>
    <s v="кг"/>
    <n v="1.65"/>
    <n v="272.51949999999999"/>
    <n v="310.31"/>
    <n v="37.790500000000009"/>
  </r>
  <r>
    <x v="168"/>
    <x v="1"/>
    <x v="106"/>
    <s v="Опт"/>
    <s v="Адрес166"/>
    <n v="5160002"/>
    <x v="38"/>
    <x v="6"/>
    <s v="кг"/>
    <n v="3.2"/>
    <n v="264.53200000000004"/>
    <n v="303.60000000000002"/>
    <n v="39.067999999999984"/>
  </r>
  <r>
    <x v="168"/>
    <x v="1"/>
    <x v="19"/>
    <s v="ЭС"/>
    <s v="Адрес134"/>
    <n v="1005052700"/>
    <x v="77"/>
    <x v="1"/>
    <s v="кг"/>
    <n v="2.4"/>
    <n v="209.2654"/>
    <n v="255.16800000000001"/>
    <n v="45.902600000000007"/>
  </r>
  <r>
    <x v="168"/>
    <x v="1"/>
    <x v="40"/>
    <s v="ЭС"/>
    <s v="Адрес76"/>
    <n v="1005050200"/>
    <x v="29"/>
    <x v="1"/>
    <s v="кг"/>
    <n v="3.5"/>
    <n v="352.03100000000001"/>
    <n v="398.72"/>
    <n v="46.689000000000021"/>
  </r>
  <r>
    <x v="168"/>
    <x v="1"/>
    <x v="5"/>
    <s v="ЭС"/>
    <s v="Адрес89"/>
    <n v="1500001200"/>
    <x v="84"/>
    <x v="4"/>
    <s v="кг"/>
    <n v="4"/>
    <n v="352.78"/>
    <n v="401.6"/>
    <n v="48.82000000000005"/>
  </r>
  <r>
    <x v="168"/>
    <x v="1"/>
    <x v="3"/>
    <s v="С"/>
    <s v="Адрес156"/>
    <n v="280500"/>
    <x v="6"/>
    <x v="0"/>
    <s v="кг"/>
    <n v="5"/>
    <n v="391.0385"/>
    <n v="444.8"/>
    <n v="53.761500000000012"/>
  </r>
  <r>
    <x v="168"/>
    <x v="18"/>
    <x v="73"/>
    <s v="С"/>
    <s v="Адрес93"/>
    <n v="1005051700"/>
    <x v="2"/>
    <x v="1"/>
    <s v="кг"/>
    <n v="5"/>
    <n v="395.95"/>
    <n v="450.25"/>
    <n v="54.300000000000011"/>
  </r>
  <r>
    <x v="168"/>
    <x v="1"/>
    <x v="47"/>
    <s v="ЭС"/>
    <s v="Адрес162"/>
    <n v="210100"/>
    <x v="18"/>
    <x v="6"/>
    <s v="кг"/>
    <n v="5"/>
    <n v="389.41550000000001"/>
    <n v="444.8"/>
    <n v="55.384500000000003"/>
  </r>
  <r>
    <x v="168"/>
    <x v="18"/>
    <x v="0"/>
    <s v="С"/>
    <s v="Адрес151"/>
    <n v="260200"/>
    <x v="66"/>
    <x v="6"/>
    <s v="кг"/>
    <n v="8"/>
    <n v="427.23200000000003"/>
    <n v="484.24"/>
    <n v="57.007999999999981"/>
  </r>
  <r>
    <x v="168"/>
    <x v="18"/>
    <x v="88"/>
    <s v="ЭС"/>
    <s v="Адрес71"/>
    <n v="1005040800"/>
    <x v="9"/>
    <x v="5"/>
    <s v="кг"/>
    <n v="6"/>
    <n v="429.24"/>
    <n v="488.22"/>
    <n v="58.980000000000018"/>
  </r>
  <r>
    <x v="168"/>
    <x v="1"/>
    <x v="16"/>
    <s v="ЭС"/>
    <s v="Адрес146"/>
    <n v="5221000"/>
    <x v="13"/>
    <x v="6"/>
    <s v="кг"/>
    <n v="6"/>
    <n v="429.24"/>
    <n v="488.22"/>
    <n v="58.980000000000018"/>
  </r>
  <r>
    <x v="168"/>
    <x v="1"/>
    <x v="43"/>
    <s v="См"/>
    <s v="Адрес164"/>
    <n v="252005"/>
    <x v="12"/>
    <x v="0"/>
    <s v="кг"/>
    <n v="8"/>
    <n v="426.98160000000001"/>
    <n v="486"/>
    <n v="59.018399999999986"/>
  </r>
  <r>
    <x v="168"/>
    <x v="1"/>
    <x v="229"/>
    <s v="Мм"/>
    <s v="Адрес263"/>
    <n v="573100"/>
    <x v="23"/>
    <x v="2"/>
    <s v="кг"/>
    <n v="2.56"/>
    <n v="259.11360000000002"/>
    <n v="319.36"/>
    <n v="60.246399999999994"/>
  </r>
  <r>
    <x v="168"/>
    <x v="1"/>
    <x v="16"/>
    <s v="ЭС"/>
    <s v="Адрес146"/>
    <n v="270300"/>
    <x v="61"/>
    <x v="0"/>
    <s v="кг"/>
    <n v="7.5"/>
    <n v="453"/>
    <n v="515.25"/>
    <n v="62.25"/>
  </r>
  <r>
    <x v="168"/>
    <x v="1"/>
    <x v="36"/>
    <s v="См"/>
    <s v="Адрес104"/>
    <n v="210000"/>
    <x v="17"/>
    <x v="6"/>
    <s v="кг"/>
    <n v="1.92"/>
    <n v="467.5"/>
    <n v="531.70000000000005"/>
    <n v="64.200000000000045"/>
  </r>
  <r>
    <x v="168"/>
    <x v="1"/>
    <x v="17"/>
    <s v="ЭС"/>
    <s v="Адрес132"/>
    <n v="1005212000"/>
    <x v="57"/>
    <x v="3"/>
    <s v="кг"/>
    <n v="3.3"/>
    <n v="459.90780000000001"/>
    <n v="525.14"/>
    <n v="65.232199999999978"/>
  </r>
  <r>
    <x v="168"/>
    <x v="1"/>
    <x v="269"/>
    <s v="Мм"/>
    <s v="Адрес171"/>
    <n v="1005040700"/>
    <x v="33"/>
    <x v="5"/>
    <s v="кг"/>
    <n v="5"/>
    <n v="476.976"/>
    <n v="542.5"/>
    <n v="65.524000000000001"/>
  </r>
  <r>
    <x v="168"/>
    <x v="18"/>
    <x v="88"/>
    <s v="ЭС"/>
    <s v="Адрес71"/>
    <n v="1005201500"/>
    <x v="44"/>
    <x v="3"/>
    <s v="кг"/>
    <n v="2"/>
    <n v="330.39080000000001"/>
    <n v="397.1"/>
    <n v="66.70920000000001"/>
  </r>
  <r>
    <x v="168"/>
    <x v="1"/>
    <x v="106"/>
    <s v="Опт"/>
    <s v="Адрес166"/>
    <n v="5160002"/>
    <x v="38"/>
    <x v="6"/>
    <s v="кг"/>
    <n v="6"/>
    <n v="492.2328"/>
    <n v="559.91999999999996"/>
    <n v="67.687199999999962"/>
  </r>
  <r>
    <x v="168"/>
    <x v="18"/>
    <x v="1"/>
    <s v="ЭС"/>
    <s v="Адрес88"/>
    <n v="1005300000"/>
    <x v="36"/>
    <x v="7"/>
    <s v="кг"/>
    <n v="11.4"/>
    <n v="511.29"/>
    <n v="581.28600000000006"/>
    <n v="69.996000000000038"/>
  </r>
  <r>
    <x v="168"/>
    <x v="1"/>
    <x v="23"/>
    <s v="Ст"/>
    <s v="Адрес136"/>
    <n v="1005053500"/>
    <x v="58"/>
    <x v="1"/>
    <s v="кг"/>
    <n v="11.4"/>
    <n v="510.63910000000004"/>
    <n v="581.28600000000006"/>
    <n v="70.646900000000016"/>
  </r>
  <r>
    <x v="168"/>
    <x v="1"/>
    <x v="61"/>
    <s v="ЭС"/>
    <s v="Адрес180"/>
    <n v="1500000050"/>
    <x v="65"/>
    <x v="4"/>
    <s v="кг"/>
    <n v="5"/>
    <n v="581.85"/>
    <n v="658.75"/>
    <n v="76.899999999999977"/>
  </r>
  <r>
    <x v="168"/>
    <x v="1"/>
    <x v="100"/>
    <s v="См"/>
    <s v="Адрес30"/>
    <n v="280500"/>
    <x v="6"/>
    <x v="0"/>
    <s v="кг"/>
    <n v="1.96"/>
    <n v="561.85400000000004"/>
    <n v="640.1"/>
    <n v="78.245999999999981"/>
  </r>
  <r>
    <x v="168"/>
    <x v="1"/>
    <x v="130"/>
    <s v="Опт"/>
    <s v="Адрес7"/>
    <n v="5160002"/>
    <x v="38"/>
    <x v="6"/>
    <s v="кг"/>
    <n v="2.2999999999999998"/>
    <n v="658.24300000000005"/>
    <n v="748.7"/>
    <n v="90.456999999999994"/>
  </r>
  <r>
    <x v="168"/>
    <x v="1"/>
    <x v="13"/>
    <s v="ЭС"/>
    <s v="Адрес161"/>
    <n v="210100"/>
    <x v="18"/>
    <x v="6"/>
    <s v="кг"/>
    <n v="4.8"/>
    <n v="755.52"/>
    <n v="859.2"/>
    <n v="103.68000000000006"/>
  </r>
  <r>
    <x v="168"/>
    <x v="1"/>
    <x v="28"/>
    <s v="ЭС"/>
    <s v="Адрес130"/>
    <n v="280500"/>
    <x v="6"/>
    <x v="0"/>
    <s v="кг"/>
    <n v="10"/>
    <n v="782.05200000000002"/>
    <n v="889.6"/>
    <n v="107.548"/>
  </r>
  <r>
    <x v="168"/>
    <x v="1"/>
    <x v="43"/>
    <s v="См"/>
    <s v="Адрес164"/>
    <n v="280500"/>
    <x v="6"/>
    <x v="0"/>
    <s v="кг"/>
    <n v="16"/>
    <n v="854.71600000000001"/>
    <n v="968.48"/>
    <n v="113.76400000000001"/>
  </r>
  <r>
    <x v="168"/>
    <x v="1"/>
    <x v="6"/>
    <s v="С"/>
    <s v="Адрес78"/>
    <n v="1500000601"/>
    <x v="78"/>
    <x v="4"/>
    <s v="кг"/>
    <n v="2.198"/>
    <n v="854.55439999999999"/>
    <n v="972.02"/>
    <n v="117.46559999999999"/>
  </r>
  <r>
    <x v="168"/>
    <x v="1"/>
    <x v="10"/>
    <s v="См"/>
    <s v="Адрес143"/>
    <n v="5221000"/>
    <x v="13"/>
    <x v="6"/>
    <s v="кг"/>
    <n v="3.22"/>
    <n v="894.74"/>
    <n v="1017.66"/>
    <n v="122.91999999999996"/>
  </r>
  <r>
    <x v="168"/>
    <x v="1"/>
    <x v="140"/>
    <s v="См"/>
    <s v="Адрес144"/>
    <n v="1005050100"/>
    <x v="69"/>
    <x v="1"/>
    <s v="кг"/>
    <n v="5"/>
    <n v="582.71749999999997"/>
    <n v="716.1"/>
    <n v="133.38250000000005"/>
  </r>
  <r>
    <x v="168"/>
    <x v="18"/>
    <x v="14"/>
    <s v="ЭС"/>
    <s v="Адрес160"/>
    <n v="1005400001"/>
    <x v="43"/>
    <x v="7"/>
    <s v="кг"/>
    <n v="3"/>
    <n v="588.2106"/>
    <n v="732.3"/>
    <n v="144.08939999999996"/>
  </r>
  <r>
    <x v="168"/>
    <x v="1"/>
    <x v="273"/>
    <s v="Мм"/>
    <s v="Адрес224"/>
    <n v="1005274300"/>
    <x v="75"/>
    <x v="7"/>
    <s v="кг"/>
    <n v="3.5"/>
    <n v="619.41920000000005"/>
    <n v="778.43499999999995"/>
    <n v="159.0157999999999"/>
  </r>
  <r>
    <x v="168"/>
    <x v="1"/>
    <x v="2"/>
    <s v="ЭС"/>
    <s v="Адрес154"/>
    <n v="210100"/>
    <x v="18"/>
    <x v="6"/>
    <s v="кг"/>
    <n v="24"/>
    <n v="1281.8768"/>
    <n v="1452.72"/>
    <n v="170.84320000000002"/>
  </r>
  <r>
    <x v="168"/>
    <x v="1"/>
    <x v="3"/>
    <s v="С"/>
    <s v="Адрес156"/>
    <n v="1005212000"/>
    <x v="57"/>
    <x v="3"/>
    <s v="кг"/>
    <n v="4.5999999999999996"/>
    <n v="1316.423"/>
    <n v="1497.4"/>
    <n v="180.97700000000009"/>
  </r>
  <r>
    <x v="168"/>
    <x v="1"/>
    <x v="69"/>
    <s v="ЭС"/>
    <s v="Адрес133"/>
    <n v="270300"/>
    <x v="61"/>
    <x v="0"/>
    <s v="кг"/>
    <n v="6.02"/>
    <n v="1495.6151"/>
    <n v="1701.28"/>
    <n v="205.66489999999999"/>
  </r>
  <r>
    <x v="168"/>
    <x v="1"/>
    <x v="61"/>
    <s v="ЭС"/>
    <s v="Адрес180"/>
    <n v="220000"/>
    <x v="17"/>
    <x v="6"/>
    <s v="кг"/>
    <n v="6.45"/>
    <n v="1716.807"/>
    <n v="1943.7"/>
    <n v="226.89300000000003"/>
  </r>
  <r>
    <x v="168"/>
    <x v="1"/>
    <x v="124"/>
    <s v="Нт"/>
    <s v="Адрес9"/>
    <n v="573100"/>
    <x v="23"/>
    <x v="2"/>
    <s v="кг"/>
    <n v="10"/>
    <n v="1371.816"/>
    <n v="1605.7"/>
    <n v="233.88400000000001"/>
  </r>
  <r>
    <x v="168"/>
    <x v="18"/>
    <x v="46"/>
    <s v="С"/>
    <s v="Адрес75"/>
    <n v="1005244600"/>
    <x v="49"/>
    <x v="7"/>
    <s v="кг"/>
    <n v="17.5"/>
    <n v="2136.7725"/>
    <n v="2430.4"/>
    <n v="293.62750000000005"/>
  </r>
  <r>
    <x v="169"/>
    <x v="18"/>
    <x v="21"/>
    <s v="ЭС"/>
    <s v="Адрес141"/>
    <n v="1005051700"/>
    <x v="2"/>
    <x v="1"/>
    <s v="кг"/>
    <n v="3.5"/>
    <n v="393.70590000000004"/>
    <n v="398.72"/>
    <n v="5.0140999999999849"/>
  </r>
  <r>
    <x v="169"/>
    <x v="18"/>
    <x v="8"/>
    <s v="ЭС"/>
    <s v="Адрес157"/>
    <n v="1005040600"/>
    <x v="53"/>
    <x v="5"/>
    <s v="кг"/>
    <n v="3"/>
    <n v="214.65"/>
    <n v="244.11"/>
    <n v="29.460000000000008"/>
  </r>
  <r>
    <x v="169"/>
    <x v="1"/>
    <x v="3"/>
    <s v="С"/>
    <s v="Адрес156"/>
    <n v="1005040500"/>
    <x v="11"/>
    <x v="5"/>
    <s v="кг"/>
    <n v="3"/>
    <n v="214.62"/>
    <n v="244.11"/>
    <n v="29.490000000000009"/>
  </r>
  <r>
    <x v="169"/>
    <x v="1"/>
    <x v="28"/>
    <s v="ЭС"/>
    <s v="Адрес130"/>
    <n v="1005050100"/>
    <x v="69"/>
    <x v="1"/>
    <s v="кг"/>
    <n v="1.65"/>
    <n v="230.78"/>
    <n v="262.57"/>
    <n v="31.789999999999992"/>
  </r>
  <r>
    <x v="169"/>
    <x v="18"/>
    <x v="120"/>
    <s v="Мм"/>
    <s v="Адрес195"/>
    <n v="1005050300"/>
    <x v="74"/>
    <x v="1"/>
    <s v="кг"/>
    <n v="3.5"/>
    <n v="365.10599999999999"/>
    <n v="398.72"/>
    <n v="33.614000000000033"/>
  </r>
  <r>
    <x v="169"/>
    <x v="18"/>
    <x v="107"/>
    <s v="Мм"/>
    <s v="Адрес79"/>
    <n v="1005050000"/>
    <x v="76"/>
    <x v="1"/>
    <s v="кг"/>
    <n v="1.65"/>
    <n v="272.68889999999999"/>
    <n v="310.31"/>
    <n v="37.621100000000013"/>
  </r>
  <r>
    <x v="169"/>
    <x v="1"/>
    <x v="60"/>
    <s v="ЭС"/>
    <s v="Адрес64"/>
    <n v="1005712305"/>
    <x v="59"/>
    <x v="5"/>
    <s v="кг"/>
    <n v="1.65"/>
    <n v="272.51949999999999"/>
    <n v="310.31"/>
    <n v="37.790500000000009"/>
  </r>
  <r>
    <x v="169"/>
    <x v="1"/>
    <x v="47"/>
    <s v="ЭС"/>
    <s v="Адрес162"/>
    <n v="1005220000"/>
    <x v="60"/>
    <x v="3"/>
    <s v="кг"/>
    <n v="3.5"/>
    <n v="327.14499999999998"/>
    <n v="372.12"/>
    <n v="44.975000000000023"/>
  </r>
  <r>
    <x v="169"/>
    <x v="1"/>
    <x v="81"/>
    <s v="ЭС"/>
    <s v="Адрес119"/>
    <n v="1005052500"/>
    <x v="51"/>
    <x v="1"/>
    <s v="кг"/>
    <n v="2.4"/>
    <n v="209.2654"/>
    <n v="255.16800000000001"/>
    <n v="45.902600000000007"/>
  </r>
  <r>
    <x v="169"/>
    <x v="1"/>
    <x v="12"/>
    <s v="ЭС"/>
    <s v="Адрес142"/>
    <n v="5162402"/>
    <x v="31"/>
    <x v="6"/>
    <s v="кг"/>
    <n v="3.2"/>
    <n v="256.55600000000004"/>
    <n v="303.60000000000002"/>
    <n v="47.043999999999983"/>
  </r>
  <r>
    <x v="169"/>
    <x v="1"/>
    <x v="95"/>
    <s v="ЭС"/>
    <s v="Адрес155"/>
    <n v="1005052700"/>
    <x v="77"/>
    <x v="1"/>
    <s v="кг"/>
    <n v="3.5"/>
    <n v="350.52499999999998"/>
    <n v="398.72"/>
    <n v="48.19500000000005"/>
  </r>
  <r>
    <x v="169"/>
    <x v="1"/>
    <x v="38"/>
    <s v="ЭС"/>
    <s v="Адрес72"/>
    <n v="190000"/>
    <x v="54"/>
    <x v="6"/>
    <s v="кг"/>
    <n v="5"/>
    <n v="389.8365"/>
    <n v="444.8"/>
    <n v="54.96350000000001"/>
  </r>
  <r>
    <x v="169"/>
    <x v="1"/>
    <x v="12"/>
    <s v="ЭС"/>
    <s v="Адрес142"/>
    <n v="1005201000"/>
    <x v="4"/>
    <x v="3"/>
    <s v="кг"/>
    <n v="2.64"/>
    <n v="400.56720000000001"/>
    <n v="455.64"/>
    <n v="55.072799999999972"/>
  </r>
  <r>
    <x v="169"/>
    <x v="1"/>
    <x v="88"/>
    <s v="ЭС"/>
    <s v="Адрес71"/>
    <n v="210200"/>
    <x v="19"/>
    <x v="6"/>
    <s v="кг"/>
    <n v="2.64"/>
    <n v="400.56120000000004"/>
    <n v="455.64"/>
    <n v="55.078799999999944"/>
  </r>
  <r>
    <x v="169"/>
    <x v="1"/>
    <x v="186"/>
    <s v="Мм"/>
    <s v="Адрес215"/>
    <n v="580000"/>
    <x v="3"/>
    <x v="2"/>
    <s v="кг"/>
    <n v="2.64"/>
    <n v="400.55280000000005"/>
    <n v="455.64"/>
    <n v="55.087199999999939"/>
  </r>
  <r>
    <x v="169"/>
    <x v="1"/>
    <x v="2"/>
    <s v="ЭС"/>
    <s v="Адрес154"/>
    <n v="260000"/>
    <x v="79"/>
    <x v="6"/>
    <s v="кг"/>
    <n v="1.135"/>
    <n v="393.4325"/>
    <n v="450.25"/>
    <n v="56.817499999999995"/>
  </r>
  <r>
    <x v="169"/>
    <x v="1"/>
    <x v="274"/>
    <s v="Мм"/>
    <s v="Адрес121"/>
    <n v="580000"/>
    <x v="3"/>
    <x v="2"/>
    <s v="кг"/>
    <n v="2.56"/>
    <n v="259.11360000000002"/>
    <n v="319.36"/>
    <n v="60.246399999999994"/>
  </r>
  <r>
    <x v="169"/>
    <x v="1"/>
    <x v="6"/>
    <s v="С"/>
    <s v="Адрес78"/>
    <n v="5162402"/>
    <x v="31"/>
    <x v="6"/>
    <s v="кг"/>
    <n v="7.5"/>
    <n v="452.9425"/>
    <n v="515.25"/>
    <n v="62.307500000000005"/>
  </r>
  <r>
    <x v="169"/>
    <x v="1"/>
    <x v="46"/>
    <s v="С"/>
    <s v="Адрес75"/>
    <n v="1005212000"/>
    <x v="57"/>
    <x v="3"/>
    <s v="кг"/>
    <n v="1.248"/>
    <n v="457.92"/>
    <n v="520.79999999999995"/>
    <n v="62.879999999999939"/>
  </r>
  <r>
    <x v="169"/>
    <x v="1"/>
    <x v="73"/>
    <s v="С"/>
    <s v="Адрес93"/>
    <n v="1005052600"/>
    <x v="39"/>
    <x v="1"/>
    <s v="кг"/>
    <n v="5"/>
    <n v="372.46200000000005"/>
    <n v="444.8"/>
    <n v="72.337999999999965"/>
  </r>
  <r>
    <x v="169"/>
    <x v="18"/>
    <x v="207"/>
    <s v="Мм"/>
    <s v="Адрес184"/>
    <n v="1005244600"/>
    <x v="49"/>
    <x v="7"/>
    <s v="кг"/>
    <n v="2.7"/>
    <n v="474.15350000000001"/>
    <n v="547.803"/>
    <n v="73.649499999999989"/>
  </r>
  <r>
    <x v="169"/>
    <x v="18"/>
    <x v="109"/>
    <s v="Опт"/>
    <s v="Адрес153"/>
    <n v="1005712005"/>
    <x v="55"/>
    <x v="5"/>
    <s v="кг"/>
    <n v="4.8"/>
    <n v="506.25840000000005"/>
    <n v="580.79999999999995"/>
    <n v="74.541599999999903"/>
  </r>
  <r>
    <x v="169"/>
    <x v="1"/>
    <x v="20"/>
    <s v="ЭС"/>
    <s v="Адрес140"/>
    <n v="1005040500"/>
    <x v="11"/>
    <x v="5"/>
    <s v="кг"/>
    <n v="5"/>
    <n v="581.91600000000005"/>
    <n v="658.75"/>
    <n v="76.833999999999946"/>
  </r>
  <r>
    <x v="169"/>
    <x v="1"/>
    <x v="234"/>
    <s v="Мм"/>
    <s v="Адрес234"/>
    <n v="1005052500"/>
    <x v="51"/>
    <x v="1"/>
    <s v="кг"/>
    <n v="4.5"/>
    <n v="620.32320000000004"/>
    <n v="706.86"/>
    <n v="86.536799999999971"/>
  </r>
  <r>
    <x v="169"/>
    <x v="1"/>
    <x v="33"/>
    <s v="ЭС"/>
    <s v="Адрес90"/>
    <n v="170000"/>
    <x v="67"/>
    <x v="2"/>
    <s v="кг"/>
    <n v="4"/>
    <n v="820"/>
    <n v="933.2"/>
    <n v="113.20000000000005"/>
  </r>
  <r>
    <x v="169"/>
    <x v="18"/>
    <x v="158"/>
    <s v="Мм"/>
    <s v="Адрес99"/>
    <n v="1005050300"/>
    <x v="74"/>
    <x v="1"/>
    <s v="кг"/>
    <n v="16"/>
    <n v="854.76800000000003"/>
    <n v="968.48"/>
    <n v="113.71199999999999"/>
  </r>
  <r>
    <x v="169"/>
    <x v="1"/>
    <x v="18"/>
    <s v="С"/>
    <s v="Адрес135"/>
    <n v="280500"/>
    <x v="6"/>
    <x v="0"/>
    <s v="кг"/>
    <n v="16"/>
    <n v="854.76800000000003"/>
    <n v="968.48"/>
    <n v="113.71199999999999"/>
  </r>
  <r>
    <x v="169"/>
    <x v="1"/>
    <x v="43"/>
    <s v="См"/>
    <s v="Адрес164"/>
    <n v="5281000"/>
    <x v="46"/>
    <x v="6"/>
    <s v="кг"/>
    <n v="3.22"/>
    <n v="894.74"/>
    <n v="1017.66"/>
    <n v="122.91999999999996"/>
  </r>
  <r>
    <x v="169"/>
    <x v="1"/>
    <x v="24"/>
    <s v="См"/>
    <s v="Адрес87"/>
    <n v="170000"/>
    <x v="67"/>
    <x v="2"/>
    <s v="кг"/>
    <n v="15"/>
    <n v="905.31"/>
    <n v="1030.5"/>
    <n v="125.19000000000005"/>
  </r>
  <r>
    <x v="169"/>
    <x v="1"/>
    <x v="8"/>
    <s v="ЭС"/>
    <s v="Адрес157"/>
    <n v="170100"/>
    <x v="73"/>
    <x v="2"/>
    <s v="кг"/>
    <n v="10"/>
    <n v="953.976"/>
    <n v="1085"/>
    <n v="131.024"/>
  </r>
  <r>
    <x v="169"/>
    <x v="1"/>
    <x v="4"/>
    <s v="ЭС"/>
    <s v="Адрес77"/>
    <n v="1005050000"/>
    <x v="76"/>
    <x v="1"/>
    <s v="кг"/>
    <n v="5"/>
    <n v="582.71749999999997"/>
    <n v="716.1"/>
    <n v="133.38250000000005"/>
  </r>
  <r>
    <x v="169"/>
    <x v="1"/>
    <x v="153"/>
    <s v="Мм"/>
    <s v="Адрес272"/>
    <n v="580000"/>
    <x v="3"/>
    <x v="2"/>
    <s v="кг"/>
    <n v="16"/>
    <n v="1190.7448000000002"/>
    <n v="1347.68"/>
    <n v="156.9351999999999"/>
  </r>
  <r>
    <x v="169"/>
    <x v="1"/>
    <x v="34"/>
    <s v="С"/>
    <s v="Адрес120"/>
    <n v="251000"/>
    <x v="22"/>
    <x v="6"/>
    <s v="кг"/>
    <n v="2.64"/>
    <n v="386.6268"/>
    <n v="546.84"/>
    <n v="160.21320000000003"/>
  </r>
  <r>
    <x v="169"/>
    <x v="18"/>
    <x v="18"/>
    <s v="С"/>
    <s v="Адрес135"/>
    <n v="5281000"/>
    <x v="46"/>
    <x v="6"/>
    <s v="кг"/>
    <n v="10"/>
    <n v="1221.0225"/>
    <n v="1388.8"/>
    <n v="167.77749999999992"/>
  </r>
  <r>
    <x v="169"/>
    <x v="1"/>
    <x v="101"/>
    <s v="Опт"/>
    <s v="Адрес127"/>
    <n v="580000"/>
    <x v="3"/>
    <x v="2"/>
    <s v="кг"/>
    <n v="7.5"/>
    <n v="1027.0003000000002"/>
    <n v="1204.2750000000001"/>
    <n v="177.27469999999994"/>
  </r>
  <r>
    <x v="169"/>
    <x v="1"/>
    <x v="95"/>
    <s v="ЭС"/>
    <s v="Адрес155"/>
    <n v="1005274600"/>
    <x v="32"/>
    <x v="7"/>
    <s v="кг"/>
    <n v="7"/>
    <n v="1368.7702000000002"/>
    <n v="1556.87"/>
    <n v="188.09979999999973"/>
  </r>
  <r>
    <x v="169"/>
    <x v="1"/>
    <x v="164"/>
    <s v="ЭС"/>
    <s v="Адрес70"/>
    <n v="1005053500"/>
    <x v="58"/>
    <x v="1"/>
    <s v="кг"/>
    <n v="8"/>
    <n v="1716.8"/>
    <n v="1953.6"/>
    <n v="236.79999999999995"/>
  </r>
  <r>
    <x v="169"/>
    <x v="1"/>
    <x v="35"/>
    <s v="ЭС"/>
    <s v="Адрес103"/>
    <n v="1005052600"/>
    <x v="39"/>
    <x v="1"/>
    <s v="кг"/>
    <n v="18"/>
    <n v="2481.2928000000002"/>
    <n v="2827.44"/>
    <n v="346.14719999999988"/>
  </r>
  <r>
    <x v="169"/>
    <x v="1"/>
    <x v="164"/>
    <s v="ЭС"/>
    <s v="Адрес70"/>
    <n v="1005053500"/>
    <x v="58"/>
    <x v="1"/>
    <s v="кг"/>
    <n v="5.6"/>
    <n v="547.74720000000002"/>
    <n v="936.32"/>
    <n v="388.57280000000003"/>
  </r>
  <r>
    <x v="169"/>
    <x v="1"/>
    <x v="21"/>
    <s v="ЭС"/>
    <s v="Адрес141"/>
    <n v="1005040200"/>
    <x v="21"/>
    <x v="5"/>
    <s v="кг"/>
    <n v="6"/>
    <n v="0"/>
    <n v="488.22"/>
    <n v="488.22"/>
  </r>
  <r>
    <x v="170"/>
    <x v="18"/>
    <x v="14"/>
    <s v="ЭС"/>
    <s v="Адрес160"/>
    <n v="1005050000"/>
    <x v="76"/>
    <x v="1"/>
    <s v="кг"/>
    <n v="3.5"/>
    <n v="423.09890000000001"/>
    <n v="398.72"/>
    <n v="-24.378899999999987"/>
  </r>
  <r>
    <x v="170"/>
    <x v="1"/>
    <x v="3"/>
    <s v="С"/>
    <s v="Адрес156"/>
    <n v="210000"/>
    <x v="17"/>
    <x v="6"/>
    <s v="кг"/>
    <n v="2.52"/>
    <n v="206.64"/>
    <n v="234.78"/>
    <n v="28.140000000000015"/>
  </r>
  <r>
    <x v="170"/>
    <x v="1"/>
    <x v="61"/>
    <s v="ЭС"/>
    <s v="Адрес180"/>
    <n v="1005201100"/>
    <x v="45"/>
    <x v="3"/>
    <s v="кг"/>
    <n v="1.65"/>
    <n v="229.9539"/>
    <n v="262.57"/>
    <n v="32.616099999999989"/>
  </r>
  <r>
    <x v="170"/>
    <x v="1"/>
    <x v="0"/>
    <s v="С"/>
    <s v="Адрес151"/>
    <n v="580000"/>
    <x v="3"/>
    <x v="2"/>
    <s v="кг"/>
    <n v="5.7"/>
    <n v="255.58800000000002"/>
    <n v="290.64300000000003"/>
    <n v="35.055000000000007"/>
  </r>
  <r>
    <x v="170"/>
    <x v="1"/>
    <x v="13"/>
    <s v="ЭС"/>
    <s v="Адрес161"/>
    <n v="1005030501"/>
    <x v="34"/>
    <x v="5"/>
    <s v="кг"/>
    <n v="2.8"/>
    <n v="280.42"/>
    <n v="318.976"/>
    <n v="38.555999999999983"/>
  </r>
  <r>
    <x v="170"/>
    <x v="1"/>
    <x v="275"/>
    <s v="Мм"/>
    <s v="Адрес244"/>
    <n v="190000"/>
    <x v="54"/>
    <x v="6"/>
    <s v="кг"/>
    <n v="3.5"/>
    <n v="327.18"/>
    <n v="372.12"/>
    <n v="44.94"/>
  </r>
  <r>
    <x v="170"/>
    <x v="1"/>
    <x v="23"/>
    <s v="Ст"/>
    <s v="Адрес136"/>
    <n v="5162402"/>
    <x v="31"/>
    <x v="6"/>
    <s v="кг"/>
    <n v="3.2"/>
    <n v="256.55600000000004"/>
    <n v="303.60000000000002"/>
    <n v="47.043999999999983"/>
  </r>
  <r>
    <x v="170"/>
    <x v="1"/>
    <x v="90"/>
    <s v="Мм"/>
    <s v="Адрес250"/>
    <n v="1005010100"/>
    <x v="68"/>
    <x v="5"/>
    <s v="кг"/>
    <n v="3"/>
    <n v="287.30279999999999"/>
    <n v="335.25"/>
    <n v="47.947200000000009"/>
  </r>
  <r>
    <x v="170"/>
    <x v="1"/>
    <x v="34"/>
    <s v="С"/>
    <s v="Адрес120"/>
    <n v="1005201500"/>
    <x v="44"/>
    <x v="3"/>
    <s v="кг"/>
    <n v="4"/>
    <n v="352.78"/>
    <n v="401.6"/>
    <n v="48.82000000000005"/>
  </r>
  <r>
    <x v="170"/>
    <x v="1"/>
    <x v="66"/>
    <s v="ЭС"/>
    <s v="Адрес69"/>
    <n v="20000"/>
    <x v="48"/>
    <x v="0"/>
    <s v="кг"/>
    <n v="3.5"/>
    <n v="321.11560000000003"/>
    <n v="372.12"/>
    <n v="51.004399999999976"/>
  </r>
  <r>
    <x v="170"/>
    <x v="1"/>
    <x v="25"/>
    <s v="ЭС"/>
    <s v="Адрес131"/>
    <n v="260100"/>
    <x v="16"/>
    <x v="6"/>
    <s v="кг"/>
    <n v="5"/>
    <n v="389.41550000000001"/>
    <n v="444.8"/>
    <n v="55.384500000000003"/>
  </r>
  <r>
    <x v="170"/>
    <x v="1"/>
    <x v="37"/>
    <s v="ЭС"/>
    <s v="Адрес181"/>
    <n v="20000"/>
    <x v="48"/>
    <x v="0"/>
    <s v="кг"/>
    <n v="8"/>
    <n v="427.32960000000003"/>
    <n v="484.24"/>
    <n v="56.910399999999981"/>
  </r>
  <r>
    <x v="170"/>
    <x v="1"/>
    <x v="30"/>
    <s v="ЭС"/>
    <s v="Адрес92"/>
    <n v="20000"/>
    <x v="48"/>
    <x v="0"/>
    <s v="кг"/>
    <n v="8"/>
    <n v="427.28320000000002"/>
    <n v="484.24"/>
    <n v="56.956799999999987"/>
  </r>
  <r>
    <x v="170"/>
    <x v="18"/>
    <x v="3"/>
    <s v="С"/>
    <s v="Адрес156"/>
    <n v="1005244000"/>
    <x v="50"/>
    <x v="7"/>
    <s v="кг"/>
    <n v="2.7"/>
    <n v="481.65300000000002"/>
    <n v="547.803"/>
    <n v="66.149999999999977"/>
  </r>
  <r>
    <x v="170"/>
    <x v="1"/>
    <x v="213"/>
    <s v="Мм"/>
    <s v="Адрес186"/>
    <n v="1005244000"/>
    <x v="50"/>
    <x v="7"/>
    <s v="кг"/>
    <n v="2.7"/>
    <n v="481.65300000000002"/>
    <n v="547.803"/>
    <n v="66.149999999999977"/>
  </r>
  <r>
    <x v="170"/>
    <x v="1"/>
    <x v="66"/>
    <s v="ЭС"/>
    <s v="Адрес69"/>
    <n v="1005244000"/>
    <x v="50"/>
    <x v="7"/>
    <s v="кг"/>
    <n v="2.7"/>
    <n v="481.65300000000002"/>
    <n v="547.803"/>
    <n v="66.149999999999977"/>
  </r>
  <r>
    <x v="170"/>
    <x v="18"/>
    <x v="13"/>
    <s v="ЭС"/>
    <s v="Адрес161"/>
    <n v="1005186100"/>
    <x v="40"/>
    <x v="3"/>
    <s v="кг"/>
    <n v="3.3"/>
    <n v="545.03899999999999"/>
    <n v="620.62"/>
    <n v="75.581000000000017"/>
  </r>
  <r>
    <x v="170"/>
    <x v="1"/>
    <x v="19"/>
    <s v="ЭС"/>
    <s v="Адрес134"/>
    <n v="1005186400"/>
    <x v="10"/>
    <x v="3"/>
    <s v="кг"/>
    <n v="1.96"/>
    <n v="562.798"/>
    <n v="640.1"/>
    <n v="77.302000000000021"/>
  </r>
  <r>
    <x v="170"/>
    <x v="1"/>
    <x v="19"/>
    <s v="ЭС"/>
    <s v="Адрес134"/>
    <n v="260200"/>
    <x v="66"/>
    <x v="6"/>
    <s v="кг"/>
    <n v="1.96"/>
    <n v="561.85400000000004"/>
    <n v="640.1"/>
    <n v="78.245999999999981"/>
  </r>
  <r>
    <x v="170"/>
    <x v="18"/>
    <x v="21"/>
    <s v="ЭС"/>
    <s v="Адрес141"/>
    <n v="260000"/>
    <x v="79"/>
    <x v="6"/>
    <s v="кг"/>
    <n v="5.5"/>
    <n v="570.9"/>
    <n v="649.22"/>
    <n v="78.32000000000005"/>
  </r>
  <r>
    <x v="170"/>
    <x v="18"/>
    <x v="10"/>
    <s v="См"/>
    <s v="Адрес143"/>
    <n v="580000"/>
    <x v="3"/>
    <x v="2"/>
    <s v="кг"/>
    <n v="8"/>
    <n v="595.30560000000003"/>
    <n v="673.84"/>
    <n v="78.534400000000005"/>
  </r>
  <r>
    <x v="170"/>
    <x v="1"/>
    <x v="109"/>
    <s v="Опт"/>
    <s v="Адрес153"/>
    <n v="170000"/>
    <x v="67"/>
    <x v="2"/>
    <s v="кг"/>
    <n v="5"/>
    <n v="363.88150000000002"/>
    <n v="444.8"/>
    <n v="80.918499999999995"/>
  </r>
  <r>
    <x v="170"/>
    <x v="1"/>
    <x v="20"/>
    <s v="ЭС"/>
    <s v="Адрес140"/>
    <n v="1005040600"/>
    <x v="53"/>
    <x v="5"/>
    <s v="кг"/>
    <n v="1.84"/>
    <n v="598.93360000000007"/>
    <n v="682.16"/>
    <n v="83.226399999999899"/>
  </r>
  <r>
    <x v="170"/>
    <x v="1"/>
    <x v="3"/>
    <s v="С"/>
    <s v="Адрес156"/>
    <n v="170101"/>
    <x v="8"/>
    <x v="2"/>
    <s v="кг"/>
    <n v="1.8880000000000001"/>
    <n v="667.76"/>
    <n v="759.48"/>
    <n v="91.720000000000027"/>
  </r>
  <r>
    <x v="170"/>
    <x v="1"/>
    <x v="41"/>
    <s v="См"/>
    <s v="Адрес137"/>
    <n v="1005274000"/>
    <x v="71"/>
    <x v="7"/>
    <s v="кг"/>
    <n v="3.5"/>
    <n v="684.38340000000005"/>
    <n v="778.43499999999995"/>
    <n v="94.051599999999894"/>
  </r>
  <r>
    <x v="170"/>
    <x v="18"/>
    <x v="21"/>
    <s v="ЭС"/>
    <s v="Адрес141"/>
    <n v="1005052800"/>
    <x v="80"/>
    <x v="1"/>
    <s v="кг"/>
    <n v="4.8"/>
    <n v="755.52"/>
    <n v="859.2"/>
    <n v="103.68000000000006"/>
  </r>
  <r>
    <x v="170"/>
    <x v="18"/>
    <x v="41"/>
    <s v="См"/>
    <s v="Адрес137"/>
    <n v="5281000"/>
    <x v="46"/>
    <x v="6"/>
    <s v="кг"/>
    <n v="7.5"/>
    <n v="407.83"/>
    <n v="515.25"/>
    <n v="107.42000000000002"/>
  </r>
  <r>
    <x v="170"/>
    <x v="1"/>
    <x v="61"/>
    <s v="ЭС"/>
    <s v="Адрес180"/>
    <n v="190000"/>
    <x v="54"/>
    <x v="6"/>
    <s v="кг"/>
    <n v="7.5"/>
    <n v="407.83"/>
    <n v="515.25"/>
    <n v="107.42000000000002"/>
  </r>
  <r>
    <x v="170"/>
    <x v="1"/>
    <x v="25"/>
    <s v="ЭС"/>
    <s v="Адрес131"/>
    <n v="5162402"/>
    <x v="31"/>
    <x v="6"/>
    <s v="кг"/>
    <n v="2.58"/>
    <n v="789.69299999999998"/>
    <n v="900.5"/>
    <n v="110.80700000000002"/>
  </r>
  <r>
    <x v="170"/>
    <x v="1"/>
    <x v="15"/>
    <s v="См"/>
    <s v="Адрес128"/>
    <n v="170101"/>
    <x v="8"/>
    <x v="2"/>
    <s v="кг"/>
    <n v="1.8720000000000001"/>
    <n v="781.17600000000004"/>
    <n v="898.44"/>
    <n v="117.26400000000001"/>
  </r>
  <r>
    <x v="170"/>
    <x v="1"/>
    <x v="84"/>
    <s v="См"/>
    <s v="Адрес173"/>
    <n v="20000"/>
    <x v="48"/>
    <x v="0"/>
    <s v="кг"/>
    <n v="16"/>
    <n v="854.72320000000002"/>
    <n v="972"/>
    <n v="117.27679999999998"/>
  </r>
  <r>
    <x v="170"/>
    <x v="1"/>
    <x v="3"/>
    <s v="С"/>
    <s v="Адрес156"/>
    <n v="210200"/>
    <x v="19"/>
    <x v="6"/>
    <s v="кг"/>
    <n v="15"/>
    <n v="901.84249999999997"/>
    <n v="1030.5"/>
    <n v="128.65750000000003"/>
  </r>
  <r>
    <x v="170"/>
    <x v="18"/>
    <x v="25"/>
    <s v="ЭС"/>
    <s v="Адрес131"/>
    <n v="1005201000"/>
    <x v="4"/>
    <x v="3"/>
    <s v="кг"/>
    <n v="4"/>
    <n v="663.08080000000007"/>
    <n v="794.2"/>
    <n v="131.11919999999998"/>
  </r>
  <r>
    <x v="170"/>
    <x v="1"/>
    <x v="30"/>
    <s v="ЭС"/>
    <s v="Адрес92"/>
    <n v="1005244600"/>
    <x v="49"/>
    <x v="7"/>
    <s v="кг"/>
    <n v="3"/>
    <n v="588.2106"/>
    <n v="732.3"/>
    <n v="144.08939999999996"/>
  </r>
  <r>
    <x v="170"/>
    <x v="1"/>
    <x v="92"/>
    <s v="Нт"/>
    <s v="Адрес147"/>
    <n v="170100"/>
    <x v="73"/>
    <x v="2"/>
    <s v="кг"/>
    <n v="16"/>
    <n v="813.09199999999998"/>
    <n v="972"/>
    <n v="158.90800000000002"/>
  </r>
  <r>
    <x v="170"/>
    <x v="1"/>
    <x v="14"/>
    <s v="ЭС"/>
    <s v="Адрес160"/>
    <n v="210000"/>
    <x v="17"/>
    <x v="6"/>
    <s v="кг"/>
    <n v="2.6880000000000002"/>
    <n v="290.62880000000001"/>
    <n v="468.16"/>
    <n v="177.53120000000001"/>
  </r>
  <r>
    <x v="170"/>
    <x v="1"/>
    <x v="66"/>
    <s v="ЭС"/>
    <s v="Адрес69"/>
    <n v="1005244000"/>
    <x v="50"/>
    <x v="7"/>
    <s v="кг"/>
    <n v="4"/>
    <n v="1316"/>
    <n v="1497.2"/>
    <n v="181.20000000000005"/>
  </r>
  <r>
    <x v="170"/>
    <x v="1"/>
    <x v="47"/>
    <s v="ЭС"/>
    <s v="Адрес162"/>
    <n v="210000"/>
    <x v="17"/>
    <x v="6"/>
    <s v="кг"/>
    <n v="6.44"/>
    <n v="1789.48"/>
    <n v="2035.32"/>
    <n v="245.83999999999992"/>
  </r>
  <r>
    <x v="170"/>
    <x v="1"/>
    <x v="13"/>
    <s v="ЭС"/>
    <s v="Адрес161"/>
    <n v="1005244300"/>
    <x v="62"/>
    <x v="7"/>
    <s v="кг"/>
    <n v="6"/>
    <n v="108.71340000000001"/>
    <n v="412.2"/>
    <n v="303.48659999999995"/>
  </r>
  <r>
    <x v="170"/>
    <x v="1"/>
    <x v="21"/>
    <s v="ЭС"/>
    <s v="Адрес141"/>
    <n v="580000"/>
    <x v="3"/>
    <x v="2"/>
    <s v="кг"/>
    <n v="40"/>
    <n v="2977.0624000000003"/>
    <n v="3369.2"/>
    <n v="392.13759999999957"/>
  </r>
  <r>
    <x v="171"/>
    <x v="1"/>
    <x v="36"/>
    <s v="См"/>
    <s v="Адрес104"/>
    <n v="210100"/>
    <x v="18"/>
    <x v="6"/>
    <s v="кг"/>
    <n v="1.65"/>
    <n v="230.54680000000002"/>
    <n v="262.57"/>
    <n v="32.023199999999974"/>
  </r>
  <r>
    <x v="171"/>
    <x v="18"/>
    <x v="15"/>
    <s v="См"/>
    <s v="Адрес128"/>
    <n v="1500001200"/>
    <x v="84"/>
    <x v="4"/>
    <s v="кг"/>
    <n v="3.4"/>
    <n v="243.23600000000002"/>
    <n v="276.65800000000002"/>
    <n v="33.421999999999997"/>
  </r>
  <r>
    <x v="171"/>
    <x v="1"/>
    <x v="16"/>
    <s v="ЭС"/>
    <s v="Адрес146"/>
    <n v="280500"/>
    <x v="6"/>
    <x v="0"/>
    <s v="кг"/>
    <n v="2.5"/>
    <n v="305.25"/>
    <n v="347.2"/>
    <n v="41.949999999999989"/>
  </r>
  <r>
    <x v="171"/>
    <x v="18"/>
    <x v="12"/>
    <s v="ЭС"/>
    <s v="Адрес142"/>
    <n v="252505"/>
    <x v="14"/>
    <x v="0"/>
    <s v="кг"/>
    <n v="3.5"/>
    <n v="321.11560000000003"/>
    <n v="372.12"/>
    <n v="51.004399999999976"/>
  </r>
  <r>
    <x v="171"/>
    <x v="18"/>
    <x v="114"/>
    <s v="См"/>
    <s v="Адрес159"/>
    <n v="252505"/>
    <x v="14"/>
    <x v="0"/>
    <s v="кг"/>
    <n v="3.5"/>
    <n v="321.11560000000003"/>
    <n v="372.12"/>
    <n v="51.004399999999976"/>
  </r>
  <r>
    <x v="171"/>
    <x v="18"/>
    <x v="20"/>
    <s v="ЭС"/>
    <s v="Адрес140"/>
    <n v="30000"/>
    <x v="15"/>
    <x v="0"/>
    <s v="кг"/>
    <n v="4"/>
    <n v="350.238"/>
    <n v="401.6"/>
    <n v="51.362000000000023"/>
  </r>
  <r>
    <x v="171"/>
    <x v="1"/>
    <x v="18"/>
    <s v="С"/>
    <s v="Адрес135"/>
    <n v="280500"/>
    <x v="6"/>
    <x v="0"/>
    <s v="кг"/>
    <n v="5"/>
    <n v="391.0385"/>
    <n v="444.8"/>
    <n v="53.761500000000012"/>
  </r>
  <r>
    <x v="171"/>
    <x v="1"/>
    <x v="61"/>
    <s v="ЭС"/>
    <s v="Адрес180"/>
    <n v="210200"/>
    <x v="19"/>
    <x v="6"/>
    <s v="кг"/>
    <n v="5"/>
    <n v="389.41550000000001"/>
    <n v="444.8"/>
    <n v="55.384500000000003"/>
  </r>
  <r>
    <x v="171"/>
    <x v="1"/>
    <x v="105"/>
    <s v="Мм"/>
    <s v="Адрес204"/>
    <n v="20100"/>
    <x v="5"/>
    <x v="0"/>
    <s v="кг"/>
    <n v="2.5"/>
    <n v="344.81580000000002"/>
    <n v="401.42500000000001"/>
    <n v="56.609199999999987"/>
  </r>
  <r>
    <x v="171"/>
    <x v="1"/>
    <x v="29"/>
    <s v="ЭС"/>
    <s v="Адрес107"/>
    <n v="210200"/>
    <x v="19"/>
    <x v="6"/>
    <s v="кг"/>
    <n v="8"/>
    <n v="427.23200000000003"/>
    <n v="484.24"/>
    <n v="57.007999999999981"/>
  </r>
  <r>
    <x v="171"/>
    <x v="1"/>
    <x v="84"/>
    <s v="См"/>
    <s v="Адрес173"/>
    <n v="1005040900"/>
    <x v="26"/>
    <x v="5"/>
    <s v="кг"/>
    <n v="7.5"/>
    <n v="452.65499999999997"/>
    <n v="515.25"/>
    <n v="62.595000000000027"/>
  </r>
  <r>
    <x v="171"/>
    <x v="1"/>
    <x v="40"/>
    <s v="ЭС"/>
    <s v="Адрес76"/>
    <n v="1500000001"/>
    <x v="63"/>
    <x v="4"/>
    <s v="кг"/>
    <n v="1.5649999999999999"/>
    <n v="515.09800000000007"/>
    <n v="585.9"/>
    <n v="70.801999999999907"/>
  </r>
  <r>
    <x v="171"/>
    <x v="18"/>
    <x v="18"/>
    <s v="С"/>
    <s v="Адрес135"/>
    <n v="1005712010"/>
    <x v="24"/>
    <x v="5"/>
    <s v="кг"/>
    <n v="4.8"/>
    <n v="509.98080000000004"/>
    <n v="580.79999999999995"/>
    <n v="70.81919999999991"/>
  </r>
  <r>
    <x v="171"/>
    <x v="1"/>
    <x v="50"/>
    <s v="Мм"/>
    <s v="Адрес4"/>
    <n v="1005712010"/>
    <x v="24"/>
    <x v="5"/>
    <s v="кг"/>
    <n v="4.8"/>
    <n v="509.98080000000004"/>
    <n v="580.79999999999995"/>
    <n v="70.81919999999991"/>
  </r>
  <r>
    <x v="171"/>
    <x v="18"/>
    <x v="2"/>
    <s v="ЭС"/>
    <s v="Адрес154"/>
    <n v="1005186100"/>
    <x v="40"/>
    <x v="3"/>
    <s v="кг"/>
    <n v="2.2999999999999998"/>
    <n v="544.08800000000008"/>
    <n v="618.83800000000008"/>
    <n v="74.75"/>
  </r>
  <r>
    <x v="171"/>
    <x v="1"/>
    <x v="47"/>
    <s v="ЭС"/>
    <s v="Адрес162"/>
    <n v="1005201000"/>
    <x v="4"/>
    <x v="3"/>
    <s v="кг"/>
    <n v="1.96"/>
    <n v="562.79999999999995"/>
    <n v="640.1"/>
    <n v="77.300000000000068"/>
  </r>
  <r>
    <x v="171"/>
    <x v="1"/>
    <x v="37"/>
    <s v="ЭС"/>
    <s v="Адрес181"/>
    <n v="270200"/>
    <x v="56"/>
    <x v="0"/>
    <s v="кг"/>
    <n v="5.5"/>
    <n v="570.77240000000006"/>
    <n v="649.22"/>
    <n v="78.447599999999966"/>
  </r>
  <r>
    <x v="171"/>
    <x v="1"/>
    <x v="1"/>
    <s v="ЭС"/>
    <s v="Адрес88"/>
    <n v="573100"/>
    <x v="23"/>
    <x v="2"/>
    <s v="кг"/>
    <n v="2.2999999999999998"/>
    <n v="658.154"/>
    <n v="748.7"/>
    <n v="90.546000000000049"/>
  </r>
  <r>
    <x v="171"/>
    <x v="1"/>
    <x v="35"/>
    <s v="ЭС"/>
    <s v="Адрес103"/>
    <n v="30000"/>
    <x v="15"/>
    <x v="0"/>
    <s v="кг"/>
    <n v="1.8"/>
    <n v="181.14960000000002"/>
    <n v="274.8"/>
    <n v="93.650399999999991"/>
  </r>
  <r>
    <x v="171"/>
    <x v="1"/>
    <x v="81"/>
    <s v="ЭС"/>
    <s v="Адрес119"/>
    <n v="5221000"/>
    <x v="13"/>
    <x v="6"/>
    <s v="кг"/>
    <n v="1.4"/>
    <n v="136.93680000000001"/>
    <n v="234.08"/>
    <n v="97.143200000000007"/>
  </r>
  <r>
    <x v="171"/>
    <x v="1"/>
    <x v="38"/>
    <s v="ЭС"/>
    <s v="Адрес72"/>
    <n v="210200"/>
    <x v="19"/>
    <x v="6"/>
    <s v="кг"/>
    <n v="5"/>
    <n v="345.245"/>
    <n v="444.8"/>
    <n v="99.555000000000007"/>
  </r>
  <r>
    <x v="171"/>
    <x v="1"/>
    <x v="18"/>
    <s v="С"/>
    <s v="Адрес135"/>
    <n v="270400"/>
    <x v="0"/>
    <x v="0"/>
    <s v="кг"/>
    <n v="3.01"/>
    <n v="747.80510000000004"/>
    <n v="850.64"/>
    <n v="102.83489999999995"/>
  </r>
  <r>
    <x v="171"/>
    <x v="1"/>
    <x v="31"/>
    <s v="ЭС"/>
    <s v="Адрес114"/>
    <n v="210200"/>
    <x v="19"/>
    <x v="6"/>
    <s v="кг"/>
    <n v="4.8"/>
    <n v="755.52"/>
    <n v="859.2"/>
    <n v="103.68000000000006"/>
  </r>
  <r>
    <x v="171"/>
    <x v="1"/>
    <x v="18"/>
    <s v="С"/>
    <s v="Адрес135"/>
    <n v="1005201000"/>
    <x v="4"/>
    <x v="3"/>
    <s v="кг"/>
    <n v="8.6999999999999993"/>
    <n v="813.24700000000007"/>
    <n v="924.98400000000004"/>
    <n v="111.73699999999997"/>
  </r>
  <r>
    <x v="171"/>
    <x v="1"/>
    <x v="2"/>
    <s v="ЭС"/>
    <s v="Адрес154"/>
    <n v="1005040400"/>
    <x v="35"/>
    <x v="5"/>
    <s v="кг"/>
    <n v="4"/>
    <n v="820"/>
    <n v="933.2"/>
    <n v="113.20000000000005"/>
  </r>
  <r>
    <x v="171"/>
    <x v="1"/>
    <x v="13"/>
    <s v="ЭС"/>
    <s v="Адрес161"/>
    <n v="1005201000"/>
    <x v="4"/>
    <x v="3"/>
    <s v="кг"/>
    <n v="8"/>
    <n v="685.54399999999998"/>
    <n v="803.2"/>
    <n v="117.65600000000006"/>
  </r>
  <r>
    <x v="171"/>
    <x v="1"/>
    <x v="21"/>
    <s v="ЭС"/>
    <s v="Адрес141"/>
    <n v="1005300500"/>
    <x v="28"/>
    <x v="7"/>
    <s v="кг"/>
    <n v="4"/>
    <n v="934.8"/>
    <n v="1063.2"/>
    <n v="128.40000000000009"/>
  </r>
  <r>
    <x v="171"/>
    <x v="1"/>
    <x v="41"/>
    <s v="См"/>
    <s v="Адрес137"/>
    <n v="1005201000"/>
    <x v="4"/>
    <x v="3"/>
    <s v="кг"/>
    <n v="4"/>
    <n v="663.08080000000007"/>
    <n v="794.2"/>
    <n v="131.11919999999998"/>
  </r>
  <r>
    <x v="171"/>
    <x v="1"/>
    <x v="92"/>
    <s v="Нт"/>
    <s v="Адрес147"/>
    <n v="1005040900"/>
    <x v="26"/>
    <x v="5"/>
    <s v="кг"/>
    <n v="5.28"/>
    <n v="961.40880000000004"/>
    <n v="1093.68"/>
    <n v="132.27120000000002"/>
  </r>
  <r>
    <x v="171"/>
    <x v="1"/>
    <x v="198"/>
    <s v="Мм"/>
    <s v="Адрес101"/>
    <n v="20100"/>
    <x v="5"/>
    <x v="0"/>
    <s v="кг"/>
    <n v="32"/>
    <n v="1709.5360000000001"/>
    <n v="1850.72"/>
    <n v="141.18399999999997"/>
  </r>
  <r>
    <x v="171"/>
    <x v="1"/>
    <x v="30"/>
    <s v="ЭС"/>
    <s v="Адрес92"/>
    <n v="251000"/>
    <x v="22"/>
    <x v="6"/>
    <s v="кг"/>
    <n v="4.3"/>
    <n v="1144.508"/>
    <n v="1295.8"/>
    <n v="151.29199999999992"/>
  </r>
  <r>
    <x v="171"/>
    <x v="18"/>
    <x v="28"/>
    <s v="ЭС"/>
    <s v="Адрес130"/>
    <n v="170100"/>
    <x v="73"/>
    <x v="2"/>
    <s v="кг"/>
    <n v="10"/>
    <n v="1165.5730000000001"/>
    <n v="1317.5"/>
    <n v="151.92699999999991"/>
  </r>
  <r>
    <x v="171"/>
    <x v="1"/>
    <x v="66"/>
    <s v="ЭС"/>
    <s v="Адрес69"/>
    <n v="1500000201"/>
    <x v="82"/>
    <x v="4"/>
    <s v="кг"/>
    <n v="10"/>
    <n v="1163.7"/>
    <n v="1317.5"/>
    <n v="153.79999999999995"/>
  </r>
  <r>
    <x v="171"/>
    <x v="1"/>
    <x v="31"/>
    <s v="ЭС"/>
    <s v="Адрес114"/>
    <n v="1005712010"/>
    <x v="24"/>
    <x v="5"/>
    <s v="кг"/>
    <n v="7.5"/>
    <n v="356.495"/>
    <n v="515.25"/>
    <n v="158.755"/>
  </r>
  <r>
    <x v="171"/>
    <x v="1"/>
    <x v="95"/>
    <s v="ЭС"/>
    <s v="Адрес155"/>
    <n v="1005300500"/>
    <x v="28"/>
    <x v="7"/>
    <s v="кг"/>
    <n v="4.5999999999999996"/>
    <n v="1316.423"/>
    <n v="1497.4"/>
    <n v="180.97700000000009"/>
  </r>
  <r>
    <x v="171"/>
    <x v="1"/>
    <x v="101"/>
    <s v="Опт"/>
    <s v="Адрес127"/>
    <n v="170100"/>
    <x v="73"/>
    <x v="2"/>
    <s v="кг"/>
    <n v="4"/>
    <n v="1316"/>
    <n v="1497.2"/>
    <n v="181.20000000000005"/>
  </r>
  <r>
    <x v="171"/>
    <x v="1"/>
    <x v="33"/>
    <s v="К"/>
    <s v="Адрес90"/>
    <n v="270200"/>
    <x v="56"/>
    <x v="0"/>
    <s v="кг"/>
    <n v="22.5"/>
    <n v="1350.7425000000001"/>
    <n v="1545.75"/>
    <n v="195.00749999999994"/>
  </r>
  <r>
    <x v="171"/>
    <x v="18"/>
    <x v="16"/>
    <s v="ЭС"/>
    <s v="Адрес146"/>
    <n v="1005040200"/>
    <x v="21"/>
    <x v="5"/>
    <s v="кг"/>
    <n v="3"/>
    <n v="0"/>
    <n v="244.11"/>
    <n v="244.11"/>
  </r>
  <r>
    <x v="171"/>
    <x v="1"/>
    <x v="1"/>
    <s v="ЭС"/>
    <s v="Адрес88"/>
    <n v="170100"/>
    <x v="73"/>
    <x v="2"/>
    <s v="кг"/>
    <n v="4.2"/>
    <n v="410.81040000000002"/>
    <n v="702.24"/>
    <n v="291.42959999999999"/>
  </r>
  <r>
    <x v="171"/>
    <x v="1"/>
    <x v="5"/>
    <s v="ЭС"/>
    <s v="Адрес89"/>
    <n v="1500000801"/>
    <x v="7"/>
    <x v="4"/>
    <s v="кг"/>
    <n v="6.5940000000000003"/>
    <n v="2563.6632"/>
    <n v="2916.06"/>
    <n v="352.39679999999998"/>
  </r>
  <r>
    <x v="172"/>
    <x v="1"/>
    <x v="11"/>
    <s v="Опт"/>
    <s v="Адрес115"/>
    <n v="1005244300"/>
    <x v="62"/>
    <x v="7"/>
    <s v="кг"/>
    <n v="2.52"/>
    <n v="206.64"/>
    <n v="234.78"/>
    <n v="28.140000000000015"/>
  </r>
  <r>
    <x v="172"/>
    <x v="1"/>
    <x v="178"/>
    <s v="Мм"/>
    <s v="Адрес269"/>
    <n v="1005040600"/>
    <x v="53"/>
    <x v="5"/>
    <s v="кг"/>
    <n v="3"/>
    <n v="214.65"/>
    <n v="244.11"/>
    <n v="29.460000000000008"/>
  </r>
  <r>
    <x v="172"/>
    <x v="1"/>
    <x v="95"/>
    <s v="ЭС"/>
    <s v="Адрес155"/>
    <n v="1005051500"/>
    <x v="1"/>
    <x v="1"/>
    <s v="кг"/>
    <n v="2.4"/>
    <n v="224.352"/>
    <n v="255.16800000000001"/>
    <n v="30.816000000000003"/>
  </r>
  <r>
    <x v="172"/>
    <x v="1"/>
    <x v="17"/>
    <s v="ЭС"/>
    <s v="Адрес132"/>
    <n v="570000"/>
    <x v="41"/>
    <x v="2"/>
    <s v="кг"/>
    <n v="5.7"/>
    <n v="255.58800000000002"/>
    <n v="290.64300000000003"/>
    <n v="35.055000000000007"/>
  </r>
  <r>
    <x v="172"/>
    <x v="18"/>
    <x v="56"/>
    <s v="См"/>
    <s v="Адрес145"/>
    <n v="170100"/>
    <x v="73"/>
    <x v="2"/>
    <s v="кг"/>
    <n v="2.9"/>
    <n v="271.09200000000004"/>
    <n v="308.32800000000003"/>
    <n v="37.23599999999999"/>
  </r>
  <r>
    <x v="172"/>
    <x v="1"/>
    <x v="36"/>
    <s v="См"/>
    <s v="Адрес104"/>
    <n v="260100"/>
    <x v="16"/>
    <x v="6"/>
    <s v="кг"/>
    <n v="1.65"/>
    <n v="272.68889999999999"/>
    <n v="310.31"/>
    <n v="37.621100000000013"/>
  </r>
  <r>
    <x v="172"/>
    <x v="1"/>
    <x v="148"/>
    <s v="Мм"/>
    <s v="Адрес188"/>
    <n v="1005040200"/>
    <x v="21"/>
    <x v="5"/>
    <s v="кг"/>
    <n v="1.65"/>
    <n v="272.51949999999999"/>
    <n v="310.31"/>
    <n v="37.790500000000009"/>
  </r>
  <r>
    <x v="172"/>
    <x v="18"/>
    <x v="16"/>
    <s v="ЭС"/>
    <s v="Адрес146"/>
    <n v="1005030501"/>
    <x v="34"/>
    <x v="5"/>
    <s v="кг"/>
    <n v="2.8"/>
    <n v="280.4477"/>
    <n v="318.976"/>
    <n v="38.528300000000002"/>
  </r>
  <r>
    <x v="172"/>
    <x v="1"/>
    <x v="12"/>
    <s v="ЭС"/>
    <s v="Адрес142"/>
    <n v="280500"/>
    <x v="6"/>
    <x v="0"/>
    <s v="кг"/>
    <n v="5"/>
    <n v="391.01350000000002"/>
    <n v="444.8"/>
    <n v="53.78649999999999"/>
  </r>
  <r>
    <x v="172"/>
    <x v="1"/>
    <x v="106"/>
    <s v="Опт"/>
    <s v="Адрес166"/>
    <n v="190000"/>
    <x v="54"/>
    <x v="6"/>
    <s v="кг"/>
    <n v="5"/>
    <n v="389.8365"/>
    <n v="444.8"/>
    <n v="54.96350000000001"/>
  </r>
  <r>
    <x v="172"/>
    <x v="18"/>
    <x v="25"/>
    <s v="ЭС"/>
    <s v="Адрес131"/>
    <n v="20000"/>
    <x v="48"/>
    <x v="0"/>
    <s v="кг"/>
    <n v="2.64"/>
    <n v="400.55280000000005"/>
    <n v="455.64"/>
    <n v="55.087199999999939"/>
  </r>
  <r>
    <x v="172"/>
    <x v="1"/>
    <x v="34"/>
    <s v="С"/>
    <s v="Адрес120"/>
    <n v="260100"/>
    <x v="16"/>
    <x v="6"/>
    <s v="кг"/>
    <n v="1.135"/>
    <n v="393.4325"/>
    <n v="450.25"/>
    <n v="56.817499999999995"/>
  </r>
  <r>
    <x v="172"/>
    <x v="1"/>
    <x v="101"/>
    <s v="Опт"/>
    <s v="Адрес127"/>
    <n v="20000"/>
    <x v="48"/>
    <x v="0"/>
    <s v="кг"/>
    <n v="5"/>
    <n v="393.09950000000003"/>
    <n v="450.25"/>
    <n v="57.150499999999965"/>
  </r>
  <r>
    <x v="172"/>
    <x v="1"/>
    <x v="106"/>
    <s v="Опт"/>
    <s v="Адрес166"/>
    <n v="20000"/>
    <x v="48"/>
    <x v="0"/>
    <s v="кг"/>
    <n v="8"/>
    <n v="427.36560000000003"/>
    <n v="486"/>
    <n v="58.634399999999971"/>
  </r>
  <r>
    <x v="172"/>
    <x v="18"/>
    <x v="70"/>
    <s v="ЭС"/>
    <s v="Адрес139"/>
    <n v="1005274300"/>
    <x v="75"/>
    <x v="7"/>
    <s v="кг"/>
    <n v="6"/>
    <n v="429.24"/>
    <n v="488.22"/>
    <n v="58.980000000000018"/>
  </r>
  <r>
    <x v="172"/>
    <x v="1"/>
    <x v="36"/>
    <s v="См"/>
    <s v="Адрес104"/>
    <n v="1005040800"/>
    <x v="9"/>
    <x v="5"/>
    <s v="кг"/>
    <n v="6"/>
    <n v="429.24"/>
    <n v="488.22"/>
    <n v="58.980000000000018"/>
  </r>
  <r>
    <x v="172"/>
    <x v="1"/>
    <x v="32"/>
    <s v="ЭС"/>
    <s v="Адрес163"/>
    <n v="252005"/>
    <x v="12"/>
    <x v="0"/>
    <s v="кг"/>
    <n v="8"/>
    <n v="426.98160000000001"/>
    <n v="486"/>
    <n v="59.018399999999986"/>
  </r>
  <r>
    <x v="172"/>
    <x v="1"/>
    <x v="31"/>
    <s v="ЭС"/>
    <s v="Адрес114"/>
    <n v="1005050200"/>
    <x v="29"/>
    <x v="1"/>
    <s v="кг"/>
    <n v="3.3"/>
    <n v="461.56"/>
    <n v="525.14"/>
    <n v="63.579999999999984"/>
  </r>
  <r>
    <x v="172"/>
    <x v="1"/>
    <x v="11"/>
    <s v="Опт"/>
    <s v="Адрес115"/>
    <n v="1005274600"/>
    <x v="32"/>
    <x v="7"/>
    <s v="кг"/>
    <n v="1.92"/>
    <n v="467.5"/>
    <n v="531.70000000000005"/>
    <n v="64.200000000000045"/>
  </r>
  <r>
    <x v="172"/>
    <x v="18"/>
    <x v="56"/>
    <s v="См"/>
    <s v="Адрес145"/>
    <n v="260000"/>
    <x v="79"/>
    <x v="6"/>
    <s v="кг"/>
    <n v="5"/>
    <n v="477"/>
    <n v="542.5"/>
    <n v="65.5"/>
  </r>
  <r>
    <x v="172"/>
    <x v="1"/>
    <x v="24"/>
    <s v="См"/>
    <s v="Адрес87"/>
    <n v="1005201000"/>
    <x v="4"/>
    <x v="3"/>
    <s v="кг"/>
    <n v="2"/>
    <n v="331.54040000000003"/>
    <n v="397.1"/>
    <n v="65.559599999999989"/>
  </r>
  <r>
    <x v="172"/>
    <x v="18"/>
    <x v="62"/>
    <s v="ЭС"/>
    <s v="Адрес158"/>
    <n v="190000"/>
    <x v="54"/>
    <x v="6"/>
    <s v="кг"/>
    <n v="6"/>
    <n v="492.2328"/>
    <n v="559.91999999999996"/>
    <n v="67.687199999999962"/>
  </r>
  <r>
    <x v="172"/>
    <x v="1"/>
    <x v="11"/>
    <s v="Опт"/>
    <s v="Адрес115"/>
    <n v="1005244300"/>
    <x v="62"/>
    <x v="7"/>
    <s v="кг"/>
    <n v="5.5"/>
    <n v="570.9"/>
    <n v="649.22"/>
    <n v="78.32000000000005"/>
  </r>
  <r>
    <x v="172"/>
    <x v="1"/>
    <x v="12"/>
    <s v="ЭС"/>
    <s v="Адрес142"/>
    <n v="1005360000"/>
    <x v="30"/>
    <x v="7"/>
    <s v="кг"/>
    <n v="2.2999999999999998"/>
    <n v="658.18"/>
    <n v="748.7"/>
    <n v="90.520000000000095"/>
  </r>
  <r>
    <x v="172"/>
    <x v="1"/>
    <x v="3"/>
    <s v="С"/>
    <s v="Адрес156"/>
    <n v="580000"/>
    <x v="3"/>
    <x v="2"/>
    <s v="кг"/>
    <n v="2.2999999999999998"/>
    <n v="658.154"/>
    <n v="748.7"/>
    <n v="90.546000000000049"/>
  </r>
  <r>
    <x v="172"/>
    <x v="18"/>
    <x v="2"/>
    <s v="ЭС"/>
    <s v="Адрес154"/>
    <n v="170100"/>
    <x v="73"/>
    <x v="2"/>
    <s v="кг"/>
    <n v="1.8880000000000001"/>
    <n v="667.76"/>
    <n v="759.48"/>
    <n v="91.720000000000027"/>
  </r>
  <r>
    <x v="172"/>
    <x v="1"/>
    <x v="35"/>
    <s v="ЭС"/>
    <s v="Адрес103"/>
    <n v="1005274000"/>
    <x v="71"/>
    <x v="7"/>
    <s v="кг"/>
    <n v="3.5"/>
    <n v="684.38340000000005"/>
    <n v="778.43499999999995"/>
    <n v="94.051599999999894"/>
  </r>
  <r>
    <x v="172"/>
    <x v="1"/>
    <x v="53"/>
    <s v="Мм"/>
    <s v="Адрес183"/>
    <n v="280500"/>
    <x v="6"/>
    <x v="0"/>
    <s v="кг"/>
    <n v="3.01"/>
    <n v="747.80510000000004"/>
    <n v="850.64"/>
    <n v="102.83489999999995"/>
  </r>
  <r>
    <x v="172"/>
    <x v="1"/>
    <x v="16"/>
    <s v="ЭС"/>
    <s v="Адрес146"/>
    <n v="1005220000"/>
    <x v="60"/>
    <x v="3"/>
    <s v="кг"/>
    <n v="7"/>
    <n v="640.26970000000006"/>
    <n v="744.24"/>
    <n v="103.97029999999995"/>
  </r>
  <r>
    <x v="172"/>
    <x v="1"/>
    <x v="60"/>
    <s v="ЭС"/>
    <s v="Адрес64"/>
    <n v="260000"/>
    <x v="79"/>
    <x v="6"/>
    <s v="кг"/>
    <n v="5.28"/>
    <n v="801.11279999999999"/>
    <n v="911.28"/>
    <n v="110.16719999999998"/>
  </r>
  <r>
    <x v="172"/>
    <x v="1"/>
    <x v="30"/>
    <s v="ЭС"/>
    <s v="Адрес92"/>
    <n v="1005201000"/>
    <x v="4"/>
    <x v="3"/>
    <s v="кг"/>
    <n v="4"/>
    <n v="820.94800000000009"/>
    <n v="933.2"/>
    <n v="112.25199999999995"/>
  </r>
  <r>
    <x v="172"/>
    <x v="1"/>
    <x v="7"/>
    <s v="См"/>
    <s v="Адрес118"/>
    <n v="1005274000"/>
    <x v="71"/>
    <x v="7"/>
    <s v="кг"/>
    <n v="4"/>
    <n v="820"/>
    <n v="933.2"/>
    <n v="113.20000000000005"/>
  </r>
  <r>
    <x v="172"/>
    <x v="1"/>
    <x v="244"/>
    <s v="Мм"/>
    <s v="Адрес50"/>
    <n v="170101"/>
    <x v="8"/>
    <x v="2"/>
    <s v="кг"/>
    <n v="1.8720000000000001"/>
    <n v="781.17600000000004"/>
    <n v="898.44"/>
    <n v="117.26400000000001"/>
  </r>
  <r>
    <x v="172"/>
    <x v="1"/>
    <x v="75"/>
    <s v="ЭС"/>
    <s v="Адрес150"/>
    <n v="1005360000"/>
    <x v="30"/>
    <x v="7"/>
    <s v="кг"/>
    <n v="2.5"/>
    <n v="526.69200000000001"/>
    <n v="650.95000000000005"/>
    <n v="124.25800000000004"/>
  </r>
  <r>
    <x v="172"/>
    <x v="1"/>
    <x v="95"/>
    <s v="ЭС"/>
    <s v="Адрес155"/>
    <n v="1005274000"/>
    <x v="71"/>
    <x v="7"/>
    <s v="кг"/>
    <n v="3"/>
    <n v="588.2106"/>
    <n v="732.3"/>
    <n v="144.08939999999996"/>
  </r>
  <r>
    <x v="172"/>
    <x v="1"/>
    <x v="34"/>
    <s v="С"/>
    <s v="Адрес120"/>
    <n v="1005040800"/>
    <x v="9"/>
    <x v="5"/>
    <s v="кг"/>
    <n v="4.5999999999999996"/>
    <n v="1085.6218000000001"/>
    <n v="1237.6760000000002"/>
    <n v="152.05420000000004"/>
  </r>
  <r>
    <x v="172"/>
    <x v="1"/>
    <x v="19"/>
    <s v="ЭС"/>
    <s v="Адрес134"/>
    <n v="1005040500"/>
    <x v="11"/>
    <x v="5"/>
    <s v="кг"/>
    <n v="4"/>
    <n v="1316"/>
    <n v="1497.2"/>
    <n v="181.20000000000005"/>
  </r>
  <r>
    <x v="172"/>
    <x v="1"/>
    <x v="2"/>
    <s v="ЭС"/>
    <s v="Адрес154"/>
    <n v="580000"/>
    <x v="3"/>
    <x v="2"/>
    <s v="кг"/>
    <n v="24"/>
    <n v="1786.1840000000002"/>
    <n v="2021.52"/>
    <n v="235.33599999999979"/>
  </r>
  <r>
    <x v="172"/>
    <x v="1"/>
    <x v="7"/>
    <s v="См"/>
    <s v="Адрес118"/>
    <n v="5281000"/>
    <x v="46"/>
    <x v="6"/>
    <s v="кг"/>
    <n v="4.2"/>
    <n v="410.81040000000002"/>
    <n v="702.24"/>
    <n v="291.42959999999999"/>
  </r>
  <r>
    <x v="172"/>
    <x v="18"/>
    <x v="19"/>
    <s v="ЭС"/>
    <s v="Адрес134"/>
    <n v="1005051500"/>
    <x v="1"/>
    <x v="1"/>
    <s v="кг"/>
    <n v="12"/>
    <n v="217.42680000000001"/>
    <n v="824.4"/>
    <n v="606.97319999999991"/>
  </r>
  <r>
    <x v="173"/>
    <x v="18"/>
    <x v="140"/>
    <s v="См"/>
    <s v="Адрес144"/>
    <n v="1005051700"/>
    <x v="2"/>
    <x v="1"/>
    <s v="кг"/>
    <n v="2.4"/>
    <n v="224.352"/>
    <n v="255.16800000000001"/>
    <n v="30.816000000000003"/>
  </r>
  <r>
    <x v="173"/>
    <x v="1"/>
    <x v="66"/>
    <s v="ЭС"/>
    <s v="Адрес69"/>
    <n v="1005052700"/>
    <x v="77"/>
    <x v="1"/>
    <s v="кг"/>
    <n v="1.65"/>
    <n v="230.78"/>
    <n v="262.57"/>
    <n v="31.789999999999992"/>
  </r>
  <r>
    <x v="173"/>
    <x v="1"/>
    <x v="8"/>
    <s v="ЭС"/>
    <s v="Адрес157"/>
    <n v="210200"/>
    <x v="19"/>
    <x v="6"/>
    <s v="кг"/>
    <n v="1.65"/>
    <n v="229.67450000000002"/>
    <n v="262.57"/>
    <n v="32.89549999999997"/>
  </r>
  <r>
    <x v="173"/>
    <x v="1"/>
    <x v="130"/>
    <s v="Опт"/>
    <s v="Адрес7"/>
    <n v="1005050100"/>
    <x v="69"/>
    <x v="1"/>
    <s v="кг"/>
    <n v="3.4"/>
    <n v="243.23600000000002"/>
    <n v="276.65800000000002"/>
    <n v="33.421999999999997"/>
  </r>
  <r>
    <x v="173"/>
    <x v="1"/>
    <x v="17"/>
    <s v="ЭС"/>
    <s v="Адрес132"/>
    <n v="1005050300"/>
    <x v="74"/>
    <x v="1"/>
    <s v="кг"/>
    <n v="3.5"/>
    <n v="365.10599999999999"/>
    <n v="398.72"/>
    <n v="33.614000000000033"/>
  </r>
  <r>
    <x v="173"/>
    <x v="1"/>
    <x v="22"/>
    <s v="ЭС"/>
    <s v="Адрес129"/>
    <n v="1005712005"/>
    <x v="55"/>
    <x v="5"/>
    <s v="кг"/>
    <n v="5.7"/>
    <n v="255.62450000000001"/>
    <n v="290.64300000000003"/>
    <n v="35.018500000000017"/>
  </r>
  <r>
    <x v="173"/>
    <x v="1"/>
    <x v="35"/>
    <s v="ЭС"/>
    <s v="Адрес103"/>
    <n v="1005712365"/>
    <x v="51"/>
    <x v="5"/>
    <s v="кг"/>
    <n v="1.65"/>
    <n v="272.51949999999999"/>
    <n v="310.31"/>
    <n v="37.790500000000009"/>
  </r>
  <r>
    <x v="173"/>
    <x v="18"/>
    <x v="17"/>
    <s v="ЭС"/>
    <s v="Адрес132"/>
    <n v="1005274600"/>
    <x v="32"/>
    <x v="7"/>
    <s v="кг"/>
    <n v="2.5"/>
    <n v="305.27249999999998"/>
    <n v="347.2"/>
    <n v="41.927500000000009"/>
  </r>
  <r>
    <x v="173"/>
    <x v="1"/>
    <x v="66"/>
    <s v="ЭС"/>
    <s v="Адрес69"/>
    <n v="1005050000"/>
    <x v="76"/>
    <x v="1"/>
    <s v="кг"/>
    <n v="3.5"/>
    <n v="355.06100000000004"/>
    <n v="398.72"/>
    <n v="43.658999999999992"/>
  </r>
  <r>
    <x v="173"/>
    <x v="1"/>
    <x v="13"/>
    <s v="ЭС"/>
    <s v="Адрес161"/>
    <n v="1005050000"/>
    <x v="76"/>
    <x v="1"/>
    <s v="кг"/>
    <n v="3.5"/>
    <n v="355.06100000000004"/>
    <n v="398.72"/>
    <n v="43.658999999999992"/>
  </r>
  <r>
    <x v="173"/>
    <x v="1"/>
    <x v="40"/>
    <s v="ЭС"/>
    <s v="Адрес76"/>
    <n v="1005052600"/>
    <x v="39"/>
    <x v="1"/>
    <s v="кг"/>
    <n v="2.4"/>
    <n v="209.2654"/>
    <n v="255.16800000000001"/>
    <n v="45.902600000000007"/>
  </r>
  <r>
    <x v="173"/>
    <x v="1"/>
    <x v="8"/>
    <s v="ЭС"/>
    <s v="Адрес157"/>
    <n v="1005053500"/>
    <x v="58"/>
    <x v="1"/>
    <s v="кг"/>
    <n v="3.5"/>
    <n v="352.04610000000002"/>
    <n v="398.72"/>
    <n v="46.673900000000003"/>
  </r>
  <r>
    <x v="173"/>
    <x v="1"/>
    <x v="10"/>
    <s v="См"/>
    <s v="Адрес143"/>
    <n v="1005050200"/>
    <x v="29"/>
    <x v="1"/>
    <s v="кг"/>
    <n v="3.5"/>
    <n v="352.03100000000001"/>
    <n v="398.72"/>
    <n v="46.689000000000021"/>
  </r>
  <r>
    <x v="173"/>
    <x v="1"/>
    <x v="276"/>
    <s v="Мм"/>
    <s v="Адрес117"/>
    <n v="1005050100"/>
    <x v="69"/>
    <x v="1"/>
    <s v="кг"/>
    <n v="3.5"/>
    <n v="350.52499999999998"/>
    <n v="398.72"/>
    <n v="48.19500000000005"/>
  </r>
  <r>
    <x v="173"/>
    <x v="1"/>
    <x v="30"/>
    <s v="ЭС"/>
    <s v="Адрес92"/>
    <n v="1005050100"/>
    <x v="69"/>
    <x v="1"/>
    <s v="кг"/>
    <n v="3.5"/>
    <n v="350.52499999999998"/>
    <n v="398.72"/>
    <n v="48.19500000000005"/>
  </r>
  <r>
    <x v="173"/>
    <x v="1"/>
    <x v="30"/>
    <s v="ЭС"/>
    <s v="Адрес92"/>
    <n v="1005212000"/>
    <x v="57"/>
    <x v="3"/>
    <s v="кг"/>
    <n v="4"/>
    <n v="352.78"/>
    <n v="401.6"/>
    <n v="48.82000000000005"/>
  </r>
  <r>
    <x v="173"/>
    <x v="1"/>
    <x v="20"/>
    <s v="ЭС"/>
    <s v="Адрес140"/>
    <n v="1005050300"/>
    <x v="74"/>
    <x v="1"/>
    <s v="кг"/>
    <n v="3"/>
    <n v="286.0788"/>
    <n v="335.25"/>
    <n v="49.171199999999999"/>
  </r>
  <r>
    <x v="173"/>
    <x v="18"/>
    <x v="75"/>
    <s v="ЭС"/>
    <s v="Адрес150"/>
    <n v="1005040200"/>
    <x v="21"/>
    <x v="5"/>
    <s v="кг"/>
    <n v="5"/>
    <n v="395.9"/>
    <n v="450.25"/>
    <n v="54.350000000000023"/>
  </r>
  <r>
    <x v="173"/>
    <x v="1"/>
    <x v="33"/>
    <s v="К"/>
    <s v="Адрес90"/>
    <n v="1005052800"/>
    <x v="80"/>
    <x v="1"/>
    <s v="кг"/>
    <n v="5"/>
    <n v="395.9"/>
    <n v="450.25"/>
    <n v="54.350000000000023"/>
  </r>
  <r>
    <x v="173"/>
    <x v="1"/>
    <x v="36"/>
    <s v="См"/>
    <s v="Адрес104"/>
    <n v="1005212000"/>
    <x v="57"/>
    <x v="3"/>
    <s v="кг"/>
    <n v="2.64"/>
    <n v="400.5564"/>
    <n v="455.64"/>
    <n v="55.08359999999999"/>
  </r>
  <r>
    <x v="173"/>
    <x v="1"/>
    <x v="37"/>
    <s v="ЭС"/>
    <s v="Адрес181"/>
    <n v="1005050300"/>
    <x v="74"/>
    <x v="1"/>
    <s v="кг"/>
    <n v="7"/>
    <n v="740.62729999999999"/>
    <n v="797.44"/>
    <n v="56.812700000000063"/>
  </r>
  <r>
    <x v="173"/>
    <x v="1"/>
    <x v="218"/>
    <s v="Мм"/>
    <s v="Адрес246"/>
    <n v="1005186100"/>
    <x v="40"/>
    <x v="3"/>
    <s v="кг"/>
    <n v="8.5"/>
    <n v="421.685"/>
    <n v="479.57"/>
    <n v="57.884999999999991"/>
  </r>
  <r>
    <x v="173"/>
    <x v="18"/>
    <x v="18"/>
    <s v="С"/>
    <s v="Адрес135"/>
    <n v="5160002"/>
    <x v="38"/>
    <x v="6"/>
    <s v="кг"/>
    <n v="1.92"/>
    <n v="467.5"/>
    <n v="531.70000000000005"/>
    <n v="64.200000000000045"/>
  </r>
  <r>
    <x v="173"/>
    <x v="18"/>
    <x v="47"/>
    <s v="ЭС"/>
    <s v="Адрес162"/>
    <n v="1005712005"/>
    <x v="55"/>
    <x v="5"/>
    <s v="кг"/>
    <n v="4.8"/>
    <n v="506.25840000000005"/>
    <n v="580.79999999999995"/>
    <n v="74.541599999999903"/>
  </r>
  <r>
    <x v="173"/>
    <x v="1"/>
    <x v="114"/>
    <s v="См"/>
    <s v="Адрес159"/>
    <n v="1005712005"/>
    <x v="55"/>
    <x v="5"/>
    <s v="кг"/>
    <n v="4.8"/>
    <n v="506.25840000000005"/>
    <n v="580.79999999999995"/>
    <n v="74.541599999999903"/>
  </r>
  <r>
    <x v="173"/>
    <x v="18"/>
    <x v="8"/>
    <s v="ЭС"/>
    <s v="Адрес157"/>
    <n v="1005052800"/>
    <x v="80"/>
    <x v="1"/>
    <s v="кг"/>
    <n v="2.15"/>
    <n v="572.29899999999998"/>
    <n v="647.9"/>
    <n v="75.600999999999999"/>
  </r>
  <r>
    <x v="173"/>
    <x v="1"/>
    <x v="59"/>
    <s v="См"/>
    <s v="Адрес138"/>
    <n v="1005030501"/>
    <x v="34"/>
    <x v="5"/>
    <s v="кг"/>
    <n v="5.6"/>
    <n v="560.84"/>
    <n v="637.952"/>
    <n v="77.111999999999966"/>
  </r>
  <r>
    <x v="173"/>
    <x v="1"/>
    <x v="22"/>
    <s v="ЭС"/>
    <s v="Адрес129"/>
    <n v="190000"/>
    <x v="54"/>
    <x v="6"/>
    <s v="кг"/>
    <n v="7"/>
    <n v="642.53210000000001"/>
    <n v="744.24"/>
    <n v="101.7079"/>
  </r>
  <r>
    <x v="173"/>
    <x v="18"/>
    <x v="2"/>
    <s v="ЭС"/>
    <s v="Адрес154"/>
    <n v="1005052700"/>
    <x v="77"/>
    <x v="1"/>
    <s v="кг"/>
    <n v="4.8"/>
    <n v="755.52"/>
    <n v="859.2"/>
    <n v="103.68000000000006"/>
  </r>
  <r>
    <x v="173"/>
    <x v="1"/>
    <x v="19"/>
    <s v="ЭС"/>
    <s v="Адрес134"/>
    <n v="190000"/>
    <x v="54"/>
    <x v="6"/>
    <s v="кг"/>
    <n v="10"/>
    <n v="778.77499999999998"/>
    <n v="889.6"/>
    <n v="110.82500000000005"/>
  </r>
  <r>
    <x v="173"/>
    <x v="1"/>
    <x v="13"/>
    <s v="ЭС"/>
    <s v="Адрес161"/>
    <n v="1005186300"/>
    <x v="37"/>
    <x v="3"/>
    <s v="кг"/>
    <n v="4"/>
    <n v="820"/>
    <n v="933.2"/>
    <n v="113.20000000000005"/>
  </r>
  <r>
    <x v="173"/>
    <x v="1"/>
    <x v="35"/>
    <s v="ЭС"/>
    <s v="Адрес103"/>
    <n v="1005712365"/>
    <x v="51"/>
    <x v="5"/>
    <s v="кг"/>
    <n v="4"/>
    <n v="820"/>
    <n v="933.2"/>
    <n v="113.20000000000005"/>
  </r>
  <r>
    <x v="173"/>
    <x v="1"/>
    <x v="160"/>
    <s v="См"/>
    <s v="Адрес10"/>
    <n v="5190002"/>
    <x v="25"/>
    <x v="6"/>
    <s v="кг"/>
    <n v="2.27"/>
    <n v="786.86500000000001"/>
    <n v="900.5"/>
    <n v="113.63499999999999"/>
  </r>
  <r>
    <x v="173"/>
    <x v="18"/>
    <x v="3"/>
    <s v="С"/>
    <s v="Адрес156"/>
    <n v="20000"/>
    <x v="48"/>
    <x v="0"/>
    <s v="кг"/>
    <n v="8"/>
    <n v="685.54399999999998"/>
    <n v="803.2"/>
    <n v="117.65600000000006"/>
  </r>
  <r>
    <x v="173"/>
    <x v="1"/>
    <x v="39"/>
    <s v="ЭС"/>
    <s v="Адрес108"/>
    <n v="1005212101"/>
    <x v="20"/>
    <x v="3"/>
    <s v="кг"/>
    <n v="2.496"/>
    <n v="915.84"/>
    <n v="1041.5999999999999"/>
    <n v="125.75999999999988"/>
  </r>
  <r>
    <x v="173"/>
    <x v="1"/>
    <x v="0"/>
    <s v="С"/>
    <s v="Адрес151"/>
    <n v="1005050000"/>
    <x v="76"/>
    <x v="1"/>
    <s v="кг"/>
    <n v="5"/>
    <n v="582.71749999999997"/>
    <n v="716.1"/>
    <n v="133.38250000000005"/>
  </r>
  <r>
    <x v="173"/>
    <x v="1"/>
    <x v="35"/>
    <s v="ЭС"/>
    <s v="Адрес103"/>
    <n v="1005212101"/>
    <x v="20"/>
    <x v="3"/>
    <s v="кг"/>
    <n v="4"/>
    <n v="1316"/>
    <n v="1497.2"/>
    <n v="181.20000000000005"/>
  </r>
  <r>
    <x v="173"/>
    <x v="1"/>
    <x v="17"/>
    <s v="ЭС"/>
    <s v="Адрес132"/>
    <n v="1005050000"/>
    <x v="76"/>
    <x v="1"/>
    <s v="кг"/>
    <n v="4"/>
    <n v="1316"/>
    <n v="1497.2"/>
    <n v="181.20000000000005"/>
  </r>
  <r>
    <x v="173"/>
    <x v="1"/>
    <x v="2"/>
    <s v="ЭС"/>
    <s v="Адрес154"/>
    <n v="1005274600"/>
    <x v="32"/>
    <x v="7"/>
    <s v="кг"/>
    <n v="7"/>
    <n v="1368.7663"/>
    <n v="1556.87"/>
    <n v="188.10369999999989"/>
  </r>
  <r>
    <x v="173"/>
    <x v="1"/>
    <x v="17"/>
    <s v="ЭС"/>
    <s v="Адрес132"/>
    <n v="1005186200"/>
    <x v="64"/>
    <x v="3"/>
    <s v="кг"/>
    <n v="6.45"/>
    <n v="1716.7620000000002"/>
    <n v="1943.5"/>
    <n v="226.73799999999983"/>
  </r>
  <r>
    <x v="174"/>
    <x v="1"/>
    <x v="24"/>
    <s v="См"/>
    <s v="Адрес87"/>
    <n v="570000"/>
    <x v="41"/>
    <x v="2"/>
    <s v="кг"/>
    <n v="16"/>
    <n v="854.46400000000006"/>
    <n v="882.24"/>
    <n v="27.775999999999954"/>
  </r>
  <r>
    <x v="174"/>
    <x v="1"/>
    <x v="1"/>
    <s v="ЭС"/>
    <s v="Адрес88"/>
    <n v="1005040600"/>
    <x v="53"/>
    <x v="5"/>
    <s v="кг"/>
    <n v="3"/>
    <n v="214.65"/>
    <n v="244.11"/>
    <n v="29.460000000000008"/>
  </r>
  <r>
    <x v="174"/>
    <x v="1"/>
    <x v="38"/>
    <s v="ЭС"/>
    <s v="Адрес72"/>
    <n v="20100"/>
    <x v="5"/>
    <x v="0"/>
    <s v="кг"/>
    <n v="3.4"/>
    <n v="243.23600000000002"/>
    <n v="276.65800000000002"/>
    <n v="33.421999999999997"/>
  </r>
  <r>
    <x v="174"/>
    <x v="1"/>
    <x v="32"/>
    <s v="ЭС"/>
    <s v="Адрес163"/>
    <n v="1005244600"/>
    <x v="49"/>
    <x v="7"/>
    <s v="кг"/>
    <n v="3.5"/>
    <n v="364.23939999999999"/>
    <n v="398.72"/>
    <n v="34.480600000000038"/>
  </r>
  <r>
    <x v="174"/>
    <x v="1"/>
    <x v="84"/>
    <s v="См"/>
    <s v="Адрес173"/>
    <n v="20000"/>
    <x v="48"/>
    <x v="0"/>
    <s v="кг"/>
    <n v="3.5"/>
    <n v="326.81360000000001"/>
    <n v="372.12"/>
    <n v="45.306399999999996"/>
  </r>
  <r>
    <x v="174"/>
    <x v="18"/>
    <x v="21"/>
    <s v="ЭС"/>
    <s v="Адрес141"/>
    <n v="20000"/>
    <x v="48"/>
    <x v="0"/>
    <s v="кг"/>
    <n v="4"/>
    <n v="352.78"/>
    <n v="401.6"/>
    <n v="48.82000000000005"/>
  </r>
  <r>
    <x v="174"/>
    <x v="18"/>
    <x v="19"/>
    <s v="ЭС"/>
    <s v="Адрес134"/>
    <n v="190000"/>
    <x v="54"/>
    <x v="6"/>
    <s v="кг"/>
    <n v="5"/>
    <n v="389.8365"/>
    <n v="444.8"/>
    <n v="54.96350000000001"/>
  </r>
  <r>
    <x v="174"/>
    <x v="1"/>
    <x v="164"/>
    <s v="ЭС"/>
    <s v="Адрес70"/>
    <n v="1005274300"/>
    <x v="75"/>
    <x v="7"/>
    <s v="кг"/>
    <n v="2.64"/>
    <n v="400.5564"/>
    <n v="455.64"/>
    <n v="55.08359999999999"/>
  </r>
  <r>
    <x v="174"/>
    <x v="18"/>
    <x v="61"/>
    <s v="ЭС"/>
    <s v="Адрес180"/>
    <n v="5162402"/>
    <x v="31"/>
    <x v="6"/>
    <s v="кг"/>
    <n v="2.5"/>
    <n v="344.81580000000002"/>
    <n v="401.42500000000001"/>
    <n v="56.609199999999987"/>
  </r>
  <r>
    <x v="174"/>
    <x v="1"/>
    <x v="4"/>
    <s v="ЭС"/>
    <s v="Адрес77"/>
    <n v="20200"/>
    <x v="70"/>
    <x v="0"/>
    <s v="кг"/>
    <n v="8"/>
    <n v="427.43280000000004"/>
    <n v="484.24"/>
    <n v="56.807199999999966"/>
  </r>
  <r>
    <x v="174"/>
    <x v="1"/>
    <x v="34"/>
    <s v="С"/>
    <s v="Адрес120"/>
    <n v="20100"/>
    <x v="5"/>
    <x v="0"/>
    <s v="кг"/>
    <n v="8"/>
    <n v="427.32960000000003"/>
    <n v="484.24"/>
    <n v="56.910399999999981"/>
  </r>
  <r>
    <x v="174"/>
    <x v="1"/>
    <x v="3"/>
    <s v="С"/>
    <s v="Адрес156"/>
    <n v="1005201500"/>
    <x v="44"/>
    <x v="3"/>
    <s v="кг"/>
    <n v="8"/>
    <n v="427.23200000000003"/>
    <n v="484.24"/>
    <n v="57.007999999999981"/>
  </r>
  <r>
    <x v="174"/>
    <x v="1"/>
    <x v="39"/>
    <s v="ЭС"/>
    <s v="Адрес108"/>
    <n v="20100"/>
    <x v="5"/>
    <x v="0"/>
    <s v="кг"/>
    <n v="8"/>
    <n v="426.85680000000002"/>
    <n v="486"/>
    <n v="59.143199999999979"/>
  </r>
  <r>
    <x v="174"/>
    <x v="18"/>
    <x v="1"/>
    <s v="ЭС"/>
    <s v="Адрес88"/>
    <n v="1005051700"/>
    <x v="2"/>
    <x v="1"/>
    <s v="кг"/>
    <n v="8"/>
    <n v="425.9984"/>
    <n v="486"/>
    <n v="60.001599999999996"/>
  </r>
  <r>
    <x v="174"/>
    <x v="1"/>
    <x v="37"/>
    <s v="ЭС"/>
    <s v="Адрес181"/>
    <n v="1005244000"/>
    <x v="50"/>
    <x v="7"/>
    <s v="кг"/>
    <n v="2.7"/>
    <n v="481.65300000000002"/>
    <n v="547.803"/>
    <n v="66.149999999999977"/>
  </r>
  <r>
    <x v="174"/>
    <x v="1"/>
    <x v="28"/>
    <s v="ЭС"/>
    <s v="Адрес130"/>
    <n v="1005244600"/>
    <x v="49"/>
    <x v="7"/>
    <s v="кг"/>
    <n v="2.64"/>
    <n v="480.68880000000001"/>
    <n v="546.84"/>
    <n v="66.151200000000017"/>
  </r>
  <r>
    <x v="174"/>
    <x v="1"/>
    <x v="3"/>
    <s v="С"/>
    <s v="Адрес156"/>
    <n v="1005201500"/>
    <x v="44"/>
    <x v="3"/>
    <s v="кг"/>
    <n v="2"/>
    <n v="330.39080000000001"/>
    <n v="397.1"/>
    <n v="66.70920000000001"/>
  </r>
  <r>
    <x v="174"/>
    <x v="1"/>
    <x v="75"/>
    <s v="ЭС"/>
    <s v="Адрес150"/>
    <n v="1005244600"/>
    <x v="49"/>
    <x v="7"/>
    <s v="кг"/>
    <n v="2.7"/>
    <n v="479.15309999999999"/>
    <n v="547.803"/>
    <n v="68.649900000000002"/>
  </r>
  <r>
    <x v="174"/>
    <x v="1"/>
    <x v="88"/>
    <s v="ЭС"/>
    <s v="Адрес71"/>
    <n v="1005274300"/>
    <x v="75"/>
    <x v="7"/>
    <s v="кг"/>
    <n v="3.5"/>
    <n v="301.27019999999999"/>
    <n v="372.12"/>
    <n v="70.849800000000016"/>
  </r>
  <r>
    <x v="174"/>
    <x v="1"/>
    <x v="16"/>
    <s v="ЭС"/>
    <s v="Адрес146"/>
    <n v="1005201100"/>
    <x v="45"/>
    <x v="3"/>
    <s v="кг"/>
    <n v="2"/>
    <n v="324.30540000000002"/>
    <n v="397.1"/>
    <n v="72.794600000000003"/>
  </r>
  <r>
    <x v="174"/>
    <x v="18"/>
    <x v="17"/>
    <s v="ЭС"/>
    <s v="Адрес132"/>
    <n v="1005274600"/>
    <x v="32"/>
    <x v="7"/>
    <s v="кг"/>
    <n v="2.2999999999999998"/>
    <n v="540.33690000000001"/>
    <n v="618.83800000000008"/>
    <n v="78.501100000000065"/>
  </r>
  <r>
    <x v="174"/>
    <x v="18"/>
    <x v="101"/>
    <s v="Опт"/>
    <s v="Адрес127"/>
    <n v="190000"/>
    <x v="54"/>
    <x v="6"/>
    <s v="кг"/>
    <n v="1.84"/>
    <n v="598.35520000000008"/>
    <n v="682.16"/>
    <n v="83.804799999999886"/>
  </r>
  <r>
    <x v="174"/>
    <x v="1"/>
    <x v="1"/>
    <s v="ЭС"/>
    <s v="Адрес88"/>
    <n v="20000"/>
    <x v="48"/>
    <x v="0"/>
    <s v="кг"/>
    <n v="5"/>
    <n v="610.52250000000004"/>
    <n v="694.4"/>
    <n v="83.877499999999941"/>
  </r>
  <r>
    <x v="174"/>
    <x v="1"/>
    <x v="34"/>
    <s v="С"/>
    <s v="Адрес120"/>
    <n v="1005052500"/>
    <x v="51"/>
    <x v="1"/>
    <s v="кг"/>
    <n v="4.5"/>
    <n v="620.32320000000004"/>
    <n v="706.86"/>
    <n v="86.536799999999971"/>
  </r>
  <r>
    <x v="174"/>
    <x v="1"/>
    <x v="21"/>
    <s v="ЭС"/>
    <s v="Адрес141"/>
    <n v="1005244600"/>
    <x v="49"/>
    <x v="7"/>
    <s v="кг"/>
    <n v="6"/>
    <n v="578.98620000000005"/>
    <n v="670.5"/>
    <n v="91.513799999999947"/>
  </r>
  <r>
    <x v="174"/>
    <x v="1"/>
    <x v="31"/>
    <s v="ЭС"/>
    <s v="Адрес114"/>
    <n v="20000"/>
    <x v="48"/>
    <x v="0"/>
    <s v="кг"/>
    <n v="7"/>
    <n v="642.23120000000006"/>
    <n v="744.24"/>
    <n v="102.00879999999995"/>
  </r>
  <r>
    <x v="174"/>
    <x v="1"/>
    <x v="31"/>
    <s v="ЭС"/>
    <s v="Адрес114"/>
    <n v="1005052600"/>
    <x v="39"/>
    <x v="1"/>
    <s v="кг"/>
    <n v="7.5"/>
    <n v="407.83"/>
    <n v="515.25"/>
    <n v="107.42000000000002"/>
  </r>
  <r>
    <x v="174"/>
    <x v="1"/>
    <x v="35"/>
    <s v="ЭС"/>
    <s v="Адрес103"/>
    <n v="1005244000"/>
    <x v="50"/>
    <x v="7"/>
    <s v="кг"/>
    <n v="10"/>
    <n v="791.9"/>
    <n v="900.5"/>
    <n v="108.60000000000002"/>
  </r>
  <r>
    <x v="174"/>
    <x v="1"/>
    <x v="31"/>
    <s v="ЭС"/>
    <s v="Адрес114"/>
    <n v="20000"/>
    <x v="48"/>
    <x v="0"/>
    <s v="кг"/>
    <n v="16"/>
    <n v="854.72720000000004"/>
    <n v="972"/>
    <n v="117.27279999999996"/>
  </r>
  <r>
    <x v="174"/>
    <x v="1"/>
    <x v="73"/>
    <s v="С"/>
    <s v="Адрес93"/>
    <n v="1005212101"/>
    <x v="20"/>
    <x v="3"/>
    <s v="кг"/>
    <n v="2.198"/>
    <n v="854.55439999999999"/>
    <n v="972.02"/>
    <n v="117.46559999999999"/>
  </r>
  <r>
    <x v="174"/>
    <x v="1"/>
    <x v="60"/>
    <s v="ЭС"/>
    <s v="Адрес64"/>
    <n v="1005274300"/>
    <x v="75"/>
    <x v="7"/>
    <s v="кг"/>
    <n v="4"/>
    <n v="858.4"/>
    <n v="976.8"/>
    <n v="118.39999999999998"/>
  </r>
  <r>
    <x v="174"/>
    <x v="1"/>
    <x v="61"/>
    <s v="ЭС"/>
    <s v="Адрес180"/>
    <n v="1005244300"/>
    <x v="62"/>
    <x v="7"/>
    <s v="кг"/>
    <n v="3.22"/>
    <n v="894.74"/>
    <n v="1017.66"/>
    <n v="122.91999999999996"/>
  </r>
  <r>
    <x v="174"/>
    <x v="1"/>
    <x v="4"/>
    <s v="ЭС"/>
    <s v="Адрес77"/>
    <n v="1005186400"/>
    <x v="10"/>
    <x v="3"/>
    <s v="кг"/>
    <n v="4"/>
    <n v="934.8"/>
    <n v="1063.2"/>
    <n v="128.40000000000009"/>
  </r>
  <r>
    <x v="174"/>
    <x v="1"/>
    <x v="6"/>
    <s v="С"/>
    <s v="Адрес78"/>
    <n v="190000"/>
    <x v="54"/>
    <x v="6"/>
    <s v="кг"/>
    <n v="4"/>
    <n v="934.8"/>
    <n v="1063.2"/>
    <n v="128.40000000000009"/>
  </r>
  <r>
    <x v="174"/>
    <x v="1"/>
    <x v="48"/>
    <s v="См"/>
    <s v="Адрес36"/>
    <n v="170101"/>
    <x v="8"/>
    <x v="2"/>
    <s v="кг"/>
    <n v="3.68"/>
    <n v="1183.4864"/>
    <n v="1364.32"/>
    <n v="180.83359999999993"/>
  </r>
  <r>
    <x v="174"/>
    <x v="1"/>
    <x v="109"/>
    <s v="Опт"/>
    <s v="Адрес153"/>
    <n v="170101"/>
    <x v="8"/>
    <x v="2"/>
    <s v="кг"/>
    <n v="4.5999999999999996"/>
    <n v="1316.308"/>
    <n v="1497.4"/>
    <n v="181.0920000000001"/>
  </r>
  <r>
    <x v="174"/>
    <x v="1"/>
    <x v="33"/>
    <s v="К"/>
    <s v="Адрес90"/>
    <n v="170100"/>
    <x v="73"/>
    <x v="2"/>
    <s v="кг"/>
    <n v="4"/>
    <n v="1316"/>
    <n v="1497.2"/>
    <n v="181.20000000000005"/>
  </r>
  <r>
    <x v="174"/>
    <x v="18"/>
    <x v="109"/>
    <s v="Опт"/>
    <s v="Адрес153"/>
    <n v="1005052600"/>
    <x v="39"/>
    <x v="1"/>
    <s v="кг"/>
    <n v="6"/>
    <n v="108.71340000000001"/>
    <n v="412.2"/>
    <n v="303.48659999999995"/>
  </r>
  <r>
    <x v="174"/>
    <x v="1"/>
    <x v="37"/>
    <s v="ЭС"/>
    <s v="Адрес181"/>
    <n v="1005244600"/>
    <x v="49"/>
    <x v="7"/>
    <s v="кг"/>
    <n v="6"/>
    <n v="108.71340000000001"/>
    <n v="412.2"/>
    <n v="303.48659999999995"/>
  </r>
  <r>
    <x v="174"/>
    <x v="18"/>
    <x v="75"/>
    <s v="ЭС"/>
    <s v="Адрес150"/>
    <n v="1005040200"/>
    <x v="21"/>
    <x v="5"/>
    <s v="кг"/>
    <n v="6"/>
    <n v="0"/>
    <n v="488.22"/>
    <n v="488.22"/>
  </r>
  <r>
    <x v="175"/>
    <x v="18"/>
    <x v="99"/>
    <s v="Мм"/>
    <s v="Адрес241"/>
    <n v="1005400001"/>
    <x v="43"/>
    <x v="7"/>
    <s v="кг"/>
    <n v="3.5"/>
    <n v="374.39850000000001"/>
    <n v="398.72"/>
    <n v="24.321500000000015"/>
  </r>
  <r>
    <x v="175"/>
    <x v="1"/>
    <x v="65"/>
    <s v="Опт"/>
    <s v="Адрес8"/>
    <n v="260200"/>
    <x v="66"/>
    <x v="6"/>
    <s v="кг"/>
    <n v="2.52"/>
    <n v="206.64"/>
    <n v="234.78"/>
    <n v="28.140000000000015"/>
  </r>
  <r>
    <x v="175"/>
    <x v="1"/>
    <x v="35"/>
    <s v="ЭС"/>
    <s v="Адрес103"/>
    <n v="1005201500"/>
    <x v="44"/>
    <x v="3"/>
    <s v="кг"/>
    <n v="1.65"/>
    <n v="229.9539"/>
    <n v="262.57"/>
    <n v="32.616099999999989"/>
  </r>
  <r>
    <x v="175"/>
    <x v="1"/>
    <x v="90"/>
    <s v="Мм"/>
    <s v="Адрес250"/>
    <n v="1005400001"/>
    <x v="43"/>
    <x v="7"/>
    <s v="кг"/>
    <n v="2.9"/>
    <n v="271.09200000000004"/>
    <n v="308.32800000000003"/>
    <n v="37.23599999999999"/>
  </r>
  <r>
    <x v="175"/>
    <x v="1"/>
    <x v="0"/>
    <s v="С"/>
    <s v="Адрес151"/>
    <n v="1005186400"/>
    <x v="10"/>
    <x v="3"/>
    <s v="кг"/>
    <n v="2.9"/>
    <n v="271.06299999999999"/>
    <n v="308.32800000000003"/>
    <n v="37.265000000000043"/>
  </r>
  <r>
    <x v="175"/>
    <x v="18"/>
    <x v="95"/>
    <s v="ЭС"/>
    <s v="Адрес155"/>
    <n v="1005050300"/>
    <x v="74"/>
    <x v="1"/>
    <s v="кг"/>
    <n v="7"/>
    <n v="751.04259999999999"/>
    <n v="797.44"/>
    <n v="46.397400000000061"/>
  </r>
  <r>
    <x v="175"/>
    <x v="1"/>
    <x v="36"/>
    <s v="См"/>
    <s v="Адрес104"/>
    <n v="5160002"/>
    <x v="38"/>
    <x v="6"/>
    <s v="кг"/>
    <n v="8.5"/>
    <n v="421.685"/>
    <n v="479.57"/>
    <n v="57.884999999999991"/>
  </r>
  <r>
    <x v="175"/>
    <x v="1"/>
    <x v="34"/>
    <s v="С"/>
    <s v="Адрес120"/>
    <n v="1005040600"/>
    <x v="53"/>
    <x v="5"/>
    <s v="кг"/>
    <n v="6"/>
    <n v="429.3"/>
    <n v="488.22"/>
    <n v="58.920000000000016"/>
  </r>
  <r>
    <x v="175"/>
    <x v="1"/>
    <x v="10"/>
    <s v="См"/>
    <s v="Адрес143"/>
    <n v="1005274300"/>
    <x v="75"/>
    <x v="7"/>
    <s v="кг"/>
    <n v="2.64"/>
    <n v="480.68880000000001"/>
    <n v="546.84"/>
    <n v="66.151200000000017"/>
  </r>
  <r>
    <x v="175"/>
    <x v="18"/>
    <x v="267"/>
    <s v="Мм"/>
    <s v="Адрес177"/>
    <n v="1005712305"/>
    <x v="59"/>
    <x v="5"/>
    <s v="кг"/>
    <n v="1.5649999999999999"/>
    <n v="515.09800000000007"/>
    <n v="585.9"/>
    <n v="70.801999999999907"/>
  </r>
  <r>
    <x v="175"/>
    <x v="1"/>
    <x v="84"/>
    <s v="См"/>
    <s v="Адрес173"/>
    <n v="1005360000"/>
    <x v="30"/>
    <x v="7"/>
    <s v="кг"/>
    <n v="5"/>
    <n v="548.45000000000005"/>
    <n v="621"/>
    <n v="72.549999999999955"/>
  </r>
  <r>
    <x v="175"/>
    <x v="1"/>
    <x v="4"/>
    <s v="ЭС"/>
    <s v="Адрес77"/>
    <n v="5160002"/>
    <x v="38"/>
    <x v="6"/>
    <s v="кг"/>
    <n v="1.96"/>
    <n v="561.85400000000004"/>
    <n v="640.1"/>
    <n v="78.245999999999981"/>
  </r>
  <r>
    <x v="175"/>
    <x v="1"/>
    <x v="246"/>
    <s v="Мм"/>
    <s v="Адрес247"/>
    <n v="170000"/>
    <x v="67"/>
    <x v="2"/>
    <s v="кг"/>
    <n v="5"/>
    <n v="363.88150000000002"/>
    <n v="444.8"/>
    <n v="80.918499999999995"/>
  </r>
  <r>
    <x v="175"/>
    <x v="1"/>
    <x v="56"/>
    <s v="См"/>
    <s v="Адрес145"/>
    <n v="170000"/>
    <x v="67"/>
    <x v="2"/>
    <s v="кг"/>
    <n v="1.84"/>
    <n v="591.7432"/>
    <n v="682.16"/>
    <n v="90.416799999999967"/>
  </r>
  <r>
    <x v="175"/>
    <x v="1"/>
    <x v="40"/>
    <s v="ЭС"/>
    <s v="Адрес76"/>
    <n v="1005300000"/>
    <x v="36"/>
    <x v="7"/>
    <s v="кг"/>
    <n v="3.5"/>
    <n v="684.35500000000002"/>
    <n v="778.43499999999995"/>
    <n v="94.079999999999927"/>
  </r>
  <r>
    <x v="175"/>
    <x v="1"/>
    <x v="134"/>
    <s v="См"/>
    <s v="Адрес175"/>
    <n v="260200"/>
    <x v="66"/>
    <x v="6"/>
    <s v="кг"/>
    <n v="3.01"/>
    <n v="747.80510000000004"/>
    <n v="850.64"/>
    <n v="102.83489999999995"/>
  </r>
  <r>
    <x v="175"/>
    <x v="1"/>
    <x v="51"/>
    <s v="См"/>
    <s v="Адрес191"/>
    <n v="5162402"/>
    <x v="31"/>
    <x v="6"/>
    <s v="кг"/>
    <n v="8"/>
    <n v="648.49400000000003"/>
    <n v="759"/>
    <n v="110.50599999999997"/>
  </r>
  <r>
    <x v="175"/>
    <x v="18"/>
    <x v="16"/>
    <s v="ЭС"/>
    <s v="Адрес146"/>
    <n v="1005712305"/>
    <x v="59"/>
    <x v="5"/>
    <s v="кг"/>
    <n v="4"/>
    <n v="820"/>
    <n v="933.2"/>
    <n v="113.20000000000005"/>
  </r>
  <r>
    <x v="175"/>
    <x v="1"/>
    <x v="34"/>
    <s v="С"/>
    <s v="Адрес120"/>
    <n v="1005040600"/>
    <x v="53"/>
    <x v="5"/>
    <s v="кг"/>
    <n v="4"/>
    <n v="820"/>
    <n v="933.2"/>
    <n v="113.20000000000005"/>
  </r>
  <r>
    <x v="175"/>
    <x v="1"/>
    <x v="111"/>
    <s v="Нт"/>
    <s v="Адрес1"/>
    <n v="260200"/>
    <x v="66"/>
    <x v="6"/>
    <s v="кг"/>
    <n v="17"/>
    <n v="843.37"/>
    <n v="959.14"/>
    <n v="115.76999999999998"/>
  </r>
  <r>
    <x v="175"/>
    <x v="18"/>
    <x v="4"/>
    <s v="ЭС"/>
    <s v="Адрес77"/>
    <n v="20000"/>
    <x v="48"/>
    <x v="0"/>
    <s v="кг"/>
    <n v="16"/>
    <n v="854.73120000000006"/>
    <n v="972"/>
    <n v="117.26879999999994"/>
  </r>
  <r>
    <x v="175"/>
    <x v="1"/>
    <x v="60"/>
    <s v="ЭС"/>
    <s v="Адрес64"/>
    <n v="1005186300"/>
    <x v="37"/>
    <x v="3"/>
    <s v="кг"/>
    <n v="8"/>
    <n v="685.54399999999998"/>
    <n v="803.2"/>
    <n v="117.65600000000006"/>
  </r>
  <r>
    <x v="175"/>
    <x v="1"/>
    <x v="31"/>
    <s v="ЭС"/>
    <s v="Адрес114"/>
    <n v="1005360000"/>
    <x v="30"/>
    <x v="7"/>
    <s v="кг"/>
    <n v="2.5"/>
    <n v="526.69200000000001"/>
    <n v="650.95000000000005"/>
    <n v="124.25800000000004"/>
  </r>
  <r>
    <x v="175"/>
    <x v="1"/>
    <x v="46"/>
    <s v="С"/>
    <s v="Адрес75"/>
    <n v="260200"/>
    <x v="66"/>
    <x v="6"/>
    <s v="кг"/>
    <n v="4"/>
    <n v="934.8"/>
    <n v="1063.2"/>
    <n v="128.40000000000009"/>
  </r>
  <r>
    <x v="175"/>
    <x v="1"/>
    <x v="75"/>
    <s v="ЭС"/>
    <s v="Адрес150"/>
    <n v="1005400001"/>
    <x v="43"/>
    <x v="7"/>
    <s v="кг"/>
    <n v="4"/>
    <n v="934.79600000000005"/>
    <n v="1063.2"/>
    <n v="128.404"/>
  </r>
  <r>
    <x v="175"/>
    <x v="1"/>
    <x v="46"/>
    <s v="С"/>
    <s v="Адрес75"/>
    <n v="170000"/>
    <x v="67"/>
    <x v="2"/>
    <s v="кг"/>
    <n v="12"/>
    <n v="984.46559999999999"/>
    <n v="1119.8399999999999"/>
    <n v="135.37439999999992"/>
  </r>
  <r>
    <x v="175"/>
    <x v="1"/>
    <x v="66"/>
    <s v="ЭС"/>
    <s v="Адрес69"/>
    <n v="1005040600"/>
    <x v="53"/>
    <x v="5"/>
    <s v="кг"/>
    <n v="10"/>
    <n v="1173.6955"/>
    <n v="1317.5"/>
    <n v="143.80449999999996"/>
  </r>
  <r>
    <x v="175"/>
    <x v="1"/>
    <x v="22"/>
    <s v="ЭС"/>
    <s v="Адрес129"/>
    <n v="170000"/>
    <x v="67"/>
    <x v="2"/>
    <s v="кг"/>
    <n v="3"/>
    <n v="588.29129999999998"/>
    <n v="732.3"/>
    <n v="144.00869999999998"/>
  </r>
  <r>
    <x v="175"/>
    <x v="1"/>
    <x v="32"/>
    <s v="ЭС"/>
    <s v="Адрес163"/>
    <n v="1005274300"/>
    <x v="75"/>
    <x v="7"/>
    <s v="кг"/>
    <n v="3"/>
    <n v="588.2106"/>
    <n v="732.3"/>
    <n v="144.08939999999996"/>
  </r>
  <r>
    <x v="175"/>
    <x v="1"/>
    <x v="46"/>
    <s v="С"/>
    <s v="Адрес75"/>
    <n v="580000"/>
    <x v="3"/>
    <x v="2"/>
    <s v="кг"/>
    <n v="4.3"/>
    <n v="1144.508"/>
    <n v="1295.8"/>
    <n v="151.29199999999992"/>
  </r>
  <r>
    <x v="175"/>
    <x v="1"/>
    <x v="0"/>
    <s v="С"/>
    <s v="Адрес151"/>
    <n v="1005400001"/>
    <x v="43"/>
    <x v="7"/>
    <s v="кг"/>
    <n v="4.5999999999999996"/>
    <n v="1081.1663000000001"/>
    <n v="1237.6760000000002"/>
    <n v="156.50970000000007"/>
  </r>
  <r>
    <x v="175"/>
    <x v="1"/>
    <x v="4"/>
    <s v="ЭС"/>
    <s v="Адрес77"/>
    <n v="170000"/>
    <x v="67"/>
    <x v="2"/>
    <s v="кг"/>
    <n v="10"/>
    <n v="727.76300000000003"/>
    <n v="889.6"/>
    <n v="161.83699999999999"/>
  </r>
  <r>
    <x v="175"/>
    <x v="18"/>
    <x v="40"/>
    <s v="ЭС"/>
    <s v="Адрес76"/>
    <n v="280500"/>
    <x v="6"/>
    <x v="0"/>
    <s v="кг"/>
    <n v="12"/>
    <n v="1035.7820000000002"/>
    <n v="1204.8"/>
    <n v="169.0179999999998"/>
  </r>
  <r>
    <x v="175"/>
    <x v="1"/>
    <x v="1"/>
    <s v="ЭС"/>
    <s v="Адрес88"/>
    <n v="5160002"/>
    <x v="38"/>
    <x v="6"/>
    <s v="кг"/>
    <n v="24"/>
    <n v="1281.8768"/>
    <n v="1452.72"/>
    <n v="170.84320000000002"/>
  </r>
  <r>
    <x v="175"/>
    <x v="1"/>
    <x v="41"/>
    <s v="См"/>
    <s v="Адрес137"/>
    <n v="170000"/>
    <x v="67"/>
    <x v="2"/>
    <s v="кг"/>
    <n v="7.5"/>
    <n v="1027.0003000000002"/>
    <n v="1204.2750000000001"/>
    <n v="177.27469999999994"/>
  </r>
  <r>
    <x v="175"/>
    <x v="18"/>
    <x v="29"/>
    <s v="ЭС"/>
    <s v="Адрес107"/>
    <n v="1005050000"/>
    <x v="76"/>
    <x v="1"/>
    <s v="кг"/>
    <n v="4"/>
    <n v="1316"/>
    <n v="1497.2"/>
    <n v="181.20000000000005"/>
  </r>
  <r>
    <x v="175"/>
    <x v="18"/>
    <x v="50"/>
    <s v="Мм"/>
    <s v="Адрес4"/>
    <n v="1005051700"/>
    <x v="2"/>
    <x v="1"/>
    <s v="кг"/>
    <n v="12"/>
    <n v="1157.9724000000001"/>
    <n v="1341"/>
    <n v="183.02759999999989"/>
  </r>
  <r>
    <x v="175"/>
    <x v="1"/>
    <x v="38"/>
    <s v="ЭС"/>
    <s v="Адрес72"/>
    <n v="580000"/>
    <x v="3"/>
    <x v="2"/>
    <s v="кг"/>
    <n v="32"/>
    <n v="2381.4896000000003"/>
    <n v="2620"/>
    <n v="238.51039999999966"/>
  </r>
  <r>
    <x v="175"/>
    <x v="1"/>
    <x v="35"/>
    <s v="ЭС"/>
    <s v="Адрес103"/>
    <n v="1005274300"/>
    <x v="75"/>
    <x v="7"/>
    <s v="кг"/>
    <n v="7"/>
    <n v="1299.7156"/>
    <n v="1556.87"/>
    <n v="257.1543999999999"/>
  </r>
  <r>
    <x v="175"/>
    <x v="1"/>
    <x v="61"/>
    <s v="ЭС"/>
    <s v="Адрес180"/>
    <n v="1005274300"/>
    <x v="75"/>
    <x v="7"/>
    <s v="кг"/>
    <n v="8.0640000000000001"/>
    <n v="871.88640000000009"/>
    <n v="1164.24"/>
    <n v="292.35359999999991"/>
  </r>
  <r>
    <x v="176"/>
    <x v="18"/>
    <x v="84"/>
    <s v="См"/>
    <s v="Адрес173"/>
    <n v="1005050000"/>
    <x v="76"/>
    <x v="1"/>
    <s v="кг"/>
    <n v="3.5"/>
    <n v="423.09890000000001"/>
    <n v="398.72"/>
    <n v="-24.378899999999987"/>
  </r>
  <r>
    <x v="176"/>
    <x v="18"/>
    <x v="17"/>
    <s v="ЭС"/>
    <s v="Адрес132"/>
    <n v="1005051700"/>
    <x v="2"/>
    <x v="1"/>
    <s v="кг"/>
    <n v="3.5"/>
    <n v="393.70590000000004"/>
    <n v="398.72"/>
    <n v="5.0140999999999849"/>
  </r>
  <r>
    <x v="176"/>
    <x v="1"/>
    <x v="23"/>
    <s v="Ст"/>
    <s v="Адрес136"/>
    <n v="1005040800"/>
    <x v="9"/>
    <x v="5"/>
    <s v="кг"/>
    <n v="3"/>
    <n v="214.62"/>
    <n v="244.11"/>
    <n v="29.490000000000009"/>
  </r>
  <r>
    <x v="176"/>
    <x v="1"/>
    <x v="18"/>
    <s v="С"/>
    <s v="Адрес135"/>
    <n v="1005040500"/>
    <x v="11"/>
    <x v="5"/>
    <s v="кг"/>
    <n v="3"/>
    <n v="214.62"/>
    <n v="244.11"/>
    <n v="29.490000000000009"/>
  </r>
  <r>
    <x v="176"/>
    <x v="1"/>
    <x v="20"/>
    <s v="ЭС"/>
    <s v="Адрес140"/>
    <n v="1005052800"/>
    <x v="80"/>
    <x v="1"/>
    <s v="кг"/>
    <n v="1.65"/>
    <n v="230.78"/>
    <n v="262.57"/>
    <n v="31.789999999999992"/>
  </r>
  <r>
    <x v="176"/>
    <x v="1"/>
    <x v="33"/>
    <s v="К"/>
    <s v="Адрес90"/>
    <n v="5221000"/>
    <x v="13"/>
    <x v="6"/>
    <s v="кг"/>
    <n v="5.7"/>
    <n v="255.64500000000001"/>
    <n v="290.64300000000003"/>
    <n v="34.998000000000019"/>
  </r>
  <r>
    <x v="176"/>
    <x v="1"/>
    <x v="0"/>
    <s v="С"/>
    <s v="Адрес151"/>
    <n v="5281000"/>
    <x v="46"/>
    <x v="6"/>
    <s v="кг"/>
    <n v="5.7"/>
    <n v="255.64500000000001"/>
    <n v="290.64300000000003"/>
    <n v="34.998000000000019"/>
  </r>
  <r>
    <x v="176"/>
    <x v="18"/>
    <x v="15"/>
    <s v="См"/>
    <s v="Адрес128"/>
    <n v="1005010100"/>
    <x v="68"/>
    <x v="5"/>
    <s v="кг"/>
    <n v="1.65"/>
    <n v="272.51949999999999"/>
    <n v="310.31"/>
    <n v="37.790500000000009"/>
  </r>
  <r>
    <x v="176"/>
    <x v="1"/>
    <x v="14"/>
    <s v="ЭС"/>
    <s v="Адрес160"/>
    <n v="1005712365"/>
    <x v="51"/>
    <x v="5"/>
    <s v="кг"/>
    <n v="3.2"/>
    <n v="264.53200000000004"/>
    <n v="303.60000000000002"/>
    <n v="39.067999999999984"/>
  </r>
  <r>
    <x v="176"/>
    <x v="1"/>
    <x v="14"/>
    <s v="ЭС"/>
    <s v="Адрес160"/>
    <n v="1005050000"/>
    <x v="76"/>
    <x v="1"/>
    <s v="кг"/>
    <n v="3.5"/>
    <n v="355.06100000000004"/>
    <n v="398.72"/>
    <n v="43.658999999999992"/>
  </r>
  <r>
    <x v="176"/>
    <x v="1"/>
    <x v="164"/>
    <s v="ЭС"/>
    <s v="Адрес70"/>
    <n v="1005053500"/>
    <x v="58"/>
    <x v="1"/>
    <s v="кг"/>
    <n v="3.5"/>
    <n v="352.04610000000002"/>
    <n v="398.72"/>
    <n v="46.673900000000003"/>
  </r>
  <r>
    <x v="176"/>
    <x v="1"/>
    <x v="33"/>
    <s v="К"/>
    <s v="Адрес90"/>
    <n v="5162402"/>
    <x v="31"/>
    <x v="6"/>
    <s v="кг"/>
    <n v="3.2"/>
    <n v="256.55600000000004"/>
    <n v="303.60000000000002"/>
    <n v="47.043999999999983"/>
  </r>
  <r>
    <x v="176"/>
    <x v="1"/>
    <x v="75"/>
    <s v="ЭС"/>
    <s v="Адрес150"/>
    <n v="1005212101"/>
    <x v="20"/>
    <x v="3"/>
    <s v="кг"/>
    <n v="4"/>
    <n v="352.78"/>
    <n v="401.6"/>
    <n v="48.82000000000005"/>
  </r>
  <r>
    <x v="176"/>
    <x v="1"/>
    <x v="84"/>
    <s v="См"/>
    <s v="Адрес173"/>
    <n v="1500000401"/>
    <x v="27"/>
    <x v="4"/>
    <s v="кг"/>
    <n v="5.5"/>
    <n v="377.685"/>
    <n v="429.60500000000002"/>
    <n v="51.920000000000016"/>
  </r>
  <r>
    <x v="176"/>
    <x v="1"/>
    <x v="29"/>
    <s v="ЭС"/>
    <s v="Адрес107"/>
    <n v="30000"/>
    <x v="15"/>
    <x v="0"/>
    <s v="кг"/>
    <n v="5"/>
    <n v="395.9"/>
    <n v="450.25"/>
    <n v="54.350000000000023"/>
  </r>
  <r>
    <x v="176"/>
    <x v="1"/>
    <x v="0"/>
    <s v="С"/>
    <s v="Адрес151"/>
    <n v="1005201500"/>
    <x v="44"/>
    <x v="3"/>
    <s v="кг"/>
    <n v="2.64"/>
    <n v="400.56720000000001"/>
    <n v="455.64"/>
    <n v="55.072799999999972"/>
  </r>
  <r>
    <x v="176"/>
    <x v="18"/>
    <x v="83"/>
    <s v="Мм"/>
    <s v="Адрес35"/>
    <n v="1005052800"/>
    <x v="80"/>
    <x v="1"/>
    <s v="кг"/>
    <n v="2.64"/>
    <n v="400.56"/>
    <n v="455.64"/>
    <n v="55.079999999999984"/>
  </r>
  <r>
    <x v="176"/>
    <x v="1"/>
    <x v="4"/>
    <s v="ЭС"/>
    <s v="Адрес77"/>
    <n v="260200"/>
    <x v="66"/>
    <x v="6"/>
    <s v="кг"/>
    <n v="2.64"/>
    <n v="400.5564"/>
    <n v="455.64"/>
    <n v="55.08359999999999"/>
  </r>
  <r>
    <x v="176"/>
    <x v="1"/>
    <x v="75"/>
    <s v="ЭС"/>
    <s v="Адрес150"/>
    <n v="260100"/>
    <x v="16"/>
    <x v="6"/>
    <s v="кг"/>
    <n v="2.64"/>
    <n v="400.5564"/>
    <n v="455.64"/>
    <n v="55.08359999999999"/>
  </r>
  <r>
    <x v="176"/>
    <x v="1"/>
    <x v="34"/>
    <s v="С"/>
    <s v="Адрес120"/>
    <n v="220000"/>
    <x v="17"/>
    <x v="6"/>
    <s v="кг"/>
    <n v="5"/>
    <n v="389.41550000000001"/>
    <n v="444.8"/>
    <n v="55.384500000000003"/>
  </r>
  <r>
    <x v="176"/>
    <x v="1"/>
    <x v="3"/>
    <s v="С"/>
    <s v="Адрес156"/>
    <n v="260000"/>
    <x v="79"/>
    <x v="6"/>
    <s v="кг"/>
    <n v="5"/>
    <n v="389.41550000000001"/>
    <n v="444.8"/>
    <n v="55.384500000000003"/>
  </r>
  <r>
    <x v="176"/>
    <x v="1"/>
    <x v="39"/>
    <s v="ЭС"/>
    <s v="Адрес108"/>
    <n v="190000"/>
    <x v="54"/>
    <x v="6"/>
    <s v="кг"/>
    <n v="5"/>
    <n v="388.93850000000003"/>
    <n v="444.8"/>
    <n v="55.861499999999978"/>
  </r>
  <r>
    <x v="176"/>
    <x v="1"/>
    <x v="24"/>
    <s v="См"/>
    <s v="Адрес87"/>
    <n v="5221000"/>
    <x v="13"/>
    <x v="6"/>
    <s v="кг"/>
    <n v="5"/>
    <n v="388.1105"/>
    <n v="444.8"/>
    <n v="56.68950000000001"/>
  </r>
  <r>
    <x v="176"/>
    <x v="18"/>
    <x v="94"/>
    <s v="Мм"/>
    <s v="Адрес211"/>
    <n v="190000"/>
    <x v="54"/>
    <x v="6"/>
    <s v="кг"/>
    <n v="3.5"/>
    <n v="315.35210000000001"/>
    <n v="372.12"/>
    <n v="56.767899999999997"/>
  </r>
  <r>
    <x v="176"/>
    <x v="1"/>
    <x v="18"/>
    <s v="С"/>
    <s v="Адрес135"/>
    <n v="1005212101"/>
    <x v="20"/>
    <x v="3"/>
    <s v="кг"/>
    <n v="8"/>
    <n v="427.23200000000003"/>
    <n v="484.24"/>
    <n v="57.007999999999981"/>
  </r>
  <r>
    <x v="176"/>
    <x v="1"/>
    <x v="60"/>
    <s v="ЭС"/>
    <s v="Адрес64"/>
    <n v="170000"/>
    <x v="67"/>
    <x v="2"/>
    <s v="кг"/>
    <n v="2.56"/>
    <n v="259.11360000000002"/>
    <n v="319.36"/>
    <n v="60.246399999999994"/>
  </r>
  <r>
    <x v="176"/>
    <x v="1"/>
    <x v="10"/>
    <s v="См"/>
    <s v="Адрес143"/>
    <n v="1005244600"/>
    <x v="49"/>
    <x v="7"/>
    <s v="кг"/>
    <n v="7.5"/>
    <n v="453"/>
    <n v="515.25"/>
    <n v="62.25"/>
  </r>
  <r>
    <x v="176"/>
    <x v="18"/>
    <x v="150"/>
    <s v=" Мм"/>
    <s v="Адрес116"/>
    <n v="1005052600"/>
    <x v="39"/>
    <x v="1"/>
    <s v="кг"/>
    <n v="2.64"/>
    <n v="480.72"/>
    <n v="546.84"/>
    <n v="66.12"/>
  </r>
  <r>
    <x v="176"/>
    <x v="1"/>
    <x v="12"/>
    <s v="ЭС"/>
    <s v="Адрес142"/>
    <n v="1005274000"/>
    <x v="71"/>
    <x v="7"/>
    <s v="кг"/>
    <n v="2.64"/>
    <n v="480.72"/>
    <n v="546.84"/>
    <n v="66.12"/>
  </r>
  <r>
    <x v="176"/>
    <x v="1"/>
    <x v="0"/>
    <s v="С"/>
    <s v="Адрес151"/>
    <n v="1005244300"/>
    <x v="62"/>
    <x v="7"/>
    <s v="кг"/>
    <n v="2.7"/>
    <n v="481.65300000000002"/>
    <n v="547.803"/>
    <n v="66.149999999999977"/>
  </r>
  <r>
    <x v="176"/>
    <x v="1"/>
    <x v="3"/>
    <s v="С"/>
    <s v="Адрес156"/>
    <n v="5281000"/>
    <x v="46"/>
    <x v="6"/>
    <s v="кг"/>
    <n v="2.56"/>
    <n v="199.5104"/>
    <n v="267.83999999999997"/>
    <n v="68.329599999999971"/>
  </r>
  <r>
    <x v="176"/>
    <x v="18"/>
    <x v="16"/>
    <s v="ЭС"/>
    <s v="Адрес146"/>
    <n v="280500"/>
    <x v="6"/>
    <x v="0"/>
    <s v="кг"/>
    <n v="11.4"/>
    <n v="511.17600000000004"/>
    <n v="581.28600000000006"/>
    <n v="70.110000000000014"/>
  </r>
  <r>
    <x v="176"/>
    <x v="1"/>
    <x v="62"/>
    <s v="ЭС"/>
    <s v="Адрес158"/>
    <n v="1005244300"/>
    <x v="62"/>
    <x v="7"/>
    <s v="кг"/>
    <n v="3.5"/>
    <n v="301.27019999999999"/>
    <n v="372.12"/>
    <n v="70.849800000000016"/>
  </r>
  <r>
    <x v="176"/>
    <x v="18"/>
    <x v="67"/>
    <s v="ЭС"/>
    <s v="Адрес149"/>
    <n v="1005400001"/>
    <x v="43"/>
    <x v="7"/>
    <s v="кг"/>
    <n v="2.2999999999999998"/>
    <n v="542.97270000000003"/>
    <n v="618.83800000000008"/>
    <n v="75.865300000000047"/>
  </r>
  <r>
    <x v="176"/>
    <x v="1"/>
    <x v="30"/>
    <s v="ЭС"/>
    <s v="Адрес92"/>
    <n v="1005712010"/>
    <x v="24"/>
    <x v="5"/>
    <s v="кг"/>
    <n v="6.4"/>
    <n v="520.70400000000006"/>
    <n v="607.20000000000005"/>
    <n v="86.495999999999981"/>
  </r>
  <r>
    <x v="176"/>
    <x v="18"/>
    <x v="38"/>
    <s v="ЭС"/>
    <s v="Адрес72"/>
    <n v="1005712365"/>
    <x v="51"/>
    <x v="5"/>
    <s v="кг"/>
    <n v="4.5"/>
    <n v="620.32320000000004"/>
    <n v="706.86"/>
    <n v="86.536799999999971"/>
  </r>
  <r>
    <x v="176"/>
    <x v="1"/>
    <x v="15"/>
    <s v="См"/>
    <s v="Адрес128"/>
    <n v="260100"/>
    <x v="16"/>
    <x v="6"/>
    <s v="кг"/>
    <n v="1.84"/>
    <n v="591.7432"/>
    <n v="682.16"/>
    <n v="90.416799999999967"/>
  </r>
  <r>
    <x v="176"/>
    <x v="1"/>
    <x v="30"/>
    <s v="ЭС"/>
    <s v="Адрес92"/>
    <n v="1005201500"/>
    <x v="44"/>
    <x v="3"/>
    <s v="кг"/>
    <n v="2.2999999999999998"/>
    <n v="658.18"/>
    <n v="748.7"/>
    <n v="90.520000000000095"/>
  </r>
  <r>
    <x v="176"/>
    <x v="1"/>
    <x v="47"/>
    <s v="ЭС"/>
    <s v="Адрес162"/>
    <n v="5281000"/>
    <x v="46"/>
    <x v="6"/>
    <s v="кг"/>
    <n v="1.8880000000000001"/>
    <n v="667.76"/>
    <n v="759.48"/>
    <n v="91.720000000000027"/>
  </r>
  <r>
    <x v="176"/>
    <x v="1"/>
    <x v="22"/>
    <s v="ЭС"/>
    <s v="Адрес129"/>
    <n v="1005274000"/>
    <x v="71"/>
    <x v="7"/>
    <s v="кг"/>
    <n v="3.5"/>
    <n v="684.38340000000005"/>
    <n v="778.43499999999995"/>
    <n v="94.051599999999894"/>
  </r>
  <r>
    <x v="176"/>
    <x v="1"/>
    <x v="47"/>
    <s v="ЭС"/>
    <s v="Адрес162"/>
    <n v="1005040700"/>
    <x v="33"/>
    <x v="5"/>
    <s v="кг"/>
    <n v="3.5"/>
    <n v="684.35500000000002"/>
    <n v="778.43499999999995"/>
    <n v="94.079999999999927"/>
  </r>
  <r>
    <x v="176"/>
    <x v="1"/>
    <x v="257"/>
    <s v="Мм"/>
    <s v="Адрес202"/>
    <n v="1005300500"/>
    <x v="28"/>
    <x v="7"/>
    <s v="кг"/>
    <n v="3.5"/>
    <n v="684.35500000000002"/>
    <n v="778.43499999999995"/>
    <n v="94.079999999999927"/>
  </r>
  <r>
    <x v="176"/>
    <x v="1"/>
    <x v="234"/>
    <s v="Мм"/>
    <s v="Адрес234"/>
    <n v="1005050200"/>
    <x v="29"/>
    <x v="1"/>
    <s v="кг"/>
    <n v="7"/>
    <n v="703.05790000000002"/>
    <n v="797.44"/>
    <n v="94.382100000000037"/>
  </r>
  <r>
    <x v="176"/>
    <x v="18"/>
    <x v="253"/>
    <s v="Мм"/>
    <s v="Адрес96"/>
    <n v="1005052800"/>
    <x v="80"/>
    <x v="1"/>
    <s v="кг"/>
    <n v="6"/>
    <n v="574.60559999999998"/>
    <n v="670.5"/>
    <n v="95.894400000000019"/>
  </r>
  <r>
    <x v="176"/>
    <x v="1"/>
    <x v="66"/>
    <s v="ЭС"/>
    <s v="Адрес69"/>
    <n v="220000"/>
    <x v="17"/>
    <x v="6"/>
    <s v="кг"/>
    <n v="5"/>
    <n v="345.245"/>
    <n v="444.8"/>
    <n v="99.555000000000007"/>
  </r>
  <r>
    <x v="176"/>
    <x v="1"/>
    <x v="40"/>
    <s v="ЭС"/>
    <s v="Адрес76"/>
    <n v="280500"/>
    <x v="6"/>
    <x v="0"/>
    <s v="кг"/>
    <n v="10"/>
    <n v="782.05200000000002"/>
    <n v="889.6"/>
    <n v="107.548"/>
  </r>
  <r>
    <x v="176"/>
    <x v="1"/>
    <x v="7"/>
    <s v="См"/>
    <s v="Адрес118"/>
    <n v="170100"/>
    <x v="73"/>
    <x v="2"/>
    <s v="кг"/>
    <n v="10"/>
    <n v="778.14449999999999"/>
    <n v="889.6"/>
    <n v="111.45550000000003"/>
  </r>
  <r>
    <x v="176"/>
    <x v="1"/>
    <x v="12"/>
    <s v="ЭС"/>
    <s v="Адрес142"/>
    <n v="252505"/>
    <x v="14"/>
    <x v="0"/>
    <s v="кг"/>
    <n v="4"/>
    <n v="820.94800000000009"/>
    <n v="933.2"/>
    <n v="112.25199999999995"/>
  </r>
  <r>
    <x v="176"/>
    <x v="18"/>
    <x v="84"/>
    <s v="См"/>
    <s v="Адрес173"/>
    <n v="1005050100"/>
    <x v="69"/>
    <x v="1"/>
    <s v="кг"/>
    <n v="16"/>
    <n v="854.56640000000004"/>
    <n v="968.48"/>
    <n v="113.91359999999997"/>
  </r>
  <r>
    <x v="176"/>
    <x v="1"/>
    <x v="70"/>
    <s v="ЭС"/>
    <s v="Адрес139"/>
    <n v="1005201500"/>
    <x v="44"/>
    <x v="3"/>
    <s v="кг"/>
    <n v="5"/>
    <n v="329.37400000000002"/>
    <n v="444.8"/>
    <n v="115.42599999999999"/>
  </r>
  <r>
    <x v="176"/>
    <x v="18"/>
    <x v="12"/>
    <s v="ЭС"/>
    <s v="Адрес142"/>
    <n v="1005053500"/>
    <x v="58"/>
    <x v="1"/>
    <s v="кг"/>
    <n v="2.198"/>
    <n v="854.55439999999999"/>
    <n v="972.02"/>
    <n v="117.46559999999999"/>
  </r>
  <r>
    <x v="176"/>
    <x v="1"/>
    <x v="106"/>
    <s v="Опт"/>
    <s v="Адрес166"/>
    <n v="1500001001"/>
    <x v="47"/>
    <x v="4"/>
    <s v="кг"/>
    <n v="2.198"/>
    <n v="854.55439999999999"/>
    <n v="972.02"/>
    <n v="117.46559999999999"/>
  </r>
  <r>
    <x v="176"/>
    <x v="1"/>
    <x v="31"/>
    <s v="ЭС"/>
    <s v="Адрес114"/>
    <n v="252005"/>
    <x v="12"/>
    <x v="0"/>
    <s v="кг"/>
    <n v="16"/>
    <n v="853.96320000000003"/>
    <n v="972"/>
    <n v="118.03679999999997"/>
  </r>
  <r>
    <x v="176"/>
    <x v="18"/>
    <x v="33"/>
    <s v="ЭС"/>
    <s v="Адрес90"/>
    <n v="1005052500"/>
    <x v="51"/>
    <x v="1"/>
    <s v="кг"/>
    <n v="4"/>
    <n v="858.4"/>
    <n v="976.8"/>
    <n v="118.39999999999998"/>
  </r>
  <r>
    <x v="176"/>
    <x v="1"/>
    <x v="147"/>
    <s v="Мм"/>
    <s v="Адрес39"/>
    <n v="1005300500"/>
    <x v="28"/>
    <x v="7"/>
    <s v="кг"/>
    <n v="4"/>
    <n v="858.4"/>
    <n v="976.8"/>
    <n v="118.39999999999998"/>
  </r>
  <r>
    <x v="176"/>
    <x v="1"/>
    <x v="89"/>
    <s v="См"/>
    <s v="Адрес91"/>
    <n v="210000"/>
    <x v="17"/>
    <x v="6"/>
    <s v="кг"/>
    <n v="4"/>
    <n v="858.4"/>
    <n v="976.8"/>
    <n v="118.39999999999998"/>
  </r>
  <r>
    <x v="176"/>
    <x v="1"/>
    <x v="39"/>
    <s v="ЭС"/>
    <s v="Адрес108"/>
    <n v="1005244000"/>
    <x v="50"/>
    <x v="7"/>
    <s v="кг"/>
    <n v="4"/>
    <n v="934.8"/>
    <n v="1063.2"/>
    <n v="128.40000000000009"/>
  </r>
  <r>
    <x v="176"/>
    <x v="1"/>
    <x v="61"/>
    <s v="ЭС"/>
    <s v="Адрес180"/>
    <n v="1005712010"/>
    <x v="24"/>
    <x v="5"/>
    <s v="кг"/>
    <n v="4"/>
    <n v="934.8"/>
    <n v="1063.2"/>
    <n v="128.40000000000009"/>
  </r>
  <r>
    <x v="176"/>
    <x v="1"/>
    <x v="37"/>
    <s v="ЭС"/>
    <s v="Адрес181"/>
    <n v="270200"/>
    <x v="56"/>
    <x v="0"/>
    <s v="кг"/>
    <n v="4"/>
    <n v="934.8"/>
    <n v="1063.2"/>
    <n v="128.40000000000009"/>
  </r>
  <r>
    <x v="176"/>
    <x v="1"/>
    <x v="29"/>
    <s v="ЭС"/>
    <s v="Адрес107"/>
    <n v="270300"/>
    <x v="61"/>
    <x v="0"/>
    <s v="кг"/>
    <n v="15"/>
    <n v="901.84249999999997"/>
    <n v="1030.5"/>
    <n v="128.65750000000003"/>
  </r>
  <r>
    <x v="176"/>
    <x v="1"/>
    <x v="2"/>
    <s v="ЭС"/>
    <s v="Адрес154"/>
    <n v="252005"/>
    <x v="12"/>
    <x v="0"/>
    <s v="кг"/>
    <n v="5"/>
    <n v="548.45000000000005"/>
    <n v="678.05"/>
    <n v="129.59999999999991"/>
  </r>
  <r>
    <x v="176"/>
    <x v="1"/>
    <x v="46"/>
    <s v="С"/>
    <s v="Адрес75"/>
    <n v="270200"/>
    <x v="56"/>
    <x v="0"/>
    <s v="кг"/>
    <n v="10"/>
    <n v="953.976"/>
    <n v="1085"/>
    <n v="131.024"/>
  </r>
  <r>
    <x v="176"/>
    <x v="1"/>
    <x v="38"/>
    <s v="ЭС"/>
    <s v="Адрес72"/>
    <n v="170100"/>
    <x v="73"/>
    <x v="2"/>
    <s v="кг"/>
    <n v="3"/>
    <n v="588.29129999999998"/>
    <n v="732.3"/>
    <n v="144.00869999999998"/>
  </r>
  <r>
    <x v="176"/>
    <x v="1"/>
    <x v="28"/>
    <s v="ЭС"/>
    <s v="Адрес130"/>
    <n v="252505"/>
    <x v="14"/>
    <x v="0"/>
    <s v="кг"/>
    <n v="3"/>
    <n v="588.29129999999998"/>
    <n v="732.3"/>
    <n v="144.00869999999998"/>
  </r>
  <r>
    <x v="176"/>
    <x v="1"/>
    <x v="14"/>
    <s v="ЭС"/>
    <s v="Адрес160"/>
    <n v="260100"/>
    <x v="16"/>
    <x v="6"/>
    <s v="кг"/>
    <n v="4.3"/>
    <n v="1144.5530000000001"/>
    <n v="1295.8"/>
    <n v="151.24699999999984"/>
  </r>
  <r>
    <x v="176"/>
    <x v="1"/>
    <x v="21"/>
    <s v="ЭС"/>
    <s v="Адрес141"/>
    <n v="1005244300"/>
    <x v="62"/>
    <x v="7"/>
    <s v="кг"/>
    <n v="4.5999999999999996"/>
    <n v="1084.4249"/>
    <n v="1237.6760000000002"/>
    <n v="153.25110000000018"/>
  </r>
  <r>
    <x v="176"/>
    <x v="1"/>
    <x v="19"/>
    <s v="ЭС"/>
    <s v="Адрес134"/>
    <n v="580000"/>
    <x v="3"/>
    <x v="2"/>
    <s v="кг"/>
    <n v="16"/>
    <n v="1190.7448000000002"/>
    <n v="1347.68"/>
    <n v="156.9351999999999"/>
  </r>
  <r>
    <x v="176"/>
    <x v="1"/>
    <x v="7"/>
    <s v="См"/>
    <s v="Адрес118"/>
    <n v="1005400001"/>
    <x v="43"/>
    <x v="7"/>
    <s v="кг"/>
    <n v="4.5999999999999996"/>
    <n v="1076.3872000000001"/>
    <n v="1237.6760000000002"/>
    <n v="161.28880000000004"/>
  </r>
  <r>
    <x v="176"/>
    <x v="1"/>
    <x v="75"/>
    <s v="ЭС"/>
    <s v="Адрес150"/>
    <n v="1005201500"/>
    <x v="44"/>
    <x v="3"/>
    <s v="кг"/>
    <n v="24"/>
    <n v="1282.0976000000001"/>
    <n v="1452.64"/>
    <n v="170.54240000000004"/>
  </r>
  <r>
    <x v="176"/>
    <x v="1"/>
    <x v="27"/>
    <s v="См"/>
    <s v="Адрес106"/>
    <n v="1005244600"/>
    <x v="49"/>
    <x v="7"/>
    <s v="кг"/>
    <n v="4"/>
    <n v="1316"/>
    <n v="1497.2"/>
    <n v="181.20000000000005"/>
  </r>
  <r>
    <x v="176"/>
    <x v="1"/>
    <x v="16"/>
    <s v="ЭС"/>
    <s v="Адрес146"/>
    <n v="1005201500"/>
    <x v="44"/>
    <x v="3"/>
    <s v="кг"/>
    <n v="4"/>
    <n v="1316"/>
    <n v="1497.2"/>
    <n v="181.20000000000005"/>
  </r>
  <r>
    <x v="176"/>
    <x v="18"/>
    <x v="61"/>
    <s v="ЭС"/>
    <s v="Адрес180"/>
    <n v="1005052700"/>
    <x v="77"/>
    <x v="1"/>
    <s v="кг"/>
    <n v="5.375"/>
    <n v="1430.635"/>
    <n v="1619.75"/>
    <n v="189.11500000000001"/>
  </r>
  <r>
    <x v="176"/>
    <x v="18"/>
    <x v="20"/>
    <s v="ЭС"/>
    <s v="Адрес140"/>
    <n v="1005244300"/>
    <x v="62"/>
    <x v="7"/>
    <s v="кг"/>
    <n v="9.6"/>
    <n v="1511.04"/>
    <n v="1718.4"/>
    <n v="207.36000000000013"/>
  </r>
  <r>
    <x v="176"/>
    <x v="1"/>
    <x v="36"/>
    <s v="См"/>
    <s v="Адрес104"/>
    <n v="210000"/>
    <x v="17"/>
    <x v="6"/>
    <s v="кг"/>
    <n v="15"/>
    <n v="815.66"/>
    <n v="1030.5"/>
    <n v="214.84000000000003"/>
  </r>
  <r>
    <x v="176"/>
    <x v="1"/>
    <x v="7"/>
    <s v="См"/>
    <s v="Адрес118"/>
    <n v="20100"/>
    <x v="5"/>
    <x v="0"/>
    <s v="кг"/>
    <n v="8"/>
    <n v="1641.8960000000002"/>
    <n v="1866.4"/>
    <n v="224.50399999999991"/>
  </r>
  <r>
    <x v="176"/>
    <x v="1"/>
    <x v="84"/>
    <s v="См"/>
    <s v="Адрес173"/>
    <n v="5162402"/>
    <x v="31"/>
    <x v="6"/>
    <s v="кг"/>
    <n v="5.88"/>
    <n v="1685.5620000000001"/>
    <n v="1920.3"/>
    <n v="234.73799999999983"/>
  </r>
  <r>
    <x v="176"/>
    <x v="18"/>
    <x v="3"/>
    <s v="С"/>
    <s v="Адрес156"/>
    <n v="580000"/>
    <x v="3"/>
    <x v="2"/>
    <s v="кг"/>
    <n v="24"/>
    <n v="1786.0504000000001"/>
    <n v="2021.52"/>
    <n v="235.4695999999999"/>
  </r>
  <r>
    <x v="176"/>
    <x v="1"/>
    <x v="30"/>
    <s v="ЭС"/>
    <s v="Адрес92"/>
    <n v="1005040200"/>
    <x v="21"/>
    <x v="5"/>
    <s v="кг"/>
    <n v="3"/>
    <n v="0"/>
    <n v="244.11"/>
    <n v="244.11"/>
  </r>
  <r>
    <x v="176"/>
    <x v="1"/>
    <x v="15"/>
    <s v="См"/>
    <s v="Адрес128"/>
    <n v="260100"/>
    <x v="16"/>
    <x v="6"/>
    <s v="кг"/>
    <n v="4.032"/>
    <n v="435.94320000000005"/>
    <n v="702.24"/>
    <n v="266.29679999999996"/>
  </r>
  <r>
    <x v="176"/>
    <x v="1"/>
    <x v="8"/>
    <s v="ЭС"/>
    <s v="Адрес157"/>
    <n v="1005274000"/>
    <x v="71"/>
    <x v="7"/>
    <s v="кг"/>
    <n v="6"/>
    <n v="108.71340000000001"/>
    <n v="412.2"/>
    <n v="303.48659999999995"/>
  </r>
  <r>
    <x v="177"/>
    <x v="1"/>
    <x v="47"/>
    <s v="ЭС"/>
    <s v="Адрес162"/>
    <n v="1005050300"/>
    <x v="74"/>
    <x v="1"/>
    <s v="кг"/>
    <n v="3.5"/>
    <n v="375.5213"/>
    <n v="398.72"/>
    <n v="23.198700000000031"/>
  </r>
  <r>
    <x v="177"/>
    <x v="1"/>
    <x v="43"/>
    <s v="См"/>
    <s v="Адрес164"/>
    <n v="1005050300"/>
    <x v="74"/>
    <x v="1"/>
    <s v="кг"/>
    <n v="3.5"/>
    <n v="375.5213"/>
    <n v="398.72"/>
    <n v="23.198700000000031"/>
  </r>
  <r>
    <x v="177"/>
    <x v="18"/>
    <x v="16"/>
    <s v="ЭС"/>
    <s v="Адрес146"/>
    <n v="1005040500"/>
    <x v="11"/>
    <x v="5"/>
    <s v="кг"/>
    <n v="3"/>
    <n v="214.62"/>
    <n v="244.11"/>
    <n v="29.490000000000009"/>
  </r>
  <r>
    <x v="177"/>
    <x v="1"/>
    <x v="19"/>
    <s v="ЭС"/>
    <s v="Адрес134"/>
    <n v="573100"/>
    <x v="23"/>
    <x v="2"/>
    <s v="кг"/>
    <n v="3"/>
    <n v="214.62"/>
    <n v="244.11"/>
    <n v="29.490000000000009"/>
  </r>
  <r>
    <x v="177"/>
    <x v="1"/>
    <x v="12"/>
    <s v="ЭС"/>
    <s v="Адрес142"/>
    <n v="1005040200"/>
    <x v="21"/>
    <x v="5"/>
    <s v="кг"/>
    <n v="2.4"/>
    <n v="224.352"/>
    <n v="255.16800000000001"/>
    <n v="30.816000000000003"/>
  </r>
  <r>
    <x v="177"/>
    <x v="1"/>
    <x v="32"/>
    <s v="ЭС"/>
    <s v="Адрес163"/>
    <n v="30000"/>
    <x v="15"/>
    <x v="0"/>
    <s v="кг"/>
    <n v="3.4"/>
    <n v="243.23600000000002"/>
    <n v="276.65800000000002"/>
    <n v="33.421999999999997"/>
  </r>
  <r>
    <x v="177"/>
    <x v="1"/>
    <x v="15"/>
    <s v="См"/>
    <s v="Адрес128"/>
    <n v="20200"/>
    <x v="70"/>
    <x v="0"/>
    <s v="кг"/>
    <n v="3.5"/>
    <n v="364.23939999999999"/>
    <n v="398.72"/>
    <n v="34.480600000000038"/>
  </r>
  <r>
    <x v="177"/>
    <x v="1"/>
    <x v="1"/>
    <s v="ЭС"/>
    <s v="Адрес88"/>
    <n v="1005712010"/>
    <x v="24"/>
    <x v="5"/>
    <s v="кг"/>
    <n v="5.7"/>
    <n v="255.62450000000001"/>
    <n v="290.64300000000003"/>
    <n v="35.018500000000017"/>
  </r>
  <r>
    <x v="177"/>
    <x v="1"/>
    <x v="29"/>
    <s v="ЭС"/>
    <s v="Адрес107"/>
    <n v="573100"/>
    <x v="23"/>
    <x v="2"/>
    <s v="кг"/>
    <n v="5.7"/>
    <n v="255.58800000000002"/>
    <n v="290.64300000000003"/>
    <n v="35.055000000000007"/>
  </r>
  <r>
    <x v="177"/>
    <x v="1"/>
    <x v="22"/>
    <s v="ЭС"/>
    <s v="Адрес129"/>
    <n v="260200"/>
    <x v="66"/>
    <x v="6"/>
    <s v="кг"/>
    <n v="1.65"/>
    <n v="272.68889999999999"/>
    <n v="310.31"/>
    <n v="37.621100000000013"/>
  </r>
  <r>
    <x v="177"/>
    <x v="1"/>
    <x v="4"/>
    <s v="ЭС"/>
    <s v="Адрес77"/>
    <n v="1005040800"/>
    <x v="9"/>
    <x v="5"/>
    <s v="кг"/>
    <n v="1.65"/>
    <n v="272.51949999999999"/>
    <n v="310.31"/>
    <n v="37.790500000000009"/>
  </r>
  <r>
    <x v="177"/>
    <x v="1"/>
    <x v="277"/>
    <s v="Мм"/>
    <s v="Адрес275"/>
    <n v="1005030501"/>
    <x v="34"/>
    <x v="5"/>
    <s v="кг"/>
    <n v="1.65"/>
    <n v="272.51949999999999"/>
    <n v="310.31"/>
    <n v="37.790500000000009"/>
  </r>
  <r>
    <x v="177"/>
    <x v="1"/>
    <x v="109"/>
    <s v="Опт"/>
    <s v="Адрес153"/>
    <n v="1005030501"/>
    <x v="34"/>
    <x v="5"/>
    <s v="кг"/>
    <n v="2.8"/>
    <n v="280.42"/>
    <n v="318.976"/>
    <n v="38.555999999999983"/>
  </r>
  <r>
    <x v="177"/>
    <x v="1"/>
    <x v="84"/>
    <s v="См"/>
    <s v="Адрес173"/>
    <n v="5162402"/>
    <x v="31"/>
    <x v="6"/>
    <s v="кг"/>
    <n v="3.2"/>
    <n v="263.66000000000003"/>
    <n v="303.60000000000002"/>
    <n v="39.94"/>
  </r>
  <r>
    <x v="177"/>
    <x v="18"/>
    <x v="7"/>
    <s v="См"/>
    <s v="Адрес118"/>
    <n v="1005052600"/>
    <x v="39"/>
    <x v="1"/>
    <s v="кг"/>
    <n v="3.5"/>
    <n v="355.07740000000001"/>
    <n v="398.72"/>
    <n v="43.642600000000016"/>
  </r>
  <r>
    <x v="177"/>
    <x v="1"/>
    <x v="2"/>
    <s v="ЭС"/>
    <s v="Адрес154"/>
    <n v="1005052600"/>
    <x v="39"/>
    <x v="1"/>
    <s v="кг"/>
    <n v="3.5"/>
    <n v="355.07740000000001"/>
    <n v="398.72"/>
    <n v="43.642600000000016"/>
  </r>
  <r>
    <x v="177"/>
    <x v="1"/>
    <x v="3"/>
    <s v="С"/>
    <s v="Адрес156"/>
    <n v="1005050000"/>
    <x v="76"/>
    <x v="1"/>
    <s v="кг"/>
    <n v="3.5"/>
    <n v="326.81360000000001"/>
    <n v="372.12"/>
    <n v="45.306399999999996"/>
  </r>
  <r>
    <x v="177"/>
    <x v="18"/>
    <x v="61"/>
    <s v="ЭС"/>
    <s v="Адрес180"/>
    <n v="1005040500"/>
    <x v="11"/>
    <x v="5"/>
    <s v="кг"/>
    <n v="2.4"/>
    <n v="209.2654"/>
    <n v="255.16800000000001"/>
    <n v="45.902600000000007"/>
  </r>
  <r>
    <x v="177"/>
    <x v="1"/>
    <x v="4"/>
    <s v="ЭС"/>
    <s v="Адрес77"/>
    <n v="1005050200"/>
    <x v="29"/>
    <x v="1"/>
    <s v="кг"/>
    <n v="3.5"/>
    <n v="351.02690000000001"/>
    <n v="398.72"/>
    <n v="47.693100000000015"/>
  </r>
  <r>
    <x v="177"/>
    <x v="1"/>
    <x v="0"/>
    <s v="С"/>
    <s v="Адрес151"/>
    <n v="1005052700"/>
    <x v="77"/>
    <x v="1"/>
    <s v="кг"/>
    <n v="3.5"/>
    <n v="350.52499999999998"/>
    <n v="398.72"/>
    <n v="48.19500000000005"/>
  </r>
  <r>
    <x v="177"/>
    <x v="1"/>
    <x v="12"/>
    <s v="ЭС"/>
    <s v="Адрес142"/>
    <n v="1005186400"/>
    <x v="10"/>
    <x v="3"/>
    <s v="кг"/>
    <n v="4"/>
    <n v="350.238"/>
    <n v="401.6"/>
    <n v="51.362000000000023"/>
  </r>
  <r>
    <x v="177"/>
    <x v="18"/>
    <x v="130"/>
    <s v="Опт"/>
    <s v="Адрес7"/>
    <n v="280500"/>
    <x v="6"/>
    <x v="0"/>
    <s v="кг"/>
    <n v="5"/>
    <n v="391.0385"/>
    <n v="444.8"/>
    <n v="53.761500000000012"/>
  </r>
  <r>
    <x v="177"/>
    <x v="1"/>
    <x v="20"/>
    <s v="ЭС"/>
    <s v="Адрес140"/>
    <n v="1005274000"/>
    <x v="71"/>
    <x v="7"/>
    <s v="кг"/>
    <n v="5"/>
    <n v="395.95"/>
    <n v="450.25"/>
    <n v="54.300000000000011"/>
  </r>
  <r>
    <x v="177"/>
    <x v="1"/>
    <x v="93"/>
    <s v="Мм"/>
    <s v="Адрес95"/>
    <n v="1005244600"/>
    <x v="49"/>
    <x v="7"/>
    <s v="кг"/>
    <n v="5"/>
    <n v="395.95"/>
    <n v="450.25"/>
    <n v="54.300000000000011"/>
  </r>
  <r>
    <x v="177"/>
    <x v="1"/>
    <x v="2"/>
    <s v="ЭС"/>
    <s v="Адрес154"/>
    <n v="1005050100"/>
    <x v="69"/>
    <x v="1"/>
    <s v="кг"/>
    <n v="5"/>
    <n v="395.9"/>
    <n v="450.25"/>
    <n v="54.350000000000023"/>
  </r>
  <r>
    <x v="177"/>
    <x v="1"/>
    <x v="31"/>
    <s v="ЭС"/>
    <s v="Адрес114"/>
    <n v="1005053500"/>
    <x v="58"/>
    <x v="1"/>
    <s v="кг"/>
    <n v="5"/>
    <n v="395.9"/>
    <n v="450.25"/>
    <n v="54.350000000000023"/>
  </r>
  <r>
    <x v="177"/>
    <x v="18"/>
    <x v="106"/>
    <s v="Опт"/>
    <s v="Адрес166"/>
    <n v="190000"/>
    <x v="54"/>
    <x v="6"/>
    <s v="кг"/>
    <n v="5"/>
    <n v="389.8365"/>
    <n v="444.8"/>
    <n v="54.96350000000001"/>
  </r>
  <r>
    <x v="177"/>
    <x v="1"/>
    <x v="6"/>
    <s v="С"/>
    <s v="Адрес78"/>
    <n v="190000"/>
    <x v="54"/>
    <x v="6"/>
    <s v="кг"/>
    <n v="5"/>
    <n v="389.8365"/>
    <n v="444.8"/>
    <n v="54.96350000000001"/>
  </r>
  <r>
    <x v="177"/>
    <x v="1"/>
    <x v="25"/>
    <s v="ЭС"/>
    <s v="Адрес131"/>
    <n v="1005212101"/>
    <x v="20"/>
    <x v="3"/>
    <s v="кг"/>
    <n v="2.64"/>
    <n v="400.56120000000004"/>
    <n v="455.64"/>
    <n v="55.078799999999944"/>
  </r>
  <r>
    <x v="177"/>
    <x v="18"/>
    <x v="29"/>
    <s v="ЭС"/>
    <s v="Адрес107"/>
    <n v="1005051500"/>
    <x v="1"/>
    <x v="1"/>
    <s v="кг"/>
    <n v="2.64"/>
    <n v="400.56"/>
    <n v="455.64"/>
    <n v="55.079999999999984"/>
  </r>
  <r>
    <x v="177"/>
    <x v="1"/>
    <x v="40"/>
    <s v="ЭС"/>
    <s v="Адрес76"/>
    <n v="573100"/>
    <x v="23"/>
    <x v="2"/>
    <s v="кг"/>
    <n v="2.64"/>
    <n v="400.55280000000005"/>
    <n v="455.64"/>
    <n v="55.087199999999939"/>
  </r>
  <r>
    <x v="177"/>
    <x v="1"/>
    <x v="81"/>
    <s v="ЭС"/>
    <s v="Адрес119"/>
    <n v="252505"/>
    <x v="14"/>
    <x v="0"/>
    <s v="кг"/>
    <n v="5"/>
    <n v="389.41550000000001"/>
    <n v="444.8"/>
    <n v="55.384500000000003"/>
  </r>
  <r>
    <x v="177"/>
    <x v="1"/>
    <x v="89"/>
    <s v="См"/>
    <s v="Адрес91"/>
    <n v="252505"/>
    <x v="14"/>
    <x v="0"/>
    <s v="кг"/>
    <n v="8"/>
    <n v="427.28320000000002"/>
    <n v="484.24"/>
    <n v="56.956799999999987"/>
  </r>
  <r>
    <x v="177"/>
    <x v="1"/>
    <x v="60"/>
    <s v="ЭС"/>
    <s v="Адрес64"/>
    <n v="252005"/>
    <x v="12"/>
    <x v="0"/>
    <s v="кг"/>
    <n v="8"/>
    <n v="427.28320000000002"/>
    <n v="484.24"/>
    <n v="56.956799999999987"/>
  </r>
  <r>
    <x v="177"/>
    <x v="18"/>
    <x v="109"/>
    <s v="Опт"/>
    <s v="Адрес153"/>
    <n v="1005400001"/>
    <x v="43"/>
    <x v="7"/>
    <s v="кг"/>
    <n v="5"/>
    <n v="393.09950000000003"/>
    <n v="450.25"/>
    <n v="57.150499999999965"/>
  </r>
  <r>
    <x v="177"/>
    <x v="18"/>
    <x v="1"/>
    <s v="ЭС"/>
    <s v="Адрес88"/>
    <n v="1005244300"/>
    <x v="62"/>
    <x v="7"/>
    <s v="кг"/>
    <n v="8.5"/>
    <n v="421.685"/>
    <n v="479.57"/>
    <n v="57.884999999999991"/>
  </r>
  <r>
    <x v="177"/>
    <x v="1"/>
    <x v="3"/>
    <s v="С"/>
    <s v="Адрес156"/>
    <n v="20000"/>
    <x v="48"/>
    <x v="0"/>
    <s v="кг"/>
    <n v="8"/>
    <n v="427.36560000000003"/>
    <n v="486"/>
    <n v="58.634399999999971"/>
  </r>
  <r>
    <x v="177"/>
    <x v="1"/>
    <x v="60"/>
    <s v="ЭС"/>
    <s v="Адрес64"/>
    <n v="252005"/>
    <x v="12"/>
    <x v="0"/>
    <s v="кг"/>
    <n v="8"/>
    <n v="426.98160000000001"/>
    <n v="486"/>
    <n v="59.018399999999986"/>
  </r>
  <r>
    <x v="177"/>
    <x v="1"/>
    <x v="56"/>
    <s v="См"/>
    <s v="Адрес145"/>
    <n v="20100"/>
    <x v="5"/>
    <x v="0"/>
    <s v="кг"/>
    <n v="8"/>
    <n v="426.85680000000002"/>
    <n v="486"/>
    <n v="59.143199999999979"/>
  </r>
  <r>
    <x v="177"/>
    <x v="1"/>
    <x v="67"/>
    <s v="ЭС"/>
    <s v="Адрес149"/>
    <n v="1005201100"/>
    <x v="45"/>
    <x v="3"/>
    <s v="кг"/>
    <n v="5"/>
    <n v="477"/>
    <n v="542.5"/>
    <n v="65.5"/>
  </r>
  <r>
    <x v="177"/>
    <x v="1"/>
    <x v="18"/>
    <s v="С"/>
    <s v="Адрес135"/>
    <n v="270400"/>
    <x v="0"/>
    <x v="0"/>
    <s v="кг"/>
    <n v="5"/>
    <n v="477"/>
    <n v="542.5"/>
    <n v="65.5"/>
  </r>
  <r>
    <x v="177"/>
    <x v="18"/>
    <x v="114"/>
    <s v="См"/>
    <s v="Адрес159"/>
    <n v="1005051600"/>
    <x v="72"/>
    <x v="1"/>
    <s v="кг"/>
    <n v="2.64"/>
    <n v="480.72"/>
    <n v="546.84"/>
    <n v="66.12"/>
  </r>
  <r>
    <x v="177"/>
    <x v="1"/>
    <x v="35"/>
    <s v="ЭС"/>
    <s v="Адрес103"/>
    <n v="170100"/>
    <x v="73"/>
    <x v="2"/>
    <s v="кг"/>
    <n v="6"/>
    <n v="492.2328"/>
    <n v="559.91999999999996"/>
    <n v="67.687199999999962"/>
  </r>
  <r>
    <x v="177"/>
    <x v="1"/>
    <x v="24"/>
    <s v="См"/>
    <s v="Адрес87"/>
    <n v="1005712010"/>
    <x v="24"/>
    <x v="5"/>
    <s v="кг"/>
    <n v="4.8"/>
    <n v="509.98080000000004"/>
    <n v="580.79999999999995"/>
    <n v="70.81919999999991"/>
  </r>
  <r>
    <x v="177"/>
    <x v="1"/>
    <x v="13"/>
    <s v="ЭС"/>
    <s v="Адрес161"/>
    <n v="1005712305"/>
    <x v="59"/>
    <x v="5"/>
    <s v="кг"/>
    <n v="5"/>
    <n v="372.46200000000005"/>
    <n v="444.8"/>
    <n v="72.337999999999965"/>
  </r>
  <r>
    <x v="177"/>
    <x v="1"/>
    <x v="30"/>
    <s v="ЭС"/>
    <s v="Адрес92"/>
    <n v="1005712005"/>
    <x v="55"/>
    <x v="5"/>
    <s v="кг"/>
    <n v="4.8"/>
    <n v="506.25840000000005"/>
    <n v="580.79999999999995"/>
    <n v="74.541599999999903"/>
  </r>
  <r>
    <x v="177"/>
    <x v="1"/>
    <x v="46"/>
    <s v="С"/>
    <s v="Адрес75"/>
    <n v="1005040900"/>
    <x v="26"/>
    <x v="5"/>
    <s v="кг"/>
    <n v="2.2999999999999998"/>
    <n v="541.53380000000004"/>
    <n v="618.83800000000008"/>
    <n v="77.304200000000037"/>
  </r>
  <r>
    <x v="177"/>
    <x v="1"/>
    <x v="66"/>
    <s v="ЭС"/>
    <s v="Адрес69"/>
    <n v="252505"/>
    <x v="14"/>
    <x v="0"/>
    <s v="кг"/>
    <n v="1.96"/>
    <n v="561.85400000000004"/>
    <n v="640.1"/>
    <n v="78.245999999999981"/>
  </r>
  <r>
    <x v="177"/>
    <x v="1"/>
    <x v="38"/>
    <s v="ЭС"/>
    <s v="Адрес72"/>
    <n v="1005400001"/>
    <x v="43"/>
    <x v="7"/>
    <s v="кг"/>
    <n v="2.2999999999999998"/>
    <n v="538.19360000000006"/>
    <n v="618.83800000000008"/>
    <n v="80.644400000000019"/>
  </r>
  <r>
    <x v="177"/>
    <x v="1"/>
    <x v="24"/>
    <s v="См"/>
    <s v="Адрес87"/>
    <n v="1005040800"/>
    <x v="9"/>
    <x v="5"/>
    <s v="кг"/>
    <n v="1.84"/>
    <n v="598.93360000000007"/>
    <n v="682.16"/>
    <n v="83.226399999999899"/>
  </r>
  <r>
    <x v="177"/>
    <x v="1"/>
    <x v="4"/>
    <s v="ЭС"/>
    <s v="Адрес77"/>
    <n v="1005040700"/>
    <x v="33"/>
    <x v="5"/>
    <s v="кг"/>
    <n v="1.84"/>
    <n v="598.93360000000007"/>
    <n v="682.16"/>
    <n v="83.226399999999899"/>
  </r>
  <r>
    <x v="177"/>
    <x v="18"/>
    <x v="61"/>
    <s v="ЭС"/>
    <s v="Адрес180"/>
    <n v="1005051700"/>
    <x v="2"/>
    <x v="1"/>
    <s v="кг"/>
    <n v="6"/>
    <n v="580.8288"/>
    <n v="670.5"/>
    <n v="89.671199999999999"/>
  </r>
  <r>
    <x v="177"/>
    <x v="18"/>
    <x v="12"/>
    <s v="ЭС"/>
    <s v="Адрес142"/>
    <n v="20200"/>
    <x v="70"/>
    <x v="0"/>
    <s v="кг"/>
    <n v="1.84"/>
    <n v="591.7432"/>
    <n v="682.16"/>
    <n v="90.416799999999967"/>
  </r>
  <r>
    <x v="177"/>
    <x v="1"/>
    <x v="3"/>
    <s v="С"/>
    <s v="Адрес156"/>
    <n v="170100"/>
    <x v="73"/>
    <x v="2"/>
    <s v="кг"/>
    <n v="1.84"/>
    <n v="591.7432"/>
    <n v="682.16"/>
    <n v="90.416799999999967"/>
  </r>
  <r>
    <x v="177"/>
    <x v="1"/>
    <x v="164"/>
    <s v="ЭС"/>
    <s v="Адрес70"/>
    <n v="170100"/>
    <x v="73"/>
    <x v="2"/>
    <s v="кг"/>
    <n v="2.2999999999999998"/>
    <n v="658.154"/>
    <n v="748.7"/>
    <n v="90.546000000000049"/>
  </r>
  <r>
    <x v="177"/>
    <x v="1"/>
    <x v="33"/>
    <s v="ЭС"/>
    <s v="Адрес90"/>
    <n v="1005274000"/>
    <x v="71"/>
    <x v="7"/>
    <s v="кг"/>
    <n v="3.5"/>
    <n v="684.38340000000005"/>
    <n v="778.43499999999995"/>
    <n v="94.051599999999894"/>
  </r>
  <r>
    <x v="177"/>
    <x v="1"/>
    <x v="17"/>
    <s v="ЭС"/>
    <s v="Адрес132"/>
    <n v="1005274600"/>
    <x v="32"/>
    <x v="7"/>
    <s v="кг"/>
    <n v="3.5"/>
    <n v="684.38120000000004"/>
    <n v="778.43499999999995"/>
    <n v="94.05379999999991"/>
  </r>
  <r>
    <x v="177"/>
    <x v="18"/>
    <x v="4"/>
    <s v="ЭС"/>
    <s v="Адрес77"/>
    <n v="1005052600"/>
    <x v="39"/>
    <x v="1"/>
    <s v="кг"/>
    <n v="8"/>
    <n v="387.09360000000004"/>
    <n v="486"/>
    <n v="98.906399999999962"/>
  </r>
  <r>
    <x v="177"/>
    <x v="18"/>
    <x v="46"/>
    <s v="С"/>
    <s v="Адрес75"/>
    <n v="1005052600"/>
    <x v="39"/>
    <x v="1"/>
    <s v="кг"/>
    <n v="4.8"/>
    <n v="755.52"/>
    <n v="859.2"/>
    <n v="103.68000000000006"/>
  </r>
  <r>
    <x v="177"/>
    <x v="1"/>
    <x v="0"/>
    <s v="С"/>
    <s v="Адрес151"/>
    <n v="280500"/>
    <x v="6"/>
    <x v="0"/>
    <s v="кг"/>
    <n v="10"/>
    <n v="782.05200000000002"/>
    <n v="889.6"/>
    <n v="107.548"/>
  </r>
  <r>
    <x v="177"/>
    <x v="1"/>
    <x v="18"/>
    <s v="С"/>
    <s v="Адрес135"/>
    <n v="190000"/>
    <x v="54"/>
    <x v="6"/>
    <s v="кг"/>
    <n v="10"/>
    <n v="778.77499999999998"/>
    <n v="889.6"/>
    <n v="110.82500000000005"/>
  </r>
  <r>
    <x v="177"/>
    <x v="1"/>
    <x v="1"/>
    <s v="ЭС"/>
    <s v="Адрес88"/>
    <n v="30000"/>
    <x v="15"/>
    <x v="0"/>
    <s v="кг"/>
    <n v="16"/>
    <n v="854.76800000000003"/>
    <n v="968.48"/>
    <n v="113.71199999999999"/>
  </r>
  <r>
    <x v="177"/>
    <x v="1"/>
    <x v="37"/>
    <s v="ЭС"/>
    <s v="Адрес181"/>
    <n v="1005040900"/>
    <x v="26"/>
    <x v="5"/>
    <s v="кг"/>
    <n v="5"/>
    <n v="329.37400000000002"/>
    <n v="444.8"/>
    <n v="115.42599999999999"/>
  </r>
  <r>
    <x v="177"/>
    <x v="18"/>
    <x v="132"/>
    <s v="Мм"/>
    <s v="Адрес84"/>
    <n v="1005040500"/>
    <x v="11"/>
    <x v="5"/>
    <s v="кг"/>
    <n v="2.198"/>
    <n v="854.55439999999999"/>
    <n v="972.02"/>
    <n v="117.46559999999999"/>
  </r>
  <r>
    <x v="177"/>
    <x v="1"/>
    <x v="40"/>
    <s v="ЭС"/>
    <s v="Адрес76"/>
    <n v="1500001200"/>
    <x v="84"/>
    <x v="4"/>
    <s v="кг"/>
    <n v="2.198"/>
    <n v="854.55439999999999"/>
    <n v="972.02"/>
    <n v="117.46559999999999"/>
  </r>
  <r>
    <x v="177"/>
    <x v="1"/>
    <x v="22"/>
    <s v="ЭС"/>
    <s v="Адрес129"/>
    <n v="1005244000"/>
    <x v="50"/>
    <x v="7"/>
    <s v="кг"/>
    <n v="3.22"/>
    <n v="894.74"/>
    <n v="1017.66"/>
    <n v="122.91999999999996"/>
  </r>
  <r>
    <x v="177"/>
    <x v="1"/>
    <x v="33"/>
    <s v="К"/>
    <s v="Адрес90"/>
    <n v="1005212201"/>
    <x v="81"/>
    <x v="3"/>
    <s v="кг"/>
    <n v="2.496"/>
    <n v="915.84"/>
    <n v="1041.5999999999999"/>
    <n v="125.75999999999988"/>
  </r>
  <r>
    <x v="177"/>
    <x v="18"/>
    <x v="33"/>
    <s v="К"/>
    <s v="Адрес90"/>
    <n v="1005052600"/>
    <x v="39"/>
    <x v="1"/>
    <s v="кг"/>
    <n v="4"/>
    <n v="934.79600000000005"/>
    <n v="1063.2"/>
    <n v="128.404"/>
  </r>
  <r>
    <x v="177"/>
    <x v="1"/>
    <x v="0"/>
    <s v="С"/>
    <s v="Адрес151"/>
    <n v="15000"/>
    <x v="42"/>
    <x v="6"/>
    <s v="кг"/>
    <n v="5"/>
    <n v="548.45000000000005"/>
    <n v="678.05"/>
    <n v="129.59999999999991"/>
  </r>
  <r>
    <x v="177"/>
    <x v="18"/>
    <x v="121"/>
    <s v="Мм"/>
    <s v="Адрес194"/>
    <n v="1005201000"/>
    <x v="4"/>
    <x v="3"/>
    <s v="кг"/>
    <n v="4"/>
    <n v="663.08080000000007"/>
    <n v="794.2"/>
    <n v="131.11919999999998"/>
  </r>
  <r>
    <x v="177"/>
    <x v="1"/>
    <x v="1"/>
    <s v="ЭС"/>
    <s v="Адрес88"/>
    <n v="1500001001"/>
    <x v="47"/>
    <x v="4"/>
    <s v="кг"/>
    <n v="13.6"/>
    <n v="972.94400000000007"/>
    <n v="1106.6320000000001"/>
    <n v="133.68799999999999"/>
  </r>
  <r>
    <x v="177"/>
    <x v="18"/>
    <x v="30"/>
    <s v="ЭС"/>
    <s v="Адрес92"/>
    <n v="252505"/>
    <x v="14"/>
    <x v="0"/>
    <s v="кг"/>
    <n v="10.5"/>
    <n v="963.34670000000006"/>
    <n v="1116.3599999999999"/>
    <n v="153.01329999999984"/>
  </r>
  <r>
    <x v="177"/>
    <x v="18"/>
    <x v="1"/>
    <s v="ЭС"/>
    <s v="Адрес88"/>
    <n v="1005052600"/>
    <x v="39"/>
    <x v="1"/>
    <s v="кг"/>
    <n v="15"/>
    <n v="1187.8499999999999"/>
    <n v="1350.75"/>
    <n v="162.90000000000009"/>
  </r>
  <r>
    <x v="177"/>
    <x v="1"/>
    <x v="41"/>
    <s v="См"/>
    <s v="Адрес137"/>
    <n v="170101"/>
    <x v="8"/>
    <x v="2"/>
    <s v="кг"/>
    <n v="7.5"/>
    <n v="1034.4473"/>
    <n v="1204.2750000000001"/>
    <n v="169.82770000000005"/>
  </r>
  <r>
    <x v="177"/>
    <x v="1"/>
    <x v="15"/>
    <s v="См"/>
    <s v="Адрес128"/>
    <n v="190000"/>
    <x v="54"/>
    <x v="6"/>
    <s v="кг"/>
    <n v="4.5999999999999996"/>
    <n v="1316.423"/>
    <n v="1497.4"/>
    <n v="180.97700000000009"/>
  </r>
  <r>
    <x v="177"/>
    <x v="1"/>
    <x v="106"/>
    <s v="Опт"/>
    <s v="Адрес166"/>
    <n v="1005201100"/>
    <x v="45"/>
    <x v="3"/>
    <s v="кг"/>
    <n v="4.5999999999999996"/>
    <n v="1316.423"/>
    <n v="1497.4"/>
    <n v="180.97700000000009"/>
  </r>
  <r>
    <x v="177"/>
    <x v="18"/>
    <x v="36"/>
    <s v="См"/>
    <s v="Адрес104"/>
    <n v="580000"/>
    <x v="3"/>
    <x v="2"/>
    <s v="кг"/>
    <n v="24"/>
    <n v="1786.1840000000002"/>
    <n v="2021.52"/>
    <n v="235.33599999999979"/>
  </r>
  <r>
    <x v="177"/>
    <x v="1"/>
    <x v="8"/>
    <s v="ЭС"/>
    <s v="Адрес157"/>
    <n v="1005712005"/>
    <x v="55"/>
    <x v="5"/>
    <s v="кг"/>
    <n v="8"/>
    <n v="1869.5920000000001"/>
    <n v="2126.4"/>
    <n v="256.80799999999999"/>
  </r>
  <r>
    <x v="177"/>
    <x v="18"/>
    <x v="95"/>
    <s v="ЭС"/>
    <s v="Адрес155"/>
    <n v="1005201000"/>
    <x v="4"/>
    <x v="3"/>
    <s v="кг"/>
    <n v="12"/>
    <n v="1989.2424000000001"/>
    <n v="2382.6"/>
    <n v="393.35759999999982"/>
  </r>
  <r>
    <x v="177"/>
    <x v="18"/>
    <x v="37"/>
    <s v="ЭС"/>
    <s v="Адрес181"/>
    <n v="260100"/>
    <x v="16"/>
    <x v="6"/>
    <s v="кг"/>
    <n v="37.5"/>
    <n v="2039.15"/>
    <n v="2576.25"/>
    <n v="537.09999999999991"/>
  </r>
  <r>
    <x v="178"/>
    <x v="18"/>
    <x v="4"/>
    <s v="ЭС"/>
    <s v="Адрес77"/>
    <n v="270300"/>
    <x v="61"/>
    <x v="0"/>
    <s v="кг"/>
    <n v="2.6880000000000002"/>
    <n v="290.62880000000001"/>
    <n v="308"/>
    <n v="17.371199999999988"/>
  </r>
  <r>
    <x v="178"/>
    <x v="18"/>
    <x v="4"/>
    <s v="ЭС"/>
    <s v="Адрес77"/>
    <n v="1005040800"/>
    <x v="9"/>
    <x v="5"/>
    <s v="кг"/>
    <n v="3"/>
    <n v="214.62"/>
    <n v="244.11"/>
    <n v="29.490000000000009"/>
  </r>
  <r>
    <x v="178"/>
    <x v="18"/>
    <x v="47"/>
    <s v="ЭС"/>
    <s v="Адрес162"/>
    <n v="1005040800"/>
    <x v="9"/>
    <x v="5"/>
    <s v="кг"/>
    <n v="3"/>
    <n v="214.62"/>
    <n v="244.11"/>
    <n v="29.490000000000009"/>
  </r>
  <r>
    <x v="178"/>
    <x v="1"/>
    <x v="11"/>
    <s v="Опт"/>
    <s v="Адрес115"/>
    <n v="1500000601"/>
    <x v="78"/>
    <x v="4"/>
    <s v="кг"/>
    <n v="3.4"/>
    <n v="243.23600000000002"/>
    <n v="276.65800000000002"/>
    <n v="33.421999999999997"/>
  </r>
  <r>
    <x v="178"/>
    <x v="18"/>
    <x v="40"/>
    <s v="ЭС"/>
    <s v="Адрес76"/>
    <n v="1005300000"/>
    <x v="36"/>
    <x v="7"/>
    <s v="кг"/>
    <n v="7"/>
    <n v="748.79700000000003"/>
    <n v="797.44"/>
    <n v="48.643000000000029"/>
  </r>
  <r>
    <x v="178"/>
    <x v="1"/>
    <x v="11"/>
    <s v="Опт"/>
    <s v="Адрес115"/>
    <n v="1005212000"/>
    <x v="57"/>
    <x v="3"/>
    <s v="кг"/>
    <n v="2.5"/>
    <n v="344.81580000000002"/>
    <n v="401.42500000000001"/>
    <n v="56.609199999999987"/>
  </r>
  <r>
    <x v="178"/>
    <x v="18"/>
    <x v="88"/>
    <s v="ЭС"/>
    <s v="Адрес71"/>
    <n v="190000"/>
    <x v="54"/>
    <x v="6"/>
    <s v="кг"/>
    <n v="8"/>
    <n v="427.23200000000003"/>
    <n v="484.24"/>
    <n v="57.007999999999981"/>
  </r>
  <r>
    <x v="178"/>
    <x v="18"/>
    <x v="19"/>
    <s v="ЭС"/>
    <s v="Адрес134"/>
    <n v="251000"/>
    <x v="22"/>
    <x v="6"/>
    <s v="кг"/>
    <n v="5"/>
    <n v="477"/>
    <n v="542.5"/>
    <n v="65.5"/>
  </r>
  <r>
    <x v="178"/>
    <x v="18"/>
    <x v="29"/>
    <s v="ЭС"/>
    <s v="Адрес107"/>
    <n v="1005712005"/>
    <x v="55"/>
    <x v="5"/>
    <s v="кг"/>
    <n v="4.8"/>
    <n v="506.25840000000005"/>
    <n v="580.79999999999995"/>
    <n v="74.541599999999903"/>
  </r>
  <r>
    <x v="178"/>
    <x v="18"/>
    <x v="1"/>
    <s v="ЭС"/>
    <s v="Адрес88"/>
    <n v="1005040500"/>
    <x v="11"/>
    <x v="5"/>
    <s v="кг"/>
    <n v="6.4"/>
    <n v="520.70400000000006"/>
    <n v="607.20000000000005"/>
    <n v="86.495999999999981"/>
  </r>
  <r>
    <x v="178"/>
    <x v="18"/>
    <x v="12"/>
    <s v="ЭС"/>
    <s v="Адрес142"/>
    <n v="1005050100"/>
    <x v="69"/>
    <x v="1"/>
    <s v="кг"/>
    <n v="7"/>
    <n v="701.05"/>
    <n v="797.44"/>
    <n v="96.3900000000001"/>
  </r>
  <r>
    <x v="178"/>
    <x v="18"/>
    <x v="4"/>
    <s v="ЭС"/>
    <s v="Адрес77"/>
    <n v="1005040500"/>
    <x v="11"/>
    <x v="5"/>
    <s v="кг"/>
    <n v="4"/>
    <n v="820"/>
    <n v="933.2"/>
    <n v="113.20000000000005"/>
  </r>
  <r>
    <x v="178"/>
    <x v="18"/>
    <x v="20"/>
    <s v="ЭС"/>
    <s v="Адрес140"/>
    <n v="260000"/>
    <x v="79"/>
    <x v="6"/>
    <s v="кг"/>
    <n v="4"/>
    <n v="858.4"/>
    <n v="976.8"/>
    <n v="118.39999999999998"/>
  </r>
  <r>
    <x v="178"/>
    <x v="18"/>
    <x v="18"/>
    <s v="С"/>
    <s v="Адрес135"/>
    <n v="251000"/>
    <x v="22"/>
    <x v="6"/>
    <s v="кг"/>
    <n v="4"/>
    <n v="934.8"/>
    <n v="1063.2"/>
    <n v="128.40000000000009"/>
  </r>
  <r>
    <x v="178"/>
    <x v="18"/>
    <x v="5"/>
    <s v="ЭС"/>
    <s v="Адрес89"/>
    <n v="1005050300"/>
    <x v="74"/>
    <x v="1"/>
    <s v="кг"/>
    <n v="4"/>
    <n v="934.79600000000005"/>
    <n v="1063.2"/>
    <n v="128.404"/>
  </r>
  <r>
    <x v="178"/>
    <x v="18"/>
    <x v="61"/>
    <s v="ЭС"/>
    <s v="Адрес180"/>
    <n v="1005050300"/>
    <x v="74"/>
    <x v="1"/>
    <s v="кг"/>
    <n v="5"/>
    <n v="582.71749999999997"/>
    <n v="716.1"/>
    <n v="133.38250000000005"/>
  </r>
  <r>
    <x v="178"/>
    <x v="18"/>
    <x v="0"/>
    <s v="С"/>
    <s v="Адрес151"/>
    <n v="1005212000"/>
    <x v="57"/>
    <x v="3"/>
    <s v="кг"/>
    <n v="3.5"/>
    <n v="626.74570000000006"/>
    <n v="778.43499999999995"/>
    <n v="151.68929999999989"/>
  </r>
  <r>
    <x v="178"/>
    <x v="18"/>
    <x v="37"/>
    <s v="ЭС"/>
    <s v="Адрес181"/>
    <n v="1005040800"/>
    <x v="9"/>
    <x v="5"/>
    <s v="кг"/>
    <n v="4"/>
    <n v="1316"/>
    <n v="1497.2"/>
    <n v="181.20000000000005"/>
  </r>
  <r>
    <x v="178"/>
    <x v="18"/>
    <x v="106"/>
    <s v="Опт"/>
    <s v="Адрес166"/>
    <n v="1005050000"/>
    <x v="76"/>
    <x v="1"/>
    <s v="кг"/>
    <n v="4"/>
    <n v="1316"/>
    <n v="1497.2"/>
    <n v="181.20000000000005"/>
  </r>
  <r>
    <x v="178"/>
    <x v="18"/>
    <x v="10"/>
    <s v="См"/>
    <s v="Адрес143"/>
    <n v="1005050300"/>
    <x v="74"/>
    <x v="1"/>
    <s v="кг"/>
    <n v="12"/>
    <n v="1157.9724000000001"/>
    <n v="1341"/>
    <n v="183.02759999999989"/>
  </r>
  <r>
    <x v="178"/>
    <x v="18"/>
    <x v="46"/>
    <s v="С"/>
    <s v="Адрес75"/>
    <n v="1005274000"/>
    <x v="71"/>
    <x v="7"/>
    <s v="кг"/>
    <n v="7"/>
    <n v="1368.7667000000001"/>
    <n v="1556.87"/>
    <n v="188.10329999999976"/>
  </r>
  <r>
    <x v="178"/>
    <x v="1"/>
    <x v="124"/>
    <s v="Нт"/>
    <s v="Адрес9"/>
    <n v="1005040200"/>
    <x v="21"/>
    <x v="5"/>
    <s v="кг"/>
    <n v="3"/>
    <n v="0"/>
    <n v="244.11"/>
    <n v="244.11"/>
  </r>
  <r>
    <x v="178"/>
    <x v="18"/>
    <x v="30"/>
    <s v="ЭС"/>
    <s v="Адрес92"/>
    <n v="1005201500"/>
    <x v="44"/>
    <x v="3"/>
    <s v="кг"/>
    <n v="8"/>
    <n v="1321.5632000000001"/>
    <n v="1588.4"/>
    <n v="266.83680000000004"/>
  </r>
  <r>
    <x v="178"/>
    <x v="18"/>
    <x v="49"/>
    <s v="Мм"/>
    <s v="Адрес45"/>
    <n v="1005050100"/>
    <x v="69"/>
    <x v="1"/>
    <s v="кг"/>
    <n v="15.6"/>
    <n v="2198.9299999999998"/>
    <n v="2508"/>
    <n v="309.07000000000016"/>
  </r>
  <r>
    <x v="179"/>
    <x v="18"/>
    <x v="34"/>
    <s v="С"/>
    <s v="Адрес120"/>
    <n v="251000"/>
    <x v="22"/>
    <x v="6"/>
    <s v="кг"/>
    <n v="2.52"/>
    <n v="206.64"/>
    <n v="234.78"/>
    <n v="28.140000000000015"/>
  </r>
  <r>
    <x v="179"/>
    <x v="18"/>
    <x v="20"/>
    <s v="ЭС"/>
    <s v="Адрес140"/>
    <n v="20000"/>
    <x v="48"/>
    <x v="0"/>
    <s v="кг"/>
    <n v="3.5"/>
    <n v="326.81360000000001"/>
    <n v="372.12"/>
    <n v="45.306399999999996"/>
  </r>
  <r>
    <x v="179"/>
    <x v="18"/>
    <x v="5"/>
    <s v="ЭС"/>
    <s v="Адрес89"/>
    <n v="280500"/>
    <x v="6"/>
    <x v="0"/>
    <s v="кг"/>
    <n v="4"/>
    <n v="352.78"/>
    <n v="401.6"/>
    <n v="48.82000000000005"/>
  </r>
  <r>
    <x v="179"/>
    <x v="18"/>
    <x v="47"/>
    <s v="ЭС"/>
    <s v="Адрес162"/>
    <n v="1005274600"/>
    <x v="32"/>
    <x v="7"/>
    <s v="кг"/>
    <n v="8"/>
    <n v="427.32960000000003"/>
    <n v="484.24"/>
    <n v="56.910399999999981"/>
  </r>
  <r>
    <x v="179"/>
    <x v="18"/>
    <x v="67"/>
    <s v="ЭС"/>
    <s v="Адрес149"/>
    <n v="1005220000"/>
    <x v="60"/>
    <x v="3"/>
    <s v="кг"/>
    <n v="5"/>
    <n v="591.77949999999998"/>
    <n v="658.75"/>
    <n v="66.970500000000015"/>
  </r>
  <r>
    <x v="179"/>
    <x v="18"/>
    <x v="31"/>
    <s v="ЭС"/>
    <s v="Адрес114"/>
    <n v="1005040600"/>
    <x v="53"/>
    <x v="5"/>
    <s v="кг"/>
    <n v="9"/>
    <n v="643.95000000000005"/>
    <n v="732.33"/>
    <n v="88.38"/>
  </r>
  <r>
    <x v="179"/>
    <x v="18"/>
    <x v="138"/>
    <s v="Мм"/>
    <s v="Адрес276"/>
    <n v="20200"/>
    <x v="70"/>
    <x v="0"/>
    <s v="кг"/>
    <n v="4"/>
    <n v="934.8"/>
    <n v="1063.2"/>
    <n v="128.40000000000009"/>
  </r>
  <r>
    <x v="179"/>
    <x v="18"/>
    <x v="14"/>
    <s v="ЭС"/>
    <s v="Адрес160"/>
    <n v="20100"/>
    <x v="5"/>
    <x v="0"/>
    <s v="кг"/>
    <n v="15"/>
    <n v="897.8"/>
    <n v="1030.5"/>
    <n v="132.70000000000005"/>
  </r>
  <r>
    <x v="179"/>
    <x v="18"/>
    <x v="40"/>
    <s v="ЭС"/>
    <s v="Адрес76"/>
    <n v="1005274600"/>
    <x v="32"/>
    <x v="7"/>
    <s v="кг"/>
    <n v="15"/>
    <n v="1179.2985000000001"/>
    <n v="1350.75"/>
    <n v="171.4514999999999"/>
  </r>
  <r>
    <x v="179"/>
    <x v="18"/>
    <x v="42"/>
    <s v="Мм"/>
    <s v="Адрес58"/>
    <n v="20200"/>
    <x v="70"/>
    <x v="0"/>
    <s v="кг"/>
    <n v="22"/>
    <n v="2283.3448000000003"/>
    <n v="2596.88"/>
    <n v="313.5351999999998"/>
  </r>
  <r>
    <x v="180"/>
    <x v="1"/>
    <x v="84"/>
    <s v="См"/>
    <s v="Адрес173"/>
    <n v="1005052500"/>
    <x v="51"/>
    <x v="1"/>
    <s v="кг"/>
    <n v="5.7"/>
    <n v="255.64500000000001"/>
    <n v="290.64300000000003"/>
    <n v="34.998000000000019"/>
  </r>
  <r>
    <x v="180"/>
    <x v="18"/>
    <x v="13"/>
    <s v="ЭС"/>
    <s v="Адрес161"/>
    <n v="5221000"/>
    <x v="13"/>
    <x v="6"/>
    <s v="кг"/>
    <n v="2.5"/>
    <n v="305.25"/>
    <n v="347.2"/>
    <n v="41.949999999999989"/>
  </r>
  <r>
    <x v="180"/>
    <x v="18"/>
    <x v="2"/>
    <s v="ЭС"/>
    <s v="Адрес154"/>
    <n v="270300"/>
    <x v="61"/>
    <x v="0"/>
    <s v="кг"/>
    <n v="2.64"/>
    <n v="400.5564"/>
    <n v="455.64"/>
    <n v="55.08359999999999"/>
  </r>
  <r>
    <x v="180"/>
    <x v="18"/>
    <x v="41"/>
    <s v="См"/>
    <s v="Адрес137"/>
    <n v="170101"/>
    <x v="8"/>
    <x v="2"/>
    <s v="кг"/>
    <n v="2.64"/>
    <n v="400.55280000000005"/>
    <n v="455.64"/>
    <n v="55.087199999999939"/>
  </r>
  <r>
    <x v="180"/>
    <x v="4"/>
    <x v="31"/>
    <s v="ЭС"/>
    <s v="Адрес114"/>
    <n v="1005052600"/>
    <x v="39"/>
    <x v="1"/>
    <s v="кг"/>
    <n v="3.5"/>
    <n v="355.07740000000001"/>
    <n v="422.625"/>
    <n v="67.547599999999989"/>
  </r>
  <r>
    <x v="180"/>
    <x v="18"/>
    <x v="13"/>
    <s v="ЭС"/>
    <s v="Адрес161"/>
    <n v="1005050300"/>
    <x v="74"/>
    <x v="1"/>
    <s v="кг"/>
    <n v="2.15"/>
    <n v="572.25400000000002"/>
    <n v="647.9"/>
    <n v="75.645999999999958"/>
  </r>
  <r>
    <x v="180"/>
    <x v="18"/>
    <x v="2"/>
    <s v="ЭС"/>
    <s v="Адрес154"/>
    <n v="1005274000"/>
    <x v="71"/>
    <x v="7"/>
    <s v="кг"/>
    <n v="3.5"/>
    <n v="684.38340000000005"/>
    <n v="778.43499999999995"/>
    <n v="94.051599999999894"/>
  </r>
  <r>
    <x v="180"/>
    <x v="1"/>
    <x v="153"/>
    <s v="Мм"/>
    <s v="Адрес272"/>
    <n v="580000"/>
    <x v="3"/>
    <x v="2"/>
    <s v="кг"/>
    <n v="4"/>
    <n v="820"/>
    <n v="933.2"/>
    <n v="113.20000000000005"/>
  </r>
  <r>
    <x v="180"/>
    <x v="1"/>
    <x v="67"/>
    <s v="ЭС"/>
    <s v="Адрес149"/>
    <n v="580000"/>
    <x v="3"/>
    <x v="2"/>
    <s v="кг"/>
    <n v="16"/>
    <n v="1190.7448000000002"/>
    <n v="1310"/>
    <n v="119.25519999999983"/>
  </r>
  <r>
    <x v="180"/>
    <x v="0"/>
    <x v="56"/>
    <s v="См"/>
    <s v="Адрес145"/>
    <n v="580000"/>
    <x v="3"/>
    <x v="2"/>
    <s v="кг"/>
    <n v="8"/>
    <n v="595.30560000000003"/>
    <n v="731.92"/>
    <n v="136.61439999999993"/>
  </r>
  <r>
    <x v="181"/>
    <x v="18"/>
    <x v="61"/>
    <s v="ЭС"/>
    <s v="Адрес180"/>
    <n v="1005040800"/>
    <x v="9"/>
    <x v="5"/>
    <s v="кг"/>
    <n v="3"/>
    <n v="214.62"/>
    <n v="244.11"/>
    <n v="29.490000000000009"/>
  </r>
  <r>
    <x v="181"/>
    <x v="1"/>
    <x v="3"/>
    <s v="С"/>
    <s v="Адрес156"/>
    <n v="1005052700"/>
    <x v="77"/>
    <x v="1"/>
    <s v="кг"/>
    <n v="1.65"/>
    <n v="272.68889999999999"/>
    <n v="310.31"/>
    <n v="37.621100000000013"/>
  </r>
  <r>
    <x v="181"/>
    <x v="18"/>
    <x v="31"/>
    <s v="ЭС"/>
    <s v="Адрес114"/>
    <n v="1005052700"/>
    <x v="77"/>
    <x v="1"/>
    <s v="кг"/>
    <n v="0.78500000000000003"/>
    <n v="305.19800000000004"/>
    <n v="347.15"/>
    <n v="41.951999999999941"/>
  </r>
  <r>
    <x v="181"/>
    <x v="1"/>
    <x v="13"/>
    <s v="ЭС"/>
    <s v="Адрес161"/>
    <n v="1005212101"/>
    <x v="20"/>
    <x v="3"/>
    <s v="кг"/>
    <n v="3.2"/>
    <n v="260.35200000000003"/>
    <n v="303.60000000000002"/>
    <n v="43.24799999999999"/>
  </r>
  <r>
    <x v="181"/>
    <x v="1"/>
    <x v="0"/>
    <s v="С"/>
    <s v="Адрес151"/>
    <n v="1005052700"/>
    <x v="77"/>
    <x v="1"/>
    <s v="кг"/>
    <n v="4.5999999999999996"/>
    <n v="470.86520000000002"/>
    <n v="536.59"/>
    <n v="65.724800000000016"/>
  </r>
  <r>
    <x v="181"/>
    <x v="1"/>
    <x v="2"/>
    <s v="ЭС"/>
    <s v="Адрес154"/>
    <n v="1005052700"/>
    <x v="77"/>
    <x v="1"/>
    <s v="кг"/>
    <n v="7"/>
    <n v="701.05"/>
    <n v="797.44"/>
    <n v="96.3900000000001"/>
  </r>
  <r>
    <x v="181"/>
    <x v="18"/>
    <x v="33"/>
    <s v="К"/>
    <s v="Адрес90"/>
    <n v="170101"/>
    <x v="8"/>
    <x v="2"/>
    <s v="кг"/>
    <n v="8"/>
    <n v="705.56"/>
    <n v="803.2"/>
    <n v="97.6400000000001"/>
  </r>
  <r>
    <x v="181"/>
    <x v="1"/>
    <x v="67"/>
    <s v="ЭС"/>
    <s v="Адрес149"/>
    <n v="1005052500"/>
    <x v="51"/>
    <x v="1"/>
    <s v="кг"/>
    <n v="7.5"/>
    <n v="407.83"/>
    <n v="515.25"/>
    <n v="107.42000000000002"/>
  </r>
  <r>
    <x v="181"/>
    <x v="18"/>
    <x v="4"/>
    <s v="ЭС"/>
    <s v="Адрес77"/>
    <n v="210100"/>
    <x v="18"/>
    <x v="6"/>
    <s v="кг"/>
    <n v="16"/>
    <n v="854.46400000000006"/>
    <n v="968.48"/>
    <n v="114.01599999999996"/>
  </r>
  <r>
    <x v="181"/>
    <x v="18"/>
    <x v="164"/>
    <s v="ЭС"/>
    <s v="Адрес70"/>
    <n v="270300"/>
    <x v="61"/>
    <x v="0"/>
    <s v="кг"/>
    <n v="3"/>
    <n v="588.29129999999998"/>
    <n v="732.3"/>
    <n v="144.00869999999998"/>
  </r>
  <r>
    <x v="182"/>
    <x v="1"/>
    <x v="170"/>
    <s v="Мм"/>
    <s v="Адрес280"/>
    <n v="1005212101"/>
    <x v="20"/>
    <x v="3"/>
    <s v="кг"/>
    <n v="8"/>
    <n v="427.23200000000003"/>
    <n v="441.12"/>
    <n v="13.887999999999977"/>
  </r>
  <r>
    <x v="182"/>
    <x v="18"/>
    <x v="14"/>
    <s v="ЭС"/>
    <s v="Адрес160"/>
    <n v="1005040500"/>
    <x v="11"/>
    <x v="5"/>
    <s v="кг"/>
    <n v="3"/>
    <n v="214.62"/>
    <n v="244.11"/>
    <n v="29.490000000000009"/>
  </r>
  <r>
    <x v="182"/>
    <x v="1"/>
    <x v="30"/>
    <s v="ЭС"/>
    <s v="Адрес92"/>
    <n v="1005050300"/>
    <x v="74"/>
    <x v="1"/>
    <s v="кг"/>
    <n v="3.5"/>
    <n v="365.10599999999999"/>
    <n v="398.72"/>
    <n v="33.614000000000033"/>
  </r>
  <r>
    <x v="182"/>
    <x v="1"/>
    <x v="23"/>
    <s v="Ст"/>
    <s v="Адрес136"/>
    <n v="1005212101"/>
    <x v="20"/>
    <x v="3"/>
    <s v="кг"/>
    <n v="5.7"/>
    <n v="255.62450000000001"/>
    <n v="290.64300000000003"/>
    <n v="35.018500000000017"/>
  </r>
  <r>
    <x v="182"/>
    <x v="18"/>
    <x v="28"/>
    <s v="ЭС"/>
    <s v="Адрес130"/>
    <n v="1005052700"/>
    <x v="77"/>
    <x v="1"/>
    <s v="кг"/>
    <n v="3.5"/>
    <n v="350.52499999999998"/>
    <n v="398.72"/>
    <n v="48.19500000000005"/>
  </r>
  <r>
    <x v="182"/>
    <x v="1"/>
    <x v="95"/>
    <s v="ЭС"/>
    <s v="Адрес155"/>
    <n v="1005050100"/>
    <x v="69"/>
    <x v="1"/>
    <s v="кг"/>
    <n v="3.5"/>
    <n v="350.52499999999998"/>
    <n v="398.72"/>
    <n v="48.19500000000005"/>
  </r>
  <r>
    <x v="182"/>
    <x v="18"/>
    <x v="24"/>
    <s v="См"/>
    <s v="Адрес87"/>
    <n v="270400"/>
    <x v="0"/>
    <x v="0"/>
    <s v="кг"/>
    <n v="4"/>
    <n v="350.238"/>
    <n v="401.6"/>
    <n v="51.362000000000023"/>
  </r>
  <r>
    <x v="182"/>
    <x v="18"/>
    <x v="37"/>
    <s v="ЭС"/>
    <s v="Адрес181"/>
    <n v="210200"/>
    <x v="19"/>
    <x v="6"/>
    <s v="кг"/>
    <n v="5"/>
    <n v="395.9"/>
    <n v="450.25"/>
    <n v="54.350000000000023"/>
  </r>
  <r>
    <x v="182"/>
    <x v="18"/>
    <x v="38"/>
    <s v="ЭС"/>
    <s v="Адрес72"/>
    <n v="580000"/>
    <x v="3"/>
    <x v="2"/>
    <s v="кг"/>
    <n v="2.64"/>
    <n v="400.56720000000001"/>
    <n v="455.64"/>
    <n v="55.072799999999972"/>
  </r>
  <r>
    <x v="182"/>
    <x v="1"/>
    <x v="29"/>
    <s v="ЭС"/>
    <s v="Адрес107"/>
    <n v="20000"/>
    <x v="48"/>
    <x v="0"/>
    <s v="кг"/>
    <n v="2.5"/>
    <n v="344.81580000000002"/>
    <n v="401.42500000000001"/>
    <n v="56.609199999999987"/>
  </r>
  <r>
    <x v="182"/>
    <x v="1"/>
    <x v="61"/>
    <s v="ЭС"/>
    <s v="Адрес180"/>
    <n v="20000"/>
    <x v="48"/>
    <x v="0"/>
    <s v="кг"/>
    <n v="3.5"/>
    <n v="315.35210000000001"/>
    <n v="372.12"/>
    <n v="56.767899999999997"/>
  </r>
  <r>
    <x v="182"/>
    <x v="18"/>
    <x v="67"/>
    <s v="ЭС"/>
    <s v="Адрес149"/>
    <n v="1005040800"/>
    <x v="9"/>
    <x v="5"/>
    <s v="кг"/>
    <n v="6"/>
    <n v="429.24"/>
    <n v="488.22"/>
    <n v="58.980000000000018"/>
  </r>
  <r>
    <x v="182"/>
    <x v="1"/>
    <x v="4"/>
    <s v="ЭС"/>
    <s v="Адрес77"/>
    <n v="20100"/>
    <x v="5"/>
    <x v="0"/>
    <s v="кг"/>
    <n v="8"/>
    <n v="426.85680000000002"/>
    <n v="486"/>
    <n v="59.143199999999979"/>
  </r>
  <r>
    <x v="182"/>
    <x v="18"/>
    <x v="66"/>
    <s v="ЭС"/>
    <s v="Адрес69"/>
    <n v="1005360000"/>
    <x v="30"/>
    <x v="7"/>
    <s v="кг"/>
    <n v="11.4"/>
    <n v="511.29"/>
    <n v="581.28600000000006"/>
    <n v="69.996000000000038"/>
  </r>
  <r>
    <x v="182"/>
    <x v="1"/>
    <x v="46"/>
    <s v="С"/>
    <s v="Адрес75"/>
    <n v="20000"/>
    <x v="48"/>
    <x v="0"/>
    <s v="кг"/>
    <n v="16"/>
    <n v="854.76800000000003"/>
    <n v="925.36"/>
    <n v="70.591999999999985"/>
  </r>
  <r>
    <x v="182"/>
    <x v="1"/>
    <x v="219"/>
    <s v="Мм"/>
    <s v="Адрес220"/>
    <n v="1005212101"/>
    <x v="20"/>
    <x v="3"/>
    <s v="кг"/>
    <n v="2.2999999999999998"/>
    <n v="544.08800000000008"/>
    <n v="618.83800000000008"/>
    <n v="74.75"/>
  </r>
  <r>
    <x v="182"/>
    <x v="1"/>
    <x v="66"/>
    <s v="ЭС"/>
    <s v="Адрес69"/>
    <n v="1005050000"/>
    <x v="76"/>
    <x v="1"/>
    <s v="кг"/>
    <n v="10.199999999999999"/>
    <n v="729.70800000000008"/>
    <n v="829.97400000000005"/>
    <n v="100.26599999999996"/>
  </r>
  <r>
    <x v="182"/>
    <x v="1"/>
    <x v="80"/>
    <s v="ЭС"/>
    <s v="Адрес105"/>
    <n v="1005050000"/>
    <x v="76"/>
    <x v="1"/>
    <s v="кг"/>
    <n v="7"/>
    <n v="633.74850000000004"/>
    <n v="744.24"/>
    <n v="110.49149999999997"/>
  </r>
  <r>
    <x v="182"/>
    <x v="1"/>
    <x v="27"/>
    <s v="См"/>
    <s v="Адрес106"/>
    <n v="190000"/>
    <x v="54"/>
    <x v="6"/>
    <s v="кг"/>
    <n v="10"/>
    <n v="778.77499999999998"/>
    <n v="889.6"/>
    <n v="110.82500000000005"/>
  </r>
  <r>
    <x v="182"/>
    <x v="1"/>
    <x v="1"/>
    <s v="ЭС"/>
    <s v="Адрес88"/>
    <n v="20200"/>
    <x v="70"/>
    <x v="0"/>
    <s v="кг"/>
    <n v="16"/>
    <n v="852.86880000000008"/>
    <n v="972"/>
    <n v="119.13119999999992"/>
  </r>
  <r>
    <x v="182"/>
    <x v="18"/>
    <x v="31"/>
    <s v="ЭС"/>
    <s v="Адрес114"/>
    <n v="260100"/>
    <x v="16"/>
    <x v="6"/>
    <s v="кг"/>
    <n v="3"/>
    <n v="595.96350000000007"/>
    <n v="732.3"/>
    <n v="136.33649999999989"/>
  </r>
  <r>
    <x v="182"/>
    <x v="1"/>
    <x v="35"/>
    <s v="ЭС"/>
    <s v="Адрес103"/>
    <n v="1005050000"/>
    <x v="76"/>
    <x v="1"/>
    <s v="кг"/>
    <n v="7"/>
    <n v="602.54039999999998"/>
    <n v="744.24"/>
    <n v="141.69960000000003"/>
  </r>
  <r>
    <x v="182"/>
    <x v="18"/>
    <x v="78"/>
    <s v="Мм"/>
    <s v="Адрес126"/>
    <n v="1005040500"/>
    <x v="11"/>
    <x v="5"/>
    <s v="кг"/>
    <n v="7.5"/>
    <n v="356.495"/>
    <n v="515.25"/>
    <n v="158.755"/>
  </r>
  <r>
    <x v="182"/>
    <x v="18"/>
    <x v="37"/>
    <s v="ЭС"/>
    <s v="Адрес181"/>
    <n v="1005186300"/>
    <x v="37"/>
    <x v="3"/>
    <s v="кг"/>
    <n v="4"/>
    <n v="125.78280000000001"/>
    <n v="290.76"/>
    <n v="164.97719999999998"/>
  </r>
  <r>
    <x v="182"/>
    <x v="18"/>
    <x v="10"/>
    <s v="См"/>
    <s v="Адрес143"/>
    <n v="1005360000"/>
    <x v="30"/>
    <x v="7"/>
    <s v="кг"/>
    <n v="25.5"/>
    <n v="1265.0550000000001"/>
    <n v="1438.71"/>
    <n v="173.65499999999997"/>
  </r>
  <r>
    <x v="182"/>
    <x v="1"/>
    <x v="95"/>
    <s v="ЭС"/>
    <s v="Адрес155"/>
    <n v="20000"/>
    <x v="48"/>
    <x v="0"/>
    <s v="кг"/>
    <n v="24"/>
    <n v="1282.0968"/>
    <n v="1458"/>
    <n v="175.90319999999997"/>
  </r>
  <r>
    <x v="182"/>
    <x v="18"/>
    <x v="22"/>
    <s v="ЭС"/>
    <s v="Адрес129"/>
    <n v="1005360000"/>
    <x v="30"/>
    <x v="7"/>
    <s v="кг"/>
    <n v="6"/>
    <n v="1176.4212"/>
    <n v="1464.6"/>
    <n v="288.17879999999991"/>
  </r>
  <r>
    <x v="182"/>
    <x v="18"/>
    <x v="21"/>
    <s v="ЭС"/>
    <s v="Адрес141"/>
    <n v="580000"/>
    <x v="3"/>
    <x v="2"/>
    <s v="кг"/>
    <n v="26.1"/>
    <n v="2439.741"/>
    <n v="2774.9520000000002"/>
    <n v="335.21100000000024"/>
  </r>
  <r>
    <x v="182"/>
    <x v="18"/>
    <x v="7"/>
    <s v="См"/>
    <s v="Адрес118"/>
    <n v="1005360000"/>
    <x v="30"/>
    <x v="7"/>
    <s v="кг"/>
    <n v="7.5"/>
    <n v="1580.076"/>
    <n v="1952.85"/>
    <n v="372.77399999999989"/>
  </r>
  <r>
    <x v="182"/>
    <x v="18"/>
    <x v="199"/>
    <s v="Мм"/>
    <s v="Адрес278"/>
    <n v="580000"/>
    <x v="3"/>
    <x v="2"/>
    <s v="кг"/>
    <n v="48"/>
    <n v="3572.1008000000002"/>
    <n v="4043.04"/>
    <n v="470.9391999999998"/>
  </r>
  <r>
    <x v="183"/>
    <x v="18"/>
    <x v="73"/>
    <s v="С"/>
    <s v="Адрес93"/>
    <n v="1005051700"/>
    <x v="2"/>
    <x v="1"/>
    <s v="кг"/>
    <n v="3.5"/>
    <n v="393.70590000000004"/>
    <n v="398.72"/>
    <n v="5.0140999999999849"/>
  </r>
  <r>
    <x v="183"/>
    <x v="18"/>
    <x v="3"/>
    <s v="С"/>
    <s v="Адрес156"/>
    <n v="270200"/>
    <x v="56"/>
    <x v="0"/>
    <s v="кг"/>
    <n v="2.6880000000000002"/>
    <n v="290.62880000000001"/>
    <n v="308"/>
    <n v="17.371199999999988"/>
  </r>
  <r>
    <x v="183"/>
    <x v="18"/>
    <x v="1"/>
    <s v="ЭС"/>
    <s v="Адрес88"/>
    <n v="1005712305"/>
    <x v="59"/>
    <x v="5"/>
    <s v="кг"/>
    <n v="1.65"/>
    <n v="230.78"/>
    <n v="262.57"/>
    <n v="31.789999999999992"/>
  </r>
  <r>
    <x v="183"/>
    <x v="1"/>
    <x v="200"/>
    <s v="Мм"/>
    <s v="Адрес20"/>
    <n v="170000"/>
    <x v="67"/>
    <x v="2"/>
    <s v="кг"/>
    <n v="2.8"/>
    <n v="273.87360000000001"/>
    <n v="308"/>
    <n v="34.12639999999999"/>
  </r>
  <r>
    <x v="183"/>
    <x v="18"/>
    <x v="80"/>
    <s v="ЭС"/>
    <s v="Адрес105"/>
    <n v="1005300000"/>
    <x v="36"/>
    <x v="7"/>
    <s v="кг"/>
    <n v="1.65"/>
    <n v="272.68889999999999"/>
    <n v="310.31"/>
    <n v="37.621100000000013"/>
  </r>
  <r>
    <x v="183"/>
    <x v="18"/>
    <x v="80"/>
    <s v="ЭС"/>
    <s v="Адрес105"/>
    <n v="1005300000"/>
    <x v="36"/>
    <x v="7"/>
    <s v="кг"/>
    <n v="0.98"/>
    <n v="280.92700000000002"/>
    <n v="320.05"/>
    <n v="39.12299999999999"/>
  </r>
  <r>
    <x v="183"/>
    <x v="18"/>
    <x v="13"/>
    <s v="ЭС"/>
    <s v="Адрес161"/>
    <n v="1005220000"/>
    <x v="60"/>
    <x v="3"/>
    <s v="кг"/>
    <n v="3.5"/>
    <n v="327.14499999999998"/>
    <n v="372.12"/>
    <n v="44.975000000000023"/>
  </r>
  <r>
    <x v="183"/>
    <x v="1"/>
    <x v="20"/>
    <s v="ЭС"/>
    <s v="Адрес140"/>
    <n v="1005186400"/>
    <x v="10"/>
    <x v="3"/>
    <s v="кг"/>
    <n v="2.4"/>
    <n v="209.2654"/>
    <n v="255.16800000000001"/>
    <n v="45.902600000000007"/>
  </r>
  <r>
    <x v="183"/>
    <x v="1"/>
    <x v="27"/>
    <s v="См"/>
    <s v="Адрес106"/>
    <n v="5162402"/>
    <x v="31"/>
    <x v="6"/>
    <s v="кг"/>
    <n v="3.2"/>
    <n v="256.55600000000004"/>
    <n v="303.60000000000002"/>
    <n v="47.043999999999983"/>
  </r>
  <r>
    <x v="183"/>
    <x v="18"/>
    <x v="17"/>
    <s v="ЭС"/>
    <s v="Адрес132"/>
    <n v="1005274000"/>
    <x v="71"/>
    <x v="7"/>
    <s v="кг"/>
    <n v="2.64"/>
    <n v="400.5564"/>
    <n v="455.64"/>
    <n v="55.08359999999999"/>
  </r>
  <r>
    <x v="183"/>
    <x v="18"/>
    <x v="32"/>
    <s v="ЭС"/>
    <s v="Адрес163"/>
    <n v="220000"/>
    <x v="17"/>
    <x v="6"/>
    <s v="кг"/>
    <n v="7.5"/>
    <n v="453"/>
    <n v="515.25"/>
    <n v="62.25"/>
  </r>
  <r>
    <x v="183"/>
    <x v="1"/>
    <x v="3"/>
    <s v="С"/>
    <s v="Адрес156"/>
    <n v="1005274300"/>
    <x v="75"/>
    <x v="7"/>
    <s v="кг"/>
    <n v="1.92"/>
    <n v="467.5"/>
    <n v="531.70000000000005"/>
    <n v="64.200000000000045"/>
  </r>
  <r>
    <x v="183"/>
    <x v="1"/>
    <x v="56"/>
    <s v="См"/>
    <s v="Адрес145"/>
    <n v="1005244600"/>
    <x v="49"/>
    <x v="7"/>
    <s v="кг"/>
    <n v="2.7"/>
    <n v="474.15350000000001"/>
    <n v="547.803"/>
    <n v="73.649499999999989"/>
  </r>
  <r>
    <x v="183"/>
    <x v="1"/>
    <x v="156"/>
    <s v="См"/>
    <s v="Адрес192"/>
    <n v="1005400001"/>
    <x v="43"/>
    <x v="7"/>
    <s v="кг"/>
    <n v="2.2999999999999998"/>
    <n v="542.97270000000003"/>
    <n v="618.83800000000008"/>
    <n v="75.865300000000047"/>
  </r>
  <r>
    <x v="183"/>
    <x v="18"/>
    <x v="29"/>
    <s v="ЭС"/>
    <s v="Адрес107"/>
    <n v="1005274300"/>
    <x v="75"/>
    <x v="7"/>
    <s v="кг"/>
    <n v="1.96"/>
    <n v="561.85400000000004"/>
    <n v="640.1"/>
    <n v="78.245999999999981"/>
  </r>
  <r>
    <x v="183"/>
    <x v="1"/>
    <x v="43"/>
    <s v="См"/>
    <s v="Адрес164"/>
    <n v="170000"/>
    <x v="67"/>
    <x v="2"/>
    <s v="кг"/>
    <n v="5"/>
    <n v="363.88150000000002"/>
    <n v="444.8"/>
    <n v="80.918499999999995"/>
  </r>
  <r>
    <x v="183"/>
    <x v="1"/>
    <x v="1"/>
    <s v="ЭС"/>
    <s v="Адрес88"/>
    <n v="1005400001"/>
    <x v="43"/>
    <x v="7"/>
    <s v="кг"/>
    <n v="6"/>
    <n v="588.57119999999998"/>
    <n v="670.5"/>
    <n v="81.928800000000024"/>
  </r>
  <r>
    <x v="183"/>
    <x v="1"/>
    <x v="22"/>
    <s v="ЭС"/>
    <s v="Адрес129"/>
    <n v="260200"/>
    <x v="66"/>
    <x v="6"/>
    <s v="кг"/>
    <n v="2.2999999999999998"/>
    <n v="658.24300000000005"/>
    <n v="748.7"/>
    <n v="90.456999999999994"/>
  </r>
  <r>
    <x v="183"/>
    <x v="1"/>
    <x v="10"/>
    <s v="См"/>
    <s v="Адрес143"/>
    <n v="1005010100"/>
    <x v="68"/>
    <x v="5"/>
    <s v="кг"/>
    <n v="6"/>
    <n v="572.1576"/>
    <n v="670.5"/>
    <n v="98.342399999999998"/>
  </r>
  <r>
    <x v="183"/>
    <x v="18"/>
    <x v="95"/>
    <s v="ЭС"/>
    <s v="Адрес155"/>
    <n v="1005051600"/>
    <x v="72"/>
    <x v="1"/>
    <s v="кг"/>
    <n v="8"/>
    <n v="387.09360000000004"/>
    <n v="486"/>
    <n v="98.906399999999962"/>
  </r>
  <r>
    <x v="183"/>
    <x v="1"/>
    <x v="18"/>
    <s v="С"/>
    <s v="Адрес135"/>
    <n v="20200"/>
    <x v="70"/>
    <x v="0"/>
    <s v="кг"/>
    <n v="10"/>
    <n v="791.8"/>
    <n v="900.5"/>
    <n v="108.70000000000005"/>
  </r>
  <r>
    <x v="183"/>
    <x v="18"/>
    <x v="19"/>
    <s v="ЭС"/>
    <s v="Адрес134"/>
    <n v="1005040500"/>
    <x v="11"/>
    <x v="5"/>
    <s v="кг"/>
    <n v="12"/>
    <n v="858.48"/>
    <n v="976.44"/>
    <n v="117.96000000000004"/>
  </r>
  <r>
    <x v="183"/>
    <x v="18"/>
    <x v="6"/>
    <s v="С"/>
    <s v="Адрес78"/>
    <n v="1005360000"/>
    <x v="30"/>
    <x v="7"/>
    <s v="кг"/>
    <n v="2.5"/>
    <n v="526.69200000000001"/>
    <n v="650.95000000000005"/>
    <n v="124.25800000000004"/>
  </r>
  <r>
    <x v="183"/>
    <x v="18"/>
    <x v="46"/>
    <s v="С"/>
    <s v="Адрес75"/>
    <n v="252505"/>
    <x v="14"/>
    <x v="0"/>
    <s v="кг"/>
    <n v="4"/>
    <n v="934.8"/>
    <n v="1063.2"/>
    <n v="128.40000000000009"/>
  </r>
  <r>
    <x v="183"/>
    <x v="1"/>
    <x v="2"/>
    <s v="ЭС"/>
    <s v="Адрес154"/>
    <n v="1005201500"/>
    <x v="44"/>
    <x v="3"/>
    <s v="кг"/>
    <n v="4"/>
    <n v="660.78160000000003"/>
    <n v="794.2"/>
    <n v="133.41840000000002"/>
  </r>
  <r>
    <x v="183"/>
    <x v="1"/>
    <x v="16"/>
    <s v="ЭС"/>
    <s v="Адрес146"/>
    <n v="1005201100"/>
    <x v="45"/>
    <x v="3"/>
    <s v="кг"/>
    <n v="4"/>
    <n v="648.61080000000004"/>
    <n v="794.2"/>
    <n v="145.58920000000001"/>
  </r>
  <r>
    <x v="183"/>
    <x v="1"/>
    <x v="128"/>
    <s v="Мм"/>
    <s v="Адрес260"/>
    <n v="170000"/>
    <x v="67"/>
    <x v="2"/>
    <s v="кг"/>
    <n v="16"/>
    <n v="813.09199999999998"/>
    <n v="972"/>
    <n v="158.90800000000002"/>
  </r>
  <r>
    <x v="183"/>
    <x v="18"/>
    <x v="17"/>
    <s v="ЭС"/>
    <s v="Адрес132"/>
    <n v="1005040500"/>
    <x v="11"/>
    <x v="5"/>
    <s v="кг"/>
    <n v="8.25"/>
    <n v="1153.9000000000001"/>
    <n v="1312.85"/>
    <n v="158.94999999999982"/>
  </r>
  <r>
    <x v="183"/>
    <x v="1"/>
    <x v="18"/>
    <s v="С"/>
    <s v="Адрес135"/>
    <n v="170100"/>
    <x v="73"/>
    <x v="2"/>
    <s v="кг"/>
    <n v="4"/>
    <n v="1316"/>
    <n v="1497.2"/>
    <n v="181.20000000000005"/>
  </r>
  <r>
    <x v="183"/>
    <x v="18"/>
    <x v="75"/>
    <s v="ЭС"/>
    <s v="Адрес150"/>
    <n v="580000"/>
    <x v="3"/>
    <x v="2"/>
    <s v="кг"/>
    <n v="128"/>
    <n v="9525.6912000000011"/>
    <n v="10781.44"/>
    <n v="1255.7487999999994"/>
  </r>
  <r>
    <x v="184"/>
    <x v="1"/>
    <x v="4"/>
    <s v="ЭС"/>
    <s v="Адрес77"/>
    <n v="5190002"/>
    <x v="25"/>
    <x v="6"/>
    <s v="кг"/>
    <n v="2.52"/>
    <n v="206.64"/>
    <n v="234.78"/>
    <n v="28.140000000000015"/>
  </r>
  <r>
    <x v="184"/>
    <x v="18"/>
    <x v="31"/>
    <s v="ЭС"/>
    <s v="Адрес114"/>
    <n v="5190002"/>
    <x v="25"/>
    <x v="6"/>
    <s v="кг"/>
    <n v="2.5"/>
    <n v="305.25"/>
    <n v="347.2"/>
    <n v="41.949999999999989"/>
  </r>
  <r>
    <x v="184"/>
    <x v="1"/>
    <x v="5"/>
    <s v="ЭС"/>
    <s v="Адрес89"/>
    <n v="1005186200"/>
    <x v="64"/>
    <x v="3"/>
    <s v="кг"/>
    <n v="5"/>
    <n v="395.95"/>
    <n v="450.25"/>
    <n v="54.300000000000011"/>
  </r>
  <r>
    <x v="184"/>
    <x v="18"/>
    <x v="73"/>
    <s v="С"/>
    <s v="Адрес93"/>
    <n v="1500000050"/>
    <x v="65"/>
    <x v="4"/>
    <s v="кг"/>
    <n v="2.64"/>
    <n v="400.56720000000001"/>
    <n v="455.64"/>
    <n v="55.072799999999972"/>
  </r>
  <r>
    <x v="184"/>
    <x v="1"/>
    <x v="16"/>
    <s v="ЭС"/>
    <s v="Адрес146"/>
    <n v="1005040600"/>
    <x v="53"/>
    <x v="5"/>
    <s v="кг"/>
    <n v="6"/>
    <n v="429.3"/>
    <n v="488.22"/>
    <n v="58.920000000000016"/>
  </r>
  <r>
    <x v="184"/>
    <x v="1"/>
    <x v="270"/>
    <s v="Мм"/>
    <s v="Адрес12"/>
    <n v="1005244300"/>
    <x v="62"/>
    <x v="7"/>
    <s v="кг"/>
    <n v="2.7"/>
    <n v="481.65300000000002"/>
    <n v="547.803"/>
    <n v="66.149999999999977"/>
  </r>
  <r>
    <x v="184"/>
    <x v="18"/>
    <x v="37"/>
    <s v="ЭС"/>
    <s v="Адрес181"/>
    <n v="1005712010"/>
    <x v="24"/>
    <x v="5"/>
    <s v="кг"/>
    <n v="4.8"/>
    <n v="509.98080000000004"/>
    <n v="580.79999999999995"/>
    <n v="70.81919999999991"/>
  </r>
  <r>
    <x v="184"/>
    <x v="1"/>
    <x v="95"/>
    <s v="ЭС"/>
    <s v="Адрес155"/>
    <n v="573100"/>
    <x v="23"/>
    <x v="2"/>
    <s v="кг"/>
    <n v="2.15"/>
    <n v="572.25400000000002"/>
    <n v="647.9"/>
    <n v="75.645999999999958"/>
  </r>
  <r>
    <x v="184"/>
    <x v="1"/>
    <x v="96"/>
    <s v="Мм"/>
    <s v="Адрес286"/>
    <n v="1005030501"/>
    <x v="34"/>
    <x v="5"/>
    <s v="кг"/>
    <n v="1.96"/>
    <n v="562.798"/>
    <n v="640.1"/>
    <n v="77.302000000000021"/>
  </r>
  <r>
    <x v="184"/>
    <x v="18"/>
    <x v="43"/>
    <s v="См"/>
    <s v="Адрес164"/>
    <n v="30000"/>
    <x v="15"/>
    <x v="0"/>
    <s v="кг"/>
    <n v="1.84"/>
    <n v="591.7432"/>
    <n v="682.16"/>
    <n v="90.416799999999967"/>
  </r>
  <r>
    <x v="184"/>
    <x v="18"/>
    <x v="46"/>
    <s v="С"/>
    <s v="Адрес75"/>
    <n v="1005274300"/>
    <x v="75"/>
    <x v="7"/>
    <s v="кг"/>
    <n v="4.8"/>
    <n v="755.52"/>
    <n v="859.2"/>
    <n v="103.68000000000006"/>
  </r>
  <r>
    <x v="184"/>
    <x v="18"/>
    <x v="69"/>
    <s v="ЭС"/>
    <s v="Адрес133"/>
    <n v="5160002"/>
    <x v="38"/>
    <x v="6"/>
    <s v="кг"/>
    <n v="7.5"/>
    <n v="407.83"/>
    <n v="515.25"/>
    <n v="107.42000000000002"/>
  </r>
  <r>
    <x v="184"/>
    <x v="18"/>
    <x v="31"/>
    <s v="ЭС"/>
    <s v="Адрес114"/>
    <n v="1005274300"/>
    <x v="75"/>
    <x v="7"/>
    <s v="кг"/>
    <n v="16"/>
    <n v="854.56640000000004"/>
    <n v="968.48"/>
    <n v="113.91359999999997"/>
  </r>
  <r>
    <x v="184"/>
    <x v="1"/>
    <x v="71"/>
    <s v="Мм"/>
    <s v="Адрес277"/>
    <n v="1005030501"/>
    <x v="34"/>
    <x v="5"/>
    <s v="кг"/>
    <n v="8.4"/>
    <n v="841.26"/>
    <n v="956.928"/>
    <n v="115.66800000000001"/>
  </r>
  <r>
    <x v="184"/>
    <x v="1"/>
    <x v="28"/>
    <s v="ЭС"/>
    <s v="Адрес130"/>
    <n v="170101"/>
    <x v="8"/>
    <x v="2"/>
    <s v="кг"/>
    <n v="2.496"/>
    <n v="915.84"/>
    <n v="1041.5999999999999"/>
    <n v="125.75999999999988"/>
  </r>
  <r>
    <x v="184"/>
    <x v="18"/>
    <x v="13"/>
    <s v="ЭС"/>
    <s v="Адрес161"/>
    <n v="1005274000"/>
    <x v="71"/>
    <x v="7"/>
    <s v="кг"/>
    <n v="4"/>
    <n v="934.8"/>
    <n v="1063.2"/>
    <n v="128.40000000000009"/>
  </r>
  <r>
    <x v="184"/>
    <x v="18"/>
    <x v="0"/>
    <s v="С"/>
    <s v="Адрес151"/>
    <n v="210100"/>
    <x v="18"/>
    <x v="6"/>
    <s v="кг"/>
    <n v="10"/>
    <n v="953.976"/>
    <n v="1085"/>
    <n v="131.024"/>
  </r>
  <r>
    <x v="184"/>
    <x v="1"/>
    <x v="37"/>
    <s v="ЭС"/>
    <s v="Адрес181"/>
    <n v="1005300500"/>
    <x v="28"/>
    <x v="7"/>
    <s v="кг"/>
    <n v="3.5"/>
    <n v="632.12620000000004"/>
    <n v="778.43499999999995"/>
    <n v="146.30879999999991"/>
  </r>
  <r>
    <x v="184"/>
    <x v="18"/>
    <x v="21"/>
    <s v="ЭС"/>
    <s v="Адрес141"/>
    <n v="1005040800"/>
    <x v="9"/>
    <x v="5"/>
    <s v="кг"/>
    <n v="15"/>
    <n v="1073.0999999999999"/>
    <n v="1220.55"/>
    <n v="147.45000000000005"/>
  </r>
  <r>
    <x v="184"/>
    <x v="1"/>
    <x v="154"/>
    <s v="Опт"/>
    <s v="Адрес152"/>
    <n v="1005300000"/>
    <x v="36"/>
    <x v="7"/>
    <s v="кг"/>
    <n v="3.5"/>
    <n v="627.96510000000001"/>
    <n v="778.43499999999995"/>
    <n v="150.46989999999994"/>
  </r>
  <r>
    <x v="184"/>
    <x v="18"/>
    <x v="34"/>
    <s v="С"/>
    <s v="Адрес120"/>
    <n v="1005051500"/>
    <x v="1"/>
    <x v="1"/>
    <s v="кг"/>
    <n v="4.3"/>
    <n v="1144.508"/>
    <n v="1295.8"/>
    <n v="151.29199999999992"/>
  </r>
  <r>
    <x v="184"/>
    <x v="18"/>
    <x v="95"/>
    <s v="ЭС"/>
    <s v="Адрес155"/>
    <n v="580000"/>
    <x v="3"/>
    <x v="2"/>
    <s v="кг"/>
    <n v="16"/>
    <n v="1190.6112000000001"/>
    <n v="1347.68"/>
    <n v="157.06880000000001"/>
  </r>
  <r>
    <x v="184"/>
    <x v="18"/>
    <x v="278"/>
    <s v="Мм"/>
    <s v="Адрес22"/>
    <n v="1005274000"/>
    <x v="71"/>
    <x v="7"/>
    <s v="кг"/>
    <n v="10.5"/>
    <n v="2053.1501000000003"/>
    <n v="2335.3049999999998"/>
    <n v="282.15489999999954"/>
  </r>
  <r>
    <x v="184"/>
    <x v="18"/>
    <x v="114"/>
    <s v="См"/>
    <s v="Адрес159"/>
    <n v="1005040800"/>
    <x v="9"/>
    <x v="5"/>
    <s v="кг"/>
    <n v="45"/>
    <n v="3563.1"/>
    <n v="4052.25"/>
    <n v="489.15000000000009"/>
  </r>
  <r>
    <x v="184"/>
    <x v="18"/>
    <x v="66"/>
    <s v="ЭС"/>
    <s v="Адрес69"/>
    <n v="1005274000"/>
    <x v="71"/>
    <x v="7"/>
    <s v="кг"/>
    <n v="55"/>
    <n v="6715.7250000000004"/>
    <n v="7638.4"/>
    <n v="922.67499999999927"/>
  </r>
  <r>
    <x v="185"/>
    <x v="18"/>
    <x v="279"/>
    <s v="См"/>
    <s v="Адрес187"/>
    <n v="270400"/>
    <x v="0"/>
    <x v="0"/>
    <s v="кг"/>
    <n v="1.65"/>
    <n v="229.9539"/>
    <n v="262.57"/>
    <n v="32.616099999999989"/>
  </r>
  <r>
    <x v="185"/>
    <x v="18"/>
    <x v="4"/>
    <s v="ЭС"/>
    <s v="Адрес77"/>
    <n v="1005040200"/>
    <x v="21"/>
    <x v="5"/>
    <s v="кг"/>
    <n v="5.7"/>
    <n v="255.62450000000001"/>
    <n v="290.64300000000003"/>
    <n v="35.018500000000017"/>
  </r>
  <r>
    <x v="185"/>
    <x v="18"/>
    <x v="197"/>
    <s v="Нт"/>
    <s v="Адрес125"/>
    <n v="270300"/>
    <x v="61"/>
    <x v="0"/>
    <s v="кг"/>
    <n v="5.7"/>
    <n v="255.58800000000002"/>
    <n v="290.64300000000003"/>
    <n v="35.055000000000007"/>
  </r>
  <r>
    <x v="185"/>
    <x v="18"/>
    <x v="182"/>
    <s v="Мм"/>
    <s v="Адрес73"/>
    <n v="280500"/>
    <x v="6"/>
    <x v="0"/>
    <s v="кг"/>
    <n v="5"/>
    <n v="391.0385"/>
    <n v="444.8"/>
    <n v="53.761500000000012"/>
  </r>
  <r>
    <x v="185"/>
    <x v="18"/>
    <x v="84"/>
    <s v="См"/>
    <s v="Адрес173"/>
    <n v="1005050400"/>
    <x v="52"/>
    <x v="1"/>
    <s v="кг"/>
    <n v="5"/>
    <n v="395.95"/>
    <n v="450.25"/>
    <n v="54.300000000000011"/>
  </r>
  <r>
    <x v="185"/>
    <x v="18"/>
    <x v="18"/>
    <s v="С"/>
    <s v="Адрес135"/>
    <n v="1005051500"/>
    <x v="1"/>
    <x v="1"/>
    <s v="кг"/>
    <n v="5"/>
    <n v="395.95"/>
    <n v="450.25"/>
    <n v="54.300000000000011"/>
  </r>
  <r>
    <x v="185"/>
    <x v="18"/>
    <x v="10"/>
    <s v="См"/>
    <s v="Адрес143"/>
    <n v="1500001200"/>
    <x v="84"/>
    <x v="4"/>
    <s v="кг"/>
    <n v="1.248"/>
    <n v="457.92"/>
    <n v="520.79999999999995"/>
    <n v="62.879999999999939"/>
  </r>
  <r>
    <x v="185"/>
    <x v="18"/>
    <x v="65"/>
    <s v="Опт"/>
    <s v="Адрес8"/>
    <n v="252005"/>
    <x v="12"/>
    <x v="0"/>
    <s v="кг"/>
    <n v="6"/>
    <n v="492.2328"/>
    <n v="559.91999999999996"/>
    <n v="67.687199999999962"/>
  </r>
  <r>
    <x v="185"/>
    <x v="18"/>
    <x v="20"/>
    <s v="ЭС"/>
    <s v="Адрес140"/>
    <n v="270400"/>
    <x v="0"/>
    <x v="0"/>
    <s v="кг"/>
    <n v="5"/>
    <n v="581.85"/>
    <n v="658.75"/>
    <n v="76.899999999999977"/>
  </r>
  <r>
    <x v="185"/>
    <x v="18"/>
    <x v="13"/>
    <s v="ЭС"/>
    <s v="Адрес161"/>
    <n v="252505"/>
    <x v="14"/>
    <x v="0"/>
    <s v="кг"/>
    <n v="5.5"/>
    <n v="570.9"/>
    <n v="649.22"/>
    <n v="78.32000000000005"/>
  </r>
  <r>
    <x v="185"/>
    <x v="18"/>
    <x v="30"/>
    <s v="ЭС"/>
    <s v="Адрес92"/>
    <n v="280500"/>
    <x v="6"/>
    <x v="0"/>
    <s v="кг"/>
    <n v="1.84"/>
    <n v="598.35520000000008"/>
    <n v="682.16"/>
    <n v="83.804799999999886"/>
  </r>
  <r>
    <x v="185"/>
    <x v="18"/>
    <x v="14"/>
    <s v="ЭС"/>
    <s v="Адрес160"/>
    <n v="270400"/>
    <x v="0"/>
    <x v="0"/>
    <s v="кг"/>
    <n v="8"/>
    <n v="702.35599999999999"/>
    <n v="803.2"/>
    <n v="100.84400000000005"/>
  </r>
  <r>
    <x v="185"/>
    <x v="9"/>
    <x v="2"/>
    <s v="ЭС"/>
    <s v="Адрес154"/>
    <n v="573100"/>
    <x v="23"/>
    <x v="2"/>
    <s v="кг"/>
    <n v="6"/>
    <n v="560.88"/>
    <n v="676.2"/>
    <n v="115.32000000000005"/>
  </r>
  <r>
    <x v="185"/>
    <x v="18"/>
    <x v="14"/>
    <s v="ЭС"/>
    <s v="Адрес160"/>
    <n v="1005040800"/>
    <x v="9"/>
    <x v="5"/>
    <s v="кг"/>
    <n v="9.6"/>
    <n v="785.23599999999999"/>
    <n v="910.8"/>
    <n v="125.56399999999996"/>
  </r>
  <r>
    <x v="185"/>
    <x v="18"/>
    <x v="61"/>
    <s v="ЭС"/>
    <s v="Адрес180"/>
    <n v="260000"/>
    <x v="79"/>
    <x v="6"/>
    <s v="кг"/>
    <n v="2.496"/>
    <n v="915.84"/>
    <n v="1041.5999999999999"/>
    <n v="125.75999999999988"/>
  </r>
  <r>
    <x v="185"/>
    <x v="18"/>
    <x v="61"/>
    <s v="ЭС"/>
    <s v="Адрес180"/>
    <n v="260000"/>
    <x v="79"/>
    <x v="6"/>
    <s v="кг"/>
    <n v="13.6"/>
    <n v="972.94400000000007"/>
    <n v="1106.6320000000001"/>
    <n v="133.68799999999999"/>
  </r>
  <r>
    <x v="185"/>
    <x v="18"/>
    <x v="31"/>
    <s v="ЭС"/>
    <s v="Адрес114"/>
    <n v="252505"/>
    <x v="14"/>
    <x v="0"/>
    <s v="кг"/>
    <n v="12"/>
    <n v="984.46559999999999"/>
    <n v="1119.8399999999999"/>
    <n v="135.37439999999992"/>
  </r>
  <r>
    <x v="185"/>
    <x v="18"/>
    <x v="10"/>
    <s v="См"/>
    <s v="Адрес143"/>
    <n v="1005201100"/>
    <x v="45"/>
    <x v="3"/>
    <s v="кг"/>
    <n v="4"/>
    <n v="648.61080000000004"/>
    <n v="794.2"/>
    <n v="145.58920000000001"/>
  </r>
  <r>
    <x v="185"/>
    <x v="18"/>
    <x v="47"/>
    <s v="ЭС"/>
    <s v="Адрес162"/>
    <n v="270400"/>
    <x v="0"/>
    <x v="0"/>
    <s v="кг"/>
    <n v="7.68"/>
    <n v="798.94080000000008"/>
    <n v="958.08"/>
    <n v="159.13919999999996"/>
  </r>
  <r>
    <x v="185"/>
    <x v="18"/>
    <x v="84"/>
    <s v="См"/>
    <s v="Адрес173"/>
    <n v="252505"/>
    <x v="14"/>
    <x v="0"/>
    <s v="кг"/>
    <n v="14"/>
    <n v="1284.4622000000002"/>
    <n v="1488.48"/>
    <n v="204.01779999999985"/>
  </r>
  <r>
    <x v="185"/>
    <x v="18"/>
    <x v="28"/>
    <s v="ЭС"/>
    <s v="Адрес130"/>
    <n v="260200"/>
    <x v="66"/>
    <x v="6"/>
    <s v="кг"/>
    <n v="15"/>
    <n v="1831.5675000000001"/>
    <n v="2083.1999999999998"/>
    <n v="251.63249999999971"/>
  </r>
  <r>
    <x v="185"/>
    <x v="18"/>
    <x v="30"/>
    <s v="ЭС"/>
    <s v="Адрес92"/>
    <n v="252505"/>
    <x v="14"/>
    <x v="0"/>
    <s v="кг"/>
    <n v="20"/>
    <n v="2327.4"/>
    <n v="2635"/>
    <n v="307.59999999999991"/>
  </r>
  <r>
    <x v="185"/>
    <x v="18"/>
    <x v="60"/>
    <s v="ЭС"/>
    <s v="Адрес64"/>
    <n v="260100"/>
    <x v="16"/>
    <x v="6"/>
    <s v="кг"/>
    <n v="20"/>
    <n v="1380.98"/>
    <n v="1779.2"/>
    <n v="398.22"/>
  </r>
  <r>
    <x v="185"/>
    <x v="18"/>
    <x v="36"/>
    <s v="См"/>
    <s v="Адрес104"/>
    <n v="260000"/>
    <x v="79"/>
    <x v="6"/>
    <s v="кг"/>
    <n v="64"/>
    <n v="3417.8560000000002"/>
    <n v="3873.92"/>
    <n v="456.06399999999985"/>
  </r>
  <r>
    <x v="186"/>
    <x v="18"/>
    <x v="15"/>
    <s v="См"/>
    <s v="Адрес128"/>
    <n v="1005051700"/>
    <x v="2"/>
    <x v="1"/>
    <s v="кг"/>
    <n v="7"/>
    <n v="787.41180000000008"/>
    <n v="797.44"/>
    <n v="10.02819999999997"/>
  </r>
  <r>
    <x v="186"/>
    <x v="18"/>
    <x v="15"/>
    <s v="См"/>
    <s v="Адрес128"/>
    <n v="1005712365"/>
    <x v="51"/>
    <x v="5"/>
    <s v="кг"/>
    <n v="1.65"/>
    <n v="230.78"/>
    <n v="262.57"/>
    <n v="31.789999999999992"/>
  </r>
  <r>
    <x v="186"/>
    <x v="18"/>
    <x v="13"/>
    <s v="ЭС"/>
    <s v="Адрес161"/>
    <n v="5221000"/>
    <x v="13"/>
    <x v="6"/>
    <s v="кг"/>
    <n v="1.65"/>
    <n v="229.67450000000002"/>
    <n v="262.57"/>
    <n v="32.89549999999997"/>
  </r>
  <r>
    <x v="186"/>
    <x v="18"/>
    <x v="66"/>
    <s v="ЭС"/>
    <s v="Адрес69"/>
    <n v="1500001001"/>
    <x v="47"/>
    <x v="4"/>
    <s v="кг"/>
    <n v="3.4"/>
    <n v="243.23600000000002"/>
    <n v="276.65800000000002"/>
    <n v="33.421999999999997"/>
  </r>
  <r>
    <x v="186"/>
    <x v="18"/>
    <x v="16"/>
    <s v="ЭС"/>
    <s v="Адрес146"/>
    <n v="1500000401"/>
    <x v="27"/>
    <x v="4"/>
    <s v="кг"/>
    <n v="3.4"/>
    <n v="243.23600000000002"/>
    <n v="276.65800000000002"/>
    <n v="33.421999999999997"/>
  </r>
  <r>
    <x v="186"/>
    <x v="18"/>
    <x v="39"/>
    <s v="ЭС"/>
    <s v="Адрес108"/>
    <n v="1005053500"/>
    <x v="58"/>
    <x v="1"/>
    <s v="кг"/>
    <n v="3"/>
    <n v="290.4144"/>
    <n v="335.25"/>
    <n v="44.835599999999999"/>
  </r>
  <r>
    <x v="186"/>
    <x v="18"/>
    <x v="30"/>
    <s v="ЭС"/>
    <s v="Адрес92"/>
    <n v="1500000801"/>
    <x v="7"/>
    <x v="4"/>
    <s v="кг"/>
    <n v="5.5"/>
    <n v="377.685"/>
    <n v="429.60500000000002"/>
    <n v="51.920000000000016"/>
  </r>
  <r>
    <x v="186"/>
    <x v="18"/>
    <x v="1"/>
    <s v="ЭС"/>
    <s v="Адрес88"/>
    <n v="210000"/>
    <x v="17"/>
    <x v="6"/>
    <s v="кг"/>
    <n v="5"/>
    <n v="395.9"/>
    <n v="450.25"/>
    <n v="54.350000000000023"/>
  </r>
  <r>
    <x v="186"/>
    <x v="18"/>
    <x v="45"/>
    <s v="Мм"/>
    <s v="Адрес292"/>
    <n v="1005051600"/>
    <x v="72"/>
    <x v="1"/>
    <s v="кг"/>
    <n v="2.64"/>
    <n v="400.55880000000002"/>
    <n v="455.64"/>
    <n v="55.081199999999967"/>
  </r>
  <r>
    <x v="186"/>
    <x v="18"/>
    <x v="4"/>
    <s v="ЭС"/>
    <s v="Адрес77"/>
    <n v="210000"/>
    <x v="17"/>
    <x v="6"/>
    <s v="кг"/>
    <n v="7.5"/>
    <n v="453"/>
    <n v="515.25"/>
    <n v="62.25"/>
  </r>
  <r>
    <x v="186"/>
    <x v="18"/>
    <x v="38"/>
    <s v="ЭС"/>
    <s v="Адрес72"/>
    <n v="1005050400"/>
    <x v="52"/>
    <x v="1"/>
    <s v="кг"/>
    <n v="1.96"/>
    <n v="562.79999999999995"/>
    <n v="640.1"/>
    <n v="77.300000000000068"/>
  </r>
  <r>
    <x v="186"/>
    <x v="18"/>
    <x v="4"/>
    <s v="ЭС"/>
    <s v="Адрес77"/>
    <n v="1005051500"/>
    <x v="1"/>
    <x v="1"/>
    <s v="кг"/>
    <n v="1.96"/>
    <n v="562.79999999999995"/>
    <n v="640.1"/>
    <n v="77.300000000000068"/>
  </r>
  <r>
    <x v="186"/>
    <x v="18"/>
    <x v="154"/>
    <s v="Опт"/>
    <s v="Адрес152"/>
    <n v="1005051600"/>
    <x v="72"/>
    <x v="1"/>
    <s v="кг"/>
    <n v="6"/>
    <n v="578.98620000000005"/>
    <n v="670.5"/>
    <n v="91.513799999999947"/>
  </r>
  <r>
    <x v="186"/>
    <x v="18"/>
    <x v="15"/>
    <s v="См"/>
    <s v="Адрес128"/>
    <n v="1005051700"/>
    <x v="2"/>
    <x v="1"/>
    <s v="кг"/>
    <n v="4"/>
    <n v="858.4"/>
    <n v="976.8"/>
    <n v="118.39999999999998"/>
  </r>
  <r>
    <x v="186"/>
    <x v="18"/>
    <x v="80"/>
    <s v="ЭС"/>
    <s v="Адрес105"/>
    <n v="260100"/>
    <x v="16"/>
    <x v="6"/>
    <s v="кг"/>
    <n v="10"/>
    <n v="953.976"/>
    <n v="1085"/>
    <n v="131.024"/>
  </r>
  <r>
    <x v="186"/>
    <x v="18"/>
    <x v="42"/>
    <s v="Мм"/>
    <s v="Адрес58"/>
    <n v="1005201000"/>
    <x v="4"/>
    <x v="3"/>
    <s v="кг"/>
    <n v="4"/>
    <n v="663.08080000000007"/>
    <n v="794.2"/>
    <n v="131.11919999999998"/>
  </r>
  <r>
    <x v="186"/>
    <x v="18"/>
    <x v="28"/>
    <s v="ЭС"/>
    <s v="Адрес130"/>
    <n v="1005201000"/>
    <x v="4"/>
    <x v="3"/>
    <s v="кг"/>
    <n v="3.68"/>
    <n v="1197.8672000000001"/>
    <n v="1364.32"/>
    <n v="166.4527999999998"/>
  </r>
  <r>
    <x v="186"/>
    <x v="18"/>
    <x v="34"/>
    <s v="С"/>
    <s v="Адрес120"/>
    <n v="30000"/>
    <x v="15"/>
    <x v="0"/>
    <s v="кг"/>
    <n v="24"/>
    <n v="1281.6960000000001"/>
    <n v="1452.72"/>
    <n v="171.02399999999989"/>
  </r>
  <r>
    <x v="186"/>
    <x v="18"/>
    <x v="37"/>
    <s v="ЭС"/>
    <s v="Адрес181"/>
    <n v="1500000201"/>
    <x v="82"/>
    <x v="4"/>
    <s v="кг"/>
    <n v="4"/>
    <n v="1316"/>
    <n v="1497.2"/>
    <n v="181.20000000000005"/>
  </r>
  <r>
    <x v="186"/>
    <x v="18"/>
    <x v="4"/>
    <s v="ЭС"/>
    <s v="Адрес77"/>
    <n v="15000"/>
    <x v="42"/>
    <x v="6"/>
    <s v="кг"/>
    <n v="15"/>
    <n v="1645.35"/>
    <n v="1863"/>
    <n v="217.65000000000009"/>
  </r>
  <r>
    <x v="186"/>
    <x v="18"/>
    <x v="60"/>
    <s v="ЭС"/>
    <s v="Адрес64"/>
    <n v="1005244600"/>
    <x v="49"/>
    <x v="7"/>
    <s v="кг"/>
    <n v="32"/>
    <n v="1709.2824000000001"/>
    <n v="1936.96"/>
    <n v="227.67759999999998"/>
  </r>
  <r>
    <x v="186"/>
    <x v="18"/>
    <x v="61"/>
    <s v="ЭС"/>
    <s v="Адрес180"/>
    <n v="220000"/>
    <x v="17"/>
    <x v="6"/>
    <s v="кг"/>
    <n v="15"/>
    <n v="2061.4475000000002"/>
    <n v="2408.5500000000002"/>
    <n v="347.10249999999996"/>
  </r>
  <r>
    <x v="186"/>
    <x v="18"/>
    <x v="280"/>
    <s v="Мм"/>
    <s v="Адрес19"/>
    <n v="1005201500"/>
    <x v="44"/>
    <x v="3"/>
    <s v="кг"/>
    <n v="12"/>
    <n v="1982.3448000000001"/>
    <n v="2382.6"/>
    <n v="400.25519999999983"/>
  </r>
  <r>
    <x v="186"/>
    <x v="18"/>
    <x v="47"/>
    <s v="ЭС"/>
    <s v="Адрес162"/>
    <n v="1005201000"/>
    <x v="4"/>
    <x v="3"/>
    <s v="кг"/>
    <n v="26"/>
    <n v="4310.0252"/>
    <n v="5162.3"/>
    <n v="852.27480000000014"/>
  </r>
  <r>
    <x v="187"/>
    <x v="18"/>
    <x v="17"/>
    <s v="ЭС"/>
    <s v="Адрес132"/>
    <n v="1005712010"/>
    <x v="24"/>
    <x v="5"/>
    <s v="кг"/>
    <n v="1.65"/>
    <n v="230.78"/>
    <n v="262.57"/>
    <n v="31.789999999999992"/>
  </r>
  <r>
    <x v="187"/>
    <x v="18"/>
    <x v="62"/>
    <s v="ЭС"/>
    <s v="Адрес158"/>
    <n v="1005040200"/>
    <x v="21"/>
    <x v="5"/>
    <s v="кг"/>
    <n v="1.65"/>
    <n v="230.78"/>
    <n v="262.57"/>
    <n v="31.789999999999992"/>
  </r>
  <r>
    <x v="187"/>
    <x v="18"/>
    <x v="19"/>
    <s v="ЭС"/>
    <s v="Адрес134"/>
    <n v="1005050300"/>
    <x v="74"/>
    <x v="1"/>
    <s v="кг"/>
    <n v="7"/>
    <n v="740.62729999999999"/>
    <n v="797.44"/>
    <n v="56.812700000000063"/>
  </r>
  <r>
    <x v="187"/>
    <x v="18"/>
    <x v="1"/>
    <s v="ЭС"/>
    <s v="Адрес88"/>
    <n v="1005050200"/>
    <x v="29"/>
    <x v="1"/>
    <s v="кг"/>
    <n v="8"/>
    <n v="425.9984"/>
    <n v="486"/>
    <n v="60.001599999999996"/>
  </r>
  <r>
    <x v="187"/>
    <x v="18"/>
    <x v="3"/>
    <s v="С"/>
    <s v="Адрес156"/>
    <n v="1005050200"/>
    <x v="29"/>
    <x v="1"/>
    <s v="кг"/>
    <n v="2.64"/>
    <n v="480.68880000000001"/>
    <n v="546.84"/>
    <n v="66.151200000000017"/>
  </r>
  <r>
    <x v="187"/>
    <x v="18"/>
    <x v="21"/>
    <s v="ЭС"/>
    <s v="Адрес141"/>
    <n v="1005712010"/>
    <x v="24"/>
    <x v="5"/>
    <s v="кг"/>
    <n v="4.8"/>
    <n v="509.98080000000004"/>
    <n v="580.79999999999995"/>
    <n v="70.81919999999991"/>
  </r>
  <r>
    <x v="187"/>
    <x v="18"/>
    <x v="8"/>
    <s v="ЭС"/>
    <s v="Адрес157"/>
    <n v="1005244600"/>
    <x v="49"/>
    <x v="7"/>
    <s v="кг"/>
    <n v="2.7"/>
    <n v="474.15350000000001"/>
    <n v="547.803"/>
    <n v="73.649499999999989"/>
  </r>
  <r>
    <x v="187"/>
    <x v="18"/>
    <x v="15"/>
    <s v="См"/>
    <s v="Адрес128"/>
    <n v="1005712005"/>
    <x v="55"/>
    <x v="5"/>
    <s v="кг"/>
    <n v="4.8"/>
    <n v="506.25840000000005"/>
    <n v="580.79999999999995"/>
    <n v="74.541599999999903"/>
  </r>
  <r>
    <x v="187"/>
    <x v="18"/>
    <x v="9"/>
    <s v="См"/>
    <s v="Адрес148"/>
    <n v="1005050400"/>
    <x v="52"/>
    <x v="1"/>
    <s v="кг"/>
    <n v="4"/>
    <n v="858.4"/>
    <n v="976.8"/>
    <n v="118.39999999999998"/>
  </r>
  <r>
    <x v="188"/>
    <x v="18"/>
    <x v="65"/>
    <s v="Опт"/>
    <s v="Адрес5"/>
    <n v="1005050000"/>
    <x v="76"/>
    <x v="1"/>
    <s v="кг"/>
    <n v="3.5"/>
    <n v="355.06100000000004"/>
    <n v="398.72"/>
    <n v="43.658999999999992"/>
  </r>
  <r>
    <x v="188"/>
    <x v="18"/>
    <x v="13"/>
    <s v="ЭС"/>
    <s v="Адрес161"/>
    <n v="1005050100"/>
    <x v="69"/>
    <x v="1"/>
    <s v="кг"/>
    <n v="3.5"/>
    <n v="350.52499999999998"/>
    <n v="398.72"/>
    <n v="48.19500000000005"/>
  </r>
  <r>
    <x v="188"/>
    <x v="18"/>
    <x v="14"/>
    <s v="ЭС"/>
    <s v="Адрес160"/>
    <n v="1500000601"/>
    <x v="78"/>
    <x v="4"/>
    <s v="кг"/>
    <n v="5.5"/>
    <n v="377.685"/>
    <n v="429.60500000000002"/>
    <n v="51.920000000000016"/>
  </r>
  <r>
    <x v="188"/>
    <x v="18"/>
    <x v="122"/>
    <s v="Мм"/>
    <s v="Адрес26"/>
    <n v="1005050000"/>
    <x v="76"/>
    <x v="1"/>
    <s v="кг"/>
    <n v="5"/>
    <n v="393.09950000000003"/>
    <n v="450.25"/>
    <n v="57.150499999999965"/>
  </r>
  <r>
    <x v="188"/>
    <x v="18"/>
    <x v="3"/>
    <s v="С"/>
    <s v="Адрес156"/>
    <n v="1005050000"/>
    <x v="76"/>
    <x v="1"/>
    <s v="кг"/>
    <n v="4.5999999999999996"/>
    <n v="470.86520000000002"/>
    <n v="536.59"/>
    <n v="65.724800000000016"/>
  </r>
  <r>
    <x v="188"/>
    <x v="18"/>
    <x v="30"/>
    <s v="ЭС"/>
    <s v="Адрес92"/>
    <n v="1500000601"/>
    <x v="78"/>
    <x v="4"/>
    <s v="кг"/>
    <n v="1.5649999999999999"/>
    <n v="515.09800000000007"/>
    <n v="585.9"/>
    <n v="70.801999999999907"/>
  </r>
  <r>
    <x v="188"/>
    <x v="18"/>
    <x v="95"/>
    <s v="ЭС"/>
    <s v="Адрес155"/>
    <n v="1005050200"/>
    <x v="29"/>
    <x v="1"/>
    <s v="кг"/>
    <n v="1.96"/>
    <n v="562.798"/>
    <n v="640.1"/>
    <n v="77.302000000000021"/>
  </r>
  <r>
    <x v="188"/>
    <x v="18"/>
    <x v="18"/>
    <s v="С"/>
    <s v="Адрес135"/>
    <n v="1005050200"/>
    <x v="29"/>
    <x v="1"/>
    <s v="кг"/>
    <n v="7"/>
    <n v="704.06200000000001"/>
    <n v="797.44"/>
    <n v="93.378000000000043"/>
  </r>
  <r>
    <x v="188"/>
    <x v="18"/>
    <x v="1"/>
    <s v="ЭС"/>
    <s v="Адрес88"/>
    <n v="1005201100"/>
    <x v="45"/>
    <x v="3"/>
    <s v="кг"/>
    <n v="15"/>
    <n v="905.31"/>
    <n v="1030.5"/>
    <n v="125.19000000000005"/>
  </r>
  <r>
    <x v="188"/>
    <x v="18"/>
    <x v="20"/>
    <s v="ЭС"/>
    <s v="Адрес140"/>
    <n v="1005244000"/>
    <x v="50"/>
    <x v="7"/>
    <s v="кг"/>
    <n v="7"/>
    <n v="602.54039999999998"/>
    <n v="744.24"/>
    <n v="141.69960000000003"/>
  </r>
  <r>
    <x v="188"/>
    <x v="18"/>
    <x v="95"/>
    <s v="ЭС"/>
    <s v="Адрес155"/>
    <n v="1005050100"/>
    <x v="69"/>
    <x v="1"/>
    <s v="кг"/>
    <n v="6.45"/>
    <n v="1716.7620000000002"/>
    <n v="1943.7"/>
    <n v="226.93799999999987"/>
  </r>
  <r>
    <x v="188"/>
    <x v="18"/>
    <x v="7"/>
    <s v="См"/>
    <s v="Адрес118"/>
    <n v="1500000601"/>
    <x v="78"/>
    <x v="4"/>
    <s v="кг"/>
    <n v="6.24"/>
    <n v="2289.6"/>
    <n v="2604"/>
    <n v="314.40000000000009"/>
  </r>
  <r>
    <x v="189"/>
    <x v="18"/>
    <x v="21"/>
    <s v="ЭС"/>
    <s v="Адрес141"/>
    <n v="573100"/>
    <x v="23"/>
    <x v="2"/>
    <s v="кг"/>
    <n v="2.6880000000000002"/>
    <n v="290.62880000000001"/>
    <n v="308"/>
    <n v="17.371199999999988"/>
  </r>
  <r>
    <x v="189"/>
    <x v="18"/>
    <x v="137"/>
    <s v="Мм"/>
    <s v="Адрес259"/>
    <n v="1005052500"/>
    <x v="51"/>
    <x v="1"/>
    <s v="кг"/>
    <n v="2.4"/>
    <n v="224.352"/>
    <n v="255.16800000000001"/>
    <n v="30.816000000000003"/>
  </r>
  <r>
    <x v="189"/>
    <x v="18"/>
    <x v="0"/>
    <s v="С"/>
    <s v="Адрес151"/>
    <n v="210200"/>
    <x v="19"/>
    <x v="6"/>
    <s v="кг"/>
    <n v="5"/>
    <n v="477"/>
    <n v="542.5"/>
    <n v="65.5"/>
  </r>
  <r>
    <x v="189"/>
    <x v="18"/>
    <x v="18"/>
    <s v="С"/>
    <s v="Адрес135"/>
    <n v="1005244000"/>
    <x v="50"/>
    <x v="7"/>
    <s v="кг"/>
    <n v="2.7"/>
    <n v="481.65300000000002"/>
    <n v="547.803"/>
    <n v="66.149999999999977"/>
  </r>
  <r>
    <x v="189"/>
    <x v="18"/>
    <x v="2"/>
    <s v="ЭС"/>
    <s v="Адрес154"/>
    <n v="1005052500"/>
    <x v="51"/>
    <x v="1"/>
    <s v="кг"/>
    <n v="2.15"/>
    <n v="572.25400000000002"/>
    <n v="647.9"/>
    <n v="75.645999999999958"/>
  </r>
  <r>
    <x v="189"/>
    <x v="18"/>
    <x v="118"/>
    <s v="Мм"/>
    <s v="Адрес81"/>
    <n v="1005052500"/>
    <x v="51"/>
    <x v="1"/>
    <s v="кг"/>
    <n v="6"/>
    <n v="578.98620000000005"/>
    <n v="670.5"/>
    <n v="91.513799999999947"/>
  </r>
  <r>
    <x v="189"/>
    <x v="18"/>
    <x v="38"/>
    <s v="ЭС"/>
    <s v="Адрес72"/>
    <n v="1005052700"/>
    <x v="77"/>
    <x v="1"/>
    <s v="кг"/>
    <n v="7"/>
    <n v="701.05"/>
    <n v="797.44"/>
    <n v="96.3900000000001"/>
  </r>
  <r>
    <x v="189"/>
    <x v="18"/>
    <x v="18"/>
    <s v="С"/>
    <s v="Адрес135"/>
    <n v="1005212101"/>
    <x v="20"/>
    <x v="3"/>
    <s v="кг"/>
    <n v="4"/>
    <n v="820.94800000000009"/>
    <n v="933.2"/>
    <n v="112.25199999999995"/>
  </r>
  <r>
    <x v="189"/>
    <x v="18"/>
    <x v="62"/>
    <s v="ЭС"/>
    <s v="Адрес158"/>
    <n v="1005040700"/>
    <x v="33"/>
    <x v="5"/>
    <s v="кг"/>
    <n v="6.5"/>
    <n v="917.96500000000003"/>
    <n v="1045"/>
    <n v="127.03499999999997"/>
  </r>
  <r>
    <x v="189"/>
    <x v="18"/>
    <x v="3"/>
    <s v="С"/>
    <s v="Адрес156"/>
    <n v="1005201100"/>
    <x v="45"/>
    <x v="3"/>
    <s v="кг"/>
    <n v="4"/>
    <n v="648.61080000000004"/>
    <n v="794.2"/>
    <n v="145.58920000000001"/>
  </r>
  <r>
    <x v="189"/>
    <x v="18"/>
    <x v="10"/>
    <s v="См"/>
    <s v="Адрес143"/>
    <n v="1005040400"/>
    <x v="35"/>
    <x v="5"/>
    <s v="кг"/>
    <n v="7.5"/>
    <n v="356.495"/>
    <n v="515.25"/>
    <n v="158.755"/>
  </r>
  <r>
    <x v="189"/>
    <x v="18"/>
    <x v="0"/>
    <s v="С"/>
    <s v="Адрес151"/>
    <n v="1005300500"/>
    <x v="28"/>
    <x v="7"/>
    <s v="кг"/>
    <n v="6.45"/>
    <n v="1716.807"/>
    <n v="1943.7"/>
    <n v="226.89300000000003"/>
  </r>
  <r>
    <x v="190"/>
    <x v="18"/>
    <x v="120"/>
    <s v="Мм"/>
    <s v="Адрес195"/>
    <n v="1005712365"/>
    <x v="51"/>
    <x v="5"/>
    <s v="кг"/>
    <n v="1.65"/>
    <n v="230.78"/>
    <n v="262.57"/>
    <n v="31.789999999999992"/>
  </r>
  <r>
    <x v="190"/>
    <x v="18"/>
    <x v="28"/>
    <s v="ЭС"/>
    <s v="Адрес130"/>
    <n v="170100"/>
    <x v="73"/>
    <x v="2"/>
    <s v="кг"/>
    <n v="2.9"/>
    <n v="271.09200000000004"/>
    <n v="308.32800000000003"/>
    <n v="37.23599999999999"/>
  </r>
  <r>
    <x v="190"/>
    <x v="18"/>
    <x v="157"/>
    <s v="Мм"/>
    <s v="Адрес179"/>
    <n v="1005040700"/>
    <x v="33"/>
    <x v="5"/>
    <s v="кг"/>
    <n v="3.2"/>
    <n v="264.53200000000004"/>
    <n v="303.60000000000002"/>
    <n v="39.067999999999984"/>
  </r>
  <r>
    <x v="190"/>
    <x v="18"/>
    <x v="32"/>
    <s v="ЭС"/>
    <s v="Адрес163"/>
    <n v="1005052600"/>
    <x v="39"/>
    <x v="1"/>
    <s v="кг"/>
    <n v="3.5"/>
    <n v="355.07740000000001"/>
    <n v="398.72"/>
    <n v="43.642600000000016"/>
  </r>
  <r>
    <x v="190"/>
    <x v="18"/>
    <x v="66"/>
    <s v="ЭС"/>
    <s v="Адрес69"/>
    <n v="1005360000"/>
    <x v="30"/>
    <x v="7"/>
    <s v="кг"/>
    <n v="8"/>
    <n v="427.28320000000002"/>
    <n v="484.24"/>
    <n v="56.956799999999987"/>
  </r>
  <r>
    <x v="190"/>
    <x v="18"/>
    <x v="95"/>
    <s v="ЭС"/>
    <s v="Адрес155"/>
    <n v="1005244600"/>
    <x v="49"/>
    <x v="7"/>
    <s v="кг"/>
    <n v="6"/>
    <n v="429.24"/>
    <n v="488.22"/>
    <n v="58.980000000000018"/>
  </r>
  <r>
    <x v="190"/>
    <x v="18"/>
    <x v="31"/>
    <s v="ЭС"/>
    <s v="Адрес114"/>
    <n v="1005040200"/>
    <x v="21"/>
    <x v="5"/>
    <s v="кг"/>
    <n v="5"/>
    <n v="582.78650000000005"/>
    <n v="658.75"/>
    <n v="75.963499999999954"/>
  </r>
  <r>
    <x v="190"/>
    <x v="18"/>
    <x v="46"/>
    <s v="С"/>
    <s v="Адрес75"/>
    <n v="1005010100"/>
    <x v="68"/>
    <x v="5"/>
    <s v="кг"/>
    <n v="4"/>
    <n v="820"/>
    <n v="933.2"/>
    <n v="113.20000000000005"/>
  </r>
  <r>
    <x v="190"/>
    <x v="18"/>
    <x v="14"/>
    <s v="ЭС"/>
    <s v="Адрес160"/>
    <n v="170100"/>
    <x v="73"/>
    <x v="2"/>
    <s v="кг"/>
    <n v="8"/>
    <n v="685.54399999999998"/>
    <n v="803.2"/>
    <n v="117.65600000000006"/>
  </r>
  <r>
    <x v="190"/>
    <x v="18"/>
    <x v="24"/>
    <s v="См"/>
    <s v="Адрес87"/>
    <n v="1005360000"/>
    <x v="30"/>
    <x v="7"/>
    <s v="кг"/>
    <n v="2.5"/>
    <n v="526.69200000000001"/>
    <n v="650.95000000000005"/>
    <n v="124.25800000000004"/>
  </r>
  <r>
    <x v="190"/>
    <x v="18"/>
    <x v="46"/>
    <s v="С"/>
    <s v="Адрес75"/>
    <n v="1005360000"/>
    <x v="30"/>
    <x v="7"/>
    <s v="кг"/>
    <n v="9.6"/>
    <n v="1511.04"/>
    <n v="1718.4"/>
    <n v="207.36000000000013"/>
  </r>
  <r>
    <x v="190"/>
    <x v="18"/>
    <x v="166"/>
    <s v="Мм"/>
    <s v="Адрес274"/>
    <n v="1005244300"/>
    <x v="62"/>
    <x v="7"/>
    <s v="кг"/>
    <n v="48"/>
    <n v="2564.0864000000001"/>
    <n v="2905.44"/>
    <n v="341.35359999999991"/>
  </r>
  <r>
    <x v="191"/>
    <x v="18"/>
    <x v="10"/>
    <s v="См"/>
    <s v="Адрес143"/>
    <n v="1005040500"/>
    <x v="11"/>
    <x v="5"/>
    <s v="кг"/>
    <n v="3"/>
    <n v="214.62"/>
    <n v="244.11"/>
    <n v="29.490000000000009"/>
  </r>
  <r>
    <x v="191"/>
    <x v="18"/>
    <x v="34"/>
    <s v="С"/>
    <s v="Адрес120"/>
    <n v="280500"/>
    <x v="6"/>
    <x v="0"/>
    <s v="кг"/>
    <n v="1.65"/>
    <n v="229.9539"/>
    <n v="262.57"/>
    <n v="32.616099999999989"/>
  </r>
  <r>
    <x v="191"/>
    <x v="18"/>
    <x v="7"/>
    <s v="См"/>
    <s v="Адрес118"/>
    <n v="1005220000"/>
    <x v="60"/>
    <x v="3"/>
    <s v="кг"/>
    <n v="3.5"/>
    <n v="327.14499999999998"/>
    <n v="372.12"/>
    <n v="44.975000000000023"/>
  </r>
  <r>
    <x v="191"/>
    <x v="18"/>
    <x v="67"/>
    <s v="ЭС"/>
    <s v="Адрес149"/>
    <n v="1005052800"/>
    <x v="80"/>
    <x v="1"/>
    <s v="кг"/>
    <n v="3"/>
    <n v="286.0788"/>
    <n v="335.25"/>
    <n v="49.171199999999999"/>
  </r>
  <r>
    <x v="191"/>
    <x v="18"/>
    <x v="34"/>
    <s v="С"/>
    <s v="Адрес120"/>
    <n v="20200"/>
    <x v="70"/>
    <x v="0"/>
    <s v="кг"/>
    <n v="4"/>
    <n v="239.79640000000001"/>
    <n v="290.76"/>
    <n v="50.963599999999985"/>
  </r>
  <r>
    <x v="191"/>
    <x v="18"/>
    <x v="124"/>
    <s v="Нт"/>
    <s v="Адрес9"/>
    <n v="20200"/>
    <x v="70"/>
    <x v="0"/>
    <s v="кг"/>
    <n v="6"/>
    <n v="492.2328"/>
    <n v="559.91999999999996"/>
    <n v="67.687199999999962"/>
  </r>
  <r>
    <x v="191"/>
    <x v="18"/>
    <x v="101"/>
    <s v="Опт"/>
    <s v="Адрес127"/>
    <n v="1005244600"/>
    <x v="49"/>
    <x v="7"/>
    <s v="кг"/>
    <n v="2.7"/>
    <n v="479.15309999999999"/>
    <n v="547.803"/>
    <n v="68.649900000000002"/>
  </r>
  <r>
    <x v="191"/>
    <x v="18"/>
    <x v="101"/>
    <s v="Опт"/>
    <s v="Адрес127"/>
    <n v="20100"/>
    <x v="5"/>
    <x v="0"/>
    <s v="кг"/>
    <n v="2.2999999999999998"/>
    <n v="658.21300000000008"/>
    <n v="748.7"/>
    <n v="90.486999999999966"/>
  </r>
  <r>
    <x v="191"/>
    <x v="18"/>
    <x v="40"/>
    <s v="ЭС"/>
    <s v="Адрес76"/>
    <n v="170100"/>
    <x v="73"/>
    <x v="2"/>
    <s v="кг"/>
    <n v="1.8880000000000001"/>
    <n v="667.76"/>
    <n v="759.48"/>
    <n v="91.720000000000027"/>
  </r>
  <r>
    <x v="191"/>
    <x v="18"/>
    <x v="11"/>
    <s v="Опт"/>
    <s v="Адрес115"/>
    <n v="580000"/>
    <x v="3"/>
    <x v="2"/>
    <s v="кг"/>
    <n v="4"/>
    <n v="820.94800000000009"/>
    <n v="933.2"/>
    <n v="112.25199999999995"/>
  </r>
  <r>
    <x v="191"/>
    <x v="18"/>
    <x v="36"/>
    <s v="См"/>
    <s v="Адрес104"/>
    <n v="20200"/>
    <x v="70"/>
    <x v="0"/>
    <s v="кг"/>
    <n v="22"/>
    <n v="1586.7743"/>
    <n v="1861.64"/>
    <n v="274.86570000000006"/>
  </r>
  <r>
    <x v="191"/>
    <x v="18"/>
    <x v="15"/>
    <s v="См"/>
    <s v="Адрес128"/>
    <n v="580000"/>
    <x v="3"/>
    <x v="2"/>
    <s v="кг"/>
    <n v="120"/>
    <n v="8930.7864000000009"/>
    <n v="10107.6"/>
    <n v="1176.8135999999995"/>
  </r>
  <r>
    <x v="192"/>
    <x v="18"/>
    <x v="18"/>
    <s v="С"/>
    <s v="Адрес135"/>
    <n v="190000"/>
    <x v="54"/>
    <x v="6"/>
    <s v="кг"/>
    <n v="3.4"/>
    <n v="243.23600000000002"/>
    <n v="276.65800000000002"/>
    <n v="33.421999999999997"/>
  </r>
  <r>
    <x v="192"/>
    <x v="18"/>
    <x v="31"/>
    <s v="ЭС"/>
    <s v="Адрес114"/>
    <n v="190000"/>
    <x v="54"/>
    <x v="6"/>
    <s v="кг"/>
    <n v="3.5"/>
    <n v="315.35210000000001"/>
    <n v="372.12"/>
    <n v="56.767899999999997"/>
  </r>
  <r>
    <x v="192"/>
    <x v="18"/>
    <x v="53"/>
    <s v="Мм"/>
    <s v="Адрес183"/>
    <n v="20000"/>
    <x v="48"/>
    <x v="0"/>
    <s v="кг"/>
    <n v="8"/>
    <n v="427.36160000000001"/>
    <n v="486"/>
    <n v="58.63839999999999"/>
  </r>
  <r>
    <x v="192"/>
    <x v="18"/>
    <x v="4"/>
    <s v="ЭС"/>
    <s v="Адрес77"/>
    <n v="280500"/>
    <x v="6"/>
    <x v="0"/>
    <s v="кг"/>
    <n v="2.56"/>
    <n v="259.11360000000002"/>
    <n v="319.36"/>
    <n v="60.246399999999994"/>
  </r>
  <r>
    <x v="192"/>
    <x v="18"/>
    <x v="37"/>
    <s v="ЭС"/>
    <s v="Адрес181"/>
    <n v="1005244000"/>
    <x v="50"/>
    <x v="7"/>
    <s v="кг"/>
    <n v="2.7"/>
    <n v="481.65300000000002"/>
    <n v="547.803"/>
    <n v="66.149999999999977"/>
  </r>
  <r>
    <x v="192"/>
    <x v="18"/>
    <x v="281"/>
    <s v="Мм"/>
    <s v="Адрес172"/>
    <n v="20100"/>
    <x v="5"/>
    <x v="0"/>
    <s v="кг"/>
    <n v="6"/>
    <n v="492.2328"/>
    <n v="559.91999999999996"/>
    <n v="67.687199999999962"/>
  </r>
  <r>
    <x v="192"/>
    <x v="18"/>
    <x v="11"/>
    <s v="Опт"/>
    <s v="Адрес115"/>
    <n v="1005274000"/>
    <x v="71"/>
    <x v="7"/>
    <s v="кг"/>
    <n v="3.5"/>
    <n v="301.27019999999999"/>
    <n v="372.12"/>
    <n v="70.849800000000016"/>
  </r>
  <r>
    <x v="192"/>
    <x v="18"/>
    <x v="14"/>
    <s v="ЭС"/>
    <s v="Адрес160"/>
    <n v="1005040800"/>
    <x v="9"/>
    <x v="5"/>
    <s v="кг"/>
    <n v="9"/>
    <n v="643.86"/>
    <n v="732.33"/>
    <n v="88.470000000000027"/>
  </r>
  <r>
    <x v="192"/>
    <x v="18"/>
    <x v="66"/>
    <s v="ЭС"/>
    <s v="Адрес69"/>
    <n v="20100"/>
    <x v="5"/>
    <x v="0"/>
    <s v="кг"/>
    <n v="1.84"/>
    <n v="591.7432"/>
    <n v="682.16"/>
    <n v="90.416799999999967"/>
  </r>
  <r>
    <x v="192"/>
    <x v="18"/>
    <x v="32"/>
    <s v="ЭС"/>
    <s v="Адрес163"/>
    <n v="1005274000"/>
    <x v="71"/>
    <x v="7"/>
    <s v="кг"/>
    <n v="3.5"/>
    <n v="684.38340000000005"/>
    <n v="778.43499999999995"/>
    <n v="94.051599999999894"/>
  </r>
  <r>
    <x v="192"/>
    <x v="18"/>
    <x v="19"/>
    <s v="ЭС"/>
    <s v="Адрес134"/>
    <n v="1005040800"/>
    <x v="9"/>
    <x v="5"/>
    <s v="кг"/>
    <n v="5.2"/>
    <n v="731.98"/>
    <n v="836"/>
    <n v="104.01999999999998"/>
  </r>
  <r>
    <x v="192"/>
    <x v="18"/>
    <x v="282"/>
    <s v="Мм"/>
    <s v="Адрес268"/>
    <n v="1005052600"/>
    <x v="39"/>
    <x v="1"/>
    <s v="кг"/>
    <n v="2.198"/>
    <n v="854.55439999999999"/>
    <n v="972.02"/>
    <n v="117.46559999999999"/>
  </r>
  <r>
    <x v="193"/>
    <x v="18"/>
    <x v="3"/>
    <s v="С"/>
    <s v="Адрес156"/>
    <n v="1005274600"/>
    <x v="32"/>
    <x v="7"/>
    <s v="кг"/>
    <n v="5.7"/>
    <n v="255.64500000000001"/>
    <n v="290.64300000000003"/>
    <n v="34.998000000000019"/>
  </r>
  <r>
    <x v="193"/>
    <x v="18"/>
    <x v="265"/>
    <s v="Мм"/>
    <s v="Адрес290"/>
    <n v="190000"/>
    <x v="54"/>
    <x v="6"/>
    <s v="кг"/>
    <n v="5"/>
    <n v="389.8365"/>
    <n v="444.8"/>
    <n v="54.96350000000001"/>
  </r>
  <r>
    <x v="193"/>
    <x v="18"/>
    <x v="14"/>
    <s v="ЭС"/>
    <s v="Адрес160"/>
    <n v="260000"/>
    <x v="79"/>
    <x v="6"/>
    <s v="кг"/>
    <n v="7.5"/>
    <n v="453"/>
    <n v="515.25"/>
    <n v="62.25"/>
  </r>
  <r>
    <x v="193"/>
    <x v="18"/>
    <x v="37"/>
    <s v="ЭС"/>
    <s v="Адрес181"/>
    <n v="1005201000"/>
    <x v="4"/>
    <x v="3"/>
    <s v="кг"/>
    <n v="2"/>
    <n v="331.54040000000003"/>
    <n v="397.1"/>
    <n v="65.559599999999989"/>
  </r>
  <r>
    <x v="193"/>
    <x v="18"/>
    <x v="124"/>
    <s v="Нт"/>
    <s v="Адрес9"/>
    <n v="20000"/>
    <x v="48"/>
    <x v="0"/>
    <s v="кг"/>
    <n v="1.84"/>
    <n v="598.35520000000008"/>
    <n v="682.16"/>
    <n v="83.804799999999886"/>
  </r>
  <r>
    <x v="193"/>
    <x v="18"/>
    <x v="31"/>
    <s v="ЭС"/>
    <s v="Адрес114"/>
    <n v="570000"/>
    <x v="41"/>
    <x v="2"/>
    <s v="кг"/>
    <n v="2.2999999999999998"/>
    <n v="658.18"/>
    <n v="748.7"/>
    <n v="90.520000000000095"/>
  </r>
  <r>
    <x v="193"/>
    <x v="18"/>
    <x v="29"/>
    <s v="ЭС"/>
    <s v="Адрес107"/>
    <n v="260000"/>
    <x v="79"/>
    <x v="6"/>
    <s v="кг"/>
    <n v="4"/>
    <n v="934.8"/>
    <n v="1063.2"/>
    <n v="128.40000000000009"/>
  </r>
  <r>
    <x v="193"/>
    <x v="18"/>
    <x v="269"/>
    <s v="Мм"/>
    <s v="Адрес171"/>
    <n v="1005274600"/>
    <x v="32"/>
    <x v="7"/>
    <s v="кг"/>
    <n v="6.44"/>
    <n v="1789.48"/>
    <n v="2035.32"/>
    <n v="245.83999999999992"/>
  </r>
  <r>
    <x v="193"/>
    <x v="18"/>
    <x v="18"/>
    <s v="С"/>
    <s v="Адрес135"/>
    <n v="5281000"/>
    <x v="46"/>
    <x v="6"/>
    <s v="кг"/>
    <n v="15"/>
    <n v="2050.277"/>
    <n v="2408.5500000000002"/>
    <n v="358.27300000000014"/>
  </r>
  <r>
    <x v="194"/>
    <x v="18"/>
    <x v="98"/>
    <s v="Мм"/>
    <s v="Адрес207"/>
    <n v="1005360000"/>
    <x v="30"/>
    <x v="7"/>
    <s v="кг"/>
    <n v="3.5"/>
    <n v="374.39850000000001"/>
    <n v="398.72"/>
    <n v="24.321500000000015"/>
  </r>
  <r>
    <x v="194"/>
    <x v="18"/>
    <x v="12"/>
    <s v="ЭС"/>
    <s v="Адрес142"/>
    <n v="252505"/>
    <x v="14"/>
    <x v="0"/>
    <s v="кг"/>
    <n v="3.5"/>
    <n v="321.11560000000003"/>
    <n v="372.12"/>
    <n v="51.004399999999976"/>
  </r>
  <r>
    <x v="194"/>
    <x v="18"/>
    <x v="41"/>
    <s v="См"/>
    <s v="Адрес137"/>
    <n v="1005712005"/>
    <x v="55"/>
    <x v="5"/>
    <s v="кг"/>
    <n v="4.8"/>
    <n v="506.25840000000005"/>
    <n v="580.79999999999995"/>
    <n v="74.541599999999903"/>
  </r>
  <r>
    <x v="194"/>
    <x v="18"/>
    <x v="75"/>
    <s v="ЭС"/>
    <s v="Адрес150"/>
    <n v="1005274600"/>
    <x v="32"/>
    <x v="7"/>
    <s v="кг"/>
    <n v="1.96"/>
    <n v="561.85400000000004"/>
    <n v="640.1"/>
    <n v="78.245999999999981"/>
  </r>
  <r>
    <x v="194"/>
    <x v="18"/>
    <x v="101"/>
    <s v="Опт"/>
    <s v="Адрес127"/>
    <n v="252005"/>
    <x v="12"/>
    <x v="0"/>
    <s v="кг"/>
    <n v="2.2999999999999998"/>
    <n v="658.21300000000008"/>
    <n v="748.7"/>
    <n v="90.486999999999966"/>
  </r>
  <r>
    <x v="194"/>
    <x v="18"/>
    <x v="33"/>
    <s v="К"/>
    <s v="Адрес90"/>
    <n v="252005"/>
    <x v="12"/>
    <x v="0"/>
    <s v="кг"/>
    <n v="15"/>
    <n v="905.88499999999999"/>
    <n v="1030.5"/>
    <n v="124.61500000000001"/>
  </r>
  <r>
    <x v="194"/>
    <x v="18"/>
    <x v="18"/>
    <s v="С"/>
    <s v="Адрес135"/>
    <n v="270200"/>
    <x v="56"/>
    <x v="0"/>
    <s v="кг"/>
    <n v="3"/>
    <n v="588.29129999999998"/>
    <n v="732.3"/>
    <n v="144.00869999999998"/>
  </r>
  <r>
    <x v="194"/>
    <x v="18"/>
    <x v="3"/>
    <s v="С"/>
    <s v="Адрес156"/>
    <n v="1005274600"/>
    <x v="32"/>
    <x v="7"/>
    <s v="кг"/>
    <n v="7"/>
    <n v="1368.7624000000001"/>
    <n v="1556.87"/>
    <n v="188.10759999999982"/>
  </r>
  <r>
    <x v="194"/>
    <x v="18"/>
    <x v="3"/>
    <s v="С"/>
    <s v="Адрес156"/>
    <n v="1005050300"/>
    <x v="74"/>
    <x v="1"/>
    <s v="кг"/>
    <n v="10"/>
    <n v="1191.4625000000001"/>
    <n v="1432.2"/>
    <n v="240.73749999999995"/>
  </r>
  <r>
    <x v="195"/>
    <x v="18"/>
    <x v="124"/>
    <s v="Нт"/>
    <s v="Адрес9"/>
    <n v="1005712305"/>
    <x v="59"/>
    <x v="5"/>
    <s v="кг"/>
    <n v="1.65"/>
    <n v="230.78"/>
    <n v="262.57"/>
    <n v="31.789999999999992"/>
  </r>
  <r>
    <x v="195"/>
    <x v="18"/>
    <x v="6"/>
    <s v="С"/>
    <s v="Адрес78"/>
    <n v="270200"/>
    <x v="56"/>
    <x v="0"/>
    <s v="кг"/>
    <n v="4"/>
    <n v="352.78"/>
    <n v="401.6"/>
    <n v="48.82000000000005"/>
  </r>
  <r>
    <x v="195"/>
    <x v="18"/>
    <x v="39"/>
    <s v="ЭС"/>
    <s v="Адрес108"/>
    <n v="1005051600"/>
    <x v="72"/>
    <x v="1"/>
    <s v="кг"/>
    <n v="5"/>
    <n v="395.95"/>
    <n v="450.25"/>
    <n v="54.300000000000011"/>
  </r>
  <r>
    <x v="195"/>
    <x v="18"/>
    <x v="5"/>
    <s v="ЭС"/>
    <s v="Адрес89"/>
    <n v="252005"/>
    <x v="12"/>
    <x v="0"/>
    <s v="кг"/>
    <n v="8"/>
    <n v="426.98160000000001"/>
    <n v="486"/>
    <n v="59.018399999999986"/>
  </r>
  <r>
    <x v="195"/>
    <x v="18"/>
    <x v="8"/>
    <s v="ЭС"/>
    <s v="Адрес157"/>
    <n v="1005212101"/>
    <x v="20"/>
    <x v="3"/>
    <s v="кг"/>
    <n v="3.5"/>
    <n v="684.35500000000002"/>
    <n v="778.43499999999995"/>
    <n v="94.079999999999927"/>
  </r>
  <r>
    <x v="195"/>
    <x v="18"/>
    <x v="1"/>
    <s v="ЭС"/>
    <s v="Адрес88"/>
    <n v="1005053500"/>
    <x v="58"/>
    <x v="1"/>
    <s v="кг"/>
    <n v="10.5"/>
    <n v="1056.1383000000001"/>
    <n v="1196.1600000000001"/>
    <n v="140.02170000000001"/>
  </r>
  <r>
    <x v="195"/>
    <x v="18"/>
    <x v="114"/>
    <s v="См"/>
    <s v="Адрес159"/>
    <n v="1005212000"/>
    <x v="57"/>
    <x v="3"/>
    <s v="кг"/>
    <n v="10"/>
    <n v="1173.6955"/>
    <n v="1317.5"/>
    <n v="143.80449999999996"/>
  </r>
  <r>
    <x v="195"/>
    <x v="18"/>
    <x v="73"/>
    <s v="С"/>
    <s v="Адрес93"/>
    <n v="1005360000"/>
    <x v="30"/>
    <x v="7"/>
    <s v="кг"/>
    <n v="5"/>
    <n v="1053.384"/>
    <n v="1301.9000000000001"/>
    <n v="248.51600000000008"/>
  </r>
  <r>
    <x v="195"/>
    <x v="18"/>
    <x v="59"/>
    <s v="См"/>
    <s v="Адрес138"/>
    <n v="1005050100"/>
    <x v="69"/>
    <x v="1"/>
    <s v="кг"/>
    <n v="12"/>
    <n v="217.42680000000001"/>
    <n v="824.4"/>
    <n v="606.97319999999991"/>
  </r>
  <r>
    <x v="196"/>
    <x v="18"/>
    <x v="89"/>
    <s v="См"/>
    <s v="Адрес91"/>
    <n v="1005052700"/>
    <x v="77"/>
    <x v="1"/>
    <s v="кг"/>
    <n v="3.5"/>
    <n v="350.52499999999998"/>
    <n v="398.72"/>
    <n v="48.19500000000005"/>
  </r>
  <r>
    <x v="196"/>
    <x v="18"/>
    <x v="61"/>
    <s v="ЭС"/>
    <s v="Адрес180"/>
    <n v="1005050300"/>
    <x v="74"/>
    <x v="1"/>
    <s v="кг"/>
    <n v="5"/>
    <n v="395.95"/>
    <n v="450.25"/>
    <n v="54.300000000000011"/>
  </r>
  <r>
    <x v="196"/>
    <x v="18"/>
    <x v="8"/>
    <s v="ЭС"/>
    <s v="Адрес157"/>
    <n v="251000"/>
    <x v="22"/>
    <x v="6"/>
    <s v="кг"/>
    <n v="7.5"/>
    <n v="453"/>
    <n v="515.25"/>
    <n v="62.25"/>
  </r>
  <r>
    <x v="196"/>
    <x v="18"/>
    <x v="95"/>
    <s v="ЭС"/>
    <s v="Адрес155"/>
    <n v="210200"/>
    <x v="19"/>
    <x v="6"/>
    <s v="кг"/>
    <n v="6.8"/>
    <n v="486.47200000000004"/>
    <n v="553.31600000000003"/>
    <n v="66.843999999999994"/>
  </r>
  <r>
    <x v="196"/>
    <x v="18"/>
    <x v="16"/>
    <s v="ЭС"/>
    <s v="Адрес146"/>
    <n v="15000"/>
    <x v="42"/>
    <x v="6"/>
    <s v="кг"/>
    <n v="5.5"/>
    <n v="570.9"/>
    <n v="649.22"/>
    <n v="78.32000000000005"/>
  </r>
  <r>
    <x v="196"/>
    <x v="18"/>
    <x v="29"/>
    <s v="ЭС"/>
    <s v="Адрес107"/>
    <n v="1005052600"/>
    <x v="39"/>
    <x v="1"/>
    <s v="кг"/>
    <n v="6"/>
    <n v="576.4932"/>
    <n v="670.5"/>
    <n v="94.006799999999998"/>
  </r>
  <r>
    <x v="196"/>
    <x v="18"/>
    <x v="33"/>
    <s v="К"/>
    <s v="Адрес90"/>
    <n v="1005360000"/>
    <x v="30"/>
    <x v="7"/>
    <s v="кг"/>
    <n v="2.5"/>
    <n v="526.69200000000001"/>
    <n v="650.95000000000005"/>
    <n v="124.25800000000004"/>
  </r>
  <r>
    <x v="196"/>
    <x v="18"/>
    <x v="30"/>
    <s v="ЭС"/>
    <s v="Адрес92"/>
    <n v="210200"/>
    <x v="19"/>
    <x v="6"/>
    <s v="кг"/>
    <n v="32"/>
    <n v="1708.9280000000001"/>
    <n v="1936.96"/>
    <n v="228.03199999999993"/>
  </r>
  <r>
    <x v="196"/>
    <x v="18"/>
    <x v="20"/>
    <s v="ЭС"/>
    <s v="Адрес140"/>
    <n v="580000"/>
    <x v="3"/>
    <x v="2"/>
    <s v="кг"/>
    <n v="80"/>
    <n v="5953.7240000000002"/>
    <n v="6738.4"/>
    <n v="784.67599999999948"/>
  </r>
  <r>
    <x v="197"/>
    <x v="18"/>
    <x v="47"/>
    <s v="ЭС"/>
    <s v="Адрес162"/>
    <n v="1005040500"/>
    <x v="11"/>
    <x v="5"/>
    <s v="кг"/>
    <n v="3"/>
    <n v="214.62"/>
    <n v="244.11"/>
    <n v="29.490000000000009"/>
  </r>
  <r>
    <x v="197"/>
    <x v="18"/>
    <x v="16"/>
    <s v="ЭС"/>
    <s v="Адрес146"/>
    <n v="1005053500"/>
    <x v="58"/>
    <x v="1"/>
    <s v="кг"/>
    <n v="2.4"/>
    <n v="209.2654"/>
    <n v="255.16800000000001"/>
    <n v="45.902600000000007"/>
  </r>
  <r>
    <x v="197"/>
    <x v="18"/>
    <x v="0"/>
    <s v="С"/>
    <s v="Адрес151"/>
    <n v="1005040500"/>
    <x v="11"/>
    <x v="5"/>
    <s v="кг"/>
    <n v="6"/>
    <n v="429.24"/>
    <n v="488.22"/>
    <n v="58.980000000000018"/>
  </r>
  <r>
    <x v="197"/>
    <x v="18"/>
    <x v="2"/>
    <s v="ЭС"/>
    <s v="Адрес154"/>
    <n v="1005360000"/>
    <x v="30"/>
    <x v="7"/>
    <s v="кг"/>
    <n v="4.5999999999999996"/>
    <n v="470.86520000000002"/>
    <n v="536.59"/>
    <n v="65.724800000000016"/>
  </r>
  <r>
    <x v="197"/>
    <x v="18"/>
    <x v="3"/>
    <s v="С"/>
    <s v="Адрес156"/>
    <n v="1005050300"/>
    <x v="74"/>
    <x v="1"/>
    <s v="кг"/>
    <n v="1.96"/>
    <n v="562.798"/>
    <n v="640.1"/>
    <n v="77.302000000000021"/>
  </r>
  <r>
    <x v="197"/>
    <x v="18"/>
    <x v="3"/>
    <s v="С"/>
    <s v="Адрес156"/>
    <n v="220000"/>
    <x v="17"/>
    <x v="6"/>
    <s v="кг"/>
    <n v="5"/>
    <n v="338.55850000000004"/>
    <n v="444.8"/>
    <n v="106.24149999999997"/>
  </r>
  <r>
    <x v="197"/>
    <x v="18"/>
    <x v="283"/>
    <s v="Мм"/>
    <s v="Адрес32"/>
    <n v="210200"/>
    <x v="19"/>
    <x v="6"/>
    <s v="кг"/>
    <n v="2.496"/>
    <n v="915.84"/>
    <n v="1041.5999999999999"/>
    <n v="125.75999999999988"/>
  </r>
  <r>
    <x v="197"/>
    <x v="18"/>
    <x v="25"/>
    <s v="ЭС"/>
    <s v="Адрес131"/>
    <n v="210000"/>
    <x v="17"/>
    <x v="6"/>
    <s v="кг"/>
    <n v="10"/>
    <n v="1096.9000000000001"/>
    <n v="1242"/>
    <n v="145.09999999999991"/>
  </r>
  <r>
    <x v="197"/>
    <x v="18"/>
    <x v="13"/>
    <s v="ЭС"/>
    <s v="Адрес161"/>
    <n v="580000"/>
    <x v="3"/>
    <x v="2"/>
    <s v="кг"/>
    <n v="88"/>
    <n v="6549.1632"/>
    <n v="7412.24"/>
    <n v="863.07679999999982"/>
  </r>
  <r>
    <x v="198"/>
    <x v="18"/>
    <x v="25"/>
    <s v="ЭС"/>
    <s v="Адрес131"/>
    <n v="1005274000"/>
    <x v="71"/>
    <x v="7"/>
    <s v="кг"/>
    <n v="1.65"/>
    <n v="272.68889999999999"/>
    <n v="310.31"/>
    <n v="37.621100000000013"/>
  </r>
  <r>
    <x v="198"/>
    <x v="18"/>
    <x v="13"/>
    <s v="ЭС"/>
    <s v="Адрес161"/>
    <n v="1005712010"/>
    <x v="24"/>
    <x v="5"/>
    <s v="кг"/>
    <n v="2.4"/>
    <n v="209.2654"/>
    <n v="255.16800000000001"/>
    <n v="45.902600000000007"/>
  </r>
  <r>
    <x v="198"/>
    <x v="18"/>
    <x v="35"/>
    <s v="ЭС"/>
    <s v="Адрес103"/>
    <n v="1005274000"/>
    <x v="71"/>
    <x v="7"/>
    <s v="кг"/>
    <n v="5"/>
    <n v="389.41550000000001"/>
    <n v="444.8"/>
    <n v="55.384500000000003"/>
  </r>
  <r>
    <x v="198"/>
    <x v="18"/>
    <x v="24"/>
    <s v="См"/>
    <s v="Адрес87"/>
    <n v="1005274000"/>
    <x v="71"/>
    <x v="7"/>
    <s v="кг"/>
    <n v="5"/>
    <n v="384.52300000000002"/>
    <n v="444.8"/>
    <n v="60.276999999999987"/>
  </r>
  <r>
    <x v="198"/>
    <x v="18"/>
    <x v="13"/>
    <s v="ЭС"/>
    <s v="Адрес161"/>
    <n v="210100"/>
    <x v="18"/>
    <x v="6"/>
    <s v="кг"/>
    <n v="7.5"/>
    <n v="452.75"/>
    <n v="515.25"/>
    <n v="62.5"/>
  </r>
  <r>
    <x v="198"/>
    <x v="18"/>
    <x v="16"/>
    <s v="ЭС"/>
    <s v="Адрес146"/>
    <n v="1005712010"/>
    <x v="24"/>
    <x v="5"/>
    <s v="кг"/>
    <n v="4.8"/>
    <n v="509.98080000000004"/>
    <n v="580.79999999999995"/>
    <n v="70.81919999999991"/>
  </r>
  <r>
    <x v="198"/>
    <x v="18"/>
    <x v="9"/>
    <s v="См"/>
    <s v="Адрес148"/>
    <n v="1005712005"/>
    <x v="55"/>
    <x v="5"/>
    <s v="кг"/>
    <n v="4.8"/>
    <n v="506.25840000000005"/>
    <n v="580.79999999999995"/>
    <n v="74.541599999999903"/>
  </r>
  <r>
    <x v="198"/>
    <x v="18"/>
    <x v="0"/>
    <s v="С"/>
    <s v="Адрес151"/>
    <n v="1005040500"/>
    <x v="11"/>
    <x v="5"/>
    <s v="кг"/>
    <n v="4"/>
    <n v="934.8"/>
    <n v="1063.2"/>
    <n v="128.40000000000009"/>
  </r>
  <r>
    <x v="198"/>
    <x v="18"/>
    <x v="75"/>
    <s v="ЭС"/>
    <s v="Адрес150"/>
    <n v="210000"/>
    <x v="17"/>
    <x v="6"/>
    <s v="кг"/>
    <n v="11"/>
    <n v="1141.8"/>
    <n v="1298.44"/>
    <n v="156.6400000000001"/>
  </r>
  <r>
    <x v="199"/>
    <x v="18"/>
    <x v="24"/>
    <s v="См"/>
    <s v="Адрес87"/>
    <n v="1005050200"/>
    <x v="29"/>
    <x v="1"/>
    <s v="кг"/>
    <n v="2.8"/>
    <n v="273.87360000000001"/>
    <n v="308"/>
    <n v="34.12639999999999"/>
  </r>
  <r>
    <x v="199"/>
    <x v="18"/>
    <x v="4"/>
    <s v="ЭС"/>
    <s v="Адрес77"/>
    <n v="1005220000"/>
    <x v="60"/>
    <x v="3"/>
    <s v="кг"/>
    <n v="3.5"/>
    <n v="327.14499999999998"/>
    <n v="372.12"/>
    <n v="44.975000000000023"/>
  </r>
  <r>
    <x v="199"/>
    <x v="18"/>
    <x v="46"/>
    <s v="С"/>
    <s v="Адрес75"/>
    <n v="1005712010"/>
    <x v="24"/>
    <x v="5"/>
    <s v="кг"/>
    <n v="4.8"/>
    <n v="509.98080000000004"/>
    <n v="580.79999999999995"/>
    <n v="70.81919999999991"/>
  </r>
  <r>
    <x v="199"/>
    <x v="18"/>
    <x v="4"/>
    <s v="ЭС"/>
    <s v="Адрес77"/>
    <n v="280500"/>
    <x v="6"/>
    <x v="0"/>
    <s v="кг"/>
    <n v="5"/>
    <n v="581.85"/>
    <n v="658.75"/>
    <n v="76.899999999999977"/>
  </r>
  <r>
    <x v="199"/>
    <x v="18"/>
    <x v="88"/>
    <s v="ЭС"/>
    <s v="Адрес71"/>
    <n v="1005040800"/>
    <x v="9"/>
    <x v="5"/>
    <s v="кг"/>
    <n v="9"/>
    <n v="643.86"/>
    <n v="732.33"/>
    <n v="88.470000000000027"/>
  </r>
  <r>
    <x v="199"/>
    <x v="18"/>
    <x v="1"/>
    <s v="ЭС"/>
    <s v="Адрес88"/>
    <n v="1005050200"/>
    <x v="29"/>
    <x v="1"/>
    <s v="кг"/>
    <n v="7"/>
    <n v="703.05790000000002"/>
    <n v="797.44"/>
    <n v="94.382100000000037"/>
  </r>
  <r>
    <x v="199"/>
    <x v="18"/>
    <x v="38"/>
    <s v="ЭС"/>
    <s v="Адрес72"/>
    <n v="1005050000"/>
    <x v="76"/>
    <x v="1"/>
    <s v="кг"/>
    <n v="4.3"/>
    <n v="1144.508"/>
    <n v="1295.8"/>
    <n v="151.29199999999992"/>
  </r>
  <r>
    <x v="199"/>
    <x v="18"/>
    <x v="5"/>
    <s v="ЭС"/>
    <s v="Адрес89"/>
    <n v="1005050200"/>
    <x v="29"/>
    <x v="1"/>
    <s v="кг"/>
    <n v="10"/>
    <n v="1191.4625000000001"/>
    <n v="1432.2"/>
    <n v="240.73749999999995"/>
  </r>
  <r>
    <x v="199"/>
    <x v="18"/>
    <x v="29"/>
    <s v="ЭС"/>
    <s v="Адрес107"/>
    <n v="5281000"/>
    <x v="46"/>
    <x v="6"/>
    <s v="кг"/>
    <n v="48"/>
    <n v="2563.8488000000002"/>
    <n v="2905.44"/>
    <n v="341.59119999999984"/>
  </r>
  <r>
    <x v="200"/>
    <x v="18"/>
    <x v="1"/>
    <s v="ЭС"/>
    <s v="Адрес88"/>
    <n v="1005274000"/>
    <x v="71"/>
    <x v="7"/>
    <s v="кг"/>
    <n v="3"/>
    <n v="214.62"/>
    <n v="244.11"/>
    <n v="29.490000000000009"/>
  </r>
  <r>
    <x v="200"/>
    <x v="18"/>
    <x v="73"/>
    <s v="С"/>
    <s v="Адрес93"/>
    <n v="1005051600"/>
    <x v="72"/>
    <x v="1"/>
    <s v="кг"/>
    <n v="2.4"/>
    <n v="224.352"/>
    <n v="255.16800000000001"/>
    <n v="30.816000000000003"/>
  </r>
  <r>
    <x v="200"/>
    <x v="18"/>
    <x v="4"/>
    <s v="ЭС"/>
    <s v="Адрес77"/>
    <n v="1005050000"/>
    <x v="76"/>
    <x v="1"/>
    <s v="кг"/>
    <n v="3.5"/>
    <n v="355.06100000000004"/>
    <n v="398.72"/>
    <n v="43.658999999999992"/>
  </r>
  <r>
    <x v="200"/>
    <x v="18"/>
    <x v="40"/>
    <s v="ЭС"/>
    <s v="Адрес76"/>
    <n v="1005050200"/>
    <x v="29"/>
    <x v="1"/>
    <s v="кг"/>
    <n v="3.5"/>
    <n v="352.03100000000001"/>
    <n v="398.72"/>
    <n v="46.689000000000021"/>
  </r>
  <r>
    <x v="200"/>
    <x v="18"/>
    <x v="4"/>
    <s v="ЭС"/>
    <s v="Адрес77"/>
    <n v="1005040400"/>
    <x v="35"/>
    <x v="5"/>
    <s v="кг"/>
    <n v="11.4"/>
    <n v="511.24900000000002"/>
    <n v="581.28600000000006"/>
    <n v="70.037000000000035"/>
  </r>
  <r>
    <x v="200"/>
    <x v="18"/>
    <x v="6"/>
    <s v="С"/>
    <s v="Адрес78"/>
    <n v="1500000801"/>
    <x v="7"/>
    <x v="4"/>
    <s v="кг"/>
    <n v="1.5649999999999999"/>
    <n v="515.09800000000007"/>
    <n v="585.9"/>
    <n v="70.801999999999907"/>
  </r>
  <r>
    <x v="200"/>
    <x v="18"/>
    <x v="38"/>
    <s v="ЭС"/>
    <s v="Адрес72"/>
    <n v="1005244600"/>
    <x v="49"/>
    <x v="7"/>
    <s v="кг"/>
    <n v="3.3"/>
    <n v="545.37890000000004"/>
    <n v="620.62"/>
    <n v="75.24109999999996"/>
  </r>
  <r>
    <x v="200"/>
    <x v="18"/>
    <x v="34"/>
    <s v="С"/>
    <s v="Адрес120"/>
    <n v="270300"/>
    <x v="61"/>
    <x v="0"/>
    <s v="кг"/>
    <n v="8"/>
    <n v="705.56"/>
    <n v="803.2"/>
    <n v="97.6400000000001"/>
  </r>
  <r>
    <x v="200"/>
    <x v="18"/>
    <x v="4"/>
    <s v="ЭС"/>
    <s v="Адрес77"/>
    <n v="1005050400"/>
    <x v="52"/>
    <x v="1"/>
    <s v="кг"/>
    <n v="8"/>
    <n v="387.09360000000004"/>
    <n v="486"/>
    <n v="98.906399999999962"/>
  </r>
  <r>
    <x v="200"/>
    <x v="18"/>
    <x v="46"/>
    <s v="С"/>
    <s v="Адрес75"/>
    <n v="280500"/>
    <x v="6"/>
    <x v="0"/>
    <s v="кг"/>
    <n v="10"/>
    <n v="782.05200000000002"/>
    <n v="889.6"/>
    <n v="107.548"/>
  </r>
  <r>
    <x v="200"/>
    <x v="18"/>
    <x v="46"/>
    <s v="С"/>
    <s v="Адрес75"/>
    <n v="270200"/>
    <x v="56"/>
    <x v="0"/>
    <s v="кг"/>
    <n v="8"/>
    <n v="685.54399999999998"/>
    <n v="803.2"/>
    <n v="117.65600000000006"/>
  </r>
  <r>
    <x v="200"/>
    <x v="18"/>
    <x v="38"/>
    <s v="ЭС"/>
    <s v="Адрес72"/>
    <n v="252005"/>
    <x v="12"/>
    <x v="0"/>
    <s v="кг"/>
    <n v="4"/>
    <n v="934.8"/>
    <n v="1063.2"/>
    <n v="128.40000000000009"/>
  </r>
  <r>
    <x v="200"/>
    <x v="18"/>
    <x v="30"/>
    <s v="ЭС"/>
    <s v="Адрес92"/>
    <n v="1500000001"/>
    <x v="63"/>
    <x v="4"/>
    <s v="кг"/>
    <n v="10"/>
    <n v="1173.6955"/>
    <n v="1317.5"/>
    <n v="143.80449999999996"/>
  </r>
  <r>
    <x v="200"/>
    <x v="18"/>
    <x v="5"/>
    <s v="ЭС"/>
    <s v="Адрес89"/>
    <n v="1005300500"/>
    <x v="28"/>
    <x v="7"/>
    <s v="кг"/>
    <n v="3.5"/>
    <n v="632.12620000000004"/>
    <n v="778.43499999999995"/>
    <n v="146.30879999999991"/>
  </r>
  <r>
    <x v="200"/>
    <x v="18"/>
    <x v="40"/>
    <s v="ЭС"/>
    <s v="Адрес76"/>
    <n v="1005040400"/>
    <x v="35"/>
    <x v="5"/>
    <s v="кг"/>
    <n v="15"/>
    <n v="1748.3595"/>
    <n v="1976.25"/>
    <n v="227.89049999999997"/>
  </r>
  <r>
    <x v="200"/>
    <x v="18"/>
    <x v="33"/>
    <s v="К"/>
    <s v="Адрес90"/>
    <n v="1005300500"/>
    <x v="28"/>
    <x v="7"/>
    <s v="кг"/>
    <n v="48"/>
    <n v="2563.6992"/>
    <n v="2905.44"/>
    <n v="341.74080000000004"/>
  </r>
  <r>
    <x v="200"/>
    <x v="18"/>
    <x v="36"/>
    <s v="См"/>
    <s v="Адрес104"/>
    <n v="15000"/>
    <x v="42"/>
    <x v="6"/>
    <s v="кг"/>
    <n v="48"/>
    <n v="2563.5727999999999"/>
    <n v="2905.44"/>
    <n v="341.86720000000014"/>
  </r>
  <r>
    <x v="200"/>
    <x v="18"/>
    <x v="30"/>
    <s v="ЭС"/>
    <s v="Адрес92"/>
    <n v="1005300500"/>
    <x v="28"/>
    <x v="7"/>
    <s v="кг"/>
    <n v="19.2"/>
    <n v="3022.08"/>
    <n v="3436.8"/>
    <n v="414.72000000000025"/>
  </r>
  <r>
    <x v="201"/>
    <x v="18"/>
    <x v="154"/>
    <s v="Опт"/>
    <s v="Адрес152"/>
    <n v="1005244300"/>
    <x v="62"/>
    <x v="7"/>
    <s v="кг"/>
    <n v="1.65"/>
    <n v="229.67450000000002"/>
    <n v="262.57"/>
    <n v="32.89549999999997"/>
  </r>
  <r>
    <x v="201"/>
    <x v="18"/>
    <x v="0"/>
    <s v="С"/>
    <s v="Адрес151"/>
    <n v="210000"/>
    <x v="17"/>
    <x v="6"/>
    <s v="кг"/>
    <n v="3.4"/>
    <n v="243.23600000000002"/>
    <n v="276.65800000000002"/>
    <n v="33.421999999999997"/>
  </r>
  <r>
    <x v="201"/>
    <x v="18"/>
    <x v="164"/>
    <s v="ЭС"/>
    <s v="Адрес70"/>
    <n v="1005244300"/>
    <x v="62"/>
    <x v="7"/>
    <s v="кг"/>
    <n v="2.64"/>
    <n v="400.5564"/>
    <n v="455.64"/>
    <n v="55.08359999999999"/>
  </r>
  <r>
    <x v="201"/>
    <x v="18"/>
    <x v="38"/>
    <s v="ЭС"/>
    <s v="Адрес72"/>
    <n v="1005244600"/>
    <x v="49"/>
    <x v="7"/>
    <s v="кг"/>
    <n v="5"/>
    <n v="389.41550000000001"/>
    <n v="444.8"/>
    <n v="55.384500000000003"/>
  </r>
  <r>
    <x v="201"/>
    <x v="18"/>
    <x v="29"/>
    <s v="ЭС"/>
    <s v="Адрес107"/>
    <n v="1005300500"/>
    <x v="28"/>
    <x v="7"/>
    <s v="кг"/>
    <n v="5"/>
    <n v="393.09950000000003"/>
    <n v="450.25"/>
    <n v="57.150499999999965"/>
  </r>
  <r>
    <x v="201"/>
    <x v="18"/>
    <x v="75"/>
    <s v="ЭС"/>
    <s v="Адрес150"/>
    <n v="210200"/>
    <x v="19"/>
    <x v="6"/>
    <s v="кг"/>
    <n v="7.5"/>
    <n v="453"/>
    <n v="515.25"/>
    <n v="62.25"/>
  </r>
  <r>
    <x v="201"/>
    <x v="18"/>
    <x v="37"/>
    <s v="ЭС"/>
    <s v="Адрес181"/>
    <n v="1005050400"/>
    <x v="52"/>
    <x v="1"/>
    <s v="кг"/>
    <n v="2.64"/>
    <n v="480.68880000000001"/>
    <n v="546.84"/>
    <n v="66.151200000000017"/>
  </r>
  <r>
    <x v="201"/>
    <x v="18"/>
    <x v="24"/>
    <s v="См"/>
    <s v="Адрес87"/>
    <n v="1005712010"/>
    <x v="24"/>
    <x v="5"/>
    <s v="кг"/>
    <n v="4.8"/>
    <n v="509.98080000000004"/>
    <n v="580.79999999999995"/>
    <n v="70.81919999999991"/>
  </r>
  <r>
    <x v="201"/>
    <x v="18"/>
    <x v="66"/>
    <s v="ЭС"/>
    <s v="Адрес69"/>
    <n v="1005212101"/>
    <x v="20"/>
    <x v="3"/>
    <s v="кг"/>
    <n v="2.2999999999999998"/>
    <n v="658.24300000000005"/>
    <n v="748.7"/>
    <n v="90.456999999999994"/>
  </r>
  <r>
    <x v="201"/>
    <x v="18"/>
    <x v="88"/>
    <s v="ЭС"/>
    <s v="Адрес71"/>
    <n v="1005030501"/>
    <x v="34"/>
    <x v="5"/>
    <s v="кг"/>
    <n v="11.2"/>
    <n v="1121.7631000000001"/>
    <n v="1275.904"/>
    <n v="154.14089999999987"/>
  </r>
  <r>
    <x v="201"/>
    <x v="18"/>
    <x v="95"/>
    <s v="ЭС"/>
    <s v="Адрес155"/>
    <n v="1500000050"/>
    <x v="65"/>
    <x v="4"/>
    <s v="кг"/>
    <n v="4"/>
    <n v="1316"/>
    <n v="1497.2"/>
    <n v="181.20000000000005"/>
  </r>
  <r>
    <x v="201"/>
    <x v="18"/>
    <x v="107"/>
    <s v="Мм"/>
    <s v="Адрес79"/>
    <n v="1005201100"/>
    <x v="45"/>
    <x v="3"/>
    <s v="кг"/>
    <n v="12"/>
    <n v="1945.8324"/>
    <n v="2382.6"/>
    <n v="436.7675999999999"/>
  </r>
  <r>
    <x v="202"/>
    <x v="18"/>
    <x v="61"/>
    <s v="ЭС"/>
    <s v="Адрес180"/>
    <n v="1005040700"/>
    <x v="33"/>
    <x v="5"/>
    <s v="кг"/>
    <n v="3"/>
    <n v="214.62"/>
    <n v="244.11"/>
    <n v="29.490000000000009"/>
  </r>
  <r>
    <x v="202"/>
    <x v="18"/>
    <x v="101"/>
    <s v="Опт"/>
    <s v="Адрес127"/>
    <n v="1005030501"/>
    <x v="34"/>
    <x v="5"/>
    <s v="кг"/>
    <n v="2.8"/>
    <n v="280.42"/>
    <n v="318.976"/>
    <n v="38.555999999999983"/>
  </r>
  <r>
    <x v="202"/>
    <x v="18"/>
    <x v="37"/>
    <s v="ЭС"/>
    <s v="Адрес181"/>
    <n v="1005244000"/>
    <x v="50"/>
    <x v="7"/>
    <s v="кг"/>
    <n v="3.5"/>
    <n v="326.81360000000001"/>
    <n v="372.12"/>
    <n v="45.306399999999996"/>
  </r>
  <r>
    <x v="202"/>
    <x v="18"/>
    <x v="66"/>
    <s v="ЭС"/>
    <s v="Адрес69"/>
    <n v="573100"/>
    <x v="23"/>
    <x v="2"/>
    <s v="кг"/>
    <n v="2.64"/>
    <n v="400.56720000000001"/>
    <n v="455.64"/>
    <n v="55.072799999999972"/>
  </r>
  <r>
    <x v="202"/>
    <x v="18"/>
    <x v="30"/>
    <s v="ЭС"/>
    <s v="Адрес92"/>
    <n v="1005244000"/>
    <x v="50"/>
    <x v="7"/>
    <s v="кг"/>
    <n v="2.7"/>
    <n v="481.65300000000002"/>
    <n v="547.803"/>
    <n v="66.149999999999977"/>
  </r>
  <r>
    <x v="202"/>
    <x v="18"/>
    <x v="12"/>
    <s v="ЭС"/>
    <s v="Адрес142"/>
    <n v="1005212000"/>
    <x v="57"/>
    <x v="3"/>
    <s v="кг"/>
    <n v="2.2999999999999998"/>
    <n v="658.24300000000005"/>
    <n v="748.7"/>
    <n v="90.456999999999994"/>
  </r>
  <r>
    <x v="202"/>
    <x v="18"/>
    <x v="6"/>
    <s v="С"/>
    <s v="Адрес78"/>
    <n v="170100"/>
    <x v="73"/>
    <x v="2"/>
    <s v="кг"/>
    <n v="1.8880000000000001"/>
    <n v="667.76"/>
    <n v="759.48"/>
    <n v="91.720000000000027"/>
  </r>
  <r>
    <x v="202"/>
    <x v="18"/>
    <x v="101"/>
    <s v="Опт"/>
    <s v="Адрес127"/>
    <n v="1005360000"/>
    <x v="30"/>
    <x v="7"/>
    <s v="кг"/>
    <n v="1.4"/>
    <n v="136.93680000000001"/>
    <n v="234.08"/>
    <n v="97.143200000000007"/>
  </r>
  <r>
    <x v="202"/>
    <x v="18"/>
    <x v="37"/>
    <s v="ЭС"/>
    <s v="Адрес181"/>
    <n v="1005040400"/>
    <x v="35"/>
    <x v="5"/>
    <s v="кг"/>
    <n v="4"/>
    <n v="820"/>
    <n v="933.2"/>
    <n v="113.20000000000005"/>
  </r>
  <r>
    <x v="202"/>
    <x v="18"/>
    <x v="0"/>
    <s v="С"/>
    <s v="Адрес151"/>
    <n v="1500000401"/>
    <x v="27"/>
    <x v="4"/>
    <s v="кг"/>
    <n v="3.13"/>
    <n v="1030.1960000000001"/>
    <n v="1171.8"/>
    <n v="141.60399999999981"/>
  </r>
  <r>
    <x v="202"/>
    <x v="18"/>
    <x v="66"/>
    <s v="ЭС"/>
    <s v="Адрес69"/>
    <n v="1005244600"/>
    <x v="49"/>
    <x v="7"/>
    <s v="кг"/>
    <n v="7"/>
    <n v="602.54039999999998"/>
    <n v="744.24"/>
    <n v="141.69960000000003"/>
  </r>
  <r>
    <x v="202"/>
    <x v="18"/>
    <x v="21"/>
    <s v="ЭС"/>
    <s v="Адрес141"/>
    <n v="1005244000"/>
    <x v="50"/>
    <x v="7"/>
    <s v="кг"/>
    <n v="24"/>
    <n v="1281.9888000000001"/>
    <n v="1452.72"/>
    <n v="170.73119999999994"/>
  </r>
  <r>
    <x v="203"/>
    <x v="18"/>
    <x v="4"/>
    <s v="ЭС"/>
    <s v="Адрес77"/>
    <n v="1005040600"/>
    <x v="53"/>
    <x v="5"/>
    <s v="кг"/>
    <n v="3"/>
    <n v="214.65"/>
    <n v="244.11"/>
    <n v="29.460000000000008"/>
  </r>
  <r>
    <x v="203"/>
    <x v="18"/>
    <x v="4"/>
    <s v="ЭС"/>
    <s v="Адрес77"/>
    <n v="190000"/>
    <x v="54"/>
    <x v="6"/>
    <s v="кг"/>
    <n v="3.5"/>
    <n v="327.18"/>
    <n v="372.12"/>
    <n v="44.94"/>
  </r>
  <r>
    <x v="203"/>
    <x v="18"/>
    <x v="21"/>
    <s v="ЭС"/>
    <s v="Адрес141"/>
    <n v="190000"/>
    <x v="54"/>
    <x v="6"/>
    <s v="кг"/>
    <n v="5"/>
    <n v="389.8365"/>
    <n v="444.8"/>
    <n v="54.96350000000001"/>
  </r>
  <r>
    <x v="203"/>
    <x v="18"/>
    <x v="61"/>
    <s v="ЭС"/>
    <s v="Адрес180"/>
    <n v="190000"/>
    <x v="54"/>
    <x v="6"/>
    <s v="кг"/>
    <n v="3.01"/>
    <n v="747.81"/>
    <n v="850.64"/>
    <n v="102.83000000000004"/>
  </r>
  <r>
    <x v="203"/>
    <x v="18"/>
    <x v="96"/>
    <s v="Мм"/>
    <s v="Адрес286"/>
    <n v="170101"/>
    <x v="8"/>
    <x v="2"/>
    <s v="кг"/>
    <n v="4.032"/>
    <n v="435.94320000000005"/>
    <n v="542.08000000000004"/>
    <n v="106.13679999999999"/>
  </r>
  <r>
    <x v="203"/>
    <x v="18"/>
    <x v="13"/>
    <s v="ЭС"/>
    <s v="Адрес161"/>
    <n v="1005300000"/>
    <x v="36"/>
    <x v="7"/>
    <s v="кг"/>
    <n v="3.22"/>
    <n v="894.74"/>
    <n v="1017.66"/>
    <n v="122.91999999999996"/>
  </r>
  <r>
    <x v="203"/>
    <x v="18"/>
    <x v="17"/>
    <s v="ЭС"/>
    <s v="Адрес132"/>
    <n v="1005244300"/>
    <x v="62"/>
    <x v="7"/>
    <s v="кг"/>
    <n v="5.4"/>
    <n v="963.30600000000004"/>
    <n v="1095.606"/>
    <n v="132.29999999999995"/>
  </r>
  <r>
    <x v="203"/>
    <x v="18"/>
    <x v="0"/>
    <s v="С"/>
    <s v="Адрес151"/>
    <n v="580000"/>
    <x v="3"/>
    <x v="2"/>
    <s v="кг"/>
    <n v="16"/>
    <n v="1190.8784000000001"/>
    <n v="1347.68"/>
    <n v="156.80160000000001"/>
  </r>
  <r>
    <x v="203"/>
    <x v="18"/>
    <x v="25"/>
    <s v="ЭС"/>
    <s v="Адрес131"/>
    <n v="1005040900"/>
    <x v="26"/>
    <x v="5"/>
    <s v="кг"/>
    <n v="4"/>
    <n v="1316"/>
    <n v="1497.2"/>
    <n v="181.20000000000005"/>
  </r>
  <r>
    <x v="203"/>
    <x v="18"/>
    <x v="14"/>
    <s v="ЭС"/>
    <s v="Адрес160"/>
    <n v="1005244000"/>
    <x v="50"/>
    <x v="7"/>
    <s v="кг"/>
    <n v="9.6"/>
    <n v="1511.04"/>
    <n v="1718.4"/>
    <n v="207.36000000000013"/>
  </r>
  <r>
    <x v="203"/>
    <x v="18"/>
    <x v="106"/>
    <s v="Опт"/>
    <s v="Адрес166"/>
    <n v="580000"/>
    <x v="3"/>
    <x v="2"/>
    <s v="кг"/>
    <n v="24"/>
    <n v="1786.0504000000001"/>
    <n v="2021.52"/>
    <n v="235.4695999999999"/>
  </r>
  <r>
    <x v="203"/>
    <x v="18"/>
    <x v="47"/>
    <s v="ЭС"/>
    <s v="Адрес162"/>
    <n v="20000"/>
    <x v="48"/>
    <x v="0"/>
    <s v="кг"/>
    <n v="20"/>
    <n v="2327.4"/>
    <n v="2635"/>
    <n v="307.59999999999991"/>
  </r>
  <r>
    <x v="204"/>
    <x v="18"/>
    <x v="3"/>
    <s v="С"/>
    <s v="Адрес156"/>
    <n v="1005244000"/>
    <x v="50"/>
    <x v="7"/>
    <s v="кг"/>
    <n v="8.5"/>
    <n v="421.685"/>
    <n v="479.57"/>
    <n v="57.884999999999991"/>
  </r>
  <r>
    <x v="204"/>
    <x v="18"/>
    <x v="3"/>
    <s v="С"/>
    <s v="Адрес156"/>
    <n v="5190002"/>
    <x v="25"/>
    <x v="6"/>
    <s v="кг"/>
    <n v="7.5"/>
    <n v="407.83"/>
    <n v="515.25"/>
    <n v="107.42000000000002"/>
  </r>
  <r>
    <x v="204"/>
    <x v="18"/>
    <x v="2"/>
    <s v="ЭС"/>
    <s v="Адрес154"/>
    <n v="1005274600"/>
    <x v="32"/>
    <x v="7"/>
    <s v="кг"/>
    <n v="17"/>
    <n v="843.37"/>
    <n v="959.14"/>
    <n v="115.76999999999998"/>
  </r>
  <r>
    <x v="205"/>
    <x v="18"/>
    <x v="0"/>
    <s v="С"/>
    <s v="Адрес151"/>
    <n v="1005050300"/>
    <x v="74"/>
    <x v="1"/>
    <s v="кг"/>
    <n v="3.5"/>
    <n v="375.5213"/>
    <n v="398.72"/>
    <n v="23.198700000000031"/>
  </r>
  <r>
    <x v="205"/>
    <x v="18"/>
    <x v="34"/>
    <s v="С"/>
    <s v="Адрес120"/>
    <n v="170100"/>
    <x v="73"/>
    <x v="2"/>
    <s v="кг"/>
    <n v="4"/>
    <n v="352.78"/>
    <n v="401.6"/>
    <n v="48.82000000000005"/>
  </r>
  <r>
    <x v="205"/>
    <x v="18"/>
    <x v="84"/>
    <s v="См"/>
    <s v="Адрес173"/>
    <n v="1005186100"/>
    <x v="40"/>
    <x v="3"/>
    <s v="кг"/>
    <n v="1.84"/>
    <n v="598.93360000000007"/>
    <n v="682.16"/>
    <n v="83.226399999999899"/>
  </r>
  <r>
    <x v="206"/>
    <x v="18"/>
    <x v="31"/>
    <s v="ЭС"/>
    <s v="Адрес114"/>
    <n v="1005712005"/>
    <x v="55"/>
    <x v="5"/>
    <s v="кг"/>
    <n v="2.198"/>
    <n v="854.55439999999999"/>
    <n v="972.02"/>
    <n v="117.46559999999999"/>
  </r>
  <r>
    <x v="206"/>
    <x v="18"/>
    <x v="40"/>
    <s v="ЭС"/>
    <s v="Адрес76"/>
    <n v="170100"/>
    <x v="73"/>
    <x v="2"/>
    <s v="кг"/>
    <n v="4"/>
    <n v="1316"/>
    <n v="1497.2"/>
    <n v="181.20000000000005"/>
  </r>
  <r>
    <x v="206"/>
    <x v="18"/>
    <x v="1"/>
    <s v="ЭС"/>
    <s v="Адрес88"/>
    <n v="1005274300"/>
    <x v="75"/>
    <x v="7"/>
    <s v="кг"/>
    <n v="40"/>
    <n v="2136.7568000000001"/>
    <n v="2421.1999999999998"/>
    <n v="284.44319999999971"/>
  </r>
  <r>
    <x v="207"/>
    <x v="18"/>
    <x v="2"/>
    <s v="ЭС"/>
    <s v="Адрес154"/>
    <n v="1005050000"/>
    <x v="76"/>
    <x v="1"/>
    <s v="кг"/>
    <n v="7"/>
    <n v="778.15989999999999"/>
    <n v="797.44"/>
    <n v="19.280100000000061"/>
  </r>
  <r>
    <x v="207"/>
    <x v="18"/>
    <x v="24"/>
    <s v="См"/>
    <s v="Адрес87"/>
    <n v="260200"/>
    <x v="66"/>
    <x v="6"/>
    <s v="кг"/>
    <n v="1.135"/>
    <n v="393.4325"/>
    <n v="450.25"/>
    <n v="56.817499999999995"/>
  </r>
  <r>
    <x v="207"/>
    <x v="18"/>
    <x v="0"/>
    <s v="С"/>
    <s v="Адрес151"/>
    <n v="1005050000"/>
    <x v="76"/>
    <x v="1"/>
    <s v="кг"/>
    <n v="1.92"/>
    <n v="465.625"/>
    <n v="531.70000000000005"/>
    <n v="66.075000000000045"/>
  </r>
  <r>
    <x v="207"/>
    <x v="18"/>
    <x v="258"/>
    <s v="Мм"/>
    <s v="Адрес197"/>
    <n v="20200"/>
    <x v="70"/>
    <x v="0"/>
    <s v="кг"/>
    <n v="7.5"/>
    <n v="448.9"/>
    <n v="515.25"/>
    <n v="66.350000000000023"/>
  </r>
  <r>
    <x v="207"/>
    <x v="18"/>
    <x v="25"/>
    <s v="ЭС"/>
    <s v="Адрес131"/>
    <n v="1005712005"/>
    <x v="55"/>
    <x v="5"/>
    <s v="кг"/>
    <n v="4.8"/>
    <n v="506.25840000000005"/>
    <n v="580.79999999999995"/>
    <n v="74.541599999999903"/>
  </r>
  <r>
    <x v="207"/>
    <x v="18"/>
    <x v="147"/>
    <s v="Мм"/>
    <s v="Адрес39"/>
    <n v="260100"/>
    <x v="16"/>
    <x v="6"/>
    <s v="кг"/>
    <n v="5"/>
    <n v="610.5"/>
    <n v="694.4"/>
    <n v="83.899999999999977"/>
  </r>
  <r>
    <x v="207"/>
    <x v="18"/>
    <x v="17"/>
    <s v="ЭС"/>
    <s v="Адрес132"/>
    <n v="5281000"/>
    <x v="46"/>
    <x v="6"/>
    <s v="кг"/>
    <n v="4.8"/>
    <n v="755.52"/>
    <n v="859.2"/>
    <n v="103.68000000000006"/>
  </r>
  <r>
    <x v="207"/>
    <x v="18"/>
    <x v="36"/>
    <s v="См"/>
    <s v="Адрес104"/>
    <n v="260200"/>
    <x v="66"/>
    <x v="6"/>
    <s v="кг"/>
    <n v="4"/>
    <n v="858.4"/>
    <n v="976.8"/>
    <n v="118.39999999999998"/>
  </r>
  <r>
    <x v="207"/>
    <x v="18"/>
    <x v="75"/>
    <s v="ЭС"/>
    <s v="Адрес150"/>
    <n v="1005274300"/>
    <x v="75"/>
    <x v="7"/>
    <s v="кг"/>
    <n v="3.5"/>
    <n v="619.41920000000005"/>
    <n v="778.43499999999995"/>
    <n v="159.0157999999999"/>
  </r>
  <r>
    <x v="208"/>
    <x v="18"/>
    <x v="15"/>
    <s v="См"/>
    <s v="Адрес128"/>
    <n v="1005212101"/>
    <x v="20"/>
    <x v="3"/>
    <s v="кг"/>
    <n v="2.9"/>
    <n v="271.09200000000004"/>
    <n v="308.32800000000003"/>
    <n v="37.23599999999999"/>
  </r>
  <r>
    <x v="208"/>
    <x v="18"/>
    <x v="47"/>
    <s v="ЭС"/>
    <s v="Адрес162"/>
    <n v="5162402"/>
    <x v="31"/>
    <x v="6"/>
    <s v="кг"/>
    <n v="2.5"/>
    <n v="305.25"/>
    <n v="347.2"/>
    <n v="41.949999999999989"/>
  </r>
  <r>
    <x v="208"/>
    <x v="18"/>
    <x v="16"/>
    <s v="ЭС"/>
    <s v="Адрес146"/>
    <n v="1005050100"/>
    <x v="69"/>
    <x v="1"/>
    <s v="кг"/>
    <n v="3.5"/>
    <n v="350.52499999999998"/>
    <n v="398.72"/>
    <n v="48.19500000000005"/>
  </r>
  <r>
    <x v="208"/>
    <x v="18"/>
    <x v="41"/>
    <s v="См"/>
    <s v="Адрес137"/>
    <n v="1005052500"/>
    <x v="51"/>
    <x v="1"/>
    <s v="кг"/>
    <n v="2.64"/>
    <n v="400.56"/>
    <n v="455.64"/>
    <n v="55.079999999999984"/>
  </r>
  <r>
    <x v="208"/>
    <x v="18"/>
    <x v="16"/>
    <s v="ЭС"/>
    <s v="Адрес146"/>
    <n v="5281000"/>
    <x v="46"/>
    <x v="6"/>
    <s v="кг"/>
    <n v="8.5"/>
    <n v="421.685"/>
    <n v="479.57"/>
    <n v="57.884999999999991"/>
  </r>
  <r>
    <x v="208"/>
    <x v="18"/>
    <x v="75"/>
    <s v="ЭС"/>
    <s v="Адрес150"/>
    <n v="260100"/>
    <x v="16"/>
    <x v="6"/>
    <s v="кг"/>
    <n v="1.92"/>
    <n v="467.5"/>
    <n v="531.70000000000005"/>
    <n v="64.200000000000045"/>
  </r>
  <r>
    <x v="208"/>
    <x v="18"/>
    <x v="114"/>
    <s v="См"/>
    <s v="Адрес159"/>
    <n v="260200"/>
    <x v="66"/>
    <x v="6"/>
    <s v="кг"/>
    <n v="1.92"/>
    <n v="467.5"/>
    <n v="531.70000000000005"/>
    <n v="64.200000000000045"/>
  </r>
  <r>
    <x v="208"/>
    <x v="18"/>
    <x v="3"/>
    <s v="С"/>
    <s v="Адрес156"/>
    <n v="20200"/>
    <x v="70"/>
    <x v="0"/>
    <s v="кг"/>
    <n v="24"/>
    <n v="1281.6960000000001"/>
    <n v="1452.72"/>
    <n v="171.02399999999989"/>
  </r>
  <r>
    <x v="208"/>
    <x v="18"/>
    <x v="47"/>
    <s v="ЭС"/>
    <s v="Адрес162"/>
    <n v="1005400001"/>
    <x v="43"/>
    <x v="7"/>
    <s v="кг"/>
    <n v="4.2"/>
    <n v="410.81040000000002"/>
    <n v="702.24"/>
    <n v="291.42959999999999"/>
  </r>
  <r>
    <x v="209"/>
    <x v="18"/>
    <x v="2"/>
    <s v="ЭС"/>
    <s v="Адрес154"/>
    <n v="1005201500"/>
    <x v="44"/>
    <x v="3"/>
    <s v="кг"/>
    <n v="3"/>
    <n v="294.28559999999999"/>
    <n v="335.25"/>
    <n v="40.964400000000012"/>
  </r>
  <r>
    <x v="209"/>
    <x v="18"/>
    <x v="75"/>
    <s v="ЭС"/>
    <s v="Адрес150"/>
    <n v="1005052600"/>
    <x v="39"/>
    <x v="1"/>
    <s v="кг"/>
    <n v="3.5"/>
    <n v="355.07740000000001"/>
    <n v="398.72"/>
    <n v="43.642600000000016"/>
  </r>
  <r>
    <x v="209"/>
    <x v="18"/>
    <x v="16"/>
    <s v="ЭС"/>
    <s v="Адрес146"/>
    <n v="20000"/>
    <x v="48"/>
    <x v="0"/>
    <s v="кг"/>
    <n v="3.5"/>
    <n v="326.81360000000001"/>
    <n v="372.12"/>
    <n v="45.306399999999996"/>
  </r>
  <r>
    <x v="209"/>
    <x v="18"/>
    <x v="10"/>
    <s v="См"/>
    <s v="Адрес143"/>
    <n v="20100"/>
    <x v="5"/>
    <x v="0"/>
    <s v="кг"/>
    <n v="4.8600000000000003"/>
    <n v="428.36400000000003"/>
    <n v="488.16"/>
    <n v="59.795999999999992"/>
  </r>
  <r>
    <x v="209"/>
    <x v="18"/>
    <x v="9"/>
    <s v="См"/>
    <s v="Адрес148"/>
    <n v="1005400001"/>
    <x v="43"/>
    <x v="7"/>
    <s v="кг"/>
    <n v="4.5999999999999996"/>
    <n v="470.86520000000002"/>
    <n v="536.59"/>
    <n v="65.724800000000016"/>
  </r>
  <r>
    <x v="209"/>
    <x v="18"/>
    <x v="12"/>
    <s v="ЭС"/>
    <s v="Адрес142"/>
    <n v="252505"/>
    <x v="14"/>
    <x v="0"/>
    <s v="кг"/>
    <n v="5"/>
    <n v="548.45000000000005"/>
    <n v="621"/>
    <n v="72.549999999999955"/>
  </r>
  <r>
    <x v="209"/>
    <x v="18"/>
    <x v="164"/>
    <s v="ЭС"/>
    <s v="Адрес70"/>
    <n v="260000"/>
    <x v="79"/>
    <x v="6"/>
    <s v="кг"/>
    <n v="5"/>
    <n v="610.52250000000004"/>
    <n v="694.4"/>
    <n v="83.877499999999941"/>
  </r>
  <r>
    <x v="209"/>
    <x v="18"/>
    <x v="56"/>
    <s v="См"/>
    <s v="Адрес145"/>
    <n v="1005052500"/>
    <x v="51"/>
    <x v="1"/>
    <s v="кг"/>
    <n v="7"/>
    <n v="701.05"/>
    <n v="797.44"/>
    <n v="96.3900000000001"/>
  </r>
  <r>
    <x v="209"/>
    <x v="18"/>
    <x v="67"/>
    <s v="ЭС"/>
    <s v="Адрес149"/>
    <n v="570000"/>
    <x v="41"/>
    <x v="2"/>
    <s v="кг"/>
    <n v="3.5"/>
    <n v="626.74570000000006"/>
    <n v="778.43499999999995"/>
    <n v="151.68929999999989"/>
  </r>
  <r>
    <x v="210"/>
    <x v="18"/>
    <x v="4"/>
    <s v="ЭС"/>
    <s v="Адрес77"/>
    <n v="1005051500"/>
    <x v="1"/>
    <x v="1"/>
    <s v="кг"/>
    <n v="3"/>
    <n v="287.30279999999999"/>
    <n v="335.25"/>
    <n v="47.947200000000009"/>
  </r>
  <r>
    <x v="210"/>
    <x v="18"/>
    <x v="164"/>
    <s v="ЭС"/>
    <s v="Адрес70"/>
    <n v="260000"/>
    <x v="79"/>
    <x v="6"/>
    <s v="кг"/>
    <n v="1.92"/>
    <n v="467.5"/>
    <n v="531.70000000000005"/>
    <n v="64.200000000000045"/>
  </r>
  <r>
    <x v="210"/>
    <x v="18"/>
    <x v="4"/>
    <s v="ЭС"/>
    <s v="Адрес77"/>
    <n v="20000"/>
    <x v="48"/>
    <x v="0"/>
    <s v="кг"/>
    <n v="6"/>
    <n v="492.2328"/>
    <n v="559.91999999999996"/>
    <n v="67.687199999999962"/>
  </r>
  <r>
    <x v="210"/>
    <x v="18"/>
    <x v="29"/>
    <s v="ЭС"/>
    <s v="Адрес107"/>
    <n v="190000"/>
    <x v="54"/>
    <x v="6"/>
    <s v="кг"/>
    <n v="5.5"/>
    <n v="570.9"/>
    <n v="649.22"/>
    <n v="78.32000000000005"/>
  </r>
  <r>
    <x v="210"/>
    <x v="18"/>
    <x v="35"/>
    <s v="ЭС"/>
    <s v="Адрес103"/>
    <n v="20000"/>
    <x v="48"/>
    <x v="0"/>
    <s v="кг"/>
    <n v="16"/>
    <n v="854.73120000000006"/>
    <n v="972"/>
    <n v="117.26879999999994"/>
  </r>
  <r>
    <x v="210"/>
    <x v="18"/>
    <x v="29"/>
    <s v="ЭС"/>
    <s v="Адрес107"/>
    <n v="190000"/>
    <x v="54"/>
    <x v="6"/>
    <s v="кг"/>
    <n v="10"/>
    <n v="1096.9000000000001"/>
    <n v="1242"/>
    <n v="145.09999999999991"/>
  </r>
  <r>
    <x v="210"/>
    <x v="18"/>
    <x v="81"/>
    <s v="ЭС"/>
    <s v="Адрес119"/>
    <n v="580000"/>
    <x v="3"/>
    <x v="2"/>
    <s v="кг"/>
    <n v="4.5999999999999996"/>
    <n v="1316.423"/>
    <n v="1497.4"/>
    <n v="180.97700000000009"/>
  </r>
  <r>
    <x v="210"/>
    <x v="18"/>
    <x v="60"/>
    <s v="ЭС"/>
    <s v="Адрес64"/>
    <n v="1005360000"/>
    <x v="30"/>
    <x v="7"/>
    <s v="кг"/>
    <n v="64"/>
    <n v="3418.8544000000002"/>
    <n v="3873.92"/>
    <n v="455.0655999999999"/>
  </r>
  <r>
    <x v="210"/>
    <x v="18"/>
    <x v="7"/>
    <s v="См"/>
    <s v="Адрес118"/>
    <n v="580000"/>
    <x v="3"/>
    <x v="2"/>
    <s v="кг"/>
    <n v="56"/>
    <n v="4167.54"/>
    <n v="4716.88"/>
    <n v="549.34000000000015"/>
  </r>
  <r>
    <x v="211"/>
    <x v="18"/>
    <x v="10"/>
    <s v="См"/>
    <s v="Адрес143"/>
    <n v="1005051700"/>
    <x v="2"/>
    <x v="1"/>
    <s v="кг"/>
    <n v="3.5"/>
    <n v="393.70590000000004"/>
    <n v="398.72"/>
    <n v="5.0140999999999849"/>
  </r>
  <r>
    <x v="211"/>
    <x v="18"/>
    <x v="10"/>
    <s v="См"/>
    <s v="Адрес143"/>
    <n v="190000"/>
    <x v="54"/>
    <x v="6"/>
    <s v="кг"/>
    <n v="5"/>
    <n v="389.8365"/>
    <n v="444.8"/>
    <n v="54.96350000000001"/>
  </r>
  <r>
    <x v="211"/>
    <x v="18"/>
    <x v="66"/>
    <s v="ЭС"/>
    <s v="Адрес69"/>
    <n v="190000"/>
    <x v="54"/>
    <x v="6"/>
    <s v="кг"/>
    <n v="3.5"/>
    <n v="315.35210000000001"/>
    <n v="372.12"/>
    <n v="56.767899999999997"/>
  </r>
  <r>
    <x v="211"/>
    <x v="18"/>
    <x v="95"/>
    <s v="ЭС"/>
    <s v="Адрес155"/>
    <n v="1005040500"/>
    <x v="11"/>
    <x v="5"/>
    <s v="кг"/>
    <n v="6"/>
    <n v="429.24"/>
    <n v="488.22"/>
    <n v="58.980000000000018"/>
  </r>
  <r>
    <x v="211"/>
    <x v="18"/>
    <x v="46"/>
    <s v="С"/>
    <s v="Адрес75"/>
    <n v="1005274000"/>
    <x v="71"/>
    <x v="7"/>
    <s v="кг"/>
    <n v="2.2999999999999998"/>
    <n v="544.08800000000008"/>
    <n v="618.83800000000008"/>
    <n v="74.75"/>
  </r>
  <r>
    <x v="211"/>
    <x v="18"/>
    <x v="95"/>
    <s v="ЭС"/>
    <s v="Адрес155"/>
    <n v="1005274600"/>
    <x v="32"/>
    <x v="7"/>
    <s v="кг"/>
    <n v="3.3"/>
    <n v="545.37890000000004"/>
    <n v="620.62"/>
    <n v="75.24109999999996"/>
  </r>
  <r>
    <x v="211"/>
    <x v="18"/>
    <x v="65"/>
    <s v="Опт"/>
    <s v="Адрес8"/>
    <n v="1005274600"/>
    <x v="32"/>
    <x v="7"/>
    <s v="кг"/>
    <n v="3.5"/>
    <n v="684.38510000000008"/>
    <n v="778.43499999999995"/>
    <n v="94.049899999999866"/>
  </r>
  <r>
    <x v="211"/>
    <x v="18"/>
    <x v="1"/>
    <s v="ЭС"/>
    <s v="Адрес88"/>
    <n v="1005220000"/>
    <x v="60"/>
    <x v="3"/>
    <s v="кг"/>
    <n v="7"/>
    <n v="640.26970000000006"/>
    <n v="744.24"/>
    <n v="103.97029999999995"/>
  </r>
  <r>
    <x v="211"/>
    <x v="18"/>
    <x v="21"/>
    <s v="ЭС"/>
    <s v="Адрес141"/>
    <n v="1005051700"/>
    <x v="2"/>
    <x v="1"/>
    <s v="кг"/>
    <n v="2.198"/>
    <n v="854.55439999999999"/>
    <n v="972.02"/>
    <n v="117.46559999999999"/>
  </r>
  <r>
    <x v="212"/>
    <x v="18"/>
    <x v="12"/>
    <s v="ЭС"/>
    <s v="Адрес142"/>
    <n v="1005050300"/>
    <x v="74"/>
    <x v="1"/>
    <s v="кг"/>
    <n v="3.5"/>
    <n v="375.5213"/>
    <n v="398.72"/>
    <n v="23.198700000000031"/>
  </r>
  <r>
    <x v="212"/>
    <x v="18"/>
    <x v="43"/>
    <s v="См"/>
    <s v="Адрес164"/>
    <n v="1005050300"/>
    <x v="74"/>
    <x v="1"/>
    <s v="кг"/>
    <n v="3.5"/>
    <n v="375.5213"/>
    <n v="398.72"/>
    <n v="23.198700000000031"/>
  </r>
  <r>
    <x v="212"/>
    <x v="18"/>
    <x v="12"/>
    <s v="ЭС"/>
    <s v="Адрес142"/>
    <n v="1005712005"/>
    <x v="55"/>
    <x v="5"/>
    <s v="кг"/>
    <n v="2.4"/>
    <n v="209.2654"/>
    <n v="255.16800000000001"/>
    <n v="45.902600000000007"/>
  </r>
  <r>
    <x v="212"/>
    <x v="18"/>
    <x v="38"/>
    <s v="ЭС"/>
    <s v="Адрес72"/>
    <n v="1005030501"/>
    <x v="34"/>
    <x v="5"/>
    <s v="кг"/>
    <n v="5"/>
    <n v="395.9"/>
    <n v="450.25"/>
    <n v="54.350000000000023"/>
  </r>
  <r>
    <x v="212"/>
    <x v="18"/>
    <x v="66"/>
    <s v="ЭС"/>
    <s v="Адрес69"/>
    <n v="1005201000"/>
    <x v="4"/>
    <x v="3"/>
    <s v="кг"/>
    <n v="7.5"/>
    <n v="452.65499999999997"/>
    <n v="515.25"/>
    <n v="62.595000000000027"/>
  </r>
  <r>
    <x v="212"/>
    <x v="18"/>
    <x v="20"/>
    <s v="ЭС"/>
    <s v="Адрес140"/>
    <n v="1005201000"/>
    <x v="4"/>
    <x v="3"/>
    <s v="кг"/>
    <n v="2"/>
    <n v="331.54040000000003"/>
    <n v="397.1"/>
    <n v="65.559599999999989"/>
  </r>
  <r>
    <x v="212"/>
    <x v="18"/>
    <x v="73"/>
    <s v="С"/>
    <s v="Адрес93"/>
    <n v="573100"/>
    <x v="23"/>
    <x v="2"/>
    <s v="кг"/>
    <n v="4"/>
    <n v="820.94800000000009"/>
    <n v="933.2"/>
    <n v="112.25199999999995"/>
  </r>
  <r>
    <x v="212"/>
    <x v="18"/>
    <x v="34"/>
    <s v="С"/>
    <s v="Адрес120"/>
    <n v="1005300500"/>
    <x v="28"/>
    <x v="7"/>
    <s v="кг"/>
    <n v="24"/>
    <n v="1282.0976000000001"/>
    <n v="1452.72"/>
    <n v="170.62239999999997"/>
  </r>
  <r>
    <x v="212"/>
    <x v="18"/>
    <x v="18"/>
    <s v="С"/>
    <s v="Адрес135"/>
    <n v="1005050300"/>
    <x v="74"/>
    <x v="1"/>
    <s v="кг"/>
    <n v="6"/>
    <n v="108.71340000000001"/>
    <n v="412.2"/>
    <n v="303.48659999999995"/>
  </r>
  <r>
    <x v="213"/>
    <x v="18"/>
    <x v="59"/>
    <s v="См"/>
    <s v="Адрес138"/>
    <n v="1005040600"/>
    <x v="53"/>
    <x v="5"/>
    <s v="кг"/>
    <n v="3"/>
    <n v="214.65"/>
    <n v="244.11"/>
    <n v="29.460000000000008"/>
  </r>
  <r>
    <x v="213"/>
    <x v="18"/>
    <x v="81"/>
    <s v="ЭС"/>
    <s v="Адрес119"/>
    <n v="5281000"/>
    <x v="46"/>
    <x v="6"/>
    <s v="кг"/>
    <n v="1.65"/>
    <n v="229.67450000000002"/>
    <n v="262.57"/>
    <n v="32.89549999999997"/>
  </r>
  <r>
    <x v="213"/>
    <x v="18"/>
    <x v="265"/>
    <s v="Мм"/>
    <s v="Адрес290"/>
    <n v="251000"/>
    <x v="22"/>
    <x v="6"/>
    <s v="кг"/>
    <n v="2.5"/>
    <n v="305.25"/>
    <n v="347.2"/>
    <n v="41.949999999999989"/>
  </r>
  <r>
    <x v="213"/>
    <x v="18"/>
    <x v="41"/>
    <s v="См"/>
    <s v="Адрес137"/>
    <n v="1005274300"/>
    <x v="75"/>
    <x v="7"/>
    <s v="кг"/>
    <n v="8.5"/>
    <n v="421.685"/>
    <n v="479.57"/>
    <n v="57.884999999999991"/>
  </r>
  <r>
    <x v="213"/>
    <x v="18"/>
    <x v="114"/>
    <s v="См"/>
    <s v="Адрес159"/>
    <n v="20200"/>
    <x v="70"/>
    <x v="0"/>
    <s v="кг"/>
    <n v="8"/>
    <n v="426.43440000000004"/>
    <n v="486"/>
    <n v="59.565599999999961"/>
  </r>
  <r>
    <x v="213"/>
    <x v="18"/>
    <x v="3"/>
    <s v="С"/>
    <s v="Адрес156"/>
    <n v="1005050000"/>
    <x v="76"/>
    <x v="1"/>
    <s v="кг"/>
    <n v="2.64"/>
    <n v="480.68880000000001"/>
    <n v="546.84"/>
    <n v="66.151200000000017"/>
  </r>
  <r>
    <x v="213"/>
    <x v="18"/>
    <x v="39"/>
    <s v="ЭС"/>
    <s v="Адрес108"/>
    <n v="1005712005"/>
    <x v="55"/>
    <x v="5"/>
    <s v="кг"/>
    <n v="4.8"/>
    <n v="506.25840000000005"/>
    <n v="580.79999999999995"/>
    <n v="74.541599999999903"/>
  </r>
  <r>
    <x v="213"/>
    <x v="18"/>
    <x v="34"/>
    <s v="С"/>
    <s v="Адрес120"/>
    <n v="1005186200"/>
    <x v="64"/>
    <x v="3"/>
    <s v="кг"/>
    <n v="1.84"/>
    <n v="598.93360000000007"/>
    <n v="682.16"/>
    <n v="83.226399999999899"/>
  </r>
  <r>
    <x v="213"/>
    <x v="18"/>
    <x v="75"/>
    <s v="ЭС"/>
    <s v="Адрес150"/>
    <n v="1005212000"/>
    <x v="57"/>
    <x v="3"/>
    <s v="кг"/>
    <n v="4"/>
    <n v="820.94800000000009"/>
    <n v="933.2"/>
    <n v="112.25199999999995"/>
  </r>
  <r>
    <x v="213"/>
    <x v="18"/>
    <x v="170"/>
    <s v="Мм"/>
    <s v="Адрес280"/>
    <n v="1005040900"/>
    <x v="26"/>
    <x v="5"/>
    <s v="кг"/>
    <n v="4"/>
    <n v="820"/>
    <n v="933.2"/>
    <n v="113.20000000000005"/>
  </r>
  <r>
    <x v="213"/>
    <x v="18"/>
    <x v="31"/>
    <s v="ЭС"/>
    <s v="Адрес114"/>
    <n v="1005274000"/>
    <x v="71"/>
    <x v="7"/>
    <s v="кг"/>
    <n v="17"/>
    <n v="843.37"/>
    <n v="959.14"/>
    <n v="115.76999999999998"/>
  </r>
  <r>
    <x v="213"/>
    <x v="18"/>
    <x v="106"/>
    <s v="Опт"/>
    <s v="Адрес166"/>
    <n v="5281000"/>
    <x v="46"/>
    <x v="6"/>
    <s v="кг"/>
    <n v="4"/>
    <n v="934.8"/>
    <n v="1063.2"/>
    <n v="128.40000000000009"/>
  </r>
  <r>
    <x v="213"/>
    <x v="18"/>
    <x v="37"/>
    <s v="ЭС"/>
    <s v="Адрес181"/>
    <n v="1005040600"/>
    <x v="53"/>
    <x v="5"/>
    <s v="кг"/>
    <n v="4"/>
    <n v="934.8"/>
    <n v="1063.2"/>
    <n v="128.40000000000009"/>
  </r>
  <r>
    <x v="213"/>
    <x v="18"/>
    <x v="18"/>
    <s v="С"/>
    <s v="Адрес135"/>
    <n v="1005201000"/>
    <x v="4"/>
    <x v="3"/>
    <s v="кг"/>
    <n v="10"/>
    <n v="1183.559"/>
    <n v="1317.5"/>
    <n v="133.94100000000003"/>
  </r>
  <r>
    <x v="213"/>
    <x v="18"/>
    <x v="208"/>
    <s v="Мм"/>
    <s v="Адрес255"/>
    <n v="260000"/>
    <x v="79"/>
    <x v="6"/>
    <s v="кг"/>
    <n v="3"/>
    <n v="595.96350000000007"/>
    <n v="732.3"/>
    <n v="136.33649999999989"/>
  </r>
  <r>
    <x v="213"/>
    <x v="18"/>
    <x v="18"/>
    <s v="С"/>
    <s v="Адрес135"/>
    <n v="1005300000"/>
    <x v="36"/>
    <x v="7"/>
    <s v="кг"/>
    <n v="24"/>
    <n v="1281.9992"/>
    <n v="1452.72"/>
    <n v="170.72080000000005"/>
  </r>
  <r>
    <x v="213"/>
    <x v="18"/>
    <x v="28"/>
    <s v="ЭС"/>
    <s v="Адрес130"/>
    <n v="1005030501"/>
    <x v="34"/>
    <x v="5"/>
    <s v="кг"/>
    <n v="4"/>
    <n v="1316"/>
    <n v="1497.2"/>
    <n v="181.20000000000005"/>
  </r>
  <r>
    <x v="213"/>
    <x v="18"/>
    <x v="14"/>
    <s v="ЭС"/>
    <s v="Адрес160"/>
    <n v="1005300000"/>
    <x v="36"/>
    <x v="7"/>
    <s v="кг"/>
    <n v="9.6"/>
    <n v="1511.04"/>
    <n v="1718.4"/>
    <n v="207.36000000000013"/>
  </r>
  <r>
    <x v="213"/>
    <x v="18"/>
    <x v="19"/>
    <s v="ЭС"/>
    <s v="Адрес134"/>
    <n v="190000"/>
    <x v="54"/>
    <x v="6"/>
    <s v="кг"/>
    <n v="12.5"/>
    <n v="1716.6316000000002"/>
    <n v="2007.125"/>
    <n v="290.49339999999984"/>
  </r>
  <r>
    <x v="213"/>
    <x v="18"/>
    <x v="57"/>
    <s v="Мм"/>
    <s v="Адрес169"/>
    <n v="260100"/>
    <x v="16"/>
    <x v="6"/>
    <s v="кг"/>
    <n v="12.5"/>
    <n v="1712.9082000000001"/>
    <n v="2007.125"/>
    <n v="294.21679999999992"/>
  </r>
  <r>
    <x v="213"/>
    <x v="18"/>
    <x v="61"/>
    <s v="ЭС"/>
    <s v="Адрес180"/>
    <n v="1005274000"/>
    <x v="71"/>
    <x v="7"/>
    <s v="кг"/>
    <n v="24"/>
    <n v="3777.6"/>
    <n v="4296"/>
    <n v="518.40000000000009"/>
  </r>
  <r>
    <x v="214"/>
    <x v="18"/>
    <x v="3"/>
    <s v="С"/>
    <s v="Адрес156"/>
    <n v="1005244000"/>
    <x v="50"/>
    <x v="7"/>
    <s v="кг"/>
    <n v="1.65"/>
    <n v="229.67450000000002"/>
    <n v="262.57"/>
    <n v="32.89549999999997"/>
  </r>
  <r>
    <x v="214"/>
    <x v="18"/>
    <x v="39"/>
    <s v="ЭС"/>
    <s v="Адрес108"/>
    <n v="1005030501"/>
    <x v="34"/>
    <x v="5"/>
    <s v="кг"/>
    <n v="2.8"/>
    <n v="280.4477"/>
    <n v="318.976"/>
    <n v="38.528300000000002"/>
  </r>
  <r>
    <x v="214"/>
    <x v="18"/>
    <x v="136"/>
    <s v="Мм"/>
    <s v="Адрес283"/>
    <n v="1005030501"/>
    <x v="34"/>
    <x v="5"/>
    <s v="кг"/>
    <n v="2.8"/>
    <n v="280.42"/>
    <n v="318.976"/>
    <n v="38.555999999999983"/>
  </r>
  <r>
    <x v="214"/>
    <x v="18"/>
    <x v="24"/>
    <s v="См"/>
    <s v="Адрес87"/>
    <n v="1005212000"/>
    <x v="57"/>
    <x v="3"/>
    <s v="кг"/>
    <n v="6.72"/>
    <n v="726.572"/>
    <n v="770"/>
    <n v="43.427999999999997"/>
  </r>
  <r>
    <x v="214"/>
    <x v="18"/>
    <x v="69"/>
    <s v="ЭС"/>
    <s v="Адрес133"/>
    <n v="252505"/>
    <x v="14"/>
    <x v="0"/>
    <s v="кг"/>
    <n v="3.5"/>
    <n v="321.11560000000003"/>
    <n v="372.12"/>
    <n v="51.004399999999976"/>
  </r>
  <r>
    <x v="214"/>
    <x v="18"/>
    <x v="75"/>
    <s v="ЭС"/>
    <s v="Адрес150"/>
    <n v="190000"/>
    <x v="54"/>
    <x v="6"/>
    <s v="кг"/>
    <n v="5"/>
    <n v="389.8365"/>
    <n v="444.8"/>
    <n v="54.96350000000001"/>
  </r>
  <r>
    <x v="214"/>
    <x v="18"/>
    <x v="14"/>
    <s v="ЭС"/>
    <s v="Адрес160"/>
    <n v="20000"/>
    <x v="48"/>
    <x v="0"/>
    <s v="кг"/>
    <n v="8"/>
    <n v="427.36560000000003"/>
    <n v="486"/>
    <n v="58.634399999999971"/>
  </r>
  <r>
    <x v="214"/>
    <x v="18"/>
    <x v="17"/>
    <s v="ЭС"/>
    <s v="Адрес132"/>
    <n v="5160002"/>
    <x v="38"/>
    <x v="6"/>
    <s v="кг"/>
    <n v="2.5"/>
    <n v="341.09219999999999"/>
    <n v="401.42500000000001"/>
    <n v="60.33280000000002"/>
  </r>
  <r>
    <x v="214"/>
    <x v="18"/>
    <x v="17"/>
    <s v="ЭС"/>
    <s v="Адрес132"/>
    <n v="1005244000"/>
    <x v="50"/>
    <x v="7"/>
    <s v="кг"/>
    <n v="2.7"/>
    <n v="481.65300000000002"/>
    <n v="547.803"/>
    <n v="66.149999999999977"/>
  </r>
  <r>
    <x v="214"/>
    <x v="18"/>
    <x v="18"/>
    <s v="С"/>
    <s v="Адрес135"/>
    <n v="252505"/>
    <x v="14"/>
    <x v="0"/>
    <s v="кг"/>
    <n v="1.8"/>
    <n v="181.14960000000002"/>
    <n v="274.8"/>
    <n v="93.650399999999991"/>
  </r>
  <r>
    <x v="214"/>
    <x v="18"/>
    <x v="28"/>
    <s v="ЭС"/>
    <s v="Адрес130"/>
    <n v="1005051500"/>
    <x v="1"/>
    <x v="1"/>
    <s v="кг"/>
    <n v="8"/>
    <n v="387.09360000000004"/>
    <n v="486"/>
    <n v="98.906399999999962"/>
  </r>
  <r>
    <x v="214"/>
    <x v="18"/>
    <x v="19"/>
    <s v="ЭС"/>
    <s v="Адрес134"/>
    <n v="5160002"/>
    <x v="38"/>
    <x v="6"/>
    <s v="кг"/>
    <n v="4"/>
    <n v="858.4"/>
    <n v="976.8"/>
    <n v="118.39999999999998"/>
  </r>
  <r>
    <x v="214"/>
    <x v="18"/>
    <x v="14"/>
    <s v="ЭС"/>
    <s v="Адрес160"/>
    <n v="1005244000"/>
    <x v="50"/>
    <x v="7"/>
    <s v="кг"/>
    <n v="4"/>
    <n v="934.8"/>
    <n v="1063.2"/>
    <n v="128.40000000000009"/>
  </r>
  <r>
    <x v="214"/>
    <x v="18"/>
    <x v="1"/>
    <s v="ЭС"/>
    <s v="Адрес88"/>
    <n v="1005051500"/>
    <x v="1"/>
    <x v="1"/>
    <s v="кг"/>
    <n v="4"/>
    <n v="934.79600000000005"/>
    <n v="1063.2"/>
    <n v="128.404"/>
  </r>
  <r>
    <x v="214"/>
    <x v="18"/>
    <x v="101"/>
    <s v="Опт"/>
    <s v="Адрес127"/>
    <n v="1005201000"/>
    <x v="4"/>
    <x v="3"/>
    <s v="кг"/>
    <n v="4"/>
    <n v="663.08080000000007"/>
    <n v="794.2"/>
    <n v="131.11919999999998"/>
  </r>
  <r>
    <x v="214"/>
    <x v="18"/>
    <x v="40"/>
    <s v="ЭС"/>
    <s v="Адрес76"/>
    <n v="1005300500"/>
    <x v="28"/>
    <x v="7"/>
    <s v="кг"/>
    <n v="3"/>
    <n v="588.2106"/>
    <n v="732.3"/>
    <n v="144.08939999999996"/>
  </r>
  <r>
    <x v="214"/>
    <x v="18"/>
    <x v="229"/>
    <s v="Мм"/>
    <s v="Адрес263"/>
    <n v="5221000"/>
    <x v="13"/>
    <x v="6"/>
    <s v="кг"/>
    <n v="24"/>
    <n v="1282.0976000000001"/>
    <n v="1452.72"/>
    <n v="170.62239999999997"/>
  </r>
  <r>
    <x v="214"/>
    <x v="18"/>
    <x v="98"/>
    <s v="Мм"/>
    <s v="Адрес207"/>
    <n v="20000"/>
    <x v="48"/>
    <x v="0"/>
    <s v="кг"/>
    <n v="24"/>
    <n v="1281.8768"/>
    <n v="1452.72"/>
    <n v="170.84320000000002"/>
  </r>
  <r>
    <x v="214"/>
    <x v="18"/>
    <x v="13"/>
    <s v="ЭС"/>
    <s v="Адрес161"/>
    <n v="170100"/>
    <x v="73"/>
    <x v="2"/>
    <s v="кг"/>
    <n v="4"/>
    <n v="1316"/>
    <n v="1497.2"/>
    <n v="181.20000000000005"/>
  </r>
  <r>
    <x v="214"/>
    <x v="18"/>
    <x v="19"/>
    <s v="ЭС"/>
    <s v="Адрес134"/>
    <n v="252505"/>
    <x v="14"/>
    <x v="0"/>
    <s v="кг"/>
    <n v="6.02"/>
    <n v="1495.6102000000001"/>
    <n v="1701.28"/>
    <n v="205.6697999999999"/>
  </r>
  <r>
    <x v="214"/>
    <x v="18"/>
    <x v="15"/>
    <s v="См"/>
    <s v="Адрес128"/>
    <n v="580000"/>
    <x v="3"/>
    <x v="2"/>
    <s v="кг"/>
    <n v="24"/>
    <n v="1786.1840000000002"/>
    <n v="2021.52"/>
    <n v="235.33599999999979"/>
  </r>
  <r>
    <x v="215"/>
    <x v="18"/>
    <x v="30"/>
    <s v="ЭС"/>
    <s v="Адрес92"/>
    <n v="1005050100"/>
    <x v="69"/>
    <x v="1"/>
    <s v="кг"/>
    <n v="1.4"/>
    <n v="136.93680000000001"/>
    <n v="154"/>
    <n v="17.063199999999995"/>
  </r>
  <r>
    <x v="215"/>
    <x v="18"/>
    <x v="284"/>
    <s v="Мм"/>
    <s v="Адрес198"/>
    <n v="1005274600"/>
    <x v="32"/>
    <x v="7"/>
    <s v="кг"/>
    <n v="2.52"/>
    <n v="206.64"/>
    <n v="234.78"/>
    <n v="28.140000000000015"/>
  </r>
  <r>
    <x v="215"/>
    <x v="18"/>
    <x v="285"/>
    <s v="Мм"/>
    <s v="Адрес124"/>
    <n v="1005201500"/>
    <x v="44"/>
    <x v="3"/>
    <s v="кг"/>
    <n v="2.9"/>
    <n v="271.09200000000004"/>
    <n v="308.32800000000003"/>
    <n v="37.23599999999999"/>
  </r>
  <r>
    <x v="215"/>
    <x v="18"/>
    <x v="31"/>
    <s v="ЭС"/>
    <s v="Адрес114"/>
    <n v="1005212000"/>
    <x v="57"/>
    <x v="3"/>
    <s v="кг"/>
    <n v="2.9"/>
    <n v="271.06299999999999"/>
    <n v="308.32800000000003"/>
    <n v="37.265000000000043"/>
  </r>
  <r>
    <x v="215"/>
    <x v="18"/>
    <x v="31"/>
    <s v="ЭС"/>
    <s v="Адрес114"/>
    <n v="5160002"/>
    <x v="38"/>
    <x v="6"/>
    <s v="кг"/>
    <n v="2.5"/>
    <n v="305.25"/>
    <n v="347.2"/>
    <n v="41.949999999999989"/>
  </r>
  <r>
    <x v="215"/>
    <x v="18"/>
    <x v="103"/>
    <s v="Мм"/>
    <s v="Адрес226"/>
    <n v="1005052500"/>
    <x v="51"/>
    <x v="1"/>
    <s v="кг"/>
    <n v="3.5"/>
    <n v="350.52499999999998"/>
    <n v="398.72"/>
    <n v="48.19500000000005"/>
  </r>
  <r>
    <x v="215"/>
    <x v="18"/>
    <x v="36"/>
    <s v="См"/>
    <s v="Адрес104"/>
    <n v="1005052700"/>
    <x v="77"/>
    <x v="1"/>
    <s v="кг"/>
    <n v="3.5"/>
    <n v="350.52499999999998"/>
    <n v="398.72"/>
    <n v="48.19500000000005"/>
  </r>
  <r>
    <x v="215"/>
    <x v="18"/>
    <x v="34"/>
    <s v="С"/>
    <s v="Адрес120"/>
    <n v="170101"/>
    <x v="8"/>
    <x v="2"/>
    <s v="кг"/>
    <n v="4"/>
    <n v="350.238"/>
    <n v="401.6"/>
    <n v="51.362000000000023"/>
  </r>
  <r>
    <x v="215"/>
    <x v="18"/>
    <x v="61"/>
    <s v="ЭС"/>
    <s v="Адрес180"/>
    <n v="190000"/>
    <x v="54"/>
    <x v="6"/>
    <s v="кг"/>
    <n v="5"/>
    <n v="389.8365"/>
    <n v="444.8"/>
    <n v="54.96350000000001"/>
  </r>
  <r>
    <x v="215"/>
    <x v="18"/>
    <x v="36"/>
    <s v="См"/>
    <s v="Адрес104"/>
    <n v="5281000"/>
    <x v="46"/>
    <x v="6"/>
    <s v="кг"/>
    <n v="5"/>
    <n v="389.41550000000001"/>
    <n v="444.8"/>
    <n v="55.384500000000003"/>
  </r>
  <r>
    <x v="215"/>
    <x v="18"/>
    <x v="22"/>
    <s v="ЭС"/>
    <s v="Адрес129"/>
    <n v="1005274600"/>
    <x v="32"/>
    <x v="7"/>
    <s v="кг"/>
    <n v="5"/>
    <n v="389.41550000000001"/>
    <n v="444.8"/>
    <n v="55.384500000000003"/>
  </r>
  <r>
    <x v="215"/>
    <x v="18"/>
    <x v="21"/>
    <s v="ЭС"/>
    <s v="Адрес141"/>
    <n v="1005244000"/>
    <x v="50"/>
    <x v="7"/>
    <s v="кг"/>
    <n v="2.7"/>
    <n v="481.65300000000002"/>
    <n v="547.803"/>
    <n v="66.149999999999977"/>
  </r>
  <r>
    <x v="215"/>
    <x v="18"/>
    <x v="1"/>
    <s v="ЭС"/>
    <s v="Адрес88"/>
    <n v="1005244300"/>
    <x v="62"/>
    <x v="7"/>
    <s v="кг"/>
    <n v="2.7"/>
    <n v="481.65300000000002"/>
    <n v="547.803"/>
    <n v="66.149999999999977"/>
  </r>
  <r>
    <x v="215"/>
    <x v="18"/>
    <x v="134"/>
    <s v="См"/>
    <s v="Адрес175"/>
    <n v="1005712305"/>
    <x v="59"/>
    <x v="5"/>
    <s v="кг"/>
    <n v="5"/>
    <n v="582.78650000000005"/>
    <n v="658.75"/>
    <n v="75.963499999999954"/>
  </r>
  <r>
    <x v="215"/>
    <x v="18"/>
    <x v="47"/>
    <s v="ЭС"/>
    <s v="Адрес162"/>
    <n v="1005274600"/>
    <x v="32"/>
    <x v="7"/>
    <s v="кг"/>
    <n v="3.5"/>
    <n v="684.38120000000004"/>
    <n v="778.43499999999995"/>
    <n v="94.05379999999991"/>
  </r>
  <r>
    <x v="215"/>
    <x v="18"/>
    <x v="18"/>
    <s v="С"/>
    <s v="Адрес135"/>
    <n v="1005244600"/>
    <x v="49"/>
    <x v="7"/>
    <s v="кг"/>
    <n v="4.8"/>
    <n v="755.52"/>
    <n v="859.2"/>
    <n v="103.68000000000006"/>
  </r>
  <r>
    <x v="215"/>
    <x v="18"/>
    <x v="29"/>
    <s v="ЭС"/>
    <s v="Адрес107"/>
    <n v="210000"/>
    <x v="17"/>
    <x v="6"/>
    <s v="кг"/>
    <n v="5"/>
    <n v="685.90800000000002"/>
    <n v="802.85"/>
    <n v="116.94200000000001"/>
  </r>
  <r>
    <x v="215"/>
    <x v="18"/>
    <x v="29"/>
    <s v="ЭС"/>
    <s v="Адрес107"/>
    <n v="5190002"/>
    <x v="25"/>
    <x v="6"/>
    <s v="кг"/>
    <n v="24"/>
    <n v="1281.9992"/>
    <n v="1452.72"/>
    <n v="170.72080000000005"/>
  </r>
  <r>
    <x v="215"/>
    <x v="18"/>
    <x v="36"/>
    <s v="См"/>
    <s v="Адрес104"/>
    <n v="1005244300"/>
    <x v="62"/>
    <x v="7"/>
    <s v="кг"/>
    <n v="24"/>
    <n v="1281.9992"/>
    <n v="1452.72"/>
    <n v="170.72080000000005"/>
  </r>
  <r>
    <x v="215"/>
    <x v="18"/>
    <x v="13"/>
    <s v="ЭС"/>
    <s v="Адрес161"/>
    <n v="1005050000"/>
    <x v="76"/>
    <x v="1"/>
    <s v="кг"/>
    <n v="4"/>
    <n v="1316"/>
    <n v="1497.2"/>
    <n v="181.20000000000005"/>
  </r>
  <r>
    <x v="215"/>
    <x v="18"/>
    <x v="75"/>
    <s v="ЭС"/>
    <s v="Адрес150"/>
    <n v="1005052700"/>
    <x v="77"/>
    <x v="1"/>
    <s v="кг"/>
    <n v="11.55"/>
    <n v="1615.46"/>
    <n v="1837.99"/>
    <n v="222.52999999999997"/>
  </r>
  <r>
    <x v="216"/>
    <x v="18"/>
    <x v="9"/>
    <s v="См"/>
    <s v="Адрес148"/>
    <n v="170100"/>
    <x v="73"/>
    <x v="2"/>
    <s v="кг"/>
    <n v="2.6880000000000002"/>
    <n v="290.62880000000001"/>
    <n v="308"/>
    <n v="17.371199999999988"/>
  </r>
  <r>
    <x v="216"/>
    <x v="18"/>
    <x v="14"/>
    <s v="ЭС"/>
    <s v="Адрес160"/>
    <n v="1005052600"/>
    <x v="39"/>
    <x v="1"/>
    <s v="кг"/>
    <n v="3.5"/>
    <n v="355.07740000000001"/>
    <n v="398.72"/>
    <n v="43.642600000000016"/>
  </r>
  <r>
    <x v="216"/>
    <x v="18"/>
    <x v="0"/>
    <s v="С"/>
    <s v="Адрес151"/>
    <n v="20200"/>
    <x v="70"/>
    <x v="0"/>
    <s v="кг"/>
    <n v="2.2999999999999998"/>
    <n v="658.154"/>
    <n v="710.5"/>
    <n v="52.346000000000004"/>
  </r>
  <r>
    <x v="216"/>
    <x v="18"/>
    <x v="3"/>
    <s v="С"/>
    <s v="Адрес156"/>
    <n v="5221000"/>
    <x v="13"/>
    <x v="6"/>
    <s v="кг"/>
    <n v="8.5"/>
    <n v="421.685"/>
    <n v="479.57"/>
    <n v="57.884999999999991"/>
  </r>
  <r>
    <x v="216"/>
    <x v="18"/>
    <x v="114"/>
    <s v="См"/>
    <s v="Адрес159"/>
    <n v="1005360000"/>
    <x v="30"/>
    <x v="7"/>
    <s v="кг"/>
    <n v="4"/>
    <n v="820"/>
    <n v="933.2"/>
    <n v="113.20000000000005"/>
  </r>
  <r>
    <x v="216"/>
    <x v="18"/>
    <x v="29"/>
    <s v="ЭС"/>
    <s v="Адрес107"/>
    <n v="1005040600"/>
    <x v="53"/>
    <x v="5"/>
    <s v="кг"/>
    <n v="12"/>
    <n v="858.6"/>
    <n v="976.44"/>
    <n v="117.84000000000003"/>
  </r>
  <r>
    <x v="217"/>
    <x v="18"/>
    <x v="38"/>
    <s v="ЭС"/>
    <s v="Адрес72"/>
    <n v="1005040500"/>
    <x v="11"/>
    <x v="5"/>
    <s v="кг"/>
    <n v="3"/>
    <n v="214.62"/>
    <n v="244.11"/>
    <n v="29.490000000000009"/>
  </r>
  <r>
    <x v="217"/>
    <x v="18"/>
    <x v="3"/>
    <s v="С"/>
    <s v="Адрес156"/>
    <n v="1005212300"/>
    <x v="83"/>
    <x v="3"/>
    <s v="кг"/>
    <n v="5"/>
    <n v="581.91600000000005"/>
    <n v="658.75"/>
    <n v="76.833999999999946"/>
  </r>
  <r>
    <x v="217"/>
    <x v="18"/>
    <x v="6"/>
    <s v="С"/>
    <s v="Адрес78"/>
    <n v="1005051500"/>
    <x v="1"/>
    <x v="1"/>
    <s v="кг"/>
    <n v="4"/>
    <n v="858.4"/>
    <n v="976.8"/>
    <n v="118.39999999999998"/>
  </r>
  <r>
    <x v="217"/>
    <x v="18"/>
    <x v="73"/>
    <s v="С"/>
    <s v="Адрес93"/>
    <n v="1005360000"/>
    <x v="30"/>
    <x v="7"/>
    <s v="кг"/>
    <n v="2.5"/>
    <n v="526.69200000000001"/>
    <n v="650.95000000000005"/>
    <n v="124.25800000000004"/>
  </r>
  <r>
    <x v="217"/>
    <x v="18"/>
    <x v="22"/>
    <s v="ЭС"/>
    <s v="Адрес129"/>
    <n v="170101"/>
    <x v="8"/>
    <x v="2"/>
    <s v="кг"/>
    <n v="3"/>
    <n v="588.29129999999998"/>
    <n v="732.3"/>
    <n v="144.00869999999998"/>
  </r>
  <r>
    <x v="217"/>
    <x v="18"/>
    <x v="0"/>
    <s v="С"/>
    <s v="Адрес151"/>
    <n v="210100"/>
    <x v="18"/>
    <x v="6"/>
    <s v="кг"/>
    <n v="52.5"/>
    <n v="6410.52"/>
    <n v="7291.2"/>
    <n v="880.67999999999938"/>
  </r>
  <r>
    <x v="218"/>
    <x v="18"/>
    <x v="7"/>
    <s v="См"/>
    <s v="Адрес118"/>
    <n v="170101"/>
    <x v="8"/>
    <x v="2"/>
    <s v="кг"/>
    <n v="5.7"/>
    <n v="255.58800000000002"/>
    <n v="290.64300000000003"/>
    <n v="35.055000000000007"/>
  </r>
  <r>
    <x v="218"/>
    <x v="18"/>
    <x v="9"/>
    <s v="См"/>
    <s v="Адрес148"/>
    <n v="1005201000"/>
    <x v="4"/>
    <x v="3"/>
    <s v="кг"/>
    <n v="2"/>
    <n v="331.54040000000003"/>
    <n v="397.1"/>
    <n v="65.559599999999989"/>
  </r>
  <r>
    <x v="218"/>
    <x v="18"/>
    <x v="3"/>
    <s v="С"/>
    <s v="Адрес156"/>
    <n v="1005274000"/>
    <x v="71"/>
    <x v="7"/>
    <s v="кг"/>
    <n v="40"/>
    <n v="2136.7568000000001"/>
    <n v="2421.1999999999998"/>
    <n v="284.44319999999971"/>
  </r>
  <r>
    <x v="219"/>
    <x v="18"/>
    <x v="61"/>
    <s v="ЭС"/>
    <s v="Адрес180"/>
    <n v="220000"/>
    <x v="17"/>
    <x v="6"/>
    <s v="кг"/>
    <n v="5"/>
    <n v="476.976"/>
    <n v="542.5"/>
    <n v="65.524000000000001"/>
  </r>
  <r>
    <x v="219"/>
    <x v="18"/>
    <x v="61"/>
    <s v="ЭС"/>
    <s v="Адрес180"/>
    <n v="1005274000"/>
    <x v="71"/>
    <x v="7"/>
    <s v="кг"/>
    <n v="3.5"/>
    <n v="684.38340000000005"/>
    <n v="778.43499999999995"/>
    <n v="94.051599999999894"/>
  </r>
  <r>
    <x v="219"/>
    <x v="18"/>
    <x v="38"/>
    <s v="ЭС"/>
    <s v="Адрес72"/>
    <n v="170101"/>
    <x v="8"/>
    <x v="2"/>
    <s v="кг"/>
    <n v="1.8720000000000001"/>
    <n v="781.17600000000004"/>
    <n v="898.44"/>
    <n v="117.26400000000001"/>
  </r>
  <r>
    <x v="220"/>
    <x v="18"/>
    <x v="31"/>
    <s v="ЭС"/>
    <s v="Адрес114"/>
    <n v="1005040800"/>
    <x v="9"/>
    <x v="5"/>
    <s v="кг"/>
    <n v="3"/>
    <n v="214.62"/>
    <n v="244.11"/>
    <n v="29.490000000000009"/>
  </r>
  <r>
    <x v="220"/>
    <x v="18"/>
    <x v="33"/>
    <s v="К"/>
    <s v="Адрес90"/>
    <n v="270400"/>
    <x v="0"/>
    <x v="0"/>
    <s v="кг"/>
    <n v="8"/>
    <n v="705.56"/>
    <n v="803.2"/>
    <n v="97.6400000000001"/>
  </r>
  <r>
    <x v="220"/>
    <x v="18"/>
    <x v="13"/>
    <s v="ЭС"/>
    <s v="Адрес161"/>
    <n v="1005400001"/>
    <x v="43"/>
    <x v="7"/>
    <s v="кг"/>
    <n v="10"/>
    <n v="791.9"/>
    <n v="900.5"/>
    <n v="108.60000000000002"/>
  </r>
  <r>
    <x v="220"/>
    <x v="18"/>
    <x v="41"/>
    <s v="См"/>
    <s v="Адрес137"/>
    <n v="5190002"/>
    <x v="25"/>
    <x v="6"/>
    <s v="кг"/>
    <n v="4"/>
    <n v="934.8"/>
    <n v="1063.2"/>
    <n v="128.40000000000009"/>
  </r>
  <r>
    <x v="220"/>
    <x v="18"/>
    <x v="56"/>
    <s v="См"/>
    <s v="Адрес145"/>
    <n v="252505"/>
    <x v="14"/>
    <x v="0"/>
    <s v="кг"/>
    <n v="24"/>
    <n v="1281.8768"/>
    <n v="1452.72"/>
    <n v="170.84320000000002"/>
  </r>
  <r>
    <x v="220"/>
    <x v="18"/>
    <x v="31"/>
    <s v="ЭС"/>
    <s v="Адрес114"/>
    <n v="270300"/>
    <x v="61"/>
    <x v="0"/>
    <s v="кг"/>
    <n v="16"/>
    <n v="1356.1560000000002"/>
    <n v="1606.4"/>
    <n v="250.24399999999991"/>
  </r>
  <r>
    <x v="221"/>
    <x v="18"/>
    <x v="37"/>
    <s v="ЭС"/>
    <s v="Адрес181"/>
    <n v="270200"/>
    <x v="56"/>
    <x v="0"/>
    <s v="кг"/>
    <n v="2.9"/>
    <n v="271.06299999999999"/>
    <n v="308.32800000000003"/>
    <n v="37.265000000000043"/>
  </r>
  <r>
    <x v="221"/>
    <x v="18"/>
    <x v="4"/>
    <s v="ЭС"/>
    <s v="Адрес77"/>
    <n v="1005201500"/>
    <x v="44"/>
    <x v="3"/>
    <s v="кг"/>
    <n v="8.0640000000000001"/>
    <n v="871.88640000000009"/>
    <n v="924"/>
    <n v="52.113599999999906"/>
  </r>
  <r>
    <x v="221"/>
    <x v="18"/>
    <x v="81"/>
    <s v="ЭС"/>
    <s v="Адрес119"/>
    <n v="270200"/>
    <x v="56"/>
    <x v="0"/>
    <s v="кг"/>
    <n v="2.64"/>
    <n v="400.55280000000005"/>
    <n v="455.64"/>
    <n v="55.087199999999939"/>
  </r>
  <r>
    <x v="222"/>
    <x v="18"/>
    <x v="28"/>
    <s v="ЭС"/>
    <s v="Адрес130"/>
    <n v="1005244000"/>
    <x v="50"/>
    <x v="7"/>
    <s v="кг"/>
    <n v="2.7"/>
    <n v="481.65300000000002"/>
    <n v="547.803"/>
    <n v="66.149999999999977"/>
  </r>
  <r>
    <x v="222"/>
    <x v="18"/>
    <x v="286"/>
    <s v="Мм"/>
    <s v="Адрес83"/>
    <n v="1005244600"/>
    <x v="49"/>
    <x v="7"/>
    <s v="кг"/>
    <n v="5.4"/>
    <n v="953.3066"/>
    <n v="1095.606"/>
    <n v="142.29939999999999"/>
  </r>
  <r>
    <x v="222"/>
    <x v="18"/>
    <x v="16"/>
    <s v="ЭС"/>
    <s v="Адрес146"/>
    <n v="170100"/>
    <x v="73"/>
    <x v="2"/>
    <s v="кг"/>
    <n v="4"/>
    <n v="1316"/>
    <n v="1497.2"/>
    <n v="181.20000000000005"/>
  </r>
  <r>
    <x v="222"/>
    <x v="18"/>
    <x v="75"/>
    <s v="ЭС"/>
    <s v="Адрес150"/>
    <n v="1005244000"/>
    <x v="50"/>
    <x v="7"/>
    <s v="кг"/>
    <n v="9.9"/>
    <n v="1636.1345000000001"/>
    <n v="1861.86"/>
    <n v="225.72549999999978"/>
  </r>
  <r>
    <x v="223"/>
    <x v="7"/>
    <x v="4"/>
    <s v="ЭС"/>
    <s v="Адрес77"/>
    <n v="190000"/>
    <x v="54"/>
    <x v="6"/>
    <s v="кг"/>
    <n v="1"/>
    <n v="77.787700000000001"/>
    <n v="94.3"/>
    <n v="16.512299999999996"/>
  </r>
  <r>
    <x v="223"/>
    <x v="18"/>
    <x v="4"/>
    <s v="ЭС"/>
    <s v="Адрес77"/>
    <n v="1005052800"/>
    <x v="80"/>
    <x v="1"/>
    <s v="кг"/>
    <n v="2.4"/>
    <n v="209.2654"/>
    <n v="255.16800000000001"/>
    <n v="45.902600000000007"/>
  </r>
  <r>
    <x v="223"/>
    <x v="18"/>
    <x v="66"/>
    <s v="ЭС"/>
    <s v="Адрес69"/>
    <n v="580000"/>
    <x v="3"/>
    <x v="2"/>
    <s v="кг"/>
    <n v="8"/>
    <n v="670.61200000000008"/>
    <n v="803.2"/>
    <n v="132.58799999999997"/>
  </r>
  <r>
    <x v="223"/>
    <x v="18"/>
    <x v="73"/>
    <s v="С"/>
    <s v="Адрес93"/>
    <n v="580000"/>
    <x v="3"/>
    <x v="2"/>
    <s v="кг"/>
    <n v="11.6"/>
    <n v="1084.31"/>
    <n v="1233.3120000000001"/>
    <n v="149.00200000000018"/>
  </r>
  <r>
    <x v="223"/>
    <x v="18"/>
    <x v="66"/>
    <s v="ЭС"/>
    <s v="Адрес69"/>
    <n v="1005052800"/>
    <x v="80"/>
    <x v="1"/>
    <s v="кг"/>
    <n v="9"/>
    <n v="1240.6464000000001"/>
    <n v="1413.72"/>
    <n v="173.07359999999994"/>
  </r>
  <r>
    <x v="223"/>
    <x v="18"/>
    <x v="34"/>
    <s v="С"/>
    <s v="Адрес120"/>
    <n v="1005360000"/>
    <x v="30"/>
    <x v="7"/>
    <s v="кг"/>
    <n v="7.92"/>
    <n v="1442.0976000000001"/>
    <n v="1640.52"/>
    <n v="198.42239999999993"/>
  </r>
  <r>
    <x v="223"/>
    <x v="18"/>
    <x v="66"/>
    <s v="ЭС"/>
    <s v="Адрес69"/>
    <n v="1005360000"/>
    <x v="30"/>
    <x v="7"/>
    <s v="кг"/>
    <n v="18"/>
    <n v="325.82639999999998"/>
    <n v="1236.5999999999999"/>
    <n v="910.77359999999999"/>
  </r>
  <r>
    <x v="223"/>
    <x v="18"/>
    <x v="34"/>
    <s v="С"/>
    <s v="Адрес120"/>
    <n v="580000"/>
    <x v="3"/>
    <x v="2"/>
    <s v="кг"/>
    <n v="176"/>
    <n v="13097.6584"/>
    <n v="14824.48"/>
    <n v="1726.8215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42068-0DB3-4B71-BA1C-00BB262F90FC}" name="Сводная таблица1" cacheId="21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outline="1" outlineData="1" multipleFieldFilters="0" rowHeaderCaption="Подгруппа">
  <location ref="A9:B18" firstHeaderRow="1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9">
        <item sd="0" x="4"/>
        <item sd="0" x="3"/>
        <item sd="0" x="5"/>
        <item sd="0" x="2"/>
        <item sd="0" x="7"/>
        <item sd="0" x="0"/>
        <item sd="0" x="6"/>
        <item sd="0" x="1"/>
        <item t="default" sd="0"/>
      </items>
    </pivotField>
    <pivotField showAll="0"/>
    <pivotField showAll="0"/>
    <pivotField numFmtId="165" showAll="0"/>
    <pivotField dataField="1" numFmtId="165" showAll="0"/>
    <pivotField numFmtId="165"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родажи" fld="11" baseField="7" baseItem="0" numFmtId="1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7" type="button" dataOnly="0" labelOnly="1" outline="0" axis="axisRow" fieldPosition="0"/>
    </format>
    <format dxfId="14">
      <pivotArea dataOnly="0" labelOnly="1" fieldPosition="0">
        <references count="1">
          <reference field="7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D4CE5-6FBD-4496-AB2F-140B1F2FF0AF}" name="Сводная таблица13" cacheId="21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>
  <location ref="C8:D19" firstHeaderRow="1" firstDataRow="1" firstDataCol="1"/>
  <pivotFields count="13">
    <pivotField axis="axisRow" numFmtId="14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 measureFilter="1">
      <items count="24">
        <item x="11"/>
        <item x="13"/>
        <item x="20"/>
        <item x="9"/>
        <item x="2"/>
        <item x="0"/>
        <item x="8"/>
        <item x="21"/>
        <item x="19"/>
        <item x="6"/>
        <item x="14"/>
        <item x="18"/>
        <item x="22"/>
        <item x="1"/>
        <item x="17"/>
        <item x="16"/>
        <item x="5"/>
        <item x="15"/>
        <item x="10"/>
        <item x="12"/>
        <item x="7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/>
    <pivotField numFmtId="165" showAll="0"/>
  </pivotFields>
  <rowFields count="2">
    <field x="0"/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Сумма по полю Сумма в ценах продажи" fld="11" baseField="0" baseItem="0" numFmtId="1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27D33-DB6B-41C4-AC4E-2E932C1B9797}" name="Сводная таблица1" cacheId="2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M2:N8" firstHeaderRow="1" firstDataRow="1" firstDataCol="1"/>
  <pivotFields count="13">
    <pivotField numFmtId="14" showAll="0"/>
    <pivotField axis="axisRow" showAll="0" measureFilter="1" sortType="descending">
      <items count="24">
        <item x="11"/>
        <item x="13"/>
        <item x="20"/>
        <item x="9"/>
        <item x="2"/>
        <item x="0"/>
        <item x="8"/>
        <item x="21"/>
        <item x="19"/>
        <item x="6"/>
        <item x="14"/>
        <item x="18"/>
        <item x="22"/>
        <item x="1"/>
        <item x="17"/>
        <item x="16"/>
        <item x="5"/>
        <item x="15"/>
        <item x="10"/>
        <item x="12"/>
        <item x="7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9">
        <item h="1" x="4"/>
        <item x="3"/>
        <item h="1" x="5"/>
        <item h="1" x="2"/>
        <item h="1" x="7"/>
        <item h="1" x="0"/>
        <item h="1" x="6"/>
        <item h="1" x="1"/>
        <item t="default"/>
      </items>
    </pivotField>
    <pivotField showAll="0"/>
    <pivotField showAll="0"/>
    <pivotField numFmtId="165" showAll="0"/>
    <pivotField dataField="1" numFmtId="165" showAll="0"/>
    <pivotField numFmtId="165" showAll="0"/>
  </pivotFields>
  <rowFields count="1">
    <field x="1"/>
  </rowFields>
  <rowItems count="6">
    <i>
      <x v="13"/>
    </i>
    <i>
      <x v="11"/>
    </i>
    <i>
      <x v="22"/>
    </i>
    <i>
      <x v="16"/>
    </i>
    <i>
      <x v="3"/>
    </i>
    <i t="grand">
      <x/>
    </i>
  </rowItems>
  <colItems count="1">
    <i/>
  </colItems>
  <dataFields count="1">
    <dataField name="Сумма по полю Сумма в ценах продажи" fld="11" baseField="0" baseItem="0" numFmtId="1"/>
  </dataFields>
  <formats count="1">
    <format dxfId="7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1E1DB-9D4C-4AD7-A2EF-EAC3EE48FE0F}" name="Сводная таблица11" cacheId="2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 rowHeaderCaption="Месяц">
  <location ref="D2:E14" firstHeaderRow="1" firstDataRow="1" firstDataCol="1"/>
  <pivotFields count="1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9">
        <item h="1" x="4"/>
        <item x="3"/>
        <item h="1" x="5"/>
        <item h="1" x="2"/>
        <item h="1" x="7"/>
        <item h="1" x="0"/>
        <item h="1" x="6"/>
        <item h="1" x="1"/>
        <item t="default"/>
      </items>
    </pivotField>
    <pivotField showAll="0"/>
    <pivotField showAll="0"/>
    <pivotField numFmtId="165" showAll="0"/>
    <pivotField numFmtId="165" showAll="0"/>
    <pivotField dataField="1" numFmtId="165"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 Прибыль" fld="12" baseField="0" baseItem="0" numFmtId="1"/>
  </dataFields>
  <formats count="1">
    <format dxfId="6">
      <pivotArea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D19C2-D305-4609-BB83-AA54C561D7D6}" name="Сводная таблица10" cacheId="2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 rowHeaderCaption="Подгруппа">
  <location ref="A2:B11" firstHeaderRow="1" firstDataRow="1" firstDataCol="1"/>
  <pivotFields count="13">
    <pivotField numFmtId="14" showAll="0"/>
    <pivotField showAll="0"/>
    <pivotField showAll="0"/>
    <pivotField showAll="0"/>
    <pivotField showAll="0"/>
    <pivotField showAll="0"/>
    <pivotField axis="axisRow" showAll="0">
      <items count="86">
        <item x="4"/>
        <item x="2"/>
        <item x="1"/>
        <item x="14"/>
        <item x="16"/>
        <item x="79"/>
        <item x="46"/>
        <item x="9"/>
        <item x="33"/>
        <item x="71"/>
        <item x="83"/>
        <item x="60"/>
        <item x="3"/>
        <item x="30"/>
        <item x="41"/>
        <item x="39"/>
        <item x="80"/>
        <item x="51"/>
        <item x="77"/>
        <item x="20"/>
        <item x="57"/>
        <item x="69"/>
        <item x="52"/>
        <item x="76"/>
        <item x="55"/>
        <item x="74"/>
        <item x="59"/>
        <item x="32"/>
        <item x="54"/>
        <item x="48"/>
        <item x="5"/>
        <item x="70"/>
        <item x="12"/>
        <item x="73"/>
        <item x="68"/>
        <item x="50"/>
        <item x="49"/>
        <item x="45"/>
        <item x="44"/>
        <item x="67"/>
        <item x="35"/>
        <item x="43"/>
        <item x="31"/>
        <item x="66"/>
        <item x="38"/>
        <item x="75"/>
        <item x="37"/>
        <item x="64"/>
        <item x="40"/>
        <item x="10"/>
        <item x="25"/>
        <item x="8"/>
        <item x="53"/>
        <item x="36"/>
        <item x="62"/>
        <item x="34"/>
        <item x="11"/>
        <item x="23"/>
        <item x="28"/>
        <item x="26"/>
        <item x="47"/>
        <item x="7"/>
        <item x="27"/>
        <item x="82"/>
        <item x="84"/>
        <item x="78"/>
        <item x="65"/>
        <item x="63"/>
        <item x="29"/>
        <item x="24"/>
        <item x="17"/>
        <item x="19"/>
        <item x="18"/>
        <item x="13"/>
        <item x="81"/>
        <item x="22"/>
        <item x="72"/>
        <item x="58"/>
        <item x="15"/>
        <item x="42"/>
        <item x="56"/>
        <item x="0"/>
        <item x="61"/>
        <item x="6"/>
        <item x="21"/>
        <item t="default"/>
      </items>
    </pivotField>
    <pivotField axis="axisRow" showAll="0">
      <items count="9">
        <item sd="0" x="4"/>
        <item sd="0" x="3"/>
        <item sd="0" x="5"/>
        <item sd="0" x="2"/>
        <item sd="0" x="7"/>
        <item sd="0" x="0"/>
        <item sd="0" x="6"/>
        <item sd="0" x="1"/>
        <item t="default" sd="0"/>
      </items>
    </pivotField>
    <pivotField showAll="0"/>
    <pivotField showAll="0"/>
    <pivotField numFmtId="165" showAll="0"/>
    <pivotField numFmtId="165" showAll="0"/>
    <pivotField dataField="1" numFmtId="165" showAll="0"/>
  </pivotFields>
  <rowFields count="2">
    <field x="7"/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Прибыль " fld="12" baseField="0" baseItem="0" numFmtId="1"/>
  </dataFields>
  <formats count="1">
    <format dxfId="9">
      <pivotArea outline="0" collapsedLevelsAreSubtotals="1" fieldPosition="0"/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EF405-8BD9-427A-9F91-8637BEF7D71B}" name="Сводная таблица14" cacheId="21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 chartFormat="8">
  <location ref="J2:K12" firstHeaderRow="1" firstDataRow="1" firstDataCol="1"/>
  <pivotFields count="13">
    <pivotField numFmtId="14" showAll="0"/>
    <pivotField showAll="0"/>
    <pivotField axis="axisRow" showAll="0" measureFilter="1" sortType="descending">
      <items count="288">
        <item x="183"/>
        <item x="168"/>
        <item x="18"/>
        <item x="41"/>
        <item x="59"/>
        <item x="70"/>
        <item x="20"/>
        <item x="21"/>
        <item x="140"/>
        <item x="56"/>
        <item x="16"/>
        <item x="12"/>
        <item x="247"/>
        <item x="9"/>
        <item x="67"/>
        <item x="75"/>
        <item x="0"/>
        <item x="2"/>
        <item x="3"/>
        <item x="8"/>
        <item x="62"/>
        <item x="114"/>
        <item x="14"/>
        <item x="285"/>
        <item x="13"/>
        <item x="47"/>
        <item x="32"/>
        <item x="43"/>
        <item x="10"/>
        <item x="17"/>
        <item x="25"/>
        <item x="84"/>
        <item x="61"/>
        <item x="37"/>
        <item x="141"/>
        <item x="154"/>
        <item x="98"/>
        <item x="106"/>
        <item x="229"/>
        <item x="123"/>
        <item x="221"/>
        <item x="214"/>
        <item x="216"/>
        <item x="125"/>
        <item x="177"/>
        <item x="54"/>
        <item x="280"/>
        <item x="251"/>
        <item x="274"/>
        <item x="83"/>
        <item x="201"/>
        <item x="126"/>
        <item x="200"/>
        <item x="44"/>
        <item x="142"/>
        <item x="170"/>
        <item x="230"/>
        <item x="92"/>
        <item x="149"/>
        <item x="191"/>
        <item x="203"/>
        <item x="265"/>
        <item x="270"/>
        <item x="211"/>
        <item x="72"/>
        <item x="249"/>
        <item x="188"/>
        <item x="130"/>
        <item x="156"/>
        <item x="268"/>
        <item x="246"/>
        <item x="96"/>
        <item x="194"/>
        <item x="161"/>
        <item x="158"/>
        <item x="181"/>
        <item x="153"/>
        <item x="236"/>
        <item x="231"/>
        <item x="232"/>
        <item x="190"/>
        <item x="275"/>
        <item x="273"/>
        <item x="102"/>
        <item x="120"/>
        <item x="79"/>
        <item x="254"/>
        <item x="150"/>
        <item x="171"/>
        <item x="222"/>
        <item x="176"/>
        <item x="104"/>
        <item x="278"/>
        <item x="189"/>
        <item x="227"/>
        <item x="224"/>
        <item x="217"/>
        <item x="206"/>
        <item x="286"/>
        <item x="134"/>
        <item x="85"/>
        <item x="182"/>
        <item x="193"/>
        <item x="113"/>
        <item x="207"/>
        <item x="117"/>
        <item x="82"/>
        <item x="223"/>
        <item x="146"/>
        <item x="225"/>
        <item x="202"/>
        <item x="121"/>
        <item x="243"/>
        <item x="220"/>
        <item x="167"/>
        <item x="74"/>
        <item x="267"/>
        <item x="175"/>
        <item x="165"/>
        <item x="218"/>
        <item x="157"/>
        <item x="105"/>
        <item x="97"/>
        <item x="144"/>
        <item x="235"/>
        <item x="197"/>
        <item x="276"/>
        <item x="252"/>
        <item x="272"/>
        <item x="237"/>
        <item x="124"/>
        <item x="111"/>
        <item x="76"/>
        <item x="108"/>
        <item x="244"/>
        <item x="266"/>
        <item x="233"/>
        <item x="187"/>
        <item x="119"/>
        <item x="103"/>
        <item x="49"/>
        <item x="198"/>
        <item x="131"/>
        <item x="163"/>
        <item x="135"/>
        <item x="260"/>
        <item x="208"/>
        <item x="45"/>
        <item x="93"/>
        <item x="159"/>
        <item x="110"/>
        <item x="282"/>
        <item x="129"/>
        <item x="128"/>
        <item x="116"/>
        <item x="57"/>
        <item x="259"/>
        <item x="262"/>
        <item x="91"/>
        <item x="263"/>
        <item x="174"/>
        <item x="205"/>
        <item x="133"/>
        <item x="226"/>
        <item x="281"/>
        <item x="136"/>
        <item x="145"/>
        <item x="239"/>
        <item x="53"/>
        <item x="192"/>
        <item x="195"/>
        <item x="264"/>
        <item x="78"/>
        <item x="178"/>
        <item x="240"/>
        <item x="90"/>
        <item x="204"/>
        <item x="253"/>
        <item x="242"/>
        <item x="241"/>
        <item x="148"/>
        <item x="209"/>
        <item x="210"/>
        <item x="238"/>
        <item x="118"/>
        <item x="107"/>
        <item x="250"/>
        <item x="77"/>
        <item x="185"/>
        <item x="255"/>
        <item x="284"/>
        <item x="101"/>
        <item x="258"/>
        <item x="213"/>
        <item x="137"/>
        <item x="172"/>
        <item x="279"/>
        <item x="26"/>
        <item x="51"/>
        <item x="11"/>
        <item x="68"/>
        <item x="269"/>
        <item x="64"/>
        <item x="58"/>
        <item x="99"/>
        <item x="228"/>
        <item x="215"/>
        <item x="100"/>
        <item x="248"/>
        <item x="245"/>
        <item x="261"/>
        <item x="173"/>
        <item x="94"/>
        <item x="48"/>
        <item x="122"/>
        <item x="139"/>
        <item x="219"/>
        <item x="199"/>
        <item x="109"/>
        <item x="132"/>
        <item x="166"/>
        <item x="52"/>
        <item x="127"/>
        <item x="277"/>
        <item x="212"/>
        <item x="138"/>
        <item x="196"/>
        <item x="234"/>
        <item x="63"/>
        <item x="184"/>
        <item x="143"/>
        <item x="257"/>
        <item x="256"/>
        <item x="186"/>
        <item x="179"/>
        <item x="147"/>
        <item x="152"/>
        <item x="112"/>
        <item x="271"/>
        <item x="151"/>
        <item x="169"/>
        <item x="160"/>
        <item x="65"/>
        <item x="283"/>
        <item x="115"/>
        <item x="162"/>
        <item x="86"/>
        <item x="50"/>
        <item x="55"/>
        <item x="87"/>
        <item x="42"/>
        <item x="71"/>
        <item x="60"/>
        <item x="164"/>
        <item x="88"/>
        <item x="38"/>
        <item x="66"/>
        <item x="46"/>
        <item x="40"/>
        <item x="4"/>
        <item x="6"/>
        <item x="24"/>
        <item x="1"/>
        <item x="5"/>
        <item x="33"/>
        <item x="155"/>
        <item x="89"/>
        <item x="95"/>
        <item x="30"/>
        <item x="73"/>
        <item x="35"/>
        <item x="36"/>
        <item x="80"/>
        <item x="27"/>
        <item x="29"/>
        <item x="39"/>
        <item x="180"/>
        <item x="31"/>
        <item x="7"/>
        <item x="81"/>
        <item x="34"/>
        <item x="15"/>
        <item x="22"/>
        <item x="28"/>
        <item x="69"/>
        <item x="19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9">
        <item h="1" x="4"/>
        <item x="3"/>
        <item h="1" x="5"/>
        <item h="1" x="2"/>
        <item h="1" x="7"/>
        <item h="1" x="0"/>
        <item h="1" x="6"/>
        <item h="1" x="1"/>
        <item t="default"/>
      </items>
    </pivotField>
    <pivotField showAll="0"/>
    <pivotField showAll="0"/>
    <pivotField numFmtId="165" showAll="0"/>
    <pivotField numFmtId="165" showAll="0"/>
    <pivotField dataField="1" numFmtId="165" showAll="0"/>
  </pivotFields>
  <rowFields count="1">
    <field x="2"/>
  </rowFields>
  <rowItems count="10">
    <i>
      <x v="252"/>
    </i>
    <i>
      <x v="259"/>
    </i>
    <i>
      <x v="268"/>
    </i>
    <i>
      <x v="18"/>
    </i>
    <i>
      <x v="15"/>
    </i>
    <i>
      <x v="263"/>
    </i>
    <i>
      <x v="19"/>
    </i>
    <i>
      <x v="25"/>
    </i>
    <i>
      <x v="17"/>
    </i>
    <i>
      <x v="29"/>
    </i>
  </rowItems>
  <colItems count="1">
    <i/>
  </colItems>
  <dataFields count="1">
    <dataField name="Сумма по полю Прибыль" fld="12" baseField="0" baseItem="0" numFmtId="1"/>
  </dataFields>
  <formats count="1">
    <format dxfId="5">
      <pivotArea outline="0" collapsedLevelsAreSubtotals="1" fieldPosition="0"/>
    </format>
  </formats>
  <chartFormats count="1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B7921-E8D7-4355-91BB-0BBAF0A638D1}" name="Сводная таблица12" cacheId="2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G2:H11" firstHeaderRow="1" firstDataRow="1" firstDataCol="1"/>
  <pivotFields count="13"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4"/>
        <item x="3"/>
        <item x="5"/>
        <item x="2"/>
        <item x="7"/>
        <item x="0"/>
        <item x="6"/>
        <item x="1"/>
        <item t="default"/>
      </items>
    </pivotField>
    <pivotField showAll="0"/>
    <pivotField dataField="1" showAll="0"/>
    <pivotField numFmtId="165" showAll="0"/>
    <pivotField numFmtId="165" showAll="0"/>
    <pivotField numFmtId="165"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Продано, кг." fld="9" baseField="0" baseItem="0" numFmtId="1"/>
  </dataFields>
  <formats count="1">
    <format dxfId="10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ED789-63D1-4370-B511-02DAA706BA34}" name="Сводная таблица15" cacheId="2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2:B26" firstHeaderRow="1" firstDataRow="1" firstDataCol="1"/>
  <pivotFields count="13">
    <pivotField numFmtId="14" showAll="0"/>
    <pivotField axis="axisRow" showAll="0">
      <items count="24">
        <item sd="0" x="11"/>
        <item sd="0" x="13"/>
        <item sd="0" x="20"/>
        <item sd="0" x="9"/>
        <item sd="0" x="2"/>
        <item sd="0" x="0"/>
        <item sd="0" x="8"/>
        <item sd="0" x="21"/>
        <item sd="0" x="19"/>
        <item sd="0" x="6"/>
        <item sd="0" x="14"/>
        <item sd="0" x="18"/>
        <item sd="0" x="22"/>
        <item sd="0" x="1"/>
        <item sd="0" x="17"/>
        <item sd="0" x="16"/>
        <item sd="0" x="5"/>
        <item sd="0" x="15"/>
        <item sd="0" x="10"/>
        <item sd="0" x="12"/>
        <item sd="0" x="7"/>
        <item sd="0" x="4"/>
        <item sd="0" x="3"/>
        <item t="default" sd="0"/>
      </items>
    </pivotField>
    <pivotField showAll="0"/>
    <pivotField showAll="0"/>
    <pivotField showAll="0"/>
    <pivotField showAll="0"/>
    <pivotField showAll="0"/>
    <pivotField showAll="0">
      <items count="9">
        <item x="4"/>
        <item x="3"/>
        <item x="5"/>
        <item x="2"/>
        <item x="7"/>
        <item x="0"/>
        <item x="6"/>
        <item x="1"/>
        <item t="default"/>
      </items>
    </pivotField>
    <pivotField showAll="0"/>
    <pivotField showAll="0"/>
    <pivotField numFmtId="165" showAll="0"/>
    <pivotField dataField="1" numFmtId="165" showAll="0"/>
    <pivotField numFmtId="165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Сумма по полю Сумма в ценах продажи" fld="11" baseField="0" baseItem="0" numFmtId="1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одгруппа" xr10:uid="{54A7A5FF-A2E1-4FEA-BC15-A0D4C9046D0D}" sourceName="Подгруппа">
  <pivotTables>
    <pivotTable tabId="7" name="Сводная таблица1"/>
    <pivotTable tabId="7" name="Сводная таблица11"/>
    <pivotTable tabId="7" name="Сводная таблица14"/>
  </pivotTables>
  <data>
    <tabular pivotCacheId="769962466">
      <items count="8">
        <i x="4"/>
        <i x="3" s="1"/>
        <i x="5"/>
        <i x="2"/>
        <i x="7"/>
        <i x="0"/>
        <i x="6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одгруппа1" xr10:uid="{8AB436DD-9023-4371-AE3B-2445C808C3BE}" sourceName="Подгруппа">
  <pivotTables>
    <pivotTable tabId="10" name="Сводная таблица15"/>
  </pivotTables>
  <data>
    <tabular pivotCacheId="769962466">
      <items count="8">
        <i x="4" s="1"/>
        <i x="3" s="1"/>
        <i x="5" s="1"/>
        <i x="2" s="1"/>
        <i x="7" s="1"/>
        <i x="0" s="1"/>
        <i x="6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Подгруппа 3" xr10:uid="{99363F57-BA9F-4144-859B-EEE3D9428E96}" cache="Срез_Подгруппа" caption="Подгруппа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Подгруппа 1" xr10:uid="{AFF32B96-826D-44B4-A6BF-FB93A2DFCE1B}" cache="Срез_Подгруппа1" caption="Подгруппа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CF71B4-541F-4EFD-A9A0-867FFFC4DD6F}" name="Таблица1" displayName="Таблица1" ref="A1:M4521" totalsRowShown="0" headerRowDxfId="22">
  <autoFilter ref="A1:M4521" xr:uid="{3E92529C-BFFB-44ED-A876-F0B92ADA7934}">
    <filterColumn colId="0">
      <filters>
        <dateGroupItem year="2017" month="1" day="10" dateTimeGrouping="day"/>
        <dateGroupItem year="2017" month="1" day="11" dateTimeGrouping="day"/>
        <dateGroupItem year="2017" month="1" day="13" dateTimeGrouping="day"/>
        <dateGroupItem year="2017" month="1" day="18" dateTimeGrouping="day"/>
      </filters>
    </filterColumn>
  </autoFilter>
  <sortState ref="A2:M4521">
    <sortCondition descending="1" ref="A1:A4521"/>
  </sortState>
  <tableColumns count="13">
    <tableColumn id="1" xr3:uid="{C2D1DA35-8C1E-4865-B898-1B568AE43C04}" name="Дата сделки" dataDxfId="21"/>
    <tableColumn id="2" xr3:uid="{9C0B9648-FB10-4E5F-9C5A-B66045F3D56B}" name="Агент"/>
    <tableColumn id="3" xr3:uid="{7CC2C67A-2006-456A-B7DD-369A63CA7D31}" name="Торговая точка"/>
    <tableColumn id="4" xr3:uid="{D3B0E45D-082E-4CE5-8111-D8AE1E48E66F}" name="Тип ТТ"/>
    <tableColumn id="5" xr3:uid="{F48D2FC3-A88D-46F2-916D-941CA2448203}" name="Адрес"/>
    <tableColumn id="6" xr3:uid="{ED12AC8B-BF2C-4EA4-852E-9B12D639CEC2}" name="Код товара" dataDxfId="20"/>
    <tableColumn id="7" xr3:uid="{CE3AE9F4-8662-4600-8C7F-0C48E13F9B70}" name="Наименование">
      <calculatedColumnFormula>VLOOKUP(F2,'группы товаров'!$A$1:$C$88,2,0)</calculatedColumnFormula>
    </tableColumn>
    <tableColumn id="13" xr3:uid="{5AC8DA94-8505-4E22-A663-553CC4329760}" name="Подгруппа">
      <calculatedColumnFormula>VLOOKUP(Таблица1[[#This Row],[Код товара]],Группа_Товаров,3,0)</calculatedColumnFormula>
    </tableColumn>
    <tableColumn id="8" xr3:uid="{F55A6441-5ADE-435F-AB5E-749EC5BFC03A}" name="Ед.изм."/>
    <tableColumn id="9" xr3:uid="{C520436E-C0E8-46BE-9932-AD609F7A9DBA}" name="Продано, кг."/>
    <tableColumn id="10" xr3:uid="{34E33EB6-A5F2-42E1-8DD8-1EEB8AB74F4B}" name="Сумма в ценах закупки" dataDxfId="19" dataCellStyle="Финансовый"/>
    <tableColumn id="11" xr3:uid="{C2C0E6A4-D668-406F-B95B-39F29D420553}" name="Сумма в ценах продажи" dataDxfId="18" dataCellStyle="Финансовый"/>
    <tableColumn id="14" xr3:uid="{736A82AF-288E-4236-93C3-5CEAE3929137}" name="Прибыль">
      <calculatedColumnFormula>Таблица1[[#This Row],[Сумма в ценах продажи]]-Таблица1[[#This Row],[Сумма в ценах закупки]]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строеннаяВременнаяШкала_Дата_сделки" xr10:uid="{B64DF21D-8058-410D-BAA4-EF343995DAC6}" sourceName="Дата сделки">
  <pivotTables>
    <pivotTable tabId="4" name="Сводная таблица1"/>
  </pivotTables>
  <state minimalRefreshVersion="6" lastRefreshVersion="6" pivotCacheId="769962466" filterType="unknown">
    <bounds startDate="2017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 сделки" xr10:uid="{E5CFBC21-C79C-4F29-B447-0919AF0032EA}" cache="ВстроеннаяВременнаяШкала_Дата_сделки" caption="Дата сделки" level="2" selectionLevel="2" scrollPosition="2017-07-06T00:00:00"/>
</timeline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microsoft.com/office/2007/relationships/slicer" Target="../slicers/slicer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329B-A084-4AD9-843B-5C3318EC1872}">
  <dimension ref="A1:C88"/>
  <sheetViews>
    <sheetView workbookViewId="0">
      <selection activeCell="C5" sqref="C5"/>
    </sheetView>
  </sheetViews>
  <sheetFormatPr defaultRowHeight="14.4" x14ac:dyDescent="0.3"/>
  <cols>
    <col min="1" max="1" width="13.109375" style="14" bestFit="1" customWidth="1"/>
    <col min="2" max="2" width="35.5546875" style="14" customWidth="1"/>
    <col min="3" max="3" width="30.6640625" style="14" bestFit="1" customWidth="1"/>
    <col min="4" max="256" width="9.109375" style="12"/>
    <col min="257" max="257" width="13.109375" style="12" bestFit="1" customWidth="1"/>
    <col min="258" max="258" width="35.5546875" style="12" customWidth="1"/>
    <col min="259" max="259" width="30.6640625" style="12" bestFit="1" customWidth="1"/>
    <col min="260" max="512" width="9.109375" style="12"/>
    <col min="513" max="513" width="13.109375" style="12" bestFit="1" customWidth="1"/>
    <col min="514" max="514" width="35.5546875" style="12" customWidth="1"/>
    <col min="515" max="515" width="30.6640625" style="12" bestFit="1" customWidth="1"/>
    <col min="516" max="768" width="9.109375" style="12"/>
    <col min="769" max="769" width="13.109375" style="12" bestFit="1" customWidth="1"/>
    <col min="770" max="770" width="35.5546875" style="12" customWidth="1"/>
    <col min="771" max="771" width="30.6640625" style="12" bestFit="1" customWidth="1"/>
    <col min="772" max="1024" width="9.109375" style="12"/>
    <col min="1025" max="1025" width="13.109375" style="12" bestFit="1" customWidth="1"/>
    <col min="1026" max="1026" width="35.5546875" style="12" customWidth="1"/>
    <col min="1027" max="1027" width="30.6640625" style="12" bestFit="1" customWidth="1"/>
    <col min="1028" max="1280" width="9.109375" style="12"/>
    <col min="1281" max="1281" width="13.109375" style="12" bestFit="1" customWidth="1"/>
    <col min="1282" max="1282" width="35.5546875" style="12" customWidth="1"/>
    <col min="1283" max="1283" width="30.6640625" style="12" bestFit="1" customWidth="1"/>
    <col min="1284" max="1536" width="9.109375" style="12"/>
    <col min="1537" max="1537" width="13.109375" style="12" bestFit="1" customWidth="1"/>
    <col min="1538" max="1538" width="35.5546875" style="12" customWidth="1"/>
    <col min="1539" max="1539" width="30.6640625" style="12" bestFit="1" customWidth="1"/>
    <col min="1540" max="1792" width="9.109375" style="12"/>
    <col min="1793" max="1793" width="13.109375" style="12" bestFit="1" customWidth="1"/>
    <col min="1794" max="1794" width="35.5546875" style="12" customWidth="1"/>
    <col min="1795" max="1795" width="30.6640625" style="12" bestFit="1" customWidth="1"/>
    <col min="1796" max="2048" width="9.109375" style="12"/>
    <col min="2049" max="2049" width="13.109375" style="12" bestFit="1" customWidth="1"/>
    <col min="2050" max="2050" width="35.5546875" style="12" customWidth="1"/>
    <col min="2051" max="2051" width="30.6640625" style="12" bestFit="1" customWidth="1"/>
    <col min="2052" max="2304" width="9.109375" style="12"/>
    <col min="2305" max="2305" width="13.109375" style="12" bestFit="1" customWidth="1"/>
    <col min="2306" max="2306" width="35.5546875" style="12" customWidth="1"/>
    <col min="2307" max="2307" width="30.6640625" style="12" bestFit="1" customWidth="1"/>
    <col min="2308" max="2560" width="9.109375" style="12"/>
    <col min="2561" max="2561" width="13.109375" style="12" bestFit="1" customWidth="1"/>
    <col min="2562" max="2562" width="35.5546875" style="12" customWidth="1"/>
    <col min="2563" max="2563" width="30.6640625" style="12" bestFit="1" customWidth="1"/>
    <col min="2564" max="2816" width="9.109375" style="12"/>
    <col min="2817" max="2817" width="13.109375" style="12" bestFit="1" customWidth="1"/>
    <col min="2818" max="2818" width="35.5546875" style="12" customWidth="1"/>
    <col min="2819" max="2819" width="30.6640625" style="12" bestFit="1" customWidth="1"/>
    <col min="2820" max="3072" width="9.109375" style="12"/>
    <col min="3073" max="3073" width="13.109375" style="12" bestFit="1" customWidth="1"/>
    <col min="3074" max="3074" width="35.5546875" style="12" customWidth="1"/>
    <col min="3075" max="3075" width="30.6640625" style="12" bestFit="1" customWidth="1"/>
    <col min="3076" max="3328" width="9.109375" style="12"/>
    <col min="3329" max="3329" width="13.109375" style="12" bestFit="1" customWidth="1"/>
    <col min="3330" max="3330" width="35.5546875" style="12" customWidth="1"/>
    <col min="3331" max="3331" width="30.6640625" style="12" bestFit="1" customWidth="1"/>
    <col min="3332" max="3584" width="9.109375" style="12"/>
    <col min="3585" max="3585" width="13.109375" style="12" bestFit="1" customWidth="1"/>
    <col min="3586" max="3586" width="35.5546875" style="12" customWidth="1"/>
    <col min="3587" max="3587" width="30.6640625" style="12" bestFit="1" customWidth="1"/>
    <col min="3588" max="3840" width="9.109375" style="12"/>
    <col min="3841" max="3841" width="13.109375" style="12" bestFit="1" customWidth="1"/>
    <col min="3842" max="3842" width="35.5546875" style="12" customWidth="1"/>
    <col min="3843" max="3843" width="30.6640625" style="12" bestFit="1" customWidth="1"/>
    <col min="3844" max="4096" width="9.109375" style="12"/>
    <col min="4097" max="4097" width="13.109375" style="12" bestFit="1" customWidth="1"/>
    <col min="4098" max="4098" width="35.5546875" style="12" customWidth="1"/>
    <col min="4099" max="4099" width="30.6640625" style="12" bestFit="1" customWidth="1"/>
    <col min="4100" max="4352" width="9.109375" style="12"/>
    <col min="4353" max="4353" width="13.109375" style="12" bestFit="1" customWidth="1"/>
    <col min="4354" max="4354" width="35.5546875" style="12" customWidth="1"/>
    <col min="4355" max="4355" width="30.6640625" style="12" bestFit="1" customWidth="1"/>
    <col min="4356" max="4608" width="9.109375" style="12"/>
    <col min="4609" max="4609" width="13.109375" style="12" bestFit="1" customWidth="1"/>
    <col min="4610" max="4610" width="35.5546875" style="12" customWidth="1"/>
    <col min="4611" max="4611" width="30.6640625" style="12" bestFit="1" customWidth="1"/>
    <col min="4612" max="4864" width="9.109375" style="12"/>
    <col min="4865" max="4865" width="13.109375" style="12" bestFit="1" customWidth="1"/>
    <col min="4866" max="4866" width="35.5546875" style="12" customWidth="1"/>
    <col min="4867" max="4867" width="30.6640625" style="12" bestFit="1" customWidth="1"/>
    <col min="4868" max="5120" width="9.109375" style="12"/>
    <col min="5121" max="5121" width="13.109375" style="12" bestFit="1" customWidth="1"/>
    <col min="5122" max="5122" width="35.5546875" style="12" customWidth="1"/>
    <col min="5123" max="5123" width="30.6640625" style="12" bestFit="1" customWidth="1"/>
    <col min="5124" max="5376" width="9.109375" style="12"/>
    <col min="5377" max="5377" width="13.109375" style="12" bestFit="1" customWidth="1"/>
    <col min="5378" max="5378" width="35.5546875" style="12" customWidth="1"/>
    <col min="5379" max="5379" width="30.6640625" style="12" bestFit="1" customWidth="1"/>
    <col min="5380" max="5632" width="9.109375" style="12"/>
    <col min="5633" max="5633" width="13.109375" style="12" bestFit="1" customWidth="1"/>
    <col min="5634" max="5634" width="35.5546875" style="12" customWidth="1"/>
    <col min="5635" max="5635" width="30.6640625" style="12" bestFit="1" customWidth="1"/>
    <col min="5636" max="5888" width="9.109375" style="12"/>
    <col min="5889" max="5889" width="13.109375" style="12" bestFit="1" customWidth="1"/>
    <col min="5890" max="5890" width="35.5546875" style="12" customWidth="1"/>
    <col min="5891" max="5891" width="30.6640625" style="12" bestFit="1" customWidth="1"/>
    <col min="5892" max="6144" width="9.109375" style="12"/>
    <col min="6145" max="6145" width="13.109375" style="12" bestFit="1" customWidth="1"/>
    <col min="6146" max="6146" width="35.5546875" style="12" customWidth="1"/>
    <col min="6147" max="6147" width="30.6640625" style="12" bestFit="1" customWidth="1"/>
    <col min="6148" max="6400" width="9.109375" style="12"/>
    <col min="6401" max="6401" width="13.109375" style="12" bestFit="1" customWidth="1"/>
    <col min="6402" max="6402" width="35.5546875" style="12" customWidth="1"/>
    <col min="6403" max="6403" width="30.6640625" style="12" bestFit="1" customWidth="1"/>
    <col min="6404" max="6656" width="9.109375" style="12"/>
    <col min="6657" max="6657" width="13.109375" style="12" bestFit="1" customWidth="1"/>
    <col min="6658" max="6658" width="35.5546875" style="12" customWidth="1"/>
    <col min="6659" max="6659" width="30.6640625" style="12" bestFit="1" customWidth="1"/>
    <col min="6660" max="6912" width="9.109375" style="12"/>
    <col min="6913" max="6913" width="13.109375" style="12" bestFit="1" customWidth="1"/>
    <col min="6914" max="6914" width="35.5546875" style="12" customWidth="1"/>
    <col min="6915" max="6915" width="30.6640625" style="12" bestFit="1" customWidth="1"/>
    <col min="6916" max="7168" width="9.109375" style="12"/>
    <col min="7169" max="7169" width="13.109375" style="12" bestFit="1" customWidth="1"/>
    <col min="7170" max="7170" width="35.5546875" style="12" customWidth="1"/>
    <col min="7171" max="7171" width="30.6640625" style="12" bestFit="1" customWidth="1"/>
    <col min="7172" max="7424" width="9.109375" style="12"/>
    <col min="7425" max="7425" width="13.109375" style="12" bestFit="1" customWidth="1"/>
    <col min="7426" max="7426" width="35.5546875" style="12" customWidth="1"/>
    <col min="7427" max="7427" width="30.6640625" style="12" bestFit="1" customWidth="1"/>
    <col min="7428" max="7680" width="9.109375" style="12"/>
    <col min="7681" max="7681" width="13.109375" style="12" bestFit="1" customWidth="1"/>
    <col min="7682" max="7682" width="35.5546875" style="12" customWidth="1"/>
    <col min="7683" max="7683" width="30.6640625" style="12" bestFit="1" customWidth="1"/>
    <col min="7684" max="7936" width="9.109375" style="12"/>
    <col min="7937" max="7937" width="13.109375" style="12" bestFit="1" customWidth="1"/>
    <col min="7938" max="7938" width="35.5546875" style="12" customWidth="1"/>
    <col min="7939" max="7939" width="30.6640625" style="12" bestFit="1" customWidth="1"/>
    <col min="7940" max="8192" width="9.109375" style="12"/>
    <col min="8193" max="8193" width="13.109375" style="12" bestFit="1" customWidth="1"/>
    <col min="8194" max="8194" width="35.5546875" style="12" customWidth="1"/>
    <col min="8195" max="8195" width="30.6640625" style="12" bestFit="1" customWidth="1"/>
    <col min="8196" max="8448" width="9.109375" style="12"/>
    <col min="8449" max="8449" width="13.109375" style="12" bestFit="1" customWidth="1"/>
    <col min="8450" max="8450" width="35.5546875" style="12" customWidth="1"/>
    <col min="8451" max="8451" width="30.6640625" style="12" bestFit="1" customWidth="1"/>
    <col min="8452" max="8704" width="9.109375" style="12"/>
    <col min="8705" max="8705" width="13.109375" style="12" bestFit="1" customWidth="1"/>
    <col min="8706" max="8706" width="35.5546875" style="12" customWidth="1"/>
    <col min="8707" max="8707" width="30.6640625" style="12" bestFit="1" customWidth="1"/>
    <col min="8708" max="8960" width="9.109375" style="12"/>
    <col min="8961" max="8961" width="13.109375" style="12" bestFit="1" customWidth="1"/>
    <col min="8962" max="8962" width="35.5546875" style="12" customWidth="1"/>
    <col min="8963" max="8963" width="30.6640625" style="12" bestFit="1" customWidth="1"/>
    <col min="8964" max="9216" width="9.109375" style="12"/>
    <col min="9217" max="9217" width="13.109375" style="12" bestFit="1" customWidth="1"/>
    <col min="9218" max="9218" width="35.5546875" style="12" customWidth="1"/>
    <col min="9219" max="9219" width="30.6640625" style="12" bestFit="1" customWidth="1"/>
    <col min="9220" max="9472" width="9.109375" style="12"/>
    <col min="9473" max="9473" width="13.109375" style="12" bestFit="1" customWidth="1"/>
    <col min="9474" max="9474" width="35.5546875" style="12" customWidth="1"/>
    <col min="9475" max="9475" width="30.6640625" style="12" bestFit="1" customWidth="1"/>
    <col min="9476" max="9728" width="9.109375" style="12"/>
    <col min="9729" max="9729" width="13.109375" style="12" bestFit="1" customWidth="1"/>
    <col min="9730" max="9730" width="35.5546875" style="12" customWidth="1"/>
    <col min="9731" max="9731" width="30.6640625" style="12" bestFit="1" customWidth="1"/>
    <col min="9732" max="9984" width="9.109375" style="12"/>
    <col min="9985" max="9985" width="13.109375" style="12" bestFit="1" customWidth="1"/>
    <col min="9986" max="9986" width="35.5546875" style="12" customWidth="1"/>
    <col min="9987" max="9987" width="30.6640625" style="12" bestFit="1" customWidth="1"/>
    <col min="9988" max="10240" width="9.109375" style="12"/>
    <col min="10241" max="10241" width="13.109375" style="12" bestFit="1" customWidth="1"/>
    <col min="10242" max="10242" width="35.5546875" style="12" customWidth="1"/>
    <col min="10243" max="10243" width="30.6640625" style="12" bestFit="1" customWidth="1"/>
    <col min="10244" max="10496" width="9.109375" style="12"/>
    <col min="10497" max="10497" width="13.109375" style="12" bestFit="1" customWidth="1"/>
    <col min="10498" max="10498" width="35.5546875" style="12" customWidth="1"/>
    <col min="10499" max="10499" width="30.6640625" style="12" bestFit="1" customWidth="1"/>
    <col min="10500" max="10752" width="9.109375" style="12"/>
    <col min="10753" max="10753" width="13.109375" style="12" bestFit="1" customWidth="1"/>
    <col min="10754" max="10754" width="35.5546875" style="12" customWidth="1"/>
    <col min="10755" max="10755" width="30.6640625" style="12" bestFit="1" customWidth="1"/>
    <col min="10756" max="11008" width="9.109375" style="12"/>
    <col min="11009" max="11009" width="13.109375" style="12" bestFit="1" customWidth="1"/>
    <col min="11010" max="11010" width="35.5546875" style="12" customWidth="1"/>
    <col min="11011" max="11011" width="30.6640625" style="12" bestFit="1" customWidth="1"/>
    <col min="11012" max="11264" width="9.109375" style="12"/>
    <col min="11265" max="11265" width="13.109375" style="12" bestFit="1" customWidth="1"/>
    <col min="11266" max="11266" width="35.5546875" style="12" customWidth="1"/>
    <col min="11267" max="11267" width="30.6640625" style="12" bestFit="1" customWidth="1"/>
    <col min="11268" max="11520" width="9.109375" style="12"/>
    <col min="11521" max="11521" width="13.109375" style="12" bestFit="1" customWidth="1"/>
    <col min="11522" max="11522" width="35.5546875" style="12" customWidth="1"/>
    <col min="11523" max="11523" width="30.6640625" style="12" bestFit="1" customWidth="1"/>
    <col min="11524" max="11776" width="9.109375" style="12"/>
    <col min="11777" max="11777" width="13.109375" style="12" bestFit="1" customWidth="1"/>
    <col min="11778" max="11778" width="35.5546875" style="12" customWidth="1"/>
    <col min="11779" max="11779" width="30.6640625" style="12" bestFit="1" customWidth="1"/>
    <col min="11780" max="12032" width="9.109375" style="12"/>
    <col min="12033" max="12033" width="13.109375" style="12" bestFit="1" customWidth="1"/>
    <col min="12034" max="12034" width="35.5546875" style="12" customWidth="1"/>
    <col min="12035" max="12035" width="30.6640625" style="12" bestFit="1" customWidth="1"/>
    <col min="12036" max="12288" width="9.109375" style="12"/>
    <col min="12289" max="12289" width="13.109375" style="12" bestFit="1" customWidth="1"/>
    <col min="12290" max="12290" width="35.5546875" style="12" customWidth="1"/>
    <col min="12291" max="12291" width="30.6640625" style="12" bestFit="1" customWidth="1"/>
    <col min="12292" max="12544" width="9.109375" style="12"/>
    <col min="12545" max="12545" width="13.109375" style="12" bestFit="1" customWidth="1"/>
    <col min="12546" max="12546" width="35.5546875" style="12" customWidth="1"/>
    <col min="12547" max="12547" width="30.6640625" style="12" bestFit="1" customWidth="1"/>
    <col min="12548" max="12800" width="9.109375" style="12"/>
    <col min="12801" max="12801" width="13.109375" style="12" bestFit="1" customWidth="1"/>
    <col min="12802" max="12802" width="35.5546875" style="12" customWidth="1"/>
    <col min="12803" max="12803" width="30.6640625" style="12" bestFit="1" customWidth="1"/>
    <col min="12804" max="13056" width="9.109375" style="12"/>
    <col min="13057" max="13057" width="13.109375" style="12" bestFit="1" customWidth="1"/>
    <col min="13058" max="13058" width="35.5546875" style="12" customWidth="1"/>
    <col min="13059" max="13059" width="30.6640625" style="12" bestFit="1" customWidth="1"/>
    <col min="13060" max="13312" width="9.109375" style="12"/>
    <col min="13313" max="13313" width="13.109375" style="12" bestFit="1" customWidth="1"/>
    <col min="13314" max="13314" width="35.5546875" style="12" customWidth="1"/>
    <col min="13315" max="13315" width="30.6640625" style="12" bestFit="1" customWidth="1"/>
    <col min="13316" max="13568" width="9.109375" style="12"/>
    <col min="13569" max="13569" width="13.109375" style="12" bestFit="1" customWidth="1"/>
    <col min="13570" max="13570" width="35.5546875" style="12" customWidth="1"/>
    <col min="13571" max="13571" width="30.6640625" style="12" bestFit="1" customWidth="1"/>
    <col min="13572" max="13824" width="9.109375" style="12"/>
    <col min="13825" max="13825" width="13.109375" style="12" bestFit="1" customWidth="1"/>
    <col min="13826" max="13826" width="35.5546875" style="12" customWidth="1"/>
    <col min="13827" max="13827" width="30.6640625" style="12" bestFit="1" customWidth="1"/>
    <col min="13828" max="14080" width="9.109375" style="12"/>
    <col min="14081" max="14081" width="13.109375" style="12" bestFit="1" customWidth="1"/>
    <col min="14082" max="14082" width="35.5546875" style="12" customWidth="1"/>
    <col min="14083" max="14083" width="30.6640625" style="12" bestFit="1" customWidth="1"/>
    <col min="14084" max="14336" width="9.109375" style="12"/>
    <col min="14337" max="14337" width="13.109375" style="12" bestFit="1" customWidth="1"/>
    <col min="14338" max="14338" width="35.5546875" style="12" customWidth="1"/>
    <col min="14339" max="14339" width="30.6640625" style="12" bestFit="1" customWidth="1"/>
    <col min="14340" max="14592" width="9.109375" style="12"/>
    <col min="14593" max="14593" width="13.109375" style="12" bestFit="1" customWidth="1"/>
    <col min="14594" max="14594" width="35.5546875" style="12" customWidth="1"/>
    <col min="14595" max="14595" width="30.6640625" style="12" bestFit="1" customWidth="1"/>
    <col min="14596" max="14848" width="9.109375" style="12"/>
    <col min="14849" max="14849" width="13.109375" style="12" bestFit="1" customWidth="1"/>
    <col min="14850" max="14850" width="35.5546875" style="12" customWidth="1"/>
    <col min="14851" max="14851" width="30.6640625" style="12" bestFit="1" customWidth="1"/>
    <col min="14852" max="15104" width="9.109375" style="12"/>
    <col min="15105" max="15105" width="13.109375" style="12" bestFit="1" customWidth="1"/>
    <col min="15106" max="15106" width="35.5546875" style="12" customWidth="1"/>
    <col min="15107" max="15107" width="30.6640625" style="12" bestFit="1" customWidth="1"/>
    <col min="15108" max="15360" width="9.109375" style="12"/>
    <col min="15361" max="15361" width="13.109375" style="12" bestFit="1" customWidth="1"/>
    <col min="15362" max="15362" width="35.5546875" style="12" customWidth="1"/>
    <col min="15363" max="15363" width="30.6640625" style="12" bestFit="1" customWidth="1"/>
    <col min="15364" max="15616" width="9.109375" style="12"/>
    <col min="15617" max="15617" width="13.109375" style="12" bestFit="1" customWidth="1"/>
    <col min="15618" max="15618" width="35.5546875" style="12" customWidth="1"/>
    <col min="15619" max="15619" width="30.6640625" style="12" bestFit="1" customWidth="1"/>
    <col min="15620" max="15872" width="9.109375" style="12"/>
    <col min="15873" max="15873" width="13.109375" style="12" bestFit="1" customWidth="1"/>
    <col min="15874" max="15874" width="35.5546875" style="12" customWidth="1"/>
    <col min="15875" max="15875" width="30.6640625" style="12" bestFit="1" customWidth="1"/>
    <col min="15876" max="16128" width="9.109375" style="12"/>
    <col min="16129" max="16129" width="13.109375" style="12" bestFit="1" customWidth="1"/>
    <col min="16130" max="16130" width="35.5546875" style="12" customWidth="1"/>
    <col min="16131" max="16131" width="30.6640625" style="12" bestFit="1" customWidth="1"/>
    <col min="16132" max="16384" width="9.109375" style="12"/>
  </cols>
  <sheetData>
    <row r="1" spans="1:3" x14ac:dyDescent="0.3">
      <c r="A1" s="9" t="s">
        <v>1</v>
      </c>
      <c r="B1" s="10" t="s">
        <v>31</v>
      </c>
      <c r="C1" s="11" t="s">
        <v>32</v>
      </c>
    </row>
    <row r="2" spans="1:3" x14ac:dyDescent="0.3">
      <c r="A2" s="13">
        <v>570000</v>
      </c>
      <c r="B2" s="14" t="s">
        <v>34</v>
      </c>
      <c r="C2" s="14" t="s">
        <v>119</v>
      </c>
    </row>
    <row r="3" spans="1:3" x14ac:dyDescent="0.3">
      <c r="A3" s="13">
        <v>573100</v>
      </c>
      <c r="B3" s="14" t="s">
        <v>35</v>
      </c>
      <c r="C3" s="14" t="s">
        <v>119</v>
      </c>
    </row>
    <row r="4" spans="1:3" x14ac:dyDescent="0.3">
      <c r="A4" s="13">
        <v>580000</v>
      </c>
      <c r="B4" s="14" t="s">
        <v>36</v>
      </c>
      <c r="C4" s="14" t="s">
        <v>119</v>
      </c>
    </row>
    <row r="5" spans="1:3" x14ac:dyDescent="0.3">
      <c r="A5" s="13">
        <v>170000</v>
      </c>
      <c r="B5" s="14" t="s">
        <v>37</v>
      </c>
      <c r="C5" s="14" t="s">
        <v>119</v>
      </c>
    </row>
    <row r="6" spans="1:3" x14ac:dyDescent="0.3">
      <c r="A6" s="13">
        <v>170100</v>
      </c>
      <c r="B6" s="14" t="s">
        <v>38</v>
      </c>
      <c r="C6" s="14" t="s">
        <v>119</v>
      </c>
    </row>
    <row r="7" spans="1:3" x14ac:dyDescent="0.3">
      <c r="A7" s="13">
        <v>170101</v>
      </c>
      <c r="B7" s="14" t="s">
        <v>39</v>
      </c>
      <c r="C7" s="14" t="s">
        <v>119</v>
      </c>
    </row>
    <row r="8" spans="1:3" x14ac:dyDescent="0.3">
      <c r="A8" s="13">
        <v>270200</v>
      </c>
      <c r="B8" s="14" t="s">
        <v>40</v>
      </c>
      <c r="C8" s="14" t="s">
        <v>120</v>
      </c>
    </row>
    <row r="9" spans="1:3" x14ac:dyDescent="0.3">
      <c r="A9" s="13">
        <v>270300</v>
      </c>
      <c r="B9" s="14" t="s">
        <v>41</v>
      </c>
      <c r="C9" s="14" t="s">
        <v>120</v>
      </c>
    </row>
    <row r="10" spans="1:3" x14ac:dyDescent="0.3">
      <c r="A10" s="13">
        <v>270400</v>
      </c>
      <c r="B10" s="14" t="s">
        <v>42</v>
      </c>
      <c r="C10" s="14" t="s">
        <v>120</v>
      </c>
    </row>
    <row r="11" spans="1:3" x14ac:dyDescent="0.3">
      <c r="A11" s="13">
        <v>280500</v>
      </c>
      <c r="B11" s="14" t="s">
        <v>43</v>
      </c>
      <c r="C11" s="14" t="s">
        <v>120</v>
      </c>
    </row>
    <row r="12" spans="1:3" x14ac:dyDescent="0.3">
      <c r="A12" s="13">
        <v>20000</v>
      </c>
      <c r="B12" s="14" t="s">
        <v>44</v>
      </c>
      <c r="C12" s="14" t="s">
        <v>120</v>
      </c>
    </row>
    <row r="13" spans="1:3" x14ac:dyDescent="0.3">
      <c r="A13" s="13">
        <v>20100</v>
      </c>
      <c r="B13" s="14" t="s">
        <v>45</v>
      </c>
      <c r="C13" s="14" t="s">
        <v>120</v>
      </c>
    </row>
    <row r="14" spans="1:3" x14ac:dyDescent="0.3">
      <c r="A14" s="13">
        <v>20200</v>
      </c>
      <c r="B14" s="14" t="s">
        <v>46</v>
      </c>
      <c r="C14" s="14" t="s">
        <v>120</v>
      </c>
    </row>
    <row r="15" spans="1:3" x14ac:dyDescent="0.3">
      <c r="A15" s="13">
        <v>30000</v>
      </c>
      <c r="B15" s="14" t="s">
        <v>47</v>
      </c>
      <c r="C15" s="14" t="s">
        <v>120</v>
      </c>
    </row>
    <row r="16" spans="1:3" x14ac:dyDescent="0.3">
      <c r="A16" s="13">
        <v>252005</v>
      </c>
      <c r="B16" s="14" t="s">
        <v>111</v>
      </c>
      <c r="C16" s="14" t="s">
        <v>120</v>
      </c>
    </row>
    <row r="17" spans="1:3" x14ac:dyDescent="0.3">
      <c r="A17" s="13">
        <v>252505</v>
      </c>
      <c r="B17" s="14" t="s">
        <v>48</v>
      </c>
      <c r="C17" s="14" t="s">
        <v>120</v>
      </c>
    </row>
    <row r="18" spans="1:3" x14ac:dyDescent="0.3">
      <c r="A18" s="13">
        <v>15000</v>
      </c>
      <c r="B18" s="14" t="s">
        <v>33</v>
      </c>
      <c r="C18" s="14" t="s">
        <v>121</v>
      </c>
    </row>
    <row r="19" spans="1:3" x14ac:dyDescent="0.3">
      <c r="A19" s="13">
        <v>190000</v>
      </c>
      <c r="B19" s="14" t="s">
        <v>81</v>
      </c>
      <c r="C19" s="14" t="s">
        <v>121</v>
      </c>
    </row>
    <row r="20" spans="1:3" x14ac:dyDescent="0.3">
      <c r="A20" s="15">
        <v>210000</v>
      </c>
      <c r="B20" s="15" t="s">
        <v>82</v>
      </c>
      <c r="C20" s="14" t="s">
        <v>121</v>
      </c>
    </row>
    <row r="21" spans="1:3" x14ac:dyDescent="0.3">
      <c r="A21" s="15">
        <v>210100</v>
      </c>
      <c r="B21" s="15" t="s">
        <v>83</v>
      </c>
      <c r="C21" s="14" t="s">
        <v>121</v>
      </c>
    </row>
    <row r="22" spans="1:3" x14ac:dyDescent="0.3">
      <c r="A22" s="15">
        <v>210200</v>
      </c>
      <c r="B22" s="15" t="s">
        <v>84</v>
      </c>
      <c r="C22" s="14" t="s">
        <v>121</v>
      </c>
    </row>
    <row r="23" spans="1:3" x14ac:dyDescent="0.3">
      <c r="A23" s="13">
        <v>220000</v>
      </c>
      <c r="B23" s="14" t="s">
        <v>82</v>
      </c>
      <c r="C23" s="14" t="s">
        <v>121</v>
      </c>
    </row>
    <row r="24" spans="1:3" x14ac:dyDescent="0.3">
      <c r="A24" s="13">
        <v>251000</v>
      </c>
      <c r="B24" s="14" t="s">
        <v>85</v>
      </c>
      <c r="C24" s="14" t="s">
        <v>121</v>
      </c>
    </row>
    <row r="25" spans="1:3" x14ac:dyDescent="0.3">
      <c r="A25" s="13">
        <v>260000</v>
      </c>
      <c r="B25" s="14" t="s">
        <v>86</v>
      </c>
      <c r="C25" s="14" t="s">
        <v>121</v>
      </c>
    </row>
    <row r="26" spans="1:3" x14ac:dyDescent="0.3">
      <c r="A26" s="13">
        <v>260100</v>
      </c>
      <c r="B26" s="14" t="s">
        <v>87</v>
      </c>
      <c r="C26" s="14" t="s">
        <v>121</v>
      </c>
    </row>
    <row r="27" spans="1:3" x14ac:dyDescent="0.3">
      <c r="A27" s="13">
        <v>260200</v>
      </c>
      <c r="B27" s="14" t="s">
        <v>88</v>
      </c>
      <c r="C27" s="14" t="s">
        <v>121</v>
      </c>
    </row>
    <row r="28" spans="1:3" x14ac:dyDescent="0.3">
      <c r="A28" s="13">
        <v>5160002</v>
      </c>
      <c r="B28" s="14" t="s">
        <v>49</v>
      </c>
      <c r="C28" s="14" t="s">
        <v>121</v>
      </c>
    </row>
    <row r="29" spans="1:3" x14ac:dyDescent="0.3">
      <c r="A29" s="13">
        <v>5162402</v>
      </c>
      <c r="B29" s="14" t="s">
        <v>50</v>
      </c>
      <c r="C29" s="14" t="s">
        <v>121</v>
      </c>
    </row>
    <row r="30" spans="1:3" x14ac:dyDescent="0.3">
      <c r="A30" s="13">
        <v>5190002</v>
      </c>
      <c r="B30" s="14" t="s">
        <v>51</v>
      </c>
      <c r="C30" s="14" t="s">
        <v>121</v>
      </c>
    </row>
    <row r="31" spans="1:3" x14ac:dyDescent="0.3">
      <c r="A31" s="13">
        <v>5221000</v>
      </c>
      <c r="B31" s="14" t="s">
        <v>52</v>
      </c>
      <c r="C31" s="14" t="s">
        <v>121</v>
      </c>
    </row>
    <row r="32" spans="1:3" x14ac:dyDescent="0.3">
      <c r="A32" s="13">
        <v>5281000</v>
      </c>
      <c r="B32" s="14" t="s">
        <v>53</v>
      </c>
      <c r="C32" s="14" t="s">
        <v>121</v>
      </c>
    </row>
    <row r="33" spans="1:3" x14ac:dyDescent="0.3">
      <c r="A33" s="13">
        <v>1005244000</v>
      </c>
      <c r="B33" s="14" t="s">
        <v>54</v>
      </c>
      <c r="C33" s="14" t="s">
        <v>56</v>
      </c>
    </row>
    <row r="34" spans="1:3" x14ac:dyDescent="0.3">
      <c r="A34" s="13">
        <v>1005244300</v>
      </c>
      <c r="B34" s="14" t="s">
        <v>55</v>
      </c>
      <c r="C34" s="14" t="s">
        <v>56</v>
      </c>
    </row>
    <row r="35" spans="1:3" x14ac:dyDescent="0.3">
      <c r="A35" s="13">
        <v>1005244600</v>
      </c>
      <c r="B35" s="14" t="s">
        <v>56</v>
      </c>
      <c r="C35" s="14" t="s">
        <v>56</v>
      </c>
    </row>
    <row r="36" spans="1:3" x14ac:dyDescent="0.3">
      <c r="A36" s="13">
        <v>1005274000</v>
      </c>
      <c r="B36" s="14" t="s">
        <v>57</v>
      </c>
      <c r="C36" s="14" t="s">
        <v>56</v>
      </c>
    </row>
    <row r="37" spans="1:3" x14ac:dyDescent="0.3">
      <c r="A37" s="13">
        <v>1005274300</v>
      </c>
      <c r="B37" s="14" t="s">
        <v>58</v>
      </c>
      <c r="C37" s="14" t="s">
        <v>56</v>
      </c>
    </row>
    <row r="38" spans="1:3" x14ac:dyDescent="0.3">
      <c r="A38" s="13">
        <v>1005274600</v>
      </c>
      <c r="B38" s="14" t="s">
        <v>59</v>
      </c>
      <c r="C38" s="14" t="s">
        <v>56</v>
      </c>
    </row>
    <row r="39" spans="1:3" x14ac:dyDescent="0.3">
      <c r="A39" s="13">
        <v>1005300000</v>
      </c>
      <c r="B39" s="14" t="s">
        <v>60</v>
      </c>
      <c r="C39" s="14" t="s">
        <v>56</v>
      </c>
    </row>
    <row r="40" spans="1:3" x14ac:dyDescent="0.3">
      <c r="A40" s="13">
        <v>1005300500</v>
      </c>
      <c r="B40" s="14" t="s">
        <v>61</v>
      </c>
      <c r="C40" s="14" t="s">
        <v>56</v>
      </c>
    </row>
    <row r="41" spans="1:3" x14ac:dyDescent="0.3">
      <c r="A41" s="13">
        <v>1005360000</v>
      </c>
      <c r="B41" s="14" t="s">
        <v>62</v>
      </c>
      <c r="C41" s="14" t="s">
        <v>56</v>
      </c>
    </row>
    <row r="42" spans="1:3" x14ac:dyDescent="0.3">
      <c r="A42" s="13">
        <v>1005400001</v>
      </c>
      <c r="B42" s="14" t="s">
        <v>63</v>
      </c>
      <c r="C42" s="14" t="s">
        <v>56</v>
      </c>
    </row>
    <row r="43" spans="1:3" x14ac:dyDescent="0.3">
      <c r="A43" s="13">
        <v>1005050000</v>
      </c>
      <c r="B43" s="14" t="s">
        <v>64</v>
      </c>
      <c r="C43" s="14" t="s">
        <v>122</v>
      </c>
    </row>
    <row r="44" spans="1:3" x14ac:dyDescent="0.3">
      <c r="A44" s="13">
        <v>1005050100</v>
      </c>
      <c r="B44" s="14" t="s">
        <v>65</v>
      </c>
      <c r="C44" s="14" t="s">
        <v>122</v>
      </c>
    </row>
    <row r="45" spans="1:3" x14ac:dyDescent="0.3">
      <c r="A45" s="13">
        <v>1005050200</v>
      </c>
      <c r="B45" s="14" t="s">
        <v>66</v>
      </c>
      <c r="C45" s="14" t="s">
        <v>122</v>
      </c>
    </row>
    <row r="46" spans="1:3" x14ac:dyDescent="0.3">
      <c r="A46" s="13">
        <v>1005050300</v>
      </c>
      <c r="B46" s="14" t="s">
        <v>67</v>
      </c>
      <c r="C46" s="14" t="s">
        <v>122</v>
      </c>
    </row>
    <row r="47" spans="1:3" x14ac:dyDescent="0.3">
      <c r="A47" s="13">
        <v>1005050400</v>
      </c>
      <c r="B47" s="14" t="s">
        <v>68</v>
      </c>
      <c r="C47" s="14" t="s">
        <v>122</v>
      </c>
    </row>
    <row r="48" spans="1:3" x14ac:dyDescent="0.3">
      <c r="A48" s="13">
        <v>1005051500</v>
      </c>
      <c r="B48" s="14" t="s">
        <v>69</v>
      </c>
      <c r="C48" s="14" t="s">
        <v>122</v>
      </c>
    </row>
    <row r="49" spans="1:3" x14ac:dyDescent="0.3">
      <c r="A49" s="13">
        <v>1005051600</v>
      </c>
      <c r="B49" s="14" t="s">
        <v>70</v>
      </c>
      <c r="C49" s="14" t="s">
        <v>122</v>
      </c>
    </row>
    <row r="50" spans="1:3" x14ac:dyDescent="0.3">
      <c r="A50" s="13">
        <v>1005051700</v>
      </c>
      <c r="B50" s="14" t="s">
        <v>71</v>
      </c>
      <c r="C50" s="14" t="s">
        <v>122</v>
      </c>
    </row>
    <row r="51" spans="1:3" x14ac:dyDescent="0.3">
      <c r="A51" s="13">
        <v>1005052500</v>
      </c>
      <c r="B51" s="14" t="s">
        <v>72</v>
      </c>
      <c r="C51" s="14" t="s">
        <v>122</v>
      </c>
    </row>
    <row r="52" spans="1:3" x14ac:dyDescent="0.3">
      <c r="A52" s="13">
        <v>1005052600</v>
      </c>
      <c r="B52" s="14" t="s">
        <v>73</v>
      </c>
      <c r="C52" s="14" t="s">
        <v>122</v>
      </c>
    </row>
    <row r="53" spans="1:3" x14ac:dyDescent="0.3">
      <c r="A53" s="13">
        <v>1005052700</v>
      </c>
      <c r="B53" s="14" t="s">
        <v>74</v>
      </c>
      <c r="C53" s="14" t="s">
        <v>122</v>
      </c>
    </row>
    <row r="54" spans="1:3" x14ac:dyDescent="0.3">
      <c r="A54" s="13">
        <v>1005052800</v>
      </c>
      <c r="B54" s="14" t="s">
        <v>75</v>
      </c>
      <c r="C54" s="14" t="s">
        <v>122</v>
      </c>
    </row>
    <row r="55" spans="1:3" x14ac:dyDescent="0.3">
      <c r="A55" s="13">
        <v>1005053500</v>
      </c>
      <c r="B55" s="14" t="s">
        <v>76</v>
      </c>
      <c r="C55" s="14" t="s">
        <v>122</v>
      </c>
    </row>
    <row r="56" spans="1:3" x14ac:dyDescent="0.3">
      <c r="A56" s="13">
        <v>1005712005</v>
      </c>
      <c r="B56" s="14" t="s">
        <v>77</v>
      </c>
      <c r="C56" s="14" t="s">
        <v>123</v>
      </c>
    </row>
    <row r="57" spans="1:3" x14ac:dyDescent="0.3">
      <c r="A57" s="13">
        <v>1005712010</v>
      </c>
      <c r="B57" s="14" t="s">
        <v>78</v>
      </c>
      <c r="C57" s="14" t="s">
        <v>123</v>
      </c>
    </row>
    <row r="58" spans="1:3" x14ac:dyDescent="0.3">
      <c r="A58" s="13">
        <v>1005712305</v>
      </c>
      <c r="B58" s="14" t="s">
        <v>79</v>
      </c>
      <c r="C58" s="14" t="s">
        <v>123</v>
      </c>
    </row>
    <row r="59" spans="1:3" x14ac:dyDescent="0.3">
      <c r="A59" s="13">
        <v>1005712365</v>
      </c>
      <c r="B59" s="14" t="s">
        <v>80</v>
      </c>
      <c r="C59" s="14" t="s">
        <v>123</v>
      </c>
    </row>
    <row r="60" spans="1:3" x14ac:dyDescent="0.3">
      <c r="A60" s="13">
        <v>1005030501</v>
      </c>
      <c r="B60" s="14" t="s">
        <v>89</v>
      </c>
      <c r="C60" s="14" t="s">
        <v>123</v>
      </c>
    </row>
    <row r="61" spans="1:3" x14ac:dyDescent="0.3">
      <c r="A61" s="13">
        <v>1005040200</v>
      </c>
      <c r="B61" s="14" t="s">
        <v>90</v>
      </c>
      <c r="C61" s="14" t="s">
        <v>123</v>
      </c>
    </row>
    <row r="62" spans="1:3" x14ac:dyDescent="0.3">
      <c r="A62" s="13">
        <v>1005040400</v>
      </c>
      <c r="B62" s="14" t="s">
        <v>113</v>
      </c>
      <c r="C62" s="14" t="s">
        <v>123</v>
      </c>
    </row>
    <row r="63" spans="1:3" x14ac:dyDescent="0.3">
      <c r="A63" s="13">
        <v>1005040500</v>
      </c>
      <c r="B63" s="14" t="s">
        <v>112</v>
      </c>
      <c r="C63" s="14" t="s">
        <v>123</v>
      </c>
    </row>
    <row r="64" spans="1:3" x14ac:dyDescent="0.3">
      <c r="A64" s="13">
        <v>1005040600</v>
      </c>
      <c r="B64" s="14" t="s">
        <v>91</v>
      </c>
      <c r="C64" s="14" t="s">
        <v>123</v>
      </c>
    </row>
    <row r="65" spans="1:3" x14ac:dyDescent="0.3">
      <c r="A65" s="13">
        <v>1005040700</v>
      </c>
      <c r="B65" s="14" t="s">
        <v>114</v>
      </c>
      <c r="C65" s="14" t="s">
        <v>123</v>
      </c>
    </row>
    <row r="66" spans="1:3" x14ac:dyDescent="0.3">
      <c r="A66" s="13">
        <v>1005040800</v>
      </c>
      <c r="B66" s="14" t="s">
        <v>92</v>
      </c>
      <c r="C66" s="14" t="s">
        <v>123</v>
      </c>
    </row>
    <row r="67" spans="1:3" x14ac:dyDescent="0.3">
      <c r="A67" s="13">
        <v>1005040900</v>
      </c>
      <c r="B67" s="14" t="s">
        <v>93</v>
      </c>
      <c r="C67" s="14" t="s">
        <v>123</v>
      </c>
    </row>
    <row r="68" spans="1:3" x14ac:dyDescent="0.3">
      <c r="A68" s="13">
        <v>1005010100</v>
      </c>
      <c r="B68" s="14" t="s">
        <v>94</v>
      </c>
      <c r="C68" s="14" t="s">
        <v>123</v>
      </c>
    </row>
    <row r="69" spans="1:3" x14ac:dyDescent="0.3">
      <c r="A69" s="13">
        <v>1005186100</v>
      </c>
      <c r="B69" s="14" t="s">
        <v>115</v>
      </c>
      <c r="C69" s="14" t="s">
        <v>124</v>
      </c>
    </row>
    <row r="70" spans="1:3" x14ac:dyDescent="0.3">
      <c r="A70" s="13">
        <v>1005186200</v>
      </c>
      <c r="B70" s="14" t="s">
        <v>116</v>
      </c>
      <c r="C70" s="14" t="s">
        <v>124</v>
      </c>
    </row>
    <row r="71" spans="1:3" x14ac:dyDescent="0.3">
      <c r="A71" s="13">
        <v>1005186300</v>
      </c>
      <c r="B71" s="14" t="s">
        <v>118</v>
      </c>
      <c r="C71" s="14" t="s">
        <v>124</v>
      </c>
    </row>
    <row r="72" spans="1:3" x14ac:dyDescent="0.3">
      <c r="A72" s="13">
        <v>1005186400</v>
      </c>
      <c r="B72" s="14" t="s">
        <v>117</v>
      </c>
      <c r="C72" s="14" t="s">
        <v>124</v>
      </c>
    </row>
    <row r="73" spans="1:3" x14ac:dyDescent="0.3">
      <c r="A73" s="13">
        <v>1005201000</v>
      </c>
      <c r="B73" s="14" t="s">
        <v>95</v>
      </c>
      <c r="C73" s="14" t="s">
        <v>124</v>
      </c>
    </row>
    <row r="74" spans="1:3" x14ac:dyDescent="0.3">
      <c r="A74" s="13">
        <v>1005201100</v>
      </c>
      <c r="B74" s="14" t="s">
        <v>96</v>
      </c>
      <c r="C74" s="14" t="s">
        <v>124</v>
      </c>
    </row>
    <row r="75" spans="1:3" x14ac:dyDescent="0.3">
      <c r="A75" s="13">
        <v>1005201500</v>
      </c>
      <c r="B75" s="14" t="s">
        <v>97</v>
      </c>
      <c r="C75" s="14" t="s">
        <v>124</v>
      </c>
    </row>
    <row r="76" spans="1:3" x14ac:dyDescent="0.3">
      <c r="A76" s="13">
        <v>1005212000</v>
      </c>
      <c r="B76" s="14" t="s">
        <v>98</v>
      </c>
      <c r="C76" s="14" t="s">
        <v>124</v>
      </c>
    </row>
    <row r="77" spans="1:3" x14ac:dyDescent="0.3">
      <c r="A77" s="13">
        <v>1005212101</v>
      </c>
      <c r="B77" s="14" t="s">
        <v>102</v>
      </c>
      <c r="C77" s="14" t="s">
        <v>124</v>
      </c>
    </row>
    <row r="78" spans="1:3" x14ac:dyDescent="0.3">
      <c r="A78" s="13">
        <v>1005212201</v>
      </c>
      <c r="B78" s="14" t="s">
        <v>101</v>
      </c>
      <c r="C78" s="14" t="s">
        <v>124</v>
      </c>
    </row>
    <row r="79" spans="1:3" x14ac:dyDescent="0.3">
      <c r="A79" s="13">
        <v>1005212300</v>
      </c>
      <c r="B79" s="14" t="s">
        <v>100</v>
      </c>
      <c r="C79" s="14" t="s">
        <v>124</v>
      </c>
    </row>
    <row r="80" spans="1:3" x14ac:dyDescent="0.3">
      <c r="A80" s="13">
        <v>1005220000</v>
      </c>
      <c r="B80" s="14" t="s">
        <v>99</v>
      </c>
      <c r="C80" s="14" t="s">
        <v>124</v>
      </c>
    </row>
    <row r="81" spans="1:3" x14ac:dyDescent="0.3">
      <c r="A81" s="15">
        <v>1500000001</v>
      </c>
      <c r="B81" s="15" t="s">
        <v>103</v>
      </c>
      <c r="C81" s="15" t="s">
        <v>125</v>
      </c>
    </row>
    <row r="82" spans="1:3" x14ac:dyDescent="0.3">
      <c r="A82" s="15">
        <v>1500000050</v>
      </c>
      <c r="B82" s="15" t="s">
        <v>104</v>
      </c>
      <c r="C82" s="15" t="s">
        <v>125</v>
      </c>
    </row>
    <row r="83" spans="1:3" x14ac:dyDescent="0.3">
      <c r="A83" s="15">
        <v>1500000201</v>
      </c>
      <c r="B83" s="15" t="s">
        <v>105</v>
      </c>
      <c r="C83" s="15" t="s">
        <v>125</v>
      </c>
    </row>
    <row r="84" spans="1:3" x14ac:dyDescent="0.3">
      <c r="A84" s="15">
        <v>1500000401</v>
      </c>
      <c r="B84" s="15" t="s">
        <v>106</v>
      </c>
      <c r="C84" s="15" t="s">
        <v>125</v>
      </c>
    </row>
    <row r="85" spans="1:3" x14ac:dyDescent="0.3">
      <c r="A85" s="15">
        <v>1500000601</v>
      </c>
      <c r="B85" s="15" t="s">
        <v>107</v>
      </c>
      <c r="C85" s="15" t="s">
        <v>125</v>
      </c>
    </row>
    <row r="86" spans="1:3" x14ac:dyDescent="0.3">
      <c r="A86" s="15">
        <v>1500000801</v>
      </c>
      <c r="B86" s="15" t="s">
        <v>108</v>
      </c>
      <c r="C86" s="15" t="s">
        <v>125</v>
      </c>
    </row>
    <row r="87" spans="1:3" x14ac:dyDescent="0.3">
      <c r="A87" s="15">
        <v>1500001001</v>
      </c>
      <c r="B87" s="15" t="s">
        <v>109</v>
      </c>
      <c r="C87" s="15" t="s">
        <v>125</v>
      </c>
    </row>
    <row r="88" spans="1:3" x14ac:dyDescent="0.3">
      <c r="A88" s="15">
        <v>1500001200</v>
      </c>
      <c r="B88" s="15" t="s">
        <v>110</v>
      </c>
      <c r="C88" s="15" t="s">
        <v>125</v>
      </c>
    </row>
  </sheetData>
  <sortState ref="A2:C88">
    <sortCondition ref="C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9ADA-1F7A-4F25-B384-31AC7B70EA31}">
  <dimension ref="A1:AA4521"/>
  <sheetViews>
    <sheetView zoomScale="85" zoomScaleNormal="85" workbookViewId="0">
      <pane xSplit="2" ySplit="1" topLeftCell="F2" activePane="bottomRight" state="frozen"/>
      <selection activeCell="G9" sqref="G9"/>
      <selection pane="topRight" activeCell="G9" sqref="G9"/>
      <selection pane="bottomLeft" activeCell="G9" sqref="G9"/>
      <selection pane="bottomRight"/>
    </sheetView>
  </sheetViews>
  <sheetFormatPr defaultRowHeight="14.4" x14ac:dyDescent="0.3"/>
  <cols>
    <col min="1" max="1" width="13.44140625" customWidth="1"/>
    <col min="2" max="2" width="14.44140625" customWidth="1"/>
    <col min="3" max="3" width="16.6640625" customWidth="1"/>
    <col min="5" max="5" width="22.5546875" customWidth="1"/>
    <col min="6" max="6" width="13.6640625" style="5" bestFit="1" customWidth="1"/>
    <col min="7" max="7" width="26.77734375" bestFit="1" customWidth="1"/>
    <col min="8" max="8" width="26.77734375" customWidth="1"/>
    <col min="9" max="9" width="9.44140625" customWidth="1"/>
    <col min="10" max="10" width="13.5546875" customWidth="1"/>
    <col min="11" max="11" width="23.5546875" style="6" customWidth="1"/>
    <col min="12" max="12" width="24.5546875" style="6" customWidth="1"/>
    <col min="13" max="13" width="9.21875" bestFit="1" customWidth="1"/>
    <col min="15" max="15" width="10.33203125" bestFit="1" customWidth="1"/>
    <col min="21" max="21" width="13.5546875" bestFit="1" customWidth="1"/>
    <col min="22" max="22" width="15.109375" bestFit="1" customWidth="1"/>
    <col min="258" max="258" width="22" customWidth="1"/>
    <col min="260" max="260" width="14.6640625" customWidth="1"/>
    <col min="262" max="262" width="22.5546875" customWidth="1"/>
    <col min="263" max="263" width="13.6640625" bestFit="1" customWidth="1"/>
    <col min="264" max="264" width="28.88671875" customWidth="1"/>
    <col min="265" max="265" width="5.5546875" customWidth="1"/>
    <col min="267" max="268" width="12.109375" bestFit="1" customWidth="1"/>
    <col min="514" max="514" width="22" customWidth="1"/>
    <col min="516" max="516" width="14.6640625" customWidth="1"/>
    <col min="518" max="518" width="22.5546875" customWidth="1"/>
    <col min="519" max="519" width="13.6640625" bestFit="1" customWidth="1"/>
    <col min="520" max="520" width="28.88671875" customWidth="1"/>
    <col min="521" max="521" width="5.5546875" customWidth="1"/>
    <col min="523" max="524" width="12.109375" bestFit="1" customWidth="1"/>
    <col min="770" max="770" width="22" customWidth="1"/>
    <col min="772" max="772" width="14.6640625" customWidth="1"/>
    <col min="774" max="774" width="22.5546875" customWidth="1"/>
    <col min="775" max="775" width="13.6640625" bestFit="1" customWidth="1"/>
    <col min="776" max="776" width="28.88671875" customWidth="1"/>
    <col min="777" max="777" width="5.5546875" customWidth="1"/>
    <col min="779" max="780" width="12.109375" bestFit="1" customWidth="1"/>
    <col min="1026" max="1026" width="22" customWidth="1"/>
    <col min="1028" max="1028" width="14.6640625" customWidth="1"/>
    <col min="1030" max="1030" width="22.5546875" customWidth="1"/>
    <col min="1031" max="1031" width="13.6640625" bestFit="1" customWidth="1"/>
    <col min="1032" max="1032" width="28.88671875" customWidth="1"/>
    <col min="1033" max="1033" width="5.5546875" customWidth="1"/>
    <col min="1035" max="1036" width="12.109375" bestFit="1" customWidth="1"/>
    <col min="1282" max="1282" width="22" customWidth="1"/>
    <col min="1284" max="1284" width="14.6640625" customWidth="1"/>
    <col min="1286" max="1286" width="22.5546875" customWidth="1"/>
    <col min="1287" max="1287" width="13.6640625" bestFit="1" customWidth="1"/>
    <col min="1288" max="1288" width="28.88671875" customWidth="1"/>
    <col min="1289" max="1289" width="5.5546875" customWidth="1"/>
    <col min="1291" max="1292" width="12.109375" bestFit="1" customWidth="1"/>
    <col min="1538" max="1538" width="22" customWidth="1"/>
    <col min="1540" max="1540" width="14.6640625" customWidth="1"/>
    <col min="1542" max="1542" width="22.5546875" customWidth="1"/>
    <col min="1543" max="1543" width="13.6640625" bestFit="1" customWidth="1"/>
    <col min="1544" max="1544" width="28.88671875" customWidth="1"/>
    <col min="1545" max="1545" width="5.5546875" customWidth="1"/>
    <col min="1547" max="1548" width="12.109375" bestFit="1" customWidth="1"/>
    <col min="1794" max="1794" width="22" customWidth="1"/>
    <col min="1796" max="1796" width="14.6640625" customWidth="1"/>
    <col min="1798" max="1798" width="22.5546875" customWidth="1"/>
    <col min="1799" max="1799" width="13.6640625" bestFit="1" customWidth="1"/>
    <col min="1800" max="1800" width="28.88671875" customWidth="1"/>
    <col min="1801" max="1801" width="5.5546875" customWidth="1"/>
    <col min="1803" max="1804" width="12.109375" bestFit="1" customWidth="1"/>
    <col min="2050" max="2050" width="22" customWidth="1"/>
    <col min="2052" max="2052" width="14.6640625" customWidth="1"/>
    <col min="2054" max="2054" width="22.5546875" customWidth="1"/>
    <col min="2055" max="2055" width="13.6640625" bestFit="1" customWidth="1"/>
    <col min="2056" max="2056" width="28.88671875" customWidth="1"/>
    <col min="2057" max="2057" width="5.5546875" customWidth="1"/>
    <col min="2059" max="2060" width="12.109375" bestFit="1" customWidth="1"/>
    <col min="2306" max="2306" width="22" customWidth="1"/>
    <col min="2308" max="2308" width="14.6640625" customWidth="1"/>
    <col min="2310" max="2310" width="22.5546875" customWidth="1"/>
    <col min="2311" max="2311" width="13.6640625" bestFit="1" customWidth="1"/>
    <col min="2312" max="2312" width="28.88671875" customWidth="1"/>
    <col min="2313" max="2313" width="5.5546875" customWidth="1"/>
    <col min="2315" max="2316" width="12.109375" bestFit="1" customWidth="1"/>
    <col min="2562" max="2562" width="22" customWidth="1"/>
    <col min="2564" max="2564" width="14.6640625" customWidth="1"/>
    <col min="2566" max="2566" width="22.5546875" customWidth="1"/>
    <col min="2567" max="2567" width="13.6640625" bestFit="1" customWidth="1"/>
    <col min="2568" max="2568" width="28.88671875" customWidth="1"/>
    <col min="2569" max="2569" width="5.5546875" customWidth="1"/>
    <col min="2571" max="2572" width="12.109375" bestFit="1" customWidth="1"/>
    <col min="2818" max="2818" width="22" customWidth="1"/>
    <col min="2820" max="2820" width="14.6640625" customWidth="1"/>
    <col min="2822" max="2822" width="22.5546875" customWidth="1"/>
    <col min="2823" max="2823" width="13.6640625" bestFit="1" customWidth="1"/>
    <col min="2824" max="2824" width="28.88671875" customWidth="1"/>
    <col min="2825" max="2825" width="5.5546875" customWidth="1"/>
    <col min="2827" max="2828" width="12.109375" bestFit="1" customWidth="1"/>
    <col min="3074" max="3074" width="22" customWidth="1"/>
    <col min="3076" max="3076" width="14.6640625" customWidth="1"/>
    <col min="3078" max="3078" width="22.5546875" customWidth="1"/>
    <col min="3079" max="3079" width="13.6640625" bestFit="1" customWidth="1"/>
    <col min="3080" max="3080" width="28.88671875" customWidth="1"/>
    <col min="3081" max="3081" width="5.5546875" customWidth="1"/>
    <col min="3083" max="3084" width="12.109375" bestFit="1" customWidth="1"/>
    <col min="3330" max="3330" width="22" customWidth="1"/>
    <col min="3332" max="3332" width="14.6640625" customWidth="1"/>
    <col min="3334" max="3334" width="22.5546875" customWidth="1"/>
    <col min="3335" max="3335" width="13.6640625" bestFit="1" customWidth="1"/>
    <col min="3336" max="3336" width="28.88671875" customWidth="1"/>
    <col min="3337" max="3337" width="5.5546875" customWidth="1"/>
    <col min="3339" max="3340" width="12.109375" bestFit="1" customWidth="1"/>
    <col min="3586" max="3586" width="22" customWidth="1"/>
    <col min="3588" max="3588" width="14.6640625" customWidth="1"/>
    <col min="3590" max="3590" width="22.5546875" customWidth="1"/>
    <col min="3591" max="3591" width="13.6640625" bestFit="1" customWidth="1"/>
    <col min="3592" max="3592" width="28.88671875" customWidth="1"/>
    <col min="3593" max="3593" width="5.5546875" customWidth="1"/>
    <col min="3595" max="3596" width="12.109375" bestFit="1" customWidth="1"/>
    <col min="3842" max="3842" width="22" customWidth="1"/>
    <col min="3844" max="3844" width="14.6640625" customWidth="1"/>
    <col min="3846" max="3846" width="22.5546875" customWidth="1"/>
    <col min="3847" max="3847" width="13.6640625" bestFit="1" customWidth="1"/>
    <col min="3848" max="3848" width="28.88671875" customWidth="1"/>
    <col min="3849" max="3849" width="5.5546875" customWidth="1"/>
    <col min="3851" max="3852" width="12.109375" bestFit="1" customWidth="1"/>
    <col min="4098" max="4098" width="22" customWidth="1"/>
    <col min="4100" max="4100" width="14.6640625" customWidth="1"/>
    <col min="4102" max="4102" width="22.5546875" customWidth="1"/>
    <col min="4103" max="4103" width="13.6640625" bestFit="1" customWidth="1"/>
    <col min="4104" max="4104" width="28.88671875" customWidth="1"/>
    <col min="4105" max="4105" width="5.5546875" customWidth="1"/>
    <col min="4107" max="4108" width="12.109375" bestFit="1" customWidth="1"/>
    <col min="4354" max="4354" width="22" customWidth="1"/>
    <col min="4356" max="4356" width="14.6640625" customWidth="1"/>
    <col min="4358" max="4358" width="22.5546875" customWidth="1"/>
    <col min="4359" max="4359" width="13.6640625" bestFit="1" customWidth="1"/>
    <col min="4360" max="4360" width="28.88671875" customWidth="1"/>
    <col min="4361" max="4361" width="5.5546875" customWidth="1"/>
    <col min="4363" max="4364" width="12.109375" bestFit="1" customWidth="1"/>
    <col min="4610" max="4610" width="22" customWidth="1"/>
    <col min="4612" max="4612" width="14.6640625" customWidth="1"/>
    <col min="4614" max="4614" width="22.5546875" customWidth="1"/>
    <col min="4615" max="4615" width="13.6640625" bestFit="1" customWidth="1"/>
    <col min="4616" max="4616" width="28.88671875" customWidth="1"/>
    <col min="4617" max="4617" width="5.5546875" customWidth="1"/>
    <col min="4619" max="4620" width="12.109375" bestFit="1" customWidth="1"/>
    <col min="4866" max="4866" width="22" customWidth="1"/>
    <col min="4868" max="4868" width="14.6640625" customWidth="1"/>
    <col min="4870" max="4870" width="22.5546875" customWidth="1"/>
    <col min="4871" max="4871" width="13.6640625" bestFit="1" customWidth="1"/>
    <col min="4872" max="4872" width="28.88671875" customWidth="1"/>
    <col min="4873" max="4873" width="5.5546875" customWidth="1"/>
    <col min="4875" max="4876" width="12.109375" bestFit="1" customWidth="1"/>
    <col min="5122" max="5122" width="22" customWidth="1"/>
    <col min="5124" max="5124" width="14.6640625" customWidth="1"/>
    <col min="5126" max="5126" width="22.5546875" customWidth="1"/>
    <col min="5127" max="5127" width="13.6640625" bestFit="1" customWidth="1"/>
    <col min="5128" max="5128" width="28.88671875" customWidth="1"/>
    <col min="5129" max="5129" width="5.5546875" customWidth="1"/>
    <col min="5131" max="5132" width="12.109375" bestFit="1" customWidth="1"/>
    <col min="5378" max="5378" width="22" customWidth="1"/>
    <col min="5380" max="5380" width="14.6640625" customWidth="1"/>
    <col min="5382" max="5382" width="22.5546875" customWidth="1"/>
    <col min="5383" max="5383" width="13.6640625" bestFit="1" customWidth="1"/>
    <col min="5384" max="5384" width="28.88671875" customWidth="1"/>
    <col min="5385" max="5385" width="5.5546875" customWidth="1"/>
    <col min="5387" max="5388" width="12.109375" bestFit="1" customWidth="1"/>
    <col min="5634" max="5634" width="22" customWidth="1"/>
    <col min="5636" max="5636" width="14.6640625" customWidth="1"/>
    <col min="5638" max="5638" width="22.5546875" customWidth="1"/>
    <col min="5639" max="5639" width="13.6640625" bestFit="1" customWidth="1"/>
    <col min="5640" max="5640" width="28.88671875" customWidth="1"/>
    <col min="5641" max="5641" width="5.5546875" customWidth="1"/>
    <col min="5643" max="5644" width="12.109375" bestFit="1" customWidth="1"/>
    <col min="5890" max="5890" width="22" customWidth="1"/>
    <col min="5892" max="5892" width="14.6640625" customWidth="1"/>
    <col min="5894" max="5894" width="22.5546875" customWidth="1"/>
    <col min="5895" max="5895" width="13.6640625" bestFit="1" customWidth="1"/>
    <col min="5896" max="5896" width="28.88671875" customWidth="1"/>
    <col min="5897" max="5897" width="5.5546875" customWidth="1"/>
    <col min="5899" max="5900" width="12.109375" bestFit="1" customWidth="1"/>
    <col min="6146" max="6146" width="22" customWidth="1"/>
    <col min="6148" max="6148" width="14.6640625" customWidth="1"/>
    <col min="6150" max="6150" width="22.5546875" customWidth="1"/>
    <col min="6151" max="6151" width="13.6640625" bestFit="1" customWidth="1"/>
    <col min="6152" max="6152" width="28.88671875" customWidth="1"/>
    <col min="6153" max="6153" width="5.5546875" customWidth="1"/>
    <col min="6155" max="6156" width="12.109375" bestFit="1" customWidth="1"/>
    <col min="6402" max="6402" width="22" customWidth="1"/>
    <col min="6404" max="6404" width="14.6640625" customWidth="1"/>
    <col min="6406" max="6406" width="22.5546875" customWidth="1"/>
    <col min="6407" max="6407" width="13.6640625" bestFit="1" customWidth="1"/>
    <col min="6408" max="6408" width="28.88671875" customWidth="1"/>
    <col min="6409" max="6409" width="5.5546875" customWidth="1"/>
    <col min="6411" max="6412" width="12.109375" bestFit="1" customWidth="1"/>
    <col min="6658" max="6658" width="22" customWidth="1"/>
    <col min="6660" max="6660" width="14.6640625" customWidth="1"/>
    <col min="6662" max="6662" width="22.5546875" customWidth="1"/>
    <col min="6663" max="6663" width="13.6640625" bestFit="1" customWidth="1"/>
    <col min="6664" max="6664" width="28.88671875" customWidth="1"/>
    <col min="6665" max="6665" width="5.5546875" customWidth="1"/>
    <col min="6667" max="6668" width="12.109375" bestFit="1" customWidth="1"/>
    <col min="6914" max="6914" width="22" customWidth="1"/>
    <col min="6916" max="6916" width="14.6640625" customWidth="1"/>
    <col min="6918" max="6918" width="22.5546875" customWidth="1"/>
    <col min="6919" max="6919" width="13.6640625" bestFit="1" customWidth="1"/>
    <col min="6920" max="6920" width="28.88671875" customWidth="1"/>
    <col min="6921" max="6921" width="5.5546875" customWidth="1"/>
    <col min="6923" max="6924" width="12.109375" bestFit="1" customWidth="1"/>
    <col min="7170" max="7170" width="22" customWidth="1"/>
    <col min="7172" max="7172" width="14.6640625" customWidth="1"/>
    <col min="7174" max="7174" width="22.5546875" customWidth="1"/>
    <col min="7175" max="7175" width="13.6640625" bestFit="1" customWidth="1"/>
    <col min="7176" max="7176" width="28.88671875" customWidth="1"/>
    <col min="7177" max="7177" width="5.5546875" customWidth="1"/>
    <col min="7179" max="7180" width="12.109375" bestFit="1" customWidth="1"/>
    <col min="7426" max="7426" width="22" customWidth="1"/>
    <col min="7428" max="7428" width="14.6640625" customWidth="1"/>
    <col min="7430" max="7430" width="22.5546875" customWidth="1"/>
    <col min="7431" max="7431" width="13.6640625" bestFit="1" customWidth="1"/>
    <col min="7432" max="7432" width="28.88671875" customWidth="1"/>
    <col min="7433" max="7433" width="5.5546875" customWidth="1"/>
    <col min="7435" max="7436" width="12.109375" bestFit="1" customWidth="1"/>
    <col min="7682" max="7682" width="22" customWidth="1"/>
    <col min="7684" max="7684" width="14.6640625" customWidth="1"/>
    <col min="7686" max="7686" width="22.5546875" customWidth="1"/>
    <col min="7687" max="7687" width="13.6640625" bestFit="1" customWidth="1"/>
    <col min="7688" max="7688" width="28.88671875" customWidth="1"/>
    <col min="7689" max="7689" width="5.5546875" customWidth="1"/>
    <col min="7691" max="7692" width="12.109375" bestFit="1" customWidth="1"/>
    <col min="7938" max="7938" width="22" customWidth="1"/>
    <col min="7940" max="7940" width="14.6640625" customWidth="1"/>
    <col min="7942" max="7942" width="22.5546875" customWidth="1"/>
    <col min="7943" max="7943" width="13.6640625" bestFit="1" customWidth="1"/>
    <col min="7944" max="7944" width="28.88671875" customWidth="1"/>
    <col min="7945" max="7945" width="5.5546875" customWidth="1"/>
    <col min="7947" max="7948" width="12.109375" bestFit="1" customWidth="1"/>
    <col min="8194" max="8194" width="22" customWidth="1"/>
    <col min="8196" max="8196" width="14.6640625" customWidth="1"/>
    <col min="8198" max="8198" width="22.5546875" customWidth="1"/>
    <col min="8199" max="8199" width="13.6640625" bestFit="1" customWidth="1"/>
    <col min="8200" max="8200" width="28.88671875" customWidth="1"/>
    <col min="8201" max="8201" width="5.5546875" customWidth="1"/>
    <col min="8203" max="8204" width="12.109375" bestFit="1" customWidth="1"/>
    <col min="8450" max="8450" width="22" customWidth="1"/>
    <col min="8452" max="8452" width="14.6640625" customWidth="1"/>
    <col min="8454" max="8454" width="22.5546875" customWidth="1"/>
    <col min="8455" max="8455" width="13.6640625" bestFit="1" customWidth="1"/>
    <col min="8456" max="8456" width="28.88671875" customWidth="1"/>
    <col min="8457" max="8457" width="5.5546875" customWidth="1"/>
    <col min="8459" max="8460" width="12.109375" bestFit="1" customWidth="1"/>
    <col min="8706" max="8706" width="22" customWidth="1"/>
    <col min="8708" max="8708" width="14.6640625" customWidth="1"/>
    <col min="8710" max="8710" width="22.5546875" customWidth="1"/>
    <col min="8711" max="8711" width="13.6640625" bestFit="1" customWidth="1"/>
    <col min="8712" max="8712" width="28.88671875" customWidth="1"/>
    <col min="8713" max="8713" width="5.5546875" customWidth="1"/>
    <col min="8715" max="8716" width="12.109375" bestFit="1" customWidth="1"/>
    <col min="8962" max="8962" width="22" customWidth="1"/>
    <col min="8964" max="8964" width="14.6640625" customWidth="1"/>
    <col min="8966" max="8966" width="22.5546875" customWidth="1"/>
    <col min="8967" max="8967" width="13.6640625" bestFit="1" customWidth="1"/>
    <col min="8968" max="8968" width="28.88671875" customWidth="1"/>
    <col min="8969" max="8969" width="5.5546875" customWidth="1"/>
    <col min="8971" max="8972" width="12.109375" bestFit="1" customWidth="1"/>
    <col min="9218" max="9218" width="22" customWidth="1"/>
    <col min="9220" max="9220" width="14.6640625" customWidth="1"/>
    <col min="9222" max="9222" width="22.5546875" customWidth="1"/>
    <col min="9223" max="9223" width="13.6640625" bestFit="1" customWidth="1"/>
    <col min="9224" max="9224" width="28.88671875" customWidth="1"/>
    <col min="9225" max="9225" width="5.5546875" customWidth="1"/>
    <col min="9227" max="9228" width="12.109375" bestFit="1" customWidth="1"/>
    <col min="9474" max="9474" width="22" customWidth="1"/>
    <col min="9476" max="9476" width="14.6640625" customWidth="1"/>
    <col min="9478" max="9478" width="22.5546875" customWidth="1"/>
    <col min="9479" max="9479" width="13.6640625" bestFit="1" customWidth="1"/>
    <col min="9480" max="9480" width="28.88671875" customWidth="1"/>
    <col min="9481" max="9481" width="5.5546875" customWidth="1"/>
    <col min="9483" max="9484" width="12.109375" bestFit="1" customWidth="1"/>
    <col min="9730" max="9730" width="22" customWidth="1"/>
    <col min="9732" max="9732" width="14.6640625" customWidth="1"/>
    <col min="9734" max="9734" width="22.5546875" customWidth="1"/>
    <col min="9735" max="9735" width="13.6640625" bestFit="1" customWidth="1"/>
    <col min="9736" max="9736" width="28.88671875" customWidth="1"/>
    <col min="9737" max="9737" width="5.5546875" customWidth="1"/>
    <col min="9739" max="9740" width="12.109375" bestFit="1" customWidth="1"/>
    <col min="9986" max="9986" width="22" customWidth="1"/>
    <col min="9988" max="9988" width="14.6640625" customWidth="1"/>
    <col min="9990" max="9990" width="22.5546875" customWidth="1"/>
    <col min="9991" max="9991" width="13.6640625" bestFit="1" customWidth="1"/>
    <col min="9992" max="9992" width="28.88671875" customWidth="1"/>
    <col min="9993" max="9993" width="5.5546875" customWidth="1"/>
    <col min="9995" max="9996" width="12.109375" bestFit="1" customWidth="1"/>
    <col min="10242" max="10242" width="22" customWidth="1"/>
    <col min="10244" max="10244" width="14.6640625" customWidth="1"/>
    <col min="10246" max="10246" width="22.5546875" customWidth="1"/>
    <col min="10247" max="10247" width="13.6640625" bestFit="1" customWidth="1"/>
    <col min="10248" max="10248" width="28.88671875" customWidth="1"/>
    <col min="10249" max="10249" width="5.5546875" customWidth="1"/>
    <col min="10251" max="10252" width="12.109375" bestFit="1" customWidth="1"/>
    <col min="10498" max="10498" width="22" customWidth="1"/>
    <col min="10500" max="10500" width="14.6640625" customWidth="1"/>
    <col min="10502" max="10502" width="22.5546875" customWidth="1"/>
    <col min="10503" max="10503" width="13.6640625" bestFit="1" customWidth="1"/>
    <col min="10504" max="10504" width="28.88671875" customWidth="1"/>
    <col min="10505" max="10505" width="5.5546875" customWidth="1"/>
    <col min="10507" max="10508" width="12.109375" bestFit="1" customWidth="1"/>
    <col min="10754" max="10754" width="22" customWidth="1"/>
    <col min="10756" max="10756" width="14.6640625" customWidth="1"/>
    <col min="10758" max="10758" width="22.5546875" customWidth="1"/>
    <col min="10759" max="10759" width="13.6640625" bestFit="1" customWidth="1"/>
    <col min="10760" max="10760" width="28.88671875" customWidth="1"/>
    <col min="10761" max="10761" width="5.5546875" customWidth="1"/>
    <col min="10763" max="10764" width="12.109375" bestFit="1" customWidth="1"/>
    <col min="11010" max="11010" width="22" customWidth="1"/>
    <col min="11012" max="11012" width="14.6640625" customWidth="1"/>
    <col min="11014" max="11014" width="22.5546875" customWidth="1"/>
    <col min="11015" max="11015" width="13.6640625" bestFit="1" customWidth="1"/>
    <col min="11016" max="11016" width="28.88671875" customWidth="1"/>
    <col min="11017" max="11017" width="5.5546875" customWidth="1"/>
    <col min="11019" max="11020" width="12.109375" bestFit="1" customWidth="1"/>
    <col min="11266" max="11266" width="22" customWidth="1"/>
    <col min="11268" max="11268" width="14.6640625" customWidth="1"/>
    <col min="11270" max="11270" width="22.5546875" customWidth="1"/>
    <col min="11271" max="11271" width="13.6640625" bestFit="1" customWidth="1"/>
    <col min="11272" max="11272" width="28.88671875" customWidth="1"/>
    <col min="11273" max="11273" width="5.5546875" customWidth="1"/>
    <col min="11275" max="11276" width="12.109375" bestFit="1" customWidth="1"/>
    <col min="11522" max="11522" width="22" customWidth="1"/>
    <col min="11524" max="11524" width="14.6640625" customWidth="1"/>
    <col min="11526" max="11526" width="22.5546875" customWidth="1"/>
    <col min="11527" max="11527" width="13.6640625" bestFit="1" customWidth="1"/>
    <col min="11528" max="11528" width="28.88671875" customWidth="1"/>
    <col min="11529" max="11529" width="5.5546875" customWidth="1"/>
    <col min="11531" max="11532" width="12.109375" bestFit="1" customWidth="1"/>
    <col min="11778" max="11778" width="22" customWidth="1"/>
    <col min="11780" max="11780" width="14.6640625" customWidth="1"/>
    <col min="11782" max="11782" width="22.5546875" customWidth="1"/>
    <col min="11783" max="11783" width="13.6640625" bestFit="1" customWidth="1"/>
    <col min="11784" max="11784" width="28.88671875" customWidth="1"/>
    <col min="11785" max="11785" width="5.5546875" customWidth="1"/>
    <col min="11787" max="11788" width="12.109375" bestFit="1" customWidth="1"/>
    <col min="12034" max="12034" width="22" customWidth="1"/>
    <col min="12036" max="12036" width="14.6640625" customWidth="1"/>
    <col min="12038" max="12038" width="22.5546875" customWidth="1"/>
    <col min="12039" max="12039" width="13.6640625" bestFit="1" customWidth="1"/>
    <col min="12040" max="12040" width="28.88671875" customWidth="1"/>
    <col min="12041" max="12041" width="5.5546875" customWidth="1"/>
    <col min="12043" max="12044" width="12.109375" bestFit="1" customWidth="1"/>
    <col min="12290" max="12290" width="22" customWidth="1"/>
    <col min="12292" max="12292" width="14.6640625" customWidth="1"/>
    <col min="12294" max="12294" width="22.5546875" customWidth="1"/>
    <col min="12295" max="12295" width="13.6640625" bestFit="1" customWidth="1"/>
    <col min="12296" max="12296" width="28.88671875" customWidth="1"/>
    <col min="12297" max="12297" width="5.5546875" customWidth="1"/>
    <col min="12299" max="12300" width="12.109375" bestFit="1" customWidth="1"/>
    <col min="12546" max="12546" width="22" customWidth="1"/>
    <col min="12548" max="12548" width="14.6640625" customWidth="1"/>
    <col min="12550" max="12550" width="22.5546875" customWidth="1"/>
    <col min="12551" max="12551" width="13.6640625" bestFit="1" customWidth="1"/>
    <col min="12552" max="12552" width="28.88671875" customWidth="1"/>
    <col min="12553" max="12553" width="5.5546875" customWidth="1"/>
    <col min="12555" max="12556" width="12.109375" bestFit="1" customWidth="1"/>
    <col min="12802" max="12802" width="22" customWidth="1"/>
    <col min="12804" max="12804" width="14.6640625" customWidth="1"/>
    <col min="12806" max="12806" width="22.5546875" customWidth="1"/>
    <col min="12807" max="12807" width="13.6640625" bestFit="1" customWidth="1"/>
    <col min="12808" max="12808" width="28.88671875" customWidth="1"/>
    <col min="12809" max="12809" width="5.5546875" customWidth="1"/>
    <col min="12811" max="12812" width="12.109375" bestFit="1" customWidth="1"/>
    <col min="13058" max="13058" width="22" customWidth="1"/>
    <col min="13060" max="13060" width="14.6640625" customWidth="1"/>
    <col min="13062" max="13062" width="22.5546875" customWidth="1"/>
    <col min="13063" max="13063" width="13.6640625" bestFit="1" customWidth="1"/>
    <col min="13064" max="13064" width="28.88671875" customWidth="1"/>
    <col min="13065" max="13065" width="5.5546875" customWidth="1"/>
    <col min="13067" max="13068" width="12.109375" bestFit="1" customWidth="1"/>
    <col min="13314" max="13314" width="22" customWidth="1"/>
    <col min="13316" max="13316" width="14.6640625" customWidth="1"/>
    <col min="13318" max="13318" width="22.5546875" customWidth="1"/>
    <col min="13319" max="13319" width="13.6640625" bestFit="1" customWidth="1"/>
    <col min="13320" max="13320" width="28.88671875" customWidth="1"/>
    <col min="13321" max="13321" width="5.5546875" customWidth="1"/>
    <col min="13323" max="13324" width="12.109375" bestFit="1" customWidth="1"/>
    <col min="13570" max="13570" width="22" customWidth="1"/>
    <col min="13572" max="13572" width="14.6640625" customWidth="1"/>
    <col min="13574" max="13574" width="22.5546875" customWidth="1"/>
    <col min="13575" max="13575" width="13.6640625" bestFit="1" customWidth="1"/>
    <col min="13576" max="13576" width="28.88671875" customWidth="1"/>
    <col min="13577" max="13577" width="5.5546875" customWidth="1"/>
    <col min="13579" max="13580" width="12.109375" bestFit="1" customWidth="1"/>
    <col min="13826" max="13826" width="22" customWidth="1"/>
    <col min="13828" max="13828" width="14.6640625" customWidth="1"/>
    <col min="13830" max="13830" width="22.5546875" customWidth="1"/>
    <col min="13831" max="13831" width="13.6640625" bestFit="1" customWidth="1"/>
    <col min="13832" max="13832" width="28.88671875" customWidth="1"/>
    <col min="13833" max="13833" width="5.5546875" customWidth="1"/>
    <col min="13835" max="13836" width="12.109375" bestFit="1" customWidth="1"/>
    <col min="14082" max="14082" width="22" customWidth="1"/>
    <col min="14084" max="14084" width="14.6640625" customWidth="1"/>
    <col min="14086" max="14086" width="22.5546875" customWidth="1"/>
    <col min="14087" max="14087" width="13.6640625" bestFit="1" customWidth="1"/>
    <col min="14088" max="14088" width="28.88671875" customWidth="1"/>
    <col min="14089" max="14089" width="5.5546875" customWidth="1"/>
    <col min="14091" max="14092" width="12.109375" bestFit="1" customWidth="1"/>
    <col min="14338" max="14338" width="22" customWidth="1"/>
    <col min="14340" max="14340" width="14.6640625" customWidth="1"/>
    <col min="14342" max="14342" width="22.5546875" customWidth="1"/>
    <col min="14343" max="14343" width="13.6640625" bestFit="1" customWidth="1"/>
    <col min="14344" max="14344" width="28.88671875" customWidth="1"/>
    <col min="14345" max="14345" width="5.5546875" customWidth="1"/>
    <col min="14347" max="14348" width="12.109375" bestFit="1" customWidth="1"/>
    <col min="14594" max="14594" width="22" customWidth="1"/>
    <col min="14596" max="14596" width="14.6640625" customWidth="1"/>
    <col min="14598" max="14598" width="22.5546875" customWidth="1"/>
    <col min="14599" max="14599" width="13.6640625" bestFit="1" customWidth="1"/>
    <col min="14600" max="14600" width="28.88671875" customWidth="1"/>
    <col min="14601" max="14601" width="5.5546875" customWidth="1"/>
    <col min="14603" max="14604" width="12.109375" bestFit="1" customWidth="1"/>
    <col min="14850" max="14850" width="22" customWidth="1"/>
    <col min="14852" max="14852" width="14.6640625" customWidth="1"/>
    <col min="14854" max="14854" width="22.5546875" customWidth="1"/>
    <col min="14855" max="14855" width="13.6640625" bestFit="1" customWidth="1"/>
    <col min="14856" max="14856" width="28.88671875" customWidth="1"/>
    <col min="14857" max="14857" width="5.5546875" customWidth="1"/>
    <col min="14859" max="14860" width="12.109375" bestFit="1" customWidth="1"/>
    <col min="15106" max="15106" width="22" customWidth="1"/>
    <col min="15108" max="15108" width="14.6640625" customWidth="1"/>
    <col min="15110" max="15110" width="22.5546875" customWidth="1"/>
    <col min="15111" max="15111" width="13.6640625" bestFit="1" customWidth="1"/>
    <col min="15112" max="15112" width="28.88671875" customWidth="1"/>
    <col min="15113" max="15113" width="5.5546875" customWidth="1"/>
    <col min="15115" max="15116" width="12.109375" bestFit="1" customWidth="1"/>
    <col min="15362" max="15362" width="22" customWidth="1"/>
    <col min="15364" max="15364" width="14.6640625" customWidth="1"/>
    <col min="15366" max="15366" width="22.5546875" customWidth="1"/>
    <col min="15367" max="15367" width="13.6640625" bestFit="1" customWidth="1"/>
    <col min="15368" max="15368" width="28.88671875" customWidth="1"/>
    <col min="15369" max="15369" width="5.5546875" customWidth="1"/>
    <col min="15371" max="15372" width="12.109375" bestFit="1" customWidth="1"/>
    <col min="15618" max="15618" width="22" customWidth="1"/>
    <col min="15620" max="15620" width="14.6640625" customWidth="1"/>
    <col min="15622" max="15622" width="22.5546875" customWidth="1"/>
    <col min="15623" max="15623" width="13.6640625" bestFit="1" customWidth="1"/>
    <col min="15624" max="15624" width="28.88671875" customWidth="1"/>
    <col min="15625" max="15625" width="5.5546875" customWidth="1"/>
    <col min="15627" max="15628" width="12.109375" bestFit="1" customWidth="1"/>
    <col min="15874" max="15874" width="22" customWidth="1"/>
    <col min="15876" max="15876" width="14.6640625" customWidth="1"/>
    <col min="15878" max="15878" width="22.5546875" customWidth="1"/>
    <col min="15879" max="15879" width="13.6640625" bestFit="1" customWidth="1"/>
    <col min="15880" max="15880" width="28.88671875" customWidth="1"/>
    <col min="15881" max="15881" width="5.5546875" customWidth="1"/>
    <col min="15883" max="15884" width="12.109375" bestFit="1" customWidth="1"/>
    <col min="16130" max="16130" width="22" customWidth="1"/>
    <col min="16132" max="16132" width="14.6640625" customWidth="1"/>
    <col min="16134" max="16134" width="22.5546875" customWidth="1"/>
    <col min="16135" max="16135" width="13.6640625" bestFit="1" customWidth="1"/>
    <col min="16136" max="16136" width="28.88671875" customWidth="1"/>
    <col min="16137" max="16137" width="5.5546875" customWidth="1"/>
    <col min="16139" max="16140" width="12.109375" bestFit="1" customWidth="1"/>
  </cols>
  <sheetData>
    <row r="1" spans="1:27" s="4" customFormat="1" x14ac:dyDescent="0.3">
      <c r="A1" s="4" t="s">
        <v>126</v>
      </c>
      <c r="B1" s="1" t="s">
        <v>0</v>
      </c>
      <c r="C1" s="1" t="s">
        <v>127</v>
      </c>
      <c r="D1" s="1" t="s">
        <v>128</v>
      </c>
      <c r="E1" s="1" t="s">
        <v>129</v>
      </c>
      <c r="F1" s="2" t="s">
        <v>1</v>
      </c>
      <c r="G1" s="1" t="s">
        <v>2</v>
      </c>
      <c r="H1" s="1" t="s">
        <v>32</v>
      </c>
      <c r="I1" s="1" t="s">
        <v>3</v>
      </c>
      <c r="J1" s="1" t="s">
        <v>4</v>
      </c>
      <c r="K1" s="3" t="s">
        <v>5</v>
      </c>
      <c r="L1" s="3" t="s">
        <v>6</v>
      </c>
      <c r="M1" s="1" t="s">
        <v>728</v>
      </c>
    </row>
    <row r="2" spans="1:27" hidden="1" x14ac:dyDescent="0.3">
      <c r="A2" s="16">
        <v>43063</v>
      </c>
      <c r="B2" t="s">
        <v>17</v>
      </c>
      <c r="C2" t="s">
        <v>177</v>
      </c>
      <c r="D2" t="s">
        <v>131</v>
      </c>
      <c r="E2" t="s">
        <v>178</v>
      </c>
      <c r="F2" s="7">
        <v>270400</v>
      </c>
      <c r="G2" t="str">
        <f>VLOOKUP(F2,'группы товаров'!$A$1:$C$88,2,0)</f>
        <v>Шипучка лимон</v>
      </c>
      <c r="H2" t="str">
        <f>VLOOKUP(Таблица1[[#This Row],[Код товара]],Группа_Товаров,3,0)</f>
        <v>Леденцовая</v>
      </c>
      <c r="I2" t="s">
        <v>8</v>
      </c>
      <c r="J2">
        <v>4</v>
      </c>
      <c r="K2" s="6">
        <v>213.66480000000001</v>
      </c>
      <c r="L2" s="6">
        <v>262.76</v>
      </c>
      <c r="M2" s="23">
        <f>Таблица1[[#This Row],[Сумма в ценах продажи]]-Таблица1[[#This Row],[Сумма в ценах закупки]]</f>
        <v>49.095199999999977</v>
      </c>
    </row>
    <row r="3" spans="1:27" hidden="1" x14ac:dyDescent="0.3">
      <c r="A3" s="16">
        <v>43063</v>
      </c>
      <c r="B3" t="s">
        <v>7</v>
      </c>
      <c r="C3" t="s">
        <v>199</v>
      </c>
      <c r="D3" t="s">
        <v>134</v>
      </c>
      <c r="E3" t="s">
        <v>200</v>
      </c>
      <c r="F3" s="7">
        <v>1005051500</v>
      </c>
      <c r="G3" t="str">
        <f>VLOOKUP(F3,'группы товаров'!$A$1:$C$88,2,0)</f>
        <v>Ароматный банан</v>
      </c>
      <c r="H3" t="str">
        <f>VLOOKUP(Таблица1[[#This Row],[Код товара]],Группа_Товаров,3,0)</f>
        <v>Помадка</v>
      </c>
      <c r="I3" t="s">
        <v>8</v>
      </c>
      <c r="J3">
        <v>5</v>
      </c>
      <c r="K3" s="6">
        <v>395.9</v>
      </c>
      <c r="L3" s="6">
        <v>450.25</v>
      </c>
      <c r="M3" s="23">
        <f>Таблица1[[#This Row],[Сумма в ценах продажи]]-Таблица1[[#This Row],[Сумма в ценах закупки]]</f>
        <v>54.350000000000023</v>
      </c>
    </row>
    <row r="4" spans="1:27" hidden="1" x14ac:dyDescent="0.3">
      <c r="A4" s="16">
        <v>43063</v>
      </c>
      <c r="B4" t="s">
        <v>7</v>
      </c>
      <c r="C4" t="s">
        <v>262</v>
      </c>
      <c r="D4" t="s">
        <v>134</v>
      </c>
      <c r="E4" t="s">
        <v>263</v>
      </c>
      <c r="F4" s="7">
        <v>1005051700</v>
      </c>
      <c r="G4" t="str">
        <f>VLOOKUP(F4,'группы товаров'!$A$1:$C$88,2,0)</f>
        <v>Аромат мяты</v>
      </c>
      <c r="H4" t="str">
        <f>VLOOKUP(Таблица1[[#This Row],[Код товара]],Группа_Товаров,3,0)</f>
        <v>Помадка</v>
      </c>
      <c r="I4" t="s">
        <v>8</v>
      </c>
      <c r="J4">
        <v>4.5</v>
      </c>
      <c r="K4" s="6">
        <v>620.32320000000004</v>
      </c>
      <c r="L4" s="6">
        <v>706.86</v>
      </c>
      <c r="M4" s="23">
        <f>Таблица1[[#This Row],[Сумма в ценах продажи]]-Таблица1[[#This Row],[Сумма в ценах закупки]]</f>
        <v>86.536799999999971</v>
      </c>
    </row>
    <row r="5" spans="1:27" hidden="1" x14ac:dyDescent="0.3">
      <c r="A5" s="16">
        <v>43063</v>
      </c>
      <c r="B5" t="s">
        <v>7</v>
      </c>
      <c r="C5" t="s">
        <v>171</v>
      </c>
      <c r="D5" t="s">
        <v>131</v>
      </c>
      <c r="E5" t="s">
        <v>172</v>
      </c>
      <c r="F5" s="7">
        <v>1005051500</v>
      </c>
      <c r="G5" t="str">
        <f>VLOOKUP(F5,'группы товаров'!$A$1:$C$88,2,0)</f>
        <v>Ароматный банан</v>
      </c>
      <c r="H5" t="str">
        <f>VLOOKUP(Таблица1[[#This Row],[Код товара]],Группа_Товаров,3,0)</f>
        <v>Помадка</v>
      </c>
      <c r="I5" t="s">
        <v>8</v>
      </c>
      <c r="J5">
        <v>10</v>
      </c>
      <c r="K5" s="6">
        <v>769.04600000000005</v>
      </c>
      <c r="L5" s="6">
        <v>889.6</v>
      </c>
      <c r="M5" s="23">
        <f>Таблица1[[#This Row],[Сумма в ценах продажи]]-Таблица1[[#This Row],[Сумма в ценах закупки]]</f>
        <v>120.55399999999997</v>
      </c>
    </row>
    <row r="6" spans="1:27" hidden="1" x14ac:dyDescent="0.3">
      <c r="A6" s="16">
        <v>43063</v>
      </c>
      <c r="B6" t="s">
        <v>13</v>
      </c>
      <c r="C6" t="s">
        <v>138</v>
      </c>
      <c r="D6" t="s">
        <v>134</v>
      </c>
      <c r="E6" t="s">
        <v>139</v>
      </c>
      <c r="F6" s="5">
        <v>580000</v>
      </c>
      <c r="G6" t="str">
        <f>VLOOKUP(F6,'группы товаров'!$A$1:$C$88,2,0)</f>
        <v>Вишня</v>
      </c>
      <c r="H6" t="str">
        <f>VLOOKUP(Таблица1[[#This Row],[Код товара]],Группа_Товаров,3,0)</f>
        <v>Желейные</v>
      </c>
      <c r="I6" t="s">
        <v>8</v>
      </c>
      <c r="J6">
        <v>8</v>
      </c>
      <c r="K6" s="6">
        <v>595.30560000000003</v>
      </c>
      <c r="L6" s="6">
        <v>717.6</v>
      </c>
      <c r="M6" s="23">
        <f>Таблица1[[#This Row],[Сумма в ценах продажи]]-Таблица1[[#This Row],[Сумма в ценах закупки]]</f>
        <v>122.2944</v>
      </c>
    </row>
    <row r="7" spans="1:27" hidden="1" x14ac:dyDescent="0.3">
      <c r="A7" s="16">
        <v>43063</v>
      </c>
      <c r="B7" t="s">
        <v>7</v>
      </c>
      <c r="C7" t="s">
        <v>282</v>
      </c>
      <c r="D7" t="s">
        <v>134</v>
      </c>
      <c r="E7" t="s">
        <v>283</v>
      </c>
      <c r="F7" s="7">
        <v>1005051500</v>
      </c>
      <c r="G7" t="str">
        <f>VLOOKUP(F7,'группы товаров'!$A$1:$C$88,2,0)</f>
        <v>Ароматный банан</v>
      </c>
      <c r="H7" t="str">
        <f>VLOOKUP(Таблица1[[#This Row],[Код товара]],Группа_Товаров,3,0)</f>
        <v>Помадка</v>
      </c>
      <c r="I7" t="s">
        <v>8</v>
      </c>
      <c r="J7">
        <v>3</v>
      </c>
      <c r="K7" s="6">
        <v>588.2106</v>
      </c>
      <c r="L7" s="6">
        <v>732.3</v>
      </c>
      <c r="M7" s="23">
        <f>Таблица1[[#This Row],[Сумма в ценах продажи]]-Таблица1[[#This Row],[Сумма в ценах закупки]]</f>
        <v>144.08939999999996</v>
      </c>
      <c r="O7" s="16"/>
      <c r="T7" s="5"/>
      <c r="Y7" s="6"/>
      <c r="Z7" s="6"/>
      <c r="AA7" s="23"/>
    </row>
    <row r="8" spans="1:27" hidden="1" x14ac:dyDescent="0.3">
      <c r="A8" s="16">
        <v>43063</v>
      </c>
      <c r="B8" t="s">
        <v>7</v>
      </c>
      <c r="C8" t="s">
        <v>179</v>
      </c>
      <c r="D8" t="s">
        <v>131</v>
      </c>
      <c r="E8" t="s">
        <v>180</v>
      </c>
      <c r="F8" s="5">
        <v>1005201000</v>
      </c>
      <c r="G8" t="str">
        <f>VLOOKUP(F8,'группы товаров'!$A$1:$C$88,2,0)</f>
        <v xml:space="preserve"> крем-шоколад </v>
      </c>
      <c r="H8" t="str">
        <f>VLOOKUP(Таблица1[[#This Row],[Код товара]],Группа_Товаров,3,0)</f>
        <v>Вафельные</v>
      </c>
      <c r="I8" t="s">
        <v>8</v>
      </c>
      <c r="J8">
        <v>6</v>
      </c>
      <c r="K8" s="6">
        <v>994.62120000000004</v>
      </c>
      <c r="L8" s="6">
        <v>1191.3</v>
      </c>
      <c r="M8" s="23">
        <f>Таблица1[[#This Row],[Сумма в ценах продажи]]-Таблица1[[#This Row],[Сумма в ценах закупки]]</f>
        <v>196.67879999999991</v>
      </c>
    </row>
    <row r="9" spans="1:27" hidden="1" x14ac:dyDescent="0.3">
      <c r="A9" s="16">
        <v>43062</v>
      </c>
      <c r="B9" t="s">
        <v>7</v>
      </c>
      <c r="C9" t="s">
        <v>169</v>
      </c>
      <c r="D9" t="s">
        <v>156</v>
      </c>
      <c r="E9" t="s">
        <v>170</v>
      </c>
      <c r="F9" s="7">
        <v>20100</v>
      </c>
      <c r="G9" t="str">
        <f>VLOOKUP(F9,'группы товаров'!$A$1:$C$88,2,0)</f>
        <v xml:space="preserve">Карамель дюшес </v>
      </c>
      <c r="H9" t="str">
        <f>VLOOKUP(Таблица1[[#This Row],[Код товара]],Группа_Товаров,3,0)</f>
        <v>Леденцовая</v>
      </c>
      <c r="I9" t="s">
        <v>8</v>
      </c>
      <c r="J9">
        <v>3.5</v>
      </c>
      <c r="K9" s="6">
        <v>374.39850000000001</v>
      </c>
      <c r="L9" s="6">
        <v>398.72</v>
      </c>
      <c r="M9" s="23">
        <f>Таблица1[[#This Row],[Сумма в ценах продажи]]-Таблица1[[#This Row],[Сумма в ценах закупки]]</f>
        <v>24.321500000000015</v>
      </c>
    </row>
    <row r="10" spans="1:27" hidden="1" x14ac:dyDescent="0.3">
      <c r="A10" s="16">
        <v>43062</v>
      </c>
      <c r="B10" t="s">
        <v>7</v>
      </c>
      <c r="C10" t="s">
        <v>171</v>
      </c>
      <c r="D10" t="s">
        <v>131</v>
      </c>
      <c r="E10" t="s">
        <v>172</v>
      </c>
      <c r="F10" s="7">
        <v>280500</v>
      </c>
      <c r="G10" t="str">
        <f>VLOOKUP(F10,'группы товаров'!$A$1:$C$88,2,0)</f>
        <v>Шипучка микс</v>
      </c>
      <c r="H10" t="str">
        <f>VLOOKUP(Таблица1[[#This Row],[Код товара]],Группа_Товаров,3,0)</f>
        <v>Леденцовая</v>
      </c>
      <c r="I10" t="s">
        <v>8</v>
      </c>
      <c r="J10">
        <v>1.65</v>
      </c>
      <c r="K10" s="6">
        <v>230.78</v>
      </c>
      <c r="L10" s="6">
        <v>262.57</v>
      </c>
      <c r="M10" s="23">
        <f>Таблица1[[#This Row],[Сумма в ценах продажи]]-Таблица1[[#This Row],[Сумма в ценах закупки]]</f>
        <v>31.789999999999992</v>
      </c>
    </row>
    <row r="11" spans="1:27" hidden="1" x14ac:dyDescent="0.3">
      <c r="A11" s="16">
        <v>43062</v>
      </c>
      <c r="B11" t="s">
        <v>7</v>
      </c>
      <c r="C11" t="s">
        <v>288</v>
      </c>
      <c r="D11" t="s">
        <v>134</v>
      </c>
      <c r="E11" t="s">
        <v>289</v>
      </c>
      <c r="F11" s="8">
        <v>1500000801</v>
      </c>
      <c r="G11" t="str">
        <f>VLOOKUP(F11,'группы товаров'!$A$1:$C$88,2,0)</f>
        <v>Рулет апельсин-крем</v>
      </c>
      <c r="H11" t="str">
        <f>VLOOKUP(Таблица1[[#This Row],[Код товара]],Группа_Товаров,3,0)</f>
        <v>Бисквиты</v>
      </c>
      <c r="I11" t="s">
        <v>8</v>
      </c>
      <c r="J11">
        <v>3.4</v>
      </c>
      <c r="K11" s="6">
        <v>243.23600000000002</v>
      </c>
      <c r="L11" s="6">
        <v>276.65800000000002</v>
      </c>
      <c r="M11" s="23">
        <f>Таблица1[[#This Row],[Сумма в ценах продажи]]-Таблица1[[#This Row],[Сумма в ценах закупки]]</f>
        <v>33.421999999999997</v>
      </c>
    </row>
    <row r="12" spans="1:27" hidden="1" x14ac:dyDescent="0.3">
      <c r="A12" s="16">
        <v>43062</v>
      </c>
      <c r="B12" t="s">
        <v>7</v>
      </c>
      <c r="C12" t="s">
        <v>262</v>
      </c>
      <c r="D12" t="s">
        <v>134</v>
      </c>
      <c r="E12" t="s">
        <v>263</v>
      </c>
      <c r="F12" s="7">
        <v>170101</v>
      </c>
      <c r="G12" t="str">
        <f>VLOOKUP(F12,'группы товаров'!$A$1:$C$88,2,0)</f>
        <v>Морошковая</v>
      </c>
      <c r="H12" t="str">
        <f>VLOOKUP(Таблица1[[#This Row],[Код товара]],Группа_Товаров,3,0)</f>
        <v>Желейные</v>
      </c>
      <c r="I12" t="s">
        <v>8</v>
      </c>
      <c r="J12">
        <v>3.5</v>
      </c>
      <c r="K12" s="6">
        <v>364.23939999999999</v>
      </c>
      <c r="L12" s="6">
        <v>398.72</v>
      </c>
      <c r="M12" s="23">
        <f>Таблица1[[#This Row],[Сумма в ценах продажи]]-Таблица1[[#This Row],[Сумма в ценах закупки]]</f>
        <v>34.480600000000038</v>
      </c>
    </row>
    <row r="13" spans="1:27" hidden="1" x14ac:dyDescent="0.3">
      <c r="A13" s="16">
        <v>43062</v>
      </c>
      <c r="B13" t="s">
        <v>13</v>
      </c>
      <c r="C13" t="s">
        <v>173</v>
      </c>
      <c r="D13" t="s">
        <v>156</v>
      </c>
      <c r="E13" t="s">
        <v>174</v>
      </c>
      <c r="F13" s="5">
        <v>1005040800</v>
      </c>
      <c r="G13" t="str">
        <f>VLOOKUP(F13,'группы товаров'!$A$1:$C$88,2,0)</f>
        <v>Бим-Бом</v>
      </c>
      <c r="H13" t="str">
        <f>VLOOKUP(Таблица1[[#This Row],[Код товара]],Группа_Товаров,3,0)</f>
        <v>Глазированные</v>
      </c>
      <c r="I13" t="s">
        <v>8</v>
      </c>
      <c r="J13">
        <v>3</v>
      </c>
      <c r="K13" s="6">
        <v>214.62</v>
      </c>
      <c r="L13" s="6">
        <v>258.75</v>
      </c>
      <c r="M13" s="23">
        <f>Таблица1[[#This Row],[Сумма в ценах продажи]]-Таблица1[[#This Row],[Сумма в ценах закупки]]</f>
        <v>44.129999999999995</v>
      </c>
    </row>
    <row r="14" spans="1:27" hidden="1" x14ac:dyDescent="0.3">
      <c r="A14" s="16">
        <v>43062</v>
      </c>
      <c r="B14" t="s">
        <v>7</v>
      </c>
      <c r="C14" t="s">
        <v>248</v>
      </c>
      <c r="D14" t="s">
        <v>156</v>
      </c>
      <c r="E14" t="s">
        <v>249</v>
      </c>
      <c r="F14" s="7">
        <v>280500</v>
      </c>
      <c r="G14" t="str">
        <f>VLOOKUP(F14,'группы товаров'!$A$1:$C$88,2,0)</f>
        <v>Шипучка микс</v>
      </c>
      <c r="H14" t="str">
        <f>VLOOKUP(Таблица1[[#This Row],[Код товара]],Группа_Товаров,3,0)</f>
        <v>Леденцовая</v>
      </c>
      <c r="I14" t="s">
        <v>8</v>
      </c>
      <c r="J14">
        <v>8</v>
      </c>
      <c r="K14" s="6">
        <v>427.32960000000003</v>
      </c>
      <c r="L14" s="6">
        <v>484.24</v>
      </c>
      <c r="M14" s="23">
        <f>Таблица1[[#This Row],[Сумма в ценах продажи]]-Таблица1[[#This Row],[Сумма в ценах закупки]]</f>
        <v>56.910399999999981</v>
      </c>
    </row>
    <row r="15" spans="1:27" hidden="1" x14ac:dyDescent="0.3">
      <c r="A15" s="16">
        <v>43062</v>
      </c>
      <c r="B15" t="s">
        <v>7</v>
      </c>
      <c r="C15" t="s">
        <v>303</v>
      </c>
      <c r="D15" t="s">
        <v>208</v>
      </c>
      <c r="E15" t="s">
        <v>304</v>
      </c>
      <c r="F15" s="7">
        <v>1005201000</v>
      </c>
      <c r="G15" t="str">
        <f>VLOOKUP(F15,'группы товаров'!$A$1:$C$88,2,0)</f>
        <v xml:space="preserve"> крем-шоколад </v>
      </c>
      <c r="H15" t="str">
        <f>VLOOKUP(Таблица1[[#This Row],[Код товара]],Группа_Товаров,3,0)</f>
        <v>Вафельные</v>
      </c>
      <c r="I15" t="s">
        <v>8</v>
      </c>
      <c r="J15">
        <v>5</v>
      </c>
      <c r="K15" s="6">
        <v>477</v>
      </c>
      <c r="L15" s="6">
        <v>542.5</v>
      </c>
      <c r="M15" s="23">
        <f>Таблица1[[#This Row],[Сумма в ценах продажи]]-Таблица1[[#This Row],[Сумма в ценах закупки]]</f>
        <v>65.5</v>
      </c>
    </row>
    <row r="16" spans="1:27" hidden="1" x14ac:dyDescent="0.3">
      <c r="A16" s="16">
        <v>43062</v>
      </c>
      <c r="B16" t="s">
        <v>11</v>
      </c>
      <c r="C16" t="s">
        <v>244</v>
      </c>
      <c r="D16" t="s">
        <v>134</v>
      </c>
      <c r="E16" t="s">
        <v>245</v>
      </c>
      <c r="F16" s="5">
        <v>580000</v>
      </c>
      <c r="G16" t="str">
        <f>VLOOKUP(F16,'группы товаров'!$A$1:$C$88,2,0)</f>
        <v>Вишня</v>
      </c>
      <c r="H16" t="str">
        <f>VLOOKUP(Таблица1[[#This Row],[Код товара]],Группа_Товаров,3,0)</f>
        <v>Желейные</v>
      </c>
      <c r="I16" t="s">
        <v>8</v>
      </c>
      <c r="J16">
        <v>8</v>
      </c>
      <c r="K16" s="6">
        <v>595.43920000000003</v>
      </c>
      <c r="L16" s="6">
        <v>672.4</v>
      </c>
      <c r="M16" s="23">
        <f>Таблица1[[#This Row],[Сумма в ценах продажи]]-Таблица1[[#This Row],[Сумма в ценах закупки]]</f>
        <v>76.960799999999949</v>
      </c>
    </row>
    <row r="17" spans="1:13" hidden="1" x14ac:dyDescent="0.3">
      <c r="A17" s="16">
        <v>43062</v>
      </c>
      <c r="B17" t="s">
        <v>23</v>
      </c>
      <c r="C17" t="s">
        <v>153</v>
      </c>
      <c r="D17" t="s">
        <v>134</v>
      </c>
      <c r="E17" t="s">
        <v>154</v>
      </c>
      <c r="F17" s="7">
        <v>1005186400</v>
      </c>
      <c r="G17" t="str">
        <f>VLOOKUP(F17,'группы товаров'!$A$1:$C$88,2,0)</f>
        <v xml:space="preserve">Мини вкус вишни </v>
      </c>
      <c r="H17" t="str">
        <f>VLOOKUP(Таблица1[[#This Row],[Код товара]],Группа_Товаров,3,0)</f>
        <v>Вафельные</v>
      </c>
      <c r="I17" t="s">
        <v>8</v>
      </c>
      <c r="J17">
        <v>8</v>
      </c>
      <c r="K17" s="6">
        <v>427.31920000000002</v>
      </c>
      <c r="L17" s="6">
        <v>515.20000000000005</v>
      </c>
      <c r="M17" s="23">
        <f>Таблица1[[#This Row],[Сумма в ценах продажи]]-Таблица1[[#This Row],[Сумма в ценах закупки]]</f>
        <v>87.880800000000022</v>
      </c>
    </row>
    <row r="18" spans="1:13" hidden="1" x14ac:dyDescent="0.3">
      <c r="A18" s="16">
        <v>43062</v>
      </c>
      <c r="B18" t="s">
        <v>7</v>
      </c>
      <c r="C18" t="s">
        <v>185</v>
      </c>
      <c r="D18" t="s">
        <v>134</v>
      </c>
      <c r="E18" t="s">
        <v>186</v>
      </c>
      <c r="F18" s="5">
        <v>1005201000</v>
      </c>
      <c r="G18" t="str">
        <f>VLOOKUP(F18,'группы товаров'!$A$1:$C$88,2,0)</f>
        <v xml:space="preserve"> крем-шоколад </v>
      </c>
      <c r="H18" t="str">
        <f>VLOOKUP(Таблица1[[#This Row],[Код товара]],Группа_Товаров,3,0)</f>
        <v>Вафельные</v>
      </c>
      <c r="I18" t="s">
        <v>8</v>
      </c>
      <c r="J18">
        <v>4</v>
      </c>
      <c r="K18" s="6">
        <v>663.08080000000007</v>
      </c>
      <c r="L18" s="6">
        <v>794.2</v>
      </c>
      <c r="M18" s="23">
        <f>Таблица1[[#This Row],[Сумма в ценах продажи]]-Таблица1[[#This Row],[Сумма в ценах закупки]]</f>
        <v>131.11919999999998</v>
      </c>
    </row>
    <row r="19" spans="1:13" hidden="1" x14ac:dyDescent="0.3">
      <c r="A19" s="16">
        <v>43062</v>
      </c>
      <c r="B19" t="s">
        <v>17</v>
      </c>
      <c r="C19" t="s">
        <v>244</v>
      </c>
      <c r="D19" t="s">
        <v>134</v>
      </c>
      <c r="E19" t="s">
        <v>245</v>
      </c>
      <c r="F19" s="7">
        <v>270400</v>
      </c>
      <c r="G19" t="str">
        <f>VLOOKUP(F19,'группы товаров'!$A$1:$C$88,2,0)</f>
        <v>Шипучка лимон</v>
      </c>
      <c r="H19" t="str">
        <f>VLOOKUP(Таблица1[[#This Row],[Код товара]],Группа_Товаров,3,0)</f>
        <v>Леденцовая</v>
      </c>
      <c r="I19" t="s">
        <v>8</v>
      </c>
      <c r="J19">
        <v>5</v>
      </c>
      <c r="K19" s="6">
        <v>682.18450000000007</v>
      </c>
      <c r="L19" s="6">
        <v>868</v>
      </c>
      <c r="M19" s="23">
        <f>Таблица1[[#This Row],[Сумма в ценах продажи]]-Таблица1[[#This Row],[Сумма в ценах закупки]]</f>
        <v>185.81549999999993</v>
      </c>
    </row>
    <row r="20" spans="1:13" hidden="1" x14ac:dyDescent="0.3">
      <c r="A20" s="16">
        <v>43062</v>
      </c>
      <c r="B20" t="s">
        <v>15</v>
      </c>
      <c r="C20" t="s">
        <v>212</v>
      </c>
      <c r="D20" t="s">
        <v>156</v>
      </c>
      <c r="E20" t="s">
        <v>213</v>
      </c>
      <c r="F20" s="5">
        <v>1005040500</v>
      </c>
      <c r="G20" t="str">
        <f>VLOOKUP(F20,'группы товаров'!$A$1:$C$88,2,0)</f>
        <v>Пилот</v>
      </c>
      <c r="H20" t="str">
        <f>VLOOKUP(Таблица1[[#This Row],[Код товара]],Группа_Товаров,3,0)</f>
        <v>Глазированные</v>
      </c>
      <c r="I20" t="s">
        <v>8</v>
      </c>
      <c r="J20">
        <v>90</v>
      </c>
      <c r="K20" s="6">
        <v>6438.6</v>
      </c>
      <c r="L20" s="6">
        <v>8265</v>
      </c>
      <c r="M20" s="23">
        <f>Таблица1[[#This Row],[Сумма в ценах продажи]]-Таблица1[[#This Row],[Сумма в ценах закупки]]</f>
        <v>1826.3999999999996</v>
      </c>
    </row>
    <row r="21" spans="1:13" hidden="1" x14ac:dyDescent="0.3">
      <c r="A21" s="16">
        <v>43061</v>
      </c>
      <c r="B21" t="s">
        <v>23</v>
      </c>
      <c r="C21" t="s">
        <v>140</v>
      </c>
      <c r="D21" t="s">
        <v>134</v>
      </c>
      <c r="E21" t="s">
        <v>141</v>
      </c>
      <c r="F21" s="5">
        <v>20100</v>
      </c>
      <c r="G21" t="str">
        <f>VLOOKUP(F21,'группы товаров'!$A$1:$C$88,2,0)</f>
        <v xml:space="preserve">Карамель дюшес </v>
      </c>
      <c r="H21" t="str">
        <f>VLOOKUP(Таблица1[[#This Row],[Код товара]],Группа_Товаров,3,0)</f>
        <v>Леденцовая</v>
      </c>
      <c r="I21" t="s">
        <v>8</v>
      </c>
      <c r="J21">
        <v>2</v>
      </c>
      <c r="K21" s="6">
        <v>97.94</v>
      </c>
      <c r="L21" s="6">
        <v>128.80000000000001</v>
      </c>
      <c r="M21" s="23">
        <f>Таблица1[[#This Row],[Сумма в ценах продажи]]-Таблица1[[#This Row],[Сумма в ценах закупки]]</f>
        <v>30.860000000000014</v>
      </c>
    </row>
    <row r="22" spans="1:13" hidden="1" x14ac:dyDescent="0.3">
      <c r="A22" s="16">
        <v>43061</v>
      </c>
      <c r="B22" t="s">
        <v>7</v>
      </c>
      <c r="C22" t="s">
        <v>228</v>
      </c>
      <c r="D22" t="s">
        <v>134</v>
      </c>
      <c r="E22" t="s">
        <v>229</v>
      </c>
      <c r="F22" s="5">
        <v>280500</v>
      </c>
      <c r="G22" t="str">
        <f>VLOOKUP(F22,'группы товаров'!$A$1:$C$88,2,0)</f>
        <v>Шипучка микс</v>
      </c>
      <c r="H22" t="str">
        <f>VLOOKUP(Таблица1[[#This Row],[Код товара]],Группа_Товаров,3,0)</f>
        <v>Леденцовая</v>
      </c>
      <c r="I22" t="s">
        <v>8</v>
      </c>
      <c r="J22">
        <v>5</v>
      </c>
      <c r="K22" s="6">
        <v>391.0385</v>
      </c>
      <c r="L22" s="6">
        <v>444.8</v>
      </c>
      <c r="M22" s="23">
        <f>Таблица1[[#This Row],[Сумма в ценах продажи]]-Таблица1[[#This Row],[Сумма в ценах закупки]]</f>
        <v>53.761500000000012</v>
      </c>
    </row>
    <row r="23" spans="1:13" hidden="1" x14ac:dyDescent="0.3">
      <c r="A23" s="16">
        <v>43061</v>
      </c>
      <c r="B23" t="s">
        <v>7</v>
      </c>
      <c r="C23" t="s">
        <v>195</v>
      </c>
      <c r="D23" t="s">
        <v>131</v>
      </c>
      <c r="E23" t="s">
        <v>196</v>
      </c>
      <c r="F23" s="5">
        <v>252005</v>
      </c>
      <c r="G23" t="str">
        <f>VLOOKUP(F23,'группы товаров'!$A$1:$C$88,2,0)</f>
        <v>Кленовая</v>
      </c>
      <c r="H23" t="str">
        <f>VLOOKUP(Таблица1[[#This Row],[Код товара]],Группа_Товаров,3,0)</f>
        <v>Леденцовая</v>
      </c>
      <c r="I23" t="s">
        <v>8</v>
      </c>
      <c r="J23">
        <v>8</v>
      </c>
      <c r="K23" s="6">
        <v>426.98160000000001</v>
      </c>
      <c r="L23" s="6">
        <v>486</v>
      </c>
      <c r="M23" s="23">
        <f>Таблица1[[#This Row],[Сумма в ценах продажи]]-Таблица1[[#This Row],[Сумма в ценах закупки]]</f>
        <v>59.018399999999986</v>
      </c>
    </row>
    <row r="24" spans="1:13" hidden="1" x14ac:dyDescent="0.3">
      <c r="A24" s="16">
        <v>43061</v>
      </c>
      <c r="B24" t="s">
        <v>7</v>
      </c>
      <c r="C24" t="s">
        <v>169</v>
      </c>
      <c r="D24" t="s">
        <v>156</v>
      </c>
      <c r="E24" t="s">
        <v>170</v>
      </c>
      <c r="F24" s="7">
        <v>5221000</v>
      </c>
      <c r="G24" t="str">
        <f>VLOOKUP(F24,'группы товаров'!$A$1:$C$88,2,0)</f>
        <v>Сливочно-творожный</v>
      </c>
      <c r="H24" t="str">
        <f>VLOOKUP(Таблица1[[#This Row],[Код товара]],Группа_Товаров,3,0)</f>
        <v>Отливная</v>
      </c>
      <c r="I24" t="s">
        <v>8</v>
      </c>
      <c r="J24">
        <v>5</v>
      </c>
      <c r="K24" s="6">
        <v>477</v>
      </c>
      <c r="L24" s="6">
        <v>542.5</v>
      </c>
      <c r="M24" s="23">
        <f>Таблица1[[#This Row],[Сумма в ценах продажи]]-Таблица1[[#This Row],[Сумма в ценах закупки]]</f>
        <v>65.5</v>
      </c>
    </row>
    <row r="25" spans="1:13" hidden="1" x14ac:dyDescent="0.3">
      <c r="A25" s="16">
        <v>43061</v>
      </c>
      <c r="B25" t="s">
        <v>17</v>
      </c>
      <c r="C25" t="s">
        <v>226</v>
      </c>
      <c r="D25" t="s">
        <v>134</v>
      </c>
      <c r="E25" t="s">
        <v>227</v>
      </c>
      <c r="F25" s="5">
        <v>580000</v>
      </c>
      <c r="G25" t="str">
        <f>VLOOKUP(F25,'группы товаров'!$A$1:$C$88,2,0)</f>
        <v>Вишня</v>
      </c>
      <c r="H25" t="str">
        <f>VLOOKUP(Таблица1[[#This Row],[Код товара]],Группа_Товаров,3,0)</f>
        <v>Желейные</v>
      </c>
      <c r="I25" t="s">
        <v>8</v>
      </c>
      <c r="J25">
        <v>4</v>
      </c>
      <c r="K25" s="6">
        <v>297.65280000000001</v>
      </c>
      <c r="L25" s="6">
        <v>365.96</v>
      </c>
      <c r="M25" s="23">
        <f>Таблица1[[#This Row],[Сумма в ценах продажи]]-Таблица1[[#This Row],[Сумма в ценах закупки]]</f>
        <v>68.307199999999966</v>
      </c>
    </row>
    <row r="26" spans="1:13" hidden="1" x14ac:dyDescent="0.3">
      <c r="A26" s="16">
        <v>43061</v>
      </c>
      <c r="B26" t="s">
        <v>11</v>
      </c>
      <c r="C26" t="s">
        <v>242</v>
      </c>
      <c r="D26" t="s">
        <v>134</v>
      </c>
      <c r="E26" t="s">
        <v>243</v>
      </c>
      <c r="F26" s="7">
        <v>252505</v>
      </c>
      <c r="G26" t="str">
        <f>VLOOKUP(F26,'группы товаров'!$A$1:$C$88,2,0)</f>
        <v>Байкальская мята</v>
      </c>
      <c r="H26" t="str">
        <f>VLOOKUP(Таблица1[[#This Row],[Код товара]],Группа_Товаров,3,0)</f>
        <v>Леденцовая</v>
      </c>
      <c r="I26" t="s">
        <v>8</v>
      </c>
      <c r="J26">
        <v>2.2999999999999998</v>
      </c>
      <c r="K26" s="6">
        <v>658.21300000000008</v>
      </c>
      <c r="L26" s="6">
        <v>744</v>
      </c>
      <c r="M26" s="23">
        <f>Таблица1[[#This Row],[Сумма в ценах продажи]]-Таблица1[[#This Row],[Сумма в ценах закупки]]</f>
        <v>85.786999999999921</v>
      </c>
    </row>
    <row r="27" spans="1:13" hidden="1" x14ac:dyDescent="0.3">
      <c r="A27" s="16">
        <v>43061</v>
      </c>
      <c r="B27" t="s">
        <v>7</v>
      </c>
      <c r="C27" t="s">
        <v>193</v>
      </c>
      <c r="D27" t="s">
        <v>134</v>
      </c>
      <c r="E27" t="s">
        <v>194</v>
      </c>
      <c r="F27" s="7">
        <v>270400</v>
      </c>
      <c r="G27" t="str">
        <f>VLOOKUP(F27,'группы товаров'!$A$1:$C$88,2,0)</f>
        <v>Шипучка лимон</v>
      </c>
      <c r="H27" t="str">
        <f>VLOOKUP(Таблица1[[#This Row],[Код товара]],Группа_Товаров,3,0)</f>
        <v>Леденцовая</v>
      </c>
      <c r="I27" t="s">
        <v>8</v>
      </c>
      <c r="J27">
        <v>4.5999999999999996</v>
      </c>
      <c r="K27" s="6">
        <v>1088.1760000000002</v>
      </c>
      <c r="L27" s="6">
        <v>1237.6760000000002</v>
      </c>
      <c r="M27" s="23">
        <f>Таблица1[[#This Row],[Сумма в ценах продажи]]-Таблица1[[#This Row],[Сумма в ценах закупки]]</f>
        <v>149.5</v>
      </c>
    </row>
    <row r="28" spans="1:13" hidden="1" x14ac:dyDescent="0.3">
      <c r="A28" s="16">
        <v>43061</v>
      </c>
      <c r="B28" t="s">
        <v>16</v>
      </c>
      <c r="C28" t="s">
        <v>303</v>
      </c>
      <c r="D28" t="s">
        <v>208</v>
      </c>
      <c r="E28" t="s">
        <v>304</v>
      </c>
      <c r="F28" s="7">
        <v>252505</v>
      </c>
      <c r="G28" t="str">
        <f>VLOOKUP(F28,'группы товаров'!$A$1:$C$88,2,0)</f>
        <v>Байкальская мята</v>
      </c>
      <c r="H28" t="str">
        <f>VLOOKUP(Таблица1[[#This Row],[Код товара]],Группа_Товаров,3,0)</f>
        <v>Леденцовая</v>
      </c>
      <c r="I28" t="s">
        <v>8</v>
      </c>
      <c r="J28">
        <v>5</v>
      </c>
      <c r="K28" s="6">
        <v>540.85</v>
      </c>
      <c r="L28" s="6">
        <v>704.65</v>
      </c>
      <c r="M28" s="23">
        <f>Таблица1[[#This Row],[Сумма в ценах продажи]]-Таблица1[[#This Row],[Сумма в ценах закупки]]</f>
        <v>163.79999999999995</v>
      </c>
    </row>
    <row r="29" spans="1:13" hidden="1" x14ac:dyDescent="0.3">
      <c r="A29" s="16">
        <v>43061</v>
      </c>
      <c r="B29" t="s">
        <v>7</v>
      </c>
      <c r="C29" t="s">
        <v>175</v>
      </c>
      <c r="D29" t="s">
        <v>134</v>
      </c>
      <c r="E29" t="s">
        <v>176</v>
      </c>
      <c r="F29" s="7">
        <v>30000</v>
      </c>
      <c r="G29" t="str">
        <f>VLOOKUP(F29,'группы товаров'!$A$1:$C$88,2,0)</f>
        <v>Цитрусовая карамель</v>
      </c>
      <c r="H29" t="str">
        <f>VLOOKUP(Таблица1[[#This Row],[Код товара]],Группа_Товаров,3,0)</f>
        <v>Леденцовая</v>
      </c>
      <c r="I29" t="s">
        <v>8</v>
      </c>
      <c r="J29">
        <v>15</v>
      </c>
      <c r="K29" s="6">
        <v>1166.8735000000001</v>
      </c>
      <c r="L29" s="6">
        <v>1334.4</v>
      </c>
      <c r="M29" s="23">
        <f>Таблица1[[#This Row],[Сумма в ценах продажи]]-Таблица1[[#This Row],[Сумма в ценах закупки]]</f>
        <v>167.52649999999994</v>
      </c>
    </row>
    <row r="30" spans="1:13" hidden="1" x14ac:dyDescent="0.3">
      <c r="A30" s="16">
        <v>43061</v>
      </c>
      <c r="B30" t="s">
        <v>7</v>
      </c>
      <c r="C30" t="s">
        <v>248</v>
      </c>
      <c r="D30" t="s">
        <v>156</v>
      </c>
      <c r="E30" t="s">
        <v>249</v>
      </c>
      <c r="F30" s="7">
        <v>280500</v>
      </c>
      <c r="G30" t="str">
        <f>VLOOKUP(F30,'группы товаров'!$A$1:$C$88,2,0)</f>
        <v>Шипучка микс</v>
      </c>
      <c r="H30" t="str">
        <f>VLOOKUP(Таблица1[[#This Row],[Код товара]],Группа_Товаров,3,0)</f>
        <v>Леденцовая</v>
      </c>
      <c r="I30" t="s">
        <v>8</v>
      </c>
      <c r="J30">
        <v>10</v>
      </c>
      <c r="K30" s="6">
        <v>1375.5395000000001</v>
      </c>
      <c r="L30" s="6">
        <v>1605.7</v>
      </c>
      <c r="M30" s="23">
        <f>Таблица1[[#This Row],[Сумма в ценах продажи]]-Таблица1[[#This Row],[Сумма в ценах закупки]]</f>
        <v>230.16049999999996</v>
      </c>
    </row>
    <row r="31" spans="1:13" hidden="1" x14ac:dyDescent="0.3">
      <c r="A31" s="16">
        <v>43061</v>
      </c>
      <c r="B31" t="s">
        <v>7</v>
      </c>
      <c r="C31" t="s">
        <v>242</v>
      </c>
      <c r="D31" t="s">
        <v>134</v>
      </c>
      <c r="E31" t="s">
        <v>243</v>
      </c>
      <c r="F31" s="7">
        <v>252005</v>
      </c>
      <c r="G31" t="str">
        <f>VLOOKUP(F31,'группы товаров'!$A$1:$C$88,2,0)</f>
        <v>Кленовая</v>
      </c>
      <c r="H31" t="str">
        <f>VLOOKUP(Таблица1[[#This Row],[Код товара]],Группа_Товаров,3,0)</f>
        <v>Леденцовая</v>
      </c>
      <c r="I31" t="s">
        <v>8</v>
      </c>
      <c r="J31">
        <v>6</v>
      </c>
      <c r="K31" s="6">
        <v>1176.5826</v>
      </c>
      <c r="L31" s="6">
        <v>1464.6</v>
      </c>
      <c r="M31" s="23">
        <f>Таблица1[[#This Row],[Сумма в ценах продажи]]-Таблица1[[#This Row],[Сумма в ценах закупки]]</f>
        <v>288.01739999999995</v>
      </c>
    </row>
    <row r="32" spans="1:13" hidden="1" x14ac:dyDescent="0.3">
      <c r="A32" s="16">
        <v>43061</v>
      </c>
      <c r="B32" t="s">
        <v>15</v>
      </c>
      <c r="C32" t="s">
        <v>352</v>
      </c>
      <c r="D32" t="s">
        <v>353</v>
      </c>
      <c r="E32" t="s">
        <v>354</v>
      </c>
      <c r="F32" s="7">
        <v>260100</v>
      </c>
      <c r="G32" t="str">
        <f>VLOOKUP(F32,'группы товаров'!$A$1:$C$88,2,0)</f>
        <v xml:space="preserve">Банан-вишня </v>
      </c>
      <c r="H32" t="str">
        <f>VLOOKUP(Таблица1[[#This Row],[Код товара]],Группа_Товаров,3,0)</f>
        <v>Отливная</v>
      </c>
      <c r="I32" t="s">
        <v>8</v>
      </c>
      <c r="J32">
        <v>29</v>
      </c>
      <c r="K32" s="6">
        <v>2710.63</v>
      </c>
      <c r="L32" s="6">
        <v>3659.8</v>
      </c>
      <c r="M32" s="23">
        <f>Таблица1[[#This Row],[Сумма в ценах продажи]]-Таблица1[[#This Row],[Сумма в ценах закупки]]</f>
        <v>949.17000000000007</v>
      </c>
    </row>
    <row r="33" spans="1:13" hidden="1" x14ac:dyDescent="0.3">
      <c r="A33" s="16">
        <v>43060</v>
      </c>
      <c r="B33" t="s">
        <v>7</v>
      </c>
      <c r="C33" t="s">
        <v>210</v>
      </c>
      <c r="D33" t="s">
        <v>156</v>
      </c>
      <c r="E33" t="s">
        <v>211</v>
      </c>
      <c r="F33" s="7">
        <v>220000</v>
      </c>
      <c r="G33" t="str">
        <f>VLOOKUP(F33,'группы товаров'!$A$1:$C$88,2,0)</f>
        <v>Сливки-апельсин</v>
      </c>
      <c r="H33" t="str">
        <f>VLOOKUP(Таблица1[[#This Row],[Код товара]],Группа_Товаров,3,0)</f>
        <v>Отливная</v>
      </c>
      <c r="I33" t="s">
        <v>8</v>
      </c>
      <c r="J33">
        <v>5.7</v>
      </c>
      <c r="K33" s="6">
        <v>255.58800000000002</v>
      </c>
      <c r="L33" s="6">
        <v>290.64300000000003</v>
      </c>
      <c r="M33" s="23">
        <f>Таблица1[[#This Row],[Сумма в ценах продажи]]-Таблица1[[#This Row],[Сумма в ценах закупки]]</f>
        <v>35.055000000000007</v>
      </c>
    </row>
    <row r="34" spans="1:13" hidden="1" x14ac:dyDescent="0.3">
      <c r="A34" s="16">
        <v>43060</v>
      </c>
      <c r="B34" t="s">
        <v>23</v>
      </c>
      <c r="C34" t="s">
        <v>228</v>
      </c>
      <c r="D34" t="s">
        <v>134</v>
      </c>
      <c r="E34" t="s">
        <v>229</v>
      </c>
      <c r="F34" s="7">
        <v>1005040500</v>
      </c>
      <c r="G34" t="str">
        <f>VLOOKUP(F34,'группы товаров'!$A$1:$C$88,2,0)</f>
        <v>Пилот</v>
      </c>
      <c r="H34" t="str">
        <f>VLOOKUP(Таблица1[[#This Row],[Код товара]],Группа_Товаров,3,0)</f>
        <v>Глазированные</v>
      </c>
      <c r="I34" t="s">
        <v>8</v>
      </c>
      <c r="J34">
        <v>2</v>
      </c>
      <c r="K34" s="6">
        <v>91.075400000000002</v>
      </c>
      <c r="L34" s="6">
        <v>128.80000000000001</v>
      </c>
      <c r="M34" s="23">
        <f>Таблица1[[#This Row],[Сумма в ценах продажи]]-Таблица1[[#This Row],[Сумма в ценах закупки]]</f>
        <v>37.724600000000009</v>
      </c>
    </row>
    <row r="35" spans="1:13" hidden="1" x14ac:dyDescent="0.3">
      <c r="A35" s="16">
        <v>43060</v>
      </c>
      <c r="B35" t="s">
        <v>7</v>
      </c>
      <c r="C35" t="s">
        <v>270</v>
      </c>
      <c r="D35" t="s">
        <v>134</v>
      </c>
      <c r="E35" t="s">
        <v>271</v>
      </c>
      <c r="F35" s="8">
        <v>210100</v>
      </c>
      <c r="G35" t="str">
        <f>VLOOKUP(F35,'группы товаров'!$A$1:$C$88,2,0)</f>
        <v>Сливки-малина</v>
      </c>
      <c r="H35" t="str">
        <f>VLOOKUP(Таблица1[[#This Row],[Код товара]],Группа_Товаров,3,0)</f>
        <v>Отливная</v>
      </c>
      <c r="I35" t="s">
        <v>8</v>
      </c>
      <c r="J35">
        <v>2.64</v>
      </c>
      <c r="K35" s="6">
        <v>400.55280000000005</v>
      </c>
      <c r="L35" s="6">
        <v>455.64</v>
      </c>
      <c r="M35" s="23">
        <f>Таблица1[[#This Row],[Сумма в ценах продажи]]-Таблица1[[#This Row],[Сумма в ценах закупки]]</f>
        <v>55.087199999999939</v>
      </c>
    </row>
    <row r="36" spans="1:13" hidden="1" x14ac:dyDescent="0.3">
      <c r="A36" s="16">
        <v>43060</v>
      </c>
      <c r="B36" t="s">
        <v>7</v>
      </c>
      <c r="C36" t="s">
        <v>199</v>
      </c>
      <c r="D36" t="s">
        <v>134</v>
      </c>
      <c r="E36" t="s">
        <v>200</v>
      </c>
      <c r="F36" s="8">
        <v>210200</v>
      </c>
      <c r="G36" t="str">
        <f>VLOOKUP(F36,'группы товаров'!$A$1:$C$88,2,0)</f>
        <v>Сливки-клубника</v>
      </c>
      <c r="H36" t="str">
        <f>VLOOKUP(Таблица1[[#This Row],[Код товара]],Группа_Товаров,3,0)</f>
        <v>Отливная</v>
      </c>
      <c r="I36" t="s">
        <v>8</v>
      </c>
      <c r="J36">
        <v>5.5</v>
      </c>
      <c r="K36" s="6">
        <v>408.84960000000001</v>
      </c>
      <c r="L36" s="6">
        <v>465.41</v>
      </c>
      <c r="M36" s="23">
        <f>Таблица1[[#This Row],[Сумма в ценах продажи]]-Таблица1[[#This Row],[Сумма в ценах закупки]]</f>
        <v>56.560400000000016</v>
      </c>
    </row>
    <row r="37" spans="1:13" hidden="1" x14ac:dyDescent="0.3">
      <c r="A37" s="16">
        <v>43060</v>
      </c>
      <c r="B37" t="s">
        <v>16</v>
      </c>
      <c r="C37" t="s">
        <v>138</v>
      </c>
      <c r="D37" t="s">
        <v>134</v>
      </c>
      <c r="E37" t="s">
        <v>139</v>
      </c>
      <c r="F37" s="7">
        <v>1005212101</v>
      </c>
      <c r="G37" t="str">
        <f>VLOOKUP(F37,'группы товаров'!$A$1:$C$88,2,0)</f>
        <v>Зеленый петушок</v>
      </c>
      <c r="H37" t="str">
        <f>VLOOKUP(Таблица1[[#This Row],[Код товара]],Группа_Товаров,3,0)</f>
        <v>Вафельные</v>
      </c>
      <c r="I37" t="s">
        <v>8</v>
      </c>
      <c r="J37">
        <v>1.1000000000000001</v>
      </c>
      <c r="K37" s="6">
        <v>136.7825</v>
      </c>
      <c r="L37" s="6">
        <v>197.3</v>
      </c>
      <c r="M37" s="23">
        <f>Таблица1[[#This Row],[Сумма в ценах продажи]]-Таблица1[[#This Row],[Сумма в ценах закупки]]</f>
        <v>60.517500000000013</v>
      </c>
    </row>
    <row r="38" spans="1:13" hidden="1" x14ac:dyDescent="0.3">
      <c r="A38" s="16">
        <v>43060</v>
      </c>
      <c r="B38" t="s">
        <v>7</v>
      </c>
      <c r="C38" t="s">
        <v>175</v>
      </c>
      <c r="D38" t="s">
        <v>134</v>
      </c>
      <c r="E38" t="s">
        <v>176</v>
      </c>
      <c r="F38" s="7">
        <v>1005040200</v>
      </c>
      <c r="G38" t="str">
        <f>VLOOKUP(F38,'группы товаров'!$A$1:$C$88,2,0)</f>
        <v xml:space="preserve">Южный вечер </v>
      </c>
      <c r="H38" t="str">
        <f>VLOOKUP(Таблица1[[#This Row],[Код товара]],Группа_Товаров,3,0)</f>
        <v>Глазированные</v>
      </c>
      <c r="I38" t="s">
        <v>8</v>
      </c>
      <c r="J38">
        <v>2.64</v>
      </c>
      <c r="K38" s="6">
        <v>480.72</v>
      </c>
      <c r="L38" s="6">
        <v>546.84</v>
      </c>
      <c r="M38" s="23">
        <f>Таблица1[[#This Row],[Сумма в ценах продажи]]-Таблица1[[#This Row],[Сумма в ценах закупки]]</f>
        <v>66.12</v>
      </c>
    </row>
    <row r="39" spans="1:13" hidden="1" x14ac:dyDescent="0.3">
      <c r="A39" s="16">
        <v>43060</v>
      </c>
      <c r="B39" t="s">
        <v>7</v>
      </c>
      <c r="C39" t="s">
        <v>501</v>
      </c>
      <c r="D39" t="s">
        <v>156</v>
      </c>
      <c r="E39" t="s">
        <v>502</v>
      </c>
      <c r="F39" s="7">
        <v>251000</v>
      </c>
      <c r="G39" t="str">
        <f>VLOOKUP(F39,'группы товаров'!$A$1:$C$88,2,0)</f>
        <v>Стеклышки микс</v>
      </c>
      <c r="H39" t="str">
        <f>VLOOKUP(Таблица1[[#This Row],[Код товара]],Группа_Товаров,3,0)</f>
        <v>Отливная</v>
      </c>
      <c r="I39" t="s">
        <v>8</v>
      </c>
      <c r="J39">
        <v>5.8</v>
      </c>
      <c r="K39" s="6">
        <v>542.15499999999997</v>
      </c>
      <c r="L39" s="6">
        <v>616.65600000000006</v>
      </c>
      <c r="M39" s="23">
        <f>Таблица1[[#This Row],[Сумма в ценах продажи]]-Таблица1[[#This Row],[Сумма в ценах закупки]]</f>
        <v>74.50100000000009</v>
      </c>
    </row>
    <row r="40" spans="1:13" hidden="1" x14ac:dyDescent="0.3">
      <c r="A40" s="16">
        <v>43060</v>
      </c>
      <c r="B40" t="s">
        <v>17</v>
      </c>
      <c r="C40" t="s">
        <v>346</v>
      </c>
      <c r="D40" t="s">
        <v>156</v>
      </c>
      <c r="E40" t="s">
        <v>347</v>
      </c>
      <c r="F40" s="7">
        <v>573100</v>
      </c>
      <c r="G40" t="str">
        <f>VLOOKUP(F40,'группы товаров'!$A$1:$C$88,2,0)</f>
        <v xml:space="preserve">Пчелка </v>
      </c>
      <c r="H40" t="str">
        <f>VLOOKUP(Таблица1[[#This Row],[Код товара]],Группа_Товаров,3,0)</f>
        <v>Желейные</v>
      </c>
      <c r="I40" t="s">
        <v>8</v>
      </c>
      <c r="J40">
        <v>5</v>
      </c>
      <c r="K40" s="6">
        <v>382.32</v>
      </c>
      <c r="L40" s="6">
        <v>471.5</v>
      </c>
      <c r="M40" s="23">
        <f>Таблица1[[#This Row],[Сумма в ценах продажи]]-Таблица1[[#This Row],[Сумма в ценах закупки]]</f>
        <v>89.18</v>
      </c>
    </row>
    <row r="41" spans="1:13" hidden="1" x14ac:dyDescent="0.3">
      <c r="A41" s="16">
        <v>43060</v>
      </c>
      <c r="B41" t="s">
        <v>7</v>
      </c>
      <c r="C41" t="s">
        <v>142</v>
      </c>
      <c r="D41" t="s">
        <v>134</v>
      </c>
      <c r="E41" t="s">
        <v>143</v>
      </c>
      <c r="F41" s="7">
        <v>220000</v>
      </c>
      <c r="G41" t="str">
        <f>VLOOKUP(F41,'группы товаров'!$A$1:$C$88,2,0)</f>
        <v>Сливки-апельсин</v>
      </c>
      <c r="H41" t="str">
        <f>VLOOKUP(Таблица1[[#This Row],[Код товара]],Группа_Товаров,3,0)</f>
        <v>Отливная</v>
      </c>
      <c r="I41" t="s">
        <v>8</v>
      </c>
      <c r="J41">
        <v>8</v>
      </c>
      <c r="K41" s="6">
        <v>705.56</v>
      </c>
      <c r="L41" s="6">
        <v>803.2</v>
      </c>
      <c r="M41" s="23">
        <f>Таблица1[[#This Row],[Сумма в ценах продажи]]-Таблица1[[#This Row],[Сумма в ценах закупки]]</f>
        <v>97.6400000000001</v>
      </c>
    </row>
    <row r="42" spans="1:13" hidden="1" x14ac:dyDescent="0.3">
      <c r="A42" s="16">
        <v>43060</v>
      </c>
      <c r="B42" t="s">
        <v>7</v>
      </c>
      <c r="C42" t="s">
        <v>181</v>
      </c>
      <c r="D42" t="s">
        <v>134</v>
      </c>
      <c r="E42" t="s">
        <v>182</v>
      </c>
      <c r="F42" s="7">
        <v>1005712010</v>
      </c>
      <c r="G42" t="str">
        <f>VLOOKUP(F42,'группы товаров'!$A$1:$C$88,2,0)</f>
        <v>Сказочный мишка</v>
      </c>
      <c r="H42" t="str">
        <f>VLOOKUP(Таблица1[[#This Row],[Код товара]],Группа_Товаров,3,0)</f>
        <v>Глазированные</v>
      </c>
      <c r="I42" t="s">
        <v>8</v>
      </c>
      <c r="J42">
        <v>5</v>
      </c>
      <c r="K42" s="6">
        <v>582.71749999999997</v>
      </c>
      <c r="L42" s="6">
        <v>716.1</v>
      </c>
      <c r="M42" s="23">
        <f>Таблица1[[#This Row],[Сумма в ценах продажи]]-Таблица1[[#This Row],[Сумма в ценах закупки]]</f>
        <v>133.38250000000005</v>
      </c>
    </row>
    <row r="43" spans="1:13" hidden="1" x14ac:dyDescent="0.3">
      <c r="A43" s="16">
        <v>43060</v>
      </c>
      <c r="B43" t="s">
        <v>21</v>
      </c>
      <c r="C43" t="s">
        <v>201</v>
      </c>
      <c r="D43" t="s">
        <v>134</v>
      </c>
      <c r="E43" t="s">
        <v>202</v>
      </c>
      <c r="F43" s="7">
        <v>30000</v>
      </c>
      <c r="G43" t="str">
        <f>VLOOKUP(F43,'группы товаров'!$A$1:$C$88,2,0)</f>
        <v>Цитрусовая карамель</v>
      </c>
      <c r="H43" t="str">
        <f>VLOOKUP(Таблица1[[#This Row],[Код товара]],Группа_Товаров,3,0)</f>
        <v>Леденцовая</v>
      </c>
      <c r="I43" t="s">
        <v>8</v>
      </c>
      <c r="J43">
        <v>10</v>
      </c>
      <c r="K43" s="6">
        <v>953.85050000000001</v>
      </c>
      <c r="L43" s="6">
        <v>1138.8</v>
      </c>
      <c r="M43" s="23">
        <f>Таблица1[[#This Row],[Сумма в ценах продажи]]-Таблица1[[#This Row],[Сумма в ценах закупки]]</f>
        <v>184.94949999999994</v>
      </c>
    </row>
    <row r="44" spans="1:13" hidden="1" x14ac:dyDescent="0.3">
      <c r="A44" s="16">
        <v>43060</v>
      </c>
      <c r="B44" t="s">
        <v>15</v>
      </c>
      <c r="C44" t="s">
        <v>160</v>
      </c>
      <c r="D44" t="s">
        <v>134</v>
      </c>
      <c r="E44" t="s">
        <v>161</v>
      </c>
      <c r="F44" s="7">
        <v>1005201000</v>
      </c>
      <c r="G44" t="str">
        <f>VLOOKUP(F44,'группы товаров'!$A$1:$C$88,2,0)</f>
        <v xml:space="preserve"> крем-шоколад </v>
      </c>
      <c r="H44" t="str">
        <f>VLOOKUP(Таблица1[[#This Row],[Код товара]],Группа_Товаров,3,0)</f>
        <v>Вафельные</v>
      </c>
      <c r="I44" t="s">
        <v>8</v>
      </c>
      <c r="J44">
        <v>12</v>
      </c>
      <c r="K44" s="6">
        <v>1046.3268</v>
      </c>
      <c r="L44" s="6">
        <v>1308</v>
      </c>
      <c r="M44" s="23">
        <f>Таблица1[[#This Row],[Сумма в ценах продажи]]-Таблица1[[#This Row],[Сумма в ценах закупки]]</f>
        <v>261.67319999999995</v>
      </c>
    </row>
    <row r="45" spans="1:13" hidden="1" x14ac:dyDescent="0.3">
      <c r="A45" s="16">
        <v>43059</v>
      </c>
      <c r="B45" t="s">
        <v>16</v>
      </c>
      <c r="C45" t="s">
        <v>301</v>
      </c>
      <c r="D45" t="s">
        <v>134</v>
      </c>
      <c r="E45" t="s">
        <v>302</v>
      </c>
      <c r="F45" s="7">
        <v>252505</v>
      </c>
      <c r="G45" t="str">
        <f>VLOOKUP(F45,'группы товаров'!$A$1:$C$88,2,0)</f>
        <v>Байкальская мята</v>
      </c>
      <c r="H45" t="str">
        <f>VLOOKUP(Таблица1[[#This Row],[Код товара]],Группа_Товаров,3,0)</f>
        <v>Леденцовая</v>
      </c>
      <c r="I45" t="s">
        <v>8</v>
      </c>
      <c r="J45">
        <v>0.15</v>
      </c>
      <c r="K45" s="6">
        <v>21.948399999999999</v>
      </c>
      <c r="L45" s="6">
        <v>27.6</v>
      </c>
      <c r="M45" s="23">
        <f>Таблица1[[#This Row],[Сумма в ценах продажи]]-Таблица1[[#This Row],[Сумма в ценах закупки]]</f>
        <v>5.651600000000002</v>
      </c>
    </row>
    <row r="46" spans="1:13" hidden="1" x14ac:dyDescent="0.3">
      <c r="A46" s="16">
        <v>43059</v>
      </c>
      <c r="B46" t="s">
        <v>14</v>
      </c>
      <c r="C46" t="s">
        <v>162</v>
      </c>
      <c r="D46" t="s">
        <v>134</v>
      </c>
      <c r="E46" t="s">
        <v>164</v>
      </c>
      <c r="F46" s="7">
        <v>5190002</v>
      </c>
      <c r="G46" t="str">
        <f>VLOOKUP(F46,'группы товаров'!$A$1:$C$88,2,0)</f>
        <v>Молочный</v>
      </c>
      <c r="H46" t="str">
        <f>VLOOKUP(Таблица1[[#This Row],[Код товара]],Группа_Товаров,3,0)</f>
        <v>Отливная</v>
      </c>
      <c r="I46" t="s">
        <v>8</v>
      </c>
      <c r="J46">
        <v>2</v>
      </c>
      <c r="K46" s="6">
        <v>155.49160000000001</v>
      </c>
      <c r="L46" s="6">
        <v>183.1</v>
      </c>
      <c r="M46" s="23">
        <f>Таблица1[[#This Row],[Сумма в ценах продажи]]-Таблица1[[#This Row],[Сумма в ценах закупки]]</f>
        <v>27.608399999999989</v>
      </c>
    </row>
    <row r="47" spans="1:13" hidden="1" x14ac:dyDescent="0.3">
      <c r="A47" s="16">
        <v>43059</v>
      </c>
      <c r="B47" t="s">
        <v>7</v>
      </c>
      <c r="C47" t="s">
        <v>130</v>
      </c>
      <c r="D47" t="s">
        <v>131</v>
      </c>
      <c r="E47" t="s">
        <v>132</v>
      </c>
      <c r="F47" s="7">
        <v>1005040900</v>
      </c>
      <c r="G47" t="str">
        <f>VLOOKUP(F47,'группы товаров'!$A$1:$C$88,2,0)</f>
        <v xml:space="preserve">Ромашка </v>
      </c>
      <c r="H47" t="str">
        <f>VLOOKUP(Таблица1[[#This Row],[Код товара]],Группа_Товаров,3,0)</f>
        <v>Глазированные</v>
      </c>
      <c r="I47" t="s">
        <v>8</v>
      </c>
      <c r="J47">
        <v>3</v>
      </c>
      <c r="K47" s="6">
        <v>290.4144</v>
      </c>
      <c r="L47" s="6">
        <v>335.25</v>
      </c>
      <c r="M47" s="23">
        <f>Таблица1[[#This Row],[Сумма в ценах продажи]]-Таблица1[[#This Row],[Сумма в ценах закупки]]</f>
        <v>44.835599999999999</v>
      </c>
    </row>
    <row r="48" spans="1:13" hidden="1" x14ac:dyDescent="0.3">
      <c r="A48" s="16">
        <v>43059</v>
      </c>
      <c r="B48" t="s">
        <v>7</v>
      </c>
      <c r="C48" t="s">
        <v>258</v>
      </c>
      <c r="D48" t="s">
        <v>134</v>
      </c>
      <c r="E48" t="s">
        <v>259</v>
      </c>
      <c r="F48" s="8">
        <v>1500000401</v>
      </c>
      <c r="G48" t="str">
        <f>VLOOKUP(F48,'группы товаров'!$A$1:$C$88,2,0)</f>
        <v>Рулет вишня-крем</v>
      </c>
      <c r="H48" t="str">
        <f>VLOOKUP(Таблица1[[#This Row],[Код товара]],Группа_Товаров,3,0)</f>
        <v>Бисквиты</v>
      </c>
      <c r="I48" t="s">
        <v>8</v>
      </c>
      <c r="J48">
        <v>8</v>
      </c>
      <c r="K48" s="6">
        <v>427.28320000000002</v>
      </c>
      <c r="L48" s="6">
        <v>484.24</v>
      </c>
      <c r="M48" s="23">
        <f>Таблица1[[#This Row],[Сумма в ценах продажи]]-Таблица1[[#This Row],[Сумма в ценах закупки]]</f>
        <v>56.956799999999987</v>
      </c>
    </row>
    <row r="49" spans="1:13" hidden="1" x14ac:dyDescent="0.3">
      <c r="A49" s="16">
        <v>43059</v>
      </c>
      <c r="B49" t="s">
        <v>7</v>
      </c>
      <c r="C49" t="s">
        <v>191</v>
      </c>
      <c r="D49" t="s">
        <v>156</v>
      </c>
      <c r="E49" t="s">
        <v>192</v>
      </c>
      <c r="F49" s="5">
        <v>1005712010</v>
      </c>
      <c r="G49" t="str">
        <f>VLOOKUP(F49,'группы товаров'!$A$1:$C$88,2,0)</f>
        <v>Сказочный мишка</v>
      </c>
      <c r="H49" t="str">
        <f>VLOOKUP(Таблица1[[#This Row],[Код товара]],Группа_Товаров,3,0)</f>
        <v>Глазированные</v>
      </c>
      <c r="I49" t="s">
        <v>8</v>
      </c>
      <c r="J49">
        <v>4.8</v>
      </c>
      <c r="K49" s="6">
        <v>509.98080000000004</v>
      </c>
      <c r="L49" s="6">
        <v>580.79999999999995</v>
      </c>
      <c r="M49" s="23">
        <f>Таблица1[[#This Row],[Сумма в ценах продажи]]-Таблица1[[#This Row],[Сумма в ценах закупки]]</f>
        <v>70.81919999999991</v>
      </c>
    </row>
    <row r="50" spans="1:13" hidden="1" x14ac:dyDescent="0.3">
      <c r="A50" s="16">
        <v>43059</v>
      </c>
      <c r="B50" t="s">
        <v>7</v>
      </c>
      <c r="C50" t="s">
        <v>201</v>
      </c>
      <c r="D50" t="s">
        <v>134</v>
      </c>
      <c r="E50" t="s">
        <v>202</v>
      </c>
      <c r="F50" s="7">
        <v>1005300500</v>
      </c>
      <c r="G50" t="str">
        <f>VLOOKUP(F50,'группы товаров'!$A$1:$C$88,2,0)</f>
        <v>Рококо</v>
      </c>
      <c r="H50" t="str">
        <f>VLOOKUP(Таблица1[[#This Row],[Код товара]],Группа_Товаров,3,0)</f>
        <v>Кремовые</v>
      </c>
      <c r="I50" t="s">
        <v>8</v>
      </c>
      <c r="J50">
        <v>5</v>
      </c>
      <c r="K50" s="6">
        <v>548.45000000000005</v>
      </c>
      <c r="L50" s="6">
        <v>621</v>
      </c>
      <c r="M50" s="23">
        <f>Таблица1[[#This Row],[Сумма в ценах продажи]]-Таблица1[[#This Row],[Сумма в ценах закупки]]</f>
        <v>72.549999999999955</v>
      </c>
    </row>
    <row r="51" spans="1:13" hidden="1" x14ac:dyDescent="0.3">
      <c r="A51" s="16">
        <v>43059</v>
      </c>
      <c r="B51" t="s">
        <v>7</v>
      </c>
      <c r="C51" t="s">
        <v>149</v>
      </c>
      <c r="D51" t="s">
        <v>134</v>
      </c>
      <c r="E51" t="s">
        <v>150</v>
      </c>
      <c r="F51" s="7">
        <v>1005040900</v>
      </c>
      <c r="G51" t="str">
        <f>VLOOKUP(F51,'группы товаров'!$A$1:$C$88,2,0)</f>
        <v xml:space="preserve">Ромашка </v>
      </c>
      <c r="H51" t="str">
        <f>VLOOKUP(Таблица1[[#This Row],[Код товара]],Группа_Товаров,3,0)</f>
        <v>Глазированные</v>
      </c>
      <c r="I51" t="s">
        <v>8</v>
      </c>
      <c r="J51">
        <v>6</v>
      </c>
      <c r="K51" s="6">
        <v>578.98620000000005</v>
      </c>
      <c r="L51" s="6">
        <v>670.5</v>
      </c>
      <c r="M51" s="23">
        <f>Таблица1[[#This Row],[Сумма в ценах продажи]]-Таблица1[[#This Row],[Сумма в ценах закупки]]</f>
        <v>91.513799999999947</v>
      </c>
    </row>
    <row r="52" spans="1:13" hidden="1" x14ac:dyDescent="0.3">
      <c r="A52" s="16">
        <v>43059</v>
      </c>
      <c r="B52" t="s">
        <v>7</v>
      </c>
      <c r="C52" t="s">
        <v>165</v>
      </c>
      <c r="D52" t="s">
        <v>134</v>
      </c>
      <c r="E52" t="s">
        <v>166</v>
      </c>
      <c r="F52" s="5">
        <v>1005050200</v>
      </c>
      <c r="G52" t="str">
        <f>VLOOKUP(F52,'группы товаров'!$A$1:$C$88,2,0)</f>
        <v>Серебрянный шедевр</v>
      </c>
      <c r="H52" t="str">
        <f>VLOOKUP(Таблица1[[#This Row],[Код товара]],Группа_Товаров,3,0)</f>
        <v>Помадка</v>
      </c>
      <c r="I52" t="s">
        <v>8</v>
      </c>
      <c r="J52">
        <v>7</v>
      </c>
      <c r="K52" s="6">
        <v>702.05380000000002</v>
      </c>
      <c r="L52" s="6">
        <v>797.44</v>
      </c>
      <c r="M52" s="23">
        <f>Таблица1[[#This Row],[Сумма в ценах продажи]]-Таблица1[[#This Row],[Сумма в ценах закупки]]</f>
        <v>95.386200000000031</v>
      </c>
    </row>
    <row r="53" spans="1:13" hidden="1" x14ac:dyDescent="0.3">
      <c r="A53" s="16">
        <v>43059</v>
      </c>
      <c r="B53" t="s">
        <v>10</v>
      </c>
      <c r="C53" t="s">
        <v>181</v>
      </c>
      <c r="D53" t="s">
        <v>134</v>
      </c>
      <c r="E53" t="s">
        <v>182</v>
      </c>
      <c r="F53" s="7">
        <v>1005360000</v>
      </c>
      <c r="G53" t="str">
        <f>VLOOKUP(F53,'группы товаров'!$A$1:$C$88,2,0)</f>
        <v>Вишня в шоколаде</v>
      </c>
      <c r="H53" t="str">
        <f>VLOOKUP(Таблица1[[#This Row],[Код товара]],Группа_Товаров,3,0)</f>
        <v>Кремовые</v>
      </c>
      <c r="I53" t="s">
        <v>8</v>
      </c>
      <c r="J53">
        <v>5</v>
      </c>
      <c r="K53" s="6">
        <v>540.89700000000005</v>
      </c>
      <c r="L53" s="6">
        <v>697.8</v>
      </c>
      <c r="M53" s="23">
        <f>Таблица1[[#This Row],[Сумма в ценах продажи]]-Таблица1[[#This Row],[Сумма в ценах закупки]]</f>
        <v>156.90299999999991</v>
      </c>
    </row>
    <row r="54" spans="1:13" hidden="1" x14ac:dyDescent="0.3">
      <c r="A54" s="16">
        <v>43059</v>
      </c>
      <c r="B54" t="s">
        <v>21</v>
      </c>
      <c r="C54" t="s">
        <v>212</v>
      </c>
      <c r="D54" t="s">
        <v>156</v>
      </c>
      <c r="E54" t="s">
        <v>213</v>
      </c>
      <c r="F54" s="8">
        <v>210100</v>
      </c>
      <c r="G54" t="str">
        <f>VLOOKUP(F54,'группы товаров'!$A$1:$C$88,2,0)</f>
        <v>Сливки-малина</v>
      </c>
      <c r="H54" t="str">
        <f>VLOOKUP(Таблица1[[#This Row],[Код товара]],Группа_Товаров,3,0)</f>
        <v>Отливная</v>
      </c>
      <c r="I54" t="s">
        <v>8</v>
      </c>
      <c r="J54">
        <v>16</v>
      </c>
      <c r="K54" s="6">
        <v>854.64880000000005</v>
      </c>
      <c r="L54" s="6">
        <v>1020.4</v>
      </c>
      <c r="M54" s="23">
        <f>Таблица1[[#This Row],[Сумма в ценах продажи]]-Таблица1[[#This Row],[Сумма в ценах закупки]]</f>
        <v>165.75119999999993</v>
      </c>
    </row>
    <row r="55" spans="1:13" hidden="1" x14ac:dyDescent="0.3">
      <c r="A55" s="16">
        <v>43059</v>
      </c>
      <c r="B55" t="s">
        <v>7</v>
      </c>
      <c r="C55" t="s">
        <v>220</v>
      </c>
      <c r="D55" t="s">
        <v>134</v>
      </c>
      <c r="E55" t="s">
        <v>221</v>
      </c>
      <c r="F55" s="7">
        <v>1005040200</v>
      </c>
      <c r="G55" t="str">
        <f>VLOOKUP(F55,'группы товаров'!$A$1:$C$88,2,0)</f>
        <v xml:space="preserve">Южный вечер </v>
      </c>
      <c r="H55" t="str">
        <f>VLOOKUP(Таблица1[[#This Row],[Код товара]],Группа_Товаров,3,0)</f>
        <v>Глазированные</v>
      </c>
      <c r="I55" t="s">
        <v>8</v>
      </c>
      <c r="J55">
        <v>14.4</v>
      </c>
      <c r="K55" s="6">
        <v>2266.56</v>
      </c>
      <c r="L55" s="6">
        <v>2577.6</v>
      </c>
      <c r="M55" s="23">
        <f>Таблица1[[#This Row],[Сумма в ценах продажи]]-Таблица1[[#This Row],[Сумма в ценах закупки]]</f>
        <v>311.03999999999996</v>
      </c>
    </row>
    <row r="56" spans="1:13" hidden="1" x14ac:dyDescent="0.3">
      <c r="A56" s="16">
        <v>43059</v>
      </c>
      <c r="B56" t="s">
        <v>15</v>
      </c>
      <c r="C56" t="s">
        <v>222</v>
      </c>
      <c r="D56" t="s">
        <v>134</v>
      </c>
      <c r="E56" t="s">
        <v>223</v>
      </c>
      <c r="F56" s="5">
        <v>5162402</v>
      </c>
      <c r="G56" t="str">
        <f>VLOOKUP(F56,'группы товаров'!$A$1:$C$88,2,0)</f>
        <v>Лимонно-апельсиновый</v>
      </c>
      <c r="H56" t="str">
        <f>VLOOKUP(Таблица1[[#This Row],[Код товара]],Группа_Товаров,3,0)</f>
        <v>Отливная</v>
      </c>
      <c r="I56" t="s">
        <v>8</v>
      </c>
      <c r="J56">
        <v>16</v>
      </c>
      <c r="K56" s="6">
        <v>1282.78</v>
      </c>
      <c r="L56" s="6">
        <v>1750</v>
      </c>
      <c r="M56" s="23">
        <f>Таблица1[[#This Row],[Сумма в ценах продажи]]-Таблица1[[#This Row],[Сумма в ценах закупки]]</f>
        <v>467.22</v>
      </c>
    </row>
    <row r="57" spans="1:13" hidden="1" x14ac:dyDescent="0.3">
      <c r="A57" s="16">
        <v>43056</v>
      </c>
      <c r="B57" t="s">
        <v>14</v>
      </c>
      <c r="C57" t="s">
        <v>185</v>
      </c>
      <c r="D57" t="s">
        <v>134</v>
      </c>
      <c r="E57" t="s">
        <v>186</v>
      </c>
      <c r="F57" s="7">
        <v>1005274600</v>
      </c>
      <c r="G57" t="str">
        <f>VLOOKUP(F57,'группы товаров'!$A$1:$C$88,2,0)</f>
        <v>Какао со сливками</v>
      </c>
      <c r="H57" t="str">
        <f>VLOOKUP(Таблица1[[#This Row],[Код товара]],Группа_Товаров,3,0)</f>
        <v>Кремовые</v>
      </c>
      <c r="I57" t="s">
        <v>8</v>
      </c>
      <c r="J57">
        <v>2</v>
      </c>
      <c r="K57" s="6">
        <v>106.80800000000001</v>
      </c>
      <c r="L57" s="6">
        <v>125.04</v>
      </c>
      <c r="M57" s="23">
        <f>Таблица1[[#This Row],[Сумма в ценах продажи]]-Таблица1[[#This Row],[Сумма в ценах закупки]]</f>
        <v>18.231999999999999</v>
      </c>
    </row>
    <row r="58" spans="1:13" hidden="1" x14ac:dyDescent="0.3">
      <c r="A58" s="16">
        <v>43056</v>
      </c>
      <c r="B58" t="s">
        <v>7</v>
      </c>
      <c r="C58" t="s">
        <v>155</v>
      </c>
      <c r="D58" t="s">
        <v>156</v>
      </c>
      <c r="E58" t="s">
        <v>157</v>
      </c>
      <c r="F58" s="5">
        <v>1005040700</v>
      </c>
      <c r="G58" t="str">
        <f>VLOOKUP(F58,'группы товаров'!$A$1:$C$88,2,0)</f>
        <v>Буревестник</v>
      </c>
      <c r="H58" t="str">
        <f>VLOOKUP(Таблица1[[#This Row],[Код товара]],Группа_Товаров,3,0)</f>
        <v>Глазированные</v>
      </c>
      <c r="I58" t="s">
        <v>8</v>
      </c>
      <c r="J58">
        <v>3</v>
      </c>
      <c r="K58" s="6">
        <v>214.62</v>
      </c>
      <c r="L58" s="6">
        <v>244.11</v>
      </c>
      <c r="M58" s="23">
        <f>Таблица1[[#This Row],[Сумма в ценах продажи]]-Таблица1[[#This Row],[Сумма в ценах закупки]]</f>
        <v>29.490000000000009</v>
      </c>
    </row>
    <row r="59" spans="1:13" hidden="1" x14ac:dyDescent="0.3">
      <c r="A59" s="16">
        <v>43056</v>
      </c>
      <c r="B59" t="s">
        <v>7</v>
      </c>
      <c r="C59" t="s">
        <v>195</v>
      </c>
      <c r="D59" t="s">
        <v>131</v>
      </c>
      <c r="E59" t="s">
        <v>196</v>
      </c>
      <c r="F59" s="5">
        <v>1005030501</v>
      </c>
      <c r="G59" t="str">
        <f>VLOOKUP(F59,'группы товаров'!$A$1:$C$88,2,0)</f>
        <v>Орешек</v>
      </c>
      <c r="H59" t="str">
        <f>VLOOKUP(Таблица1[[#This Row],[Код товара]],Группа_Товаров,3,0)</f>
        <v>Глазированные</v>
      </c>
      <c r="I59" t="s">
        <v>8</v>
      </c>
      <c r="J59">
        <v>2.8</v>
      </c>
      <c r="K59" s="6">
        <v>280.4477</v>
      </c>
      <c r="L59" s="6">
        <v>318.976</v>
      </c>
      <c r="M59" s="23">
        <f>Таблица1[[#This Row],[Сумма в ценах продажи]]-Таблица1[[#This Row],[Сумма в ценах закупки]]</f>
        <v>38.528300000000002</v>
      </c>
    </row>
    <row r="60" spans="1:13" hidden="1" x14ac:dyDescent="0.3">
      <c r="A60" s="16">
        <v>43056</v>
      </c>
      <c r="B60" t="s">
        <v>7</v>
      </c>
      <c r="C60" t="s">
        <v>320</v>
      </c>
      <c r="D60" t="s">
        <v>147</v>
      </c>
      <c r="E60" t="s">
        <v>321</v>
      </c>
      <c r="F60" s="7">
        <v>1005040700</v>
      </c>
      <c r="G60" t="str">
        <f>VLOOKUP(F60,'группы товаров'!$A$1:$C$88,2,0)</f>
        <v>Буревестник</v>
      </c>
      <c r="H60" t="str">
        <f>VLOOKUP(Таблица1[[#This Row],[Код товара]],Группа_Товаров,3,0)</f>
        <v>Глазированные</v>
      </c>
      <c r="I60" t="s">
        <v>8</v>
      </c>
      <c r="J60">
        <v>5</v>
      </c>
      <c r="K60" s="6">
        <v>379.74250000000001</v>
      </c>
      <c r="L60" s="6">
        <v>444.8</v>
      </c>
      <c r="M60" s="23">
        <f>Таблица1[[#This Row],[Сумма в ценах продажи]]-Таблица1[[#This Row],[Сумма в ценах закупки]]</f>
        <v>65.057500000000005</v>
      </c>
    </row>
    <row r="61" spans="1:13" hidden="1" x14ac:dyDescent="0.3">
      <c r="A61" s="16">
        <v>43056</v>
      </c>
      <c r="B61" t="s">
        <v>22</v>
      </c>
      <c r="C61" t="s">
        <v>162</v>
      </c>
      <c r="D61" t="s">
        <v>163</v>
      </c>
      <c r="E61" t="s">
        <v>164</v>
      </c>
      <c r="F61" s="7">
        <v>1005040400</v>
      </c>
      <c r="G61" t="str">
        <f>VLOOKUP(F61,'группы товаров'!$A$1:$C$88,2,0)</f>
        <v>Ласточка</v>
      </c>
      <c r="H61" t="str">
        <f>VLOOKUP(Таблица1[[#This Row],[Код товара]],Группа_Товаров,3,0)</f>
        <v>Глазированные</v>
      </c>
      <c r="I61" t="s">
        <v>8</v>
      </c>
      <c r="J61">
        <v>3</v>
      </c>
      <c r="K61" s="6">
        <v>286.0788</v>
      </c>
      <c r="L61" s="6">
        <v>355.35</v>
      </c>
      <c r="M61" s="23">
        <f>Таблица1[[#This Row],[Сумма в ценах продажи]]-Таблица1[[#This Row],[Сумма в ценах закупки]]</f>
        <v>69.271200000000022</v>
      </c>
    </row>
    <row r="62" spans="1:13" hidden="1" x14ac:dyDescent="0.3">
      <c r="A62" s="16">
        <v>43056</v>
      </c>
      <c r="B62" t="s">
        <v>21</v>
      </c>
      <c r="C62" t="s">
        <v>246</v>
      </c>
      <c r="D62" t="s">
        <v>156</v>
      </c>
      <c r="E62" t="s">
        <v>247</v>
      </c>
      <c r="F62" s="8">
        <v>210100</v>
      </c>
      <c r="G62" t="str">
        <f>VLOOKUP(F62,'группы товаров'!$A$1:$C$88,2,0)</f>
        <v>Сливки-малина</v>
      </c>
      <c r="H62" t="str">
        <f>VLOOKUP(Таблица1[[#This Row],[Код товара]],Группа_Товаров,3,0)</f>
        <v>Отливная</v>
      </c>
      <c r="I62" t="s">
        <v>8</v>
      </c>
      <c r="J62">
        <v>8</v>
      </c>
      <c r="K62" s="6">
        <v>427.28320000000002</v>
      </c>
      <c r="L62" s="6">
        <v>505.2</v>
      </c>
      <c r="M62" s="23">
        <f>Таблица1[[#This Row],[Сумма в ценах продажи]]-Таблица1[[#This Row],[Сумма в ценах закупки]]</f>
        <v>77.916799999999967</v>
      </c>
    </row>
    <row r="63" spans="1:13" hidden="1" x14ac:dyDescent="0.3">
      <c r="A63" s="16">
        <v>43056</v>
      </c>
      <c r="B63" t="s">
        <v>10</v>
      </c>
      <c r="C63" t="s">
        <v>222</v>
      </c>
      <c r="D63" t="s">
        <v>134</v>
      </c>
      <c r="E63" t="s">
        <v>223</v>
      </c>
      <c r="F63" s="5">
        <v>573100</v>
      </c>
      <c r="G63" t="str">
        <f>VLOOKUP(F63,'группы товаров'!$A$1:$C$88,2,0)</f>
        <v xml:space="preserve">Пчелка </v>
      </c>
      <c r="H63" t="str">
        <f>VLOOKUP(Таблица1[[#This Row],[Код товара]],Группа_Товаров,3,0)</f>
        <v>Желейные</v>
      </c>
      <c r="I63" t="s">
        <v>8</v>
      </c>
      <c r="J63">
        <v>5</v>
      </c>
      <c r="K63" s="6">
        <v>467.4</v>
      </c>
      <c r="L63" s="6">
        <v>547.1</v>
      </c>
      <c r="M63" s="23">
        <f>Таблица1[[#This Row],[Сумма в ценах продажи]]-Таблица1[[#This Row],[Сумма в ценах закупки]]</f>
        <v>79.700000000000045</v>
      </c>
    </row>
    <row r="64" spans="1:13" hidden="1" x14ac:dyDescent="0.3">
      <c r="A64" s="16">
        <v>43056</v>
      </c>
      <c r="B64" t="s">
        <v>7</v>
      </c>
      <c r="C64" t="s">
        <v>228</v>
      </c>
      <c r="D64" t="s">
        <v>134</v>
      </c>
      <c r="E64" t="s">
        <v>229</v>
      </c>
      <c r="F64" s="5">
        <v>1005300000</v>
      </c>
      <c r="G64" t="str">
        <f>VLOOKUP(F64,'группы товаров'!$A$1:$C$88,2,0)</f>
        <v>Нежные</v>
      </c>
      <c r="H64" t="str">
        <f>VLOOKUP(Таблица1[[#This Row],[Код товара]],Группа_Товаров,3,0)</f>
        <v>Кремовые</v>
      </c>
      <c r="I64" t="s">
        <v>8</v>
      </c>
      <c r="J64">
        <v>3.5</v>
      </c>
      <c r="K64" s="6">
        <v>684.35500000000002</v>
      </c>
      <c r="L64" s="6">
        <v>778.43499999999995</v>
      </c>
      <c r="M64" s="23">
        <f>Таблица1[[#This Row],[Сумма в ценах продажи]]-Таблица1[[#This Row],[Сумма в ценах закупки]]</f>
        <v>94.079999999999927</v>
      </c>
    </row>
    <row r="65" spans="1:13" hidden="1" x14ac:dyDescent="0.3">
      <c r="A65" s="16">
        <v>43056</v>
      </c>
      <c r="B65" t="s">
        <v>7</v>
      </c>
      <c r="C65" t="s">
        <v>199</v>
      </c>
      <c r="D65" t="s">
        <v>134</v>
      </c>
      <c r="E65" t="s">
        <v>200</v>
      </c>
      <c r="F65" s="7">
        <v>573100</v>
      </c>
      <c r="G65" t="str">
        <f>VLOOKUP(F65,'группы товаров'!$A$1:$C$88,2,0)</f>
        <v xml:space="preserve">Пчелка </v>
      </c>
      <c r="H65" t="str">
        <f>VLOOKUP(Таблица1[[#This Row],[Код товара]],Группа_Товаров,3,0)</f>
        <v>Желейные</v>
      </c>
      <c r="I65" t="s">
        <v>8</v>
      </c>
      <c r="J65">
        <v>7.5</v>
      </c>
      <c r="K65" s="6">
        <v>915.79499999999996</v>
      </c>
      <c r="L65" s="6">
        <v>1041.5999999999999</v>
      </c>
      <c r="M65" s="23">
        <f>Таблица1[[#This Row],[Сумма в ценах продажи]]-Таблица1[[#This Row],[Сумма в ценах закупки]]</f>
        <v>125.80499999999995</v>
      </c>
    </row>
    <row r="66" spans="1:13" hidden="1" x14ac:dyDescent="0.3">
      <c r="A66" s="16">
        <v>43056</v>
      </c>
      <c r="B66" t="s">
        <v>7</v>
      </c>
      <c r="C66" t="s">
        <v>171</v>
      </c>
      <c r="D66" t="s">
        <v>131</v>
      </c>
      <c r="E66" t="s">
        <v>172</v>
      </c>
      <c r="F66" s="7">
        <v>170101</v>
      </c>
      <c r="G66" t="str">
        <f>VLOOKUP(F66,'группы товаров'!$A$1:$C$88,2,0)</f>
        <v>Морошковая</v>
      </c>
      <c r="H66" t="str">
        <f>VLOOKUP(Таблица1[[#This Row],[Код товара]],Группа_Товаров,3,0)</f>
        <v>Желейные</v>
      </c>
      <c r="I66" t="s">
        <v>8</v>
      </c>
      <c r="J66">
        <v>5</v>
      </c>
      <c r="K66" s="6">
        <v>548.45000000000005</v>
      </c>
      <c r="L66" s="6">
        <v>678.05</v>
      </c>
      <c r="M66" s="23">
        <f>Таблица1[[#This Row],[Сумма в ценах продажи]]-Таблица1[[#This Row],[Сумма в ценах закупки]]</f>
        <v>129.59999999999991</v>
      </c>
    </row>
    <row r="67" spans="1:13" hidden="1" x14ac:dyDescent="0.3">
      <c r="A67" s="16">
        <v>43056</v>
      </c>
      <c r="B67" t="s">
        <v>7</v>
      </c>
      <c r="C67" t="s">
        <v>516</v>
      </c>
      <c r="D67" t="s">
        <v>147</v>
      </c>
      <c r="E67" t="s">
        <v>517</v>
      </c>
      <c r="F67" s="7">
        <v>1005040200</v>
      </c>
      <c r="G67" t="str">
        <f>VLOOKUP(F67,'группы товаров'!$A$1:$C$88,2,0)</f>
        <v xml:space="preserve">Южный вечер </v>
      </c>
      <c r="H67" t="str">
        <f>VLOOKUP(Таблица1[[#This Row],[Код товара]],Группа_Товаров,3,0)</f>
        <v>Глазированные</v>
      </c>
      <c r="I67" t="s">
        <v>8</v>
      </c>
      <c r="J67">
        <v>4.3</v>
      </c>
      <c r="K67" s="6">
        <v>1144.508</v>
      </c>
      <c r="L67" s="6">
        <v>1295.8</v>
      </c>
      <c r="M67" s="23">
        <f>Таблица1[[#This Row],[Сумма в ценах продажи]]-Таблица1[[#This Row],[Сумма в ценах закупки]]</f>
        <v>151.29199999999992</v>
      </c>
    </row>
    <row r="68" spans="1:13" hidden="1" x14ac:dyDescent="0.3">
      <c r="A68" s="16">
        <v>43056</v>
      </c>
      <c r="B68" t="s">
        <v>15</v>
      </c>
      <c r="C68" t="s">
        <v>130</v>
      </c>
      <c r="D68" t="s">
        <v>131</v>
      </c>
      <c r="E68" t="s">
        <v>132</v>
      </c>
      <c r="F68" s="7">
        <v>260100</v>
      </c>
      <c r="G68" t="str">
        <f>VLOOKUP(F68,'группы товаров'!$A$1:$C$88,2,0)</f>
        <v xml:space="preserve">Банан-вишня </v>
      </c>
      <c r="H68" t="str">
        <f>VLOOKUP(Таблица1[[#This Row],[Код товара]],Группа_Товаров,3,0)</f>
        <v>Отливная</v>
      </c>
      <c r="I68" t="s">
        <v>8</v>
      </c>
      <c r="J68">
        <v>93.5</v>
      </c>
      <c r="K68" s="6">
        <v>9703.1308000000008</v>
      </c>
      <c r="L68" s="6">
        <v>11388.3</v>
      </c>
      <c r="M68" s="23">
        <f>Таблица1[[#This Row],[Сумма в ценах продажи]]-Таблица1[[#This Row],[Сумма в ценах закупки]]</f>
        <v>1685.1691999999985</v>
      </c>
    </row>
    <row r="69" spans="1:13" hidden="1" x14ac:dyDescent="0.3">
      <c r="A69" s="16">
        <v>43055</v>
      </c>
      <c r="B69" t="s">
        <v>10</v>
      </c>
      <c r="C69" t="s">
        <v>258</v>
      </c>
      <c r="D69" t="s">
        <v>134</v>
      </c>
      <c r="E69" t="s">
        <v>259</v>
      </c>
      <c r="F69" s="5">
        <v>573100</v>
      </c>
      <c r="G69" t="str">
        <f>VLOOKUP(F69,'группы товаров'!$A$1:$C$88,2,0)</f>
        <v xml:space="preserve">Пчелка </v>
      </c>
      <c r="H69" t="str">
        <f>VLOOKUP(Таблица1[[#This Row],[Код товара]],Группа_Товаров,3,0)</f>
        <v>Желейные</v>
      </c>
      <c r="I69" t="s">
        <v>8</v>
      </c>
      <c r="J69">
        <v>2</v>
      </c>
      <c r="K69" s="6">
        <v>186.96</v>
      </c>
      <c r="L69" s="6">
        <v>225.4</v>
      </c>
      <c r="M69" s="23">
        <f>Таблица1[[#This Row],[Сумма в ценах продажи]]-Таблица1[[#This Row],[Сумма в ценах закупки]]</f>
        <v>38.44</v>
      </c>
    </row>
    <row r="70" spans="1:13" hidden="1" x14ac:dyDescent="0.3">
      <c r="A70" s="16">
        <v>43055</v>
      </c>
      <c r="B70" t="s">
        <v>7</v>
      </c>
      <c r="C70" t="s">
        <v>201</v>
      </c>
      <c r="D70" t="s">
        <v>134</v>
      </c>
      <c r="E70" t="s">
        <v>202</v>
      </c>
      <c r="F70" s="7">
        <v>1005186300</v>
      </c>
      <c r="G70" t="str">
        <f>VLOOKUP(F70,'группы товаров'!$A$1:$C$88,2,0)</f>
        <v>Мини  молоко</v>
      </c>
      <c r="H70" t="str">
        <f>VLOOKUP(Таблица1[[#This Row],[Код товара]],Группа_Товаров,3,0)</f>
        <v>Вафельные</v>
      </c>
      <c r="I70" t="s">
        <v>8</v>
      </c>
      <c r="J70">
        <v>2.4</v>
      </c>
      <c r="K70" s="6">
        <v>209.2654</v>
      </c>
      <c r="L70" s="6">
        <v>255.16800000000001</v>
      </c>
      <c r="M70" s="23">
        <f>Таблица1[[#This Row],[Сумма в ценах продажи]]-Таблица1[[#This Row],[Сумма в ценах закупки]]</f>
        <v>45.902600000000007</v>
      </c>
    </row>
    <row r="71" spans="1:13" hidden="1" x14ac:dyDescent="0.3">
      <c r="A71" s="16">
        <v>43055</v>
      </c>
      <c r="B71" t="s">
        <v>7</v>
      </c>
      <c r="C71" t="s">
        <v>324</v>
      </c>
      <c r="D71" t="s">
        <v>147</v>
      </c>
      <c r="E71" t="s">
        <v>325</v>
      </c>
      <c r="F71" s="7">
        <v>5160002</v>
      </c>
      <c r="G71" t="str">
        <f>VLOOKUP(F71,'группы товаров'!$A$1:$C$88,2,0)</f>
        <v>Микс</v>
      </c>
      <c r="H71" t="str">
        <f>VLOOKUP(Таблица1[[#This Row],[Код товара]],Группа_Товаров,3,0)</f>
        <v>Отливная</v>
      </c>
      <c r="I71" t="s">
        <v>8</v>
      </c>
      <c r="J71">
        <v>2.64</v>
      </c>
      <c r="K71" s="6">
        <v>400.56720000000001</v>
      </c>
      <c r="L71" s="6">
        <v>455.64</v>
      </c>
      <c r="M71" s="23">
        <f>Таблица1[[#This Row],[Сумма в ценах продажи]]-Таблица1[[#This Row],[Сумма в ценах закупки]]</f>
        <v>55.072799999999972</v>
      </c>
    </row>
    <row r="72" spans="1:13" hidden="1" x14ac:dyDescent="0.3">
      <c r="A72" s="16">
        <v>43055</v>
      </c>
      <c r="B72" t="s">
        <v>21</v>
      </c>
      <c r="C72" t="s">
        <v>254</v>
      </c>
      <c r="D72" t="s">
        <v>131</v>
      </c>
      <c r="E72" t="s">
        <v>255</v>
      </c>
      <c r="F72" s="5">
        <v>1005052600</v>
      </c>
      <c r="G72" t="str">
        <f>VLOOKUP(F72,'группы товаров'!$A$1:$C$88,2,0)</f>
        <v>Желе апельсина</v>
      </c>
      <c r="H72" t="str">
        <f>VLOOKUP(Таблица1[[#This Row],[Код товара]],Группа_Товаров,3,0)</f>
        <v>Помадка</v>
      </c>
      <c r="I72" t="s">
        <v>8</v>
      </c>
      <c r="J72">
        <v>3.5</v>
      </c>
      <c r="K72" s="6">
        <v>355.07740000000001</v>
      </c>
      <c r="L72" s="6">
        <v>414.4</v>
      </c>
      <c r="M72" s="23">
        <f>Таблица1[[#This Row],[Сумма в ценах продажи]]-Таблица1[[#This Row],[Сумма в ценах закупки]]</f>
        <v>59.322599999999966</v>
      </c>
    </row>
    <row r="73" spans="1:13" hidden="1" x14ac:dyDescent="0.3">
      <c r="A73" s="16">
        <v>43055</v>
      </c>
      <c r="B73" t="s">
        <v>7</v>
      </c>
      <c r="C73" t="s">
        <v>203</v>
      </c>
      <c r="D73" t="s">
        <v>134</v>
      </c>
      <c r="E73" t="s">
        <v>204</v>
      </c>
      <c r="F73" s="7">
        <v>1005186100</v>
      </c>
      <c r="G73" t="str">
        <f>VLOOKUP(F73,'группы товаров'!$A$1:$C$88,2,0)</f>
        <v xml:space="preserve">Мини  шоколад </v>
      </c>
      <c r="H73" t="str">
        <f>VLOOKUP(Таблица1[[#This Row],[Код товара]],Группа_Товаров,3,0)</f>
        <v>Вафельные</v>
      </c>
      <c r="I73" t="s">
        <v>8</v>
      </c>
      <c r="J73">
        <v>5</v>
      </c>
      <c r="K73" s="6">
        <v>581.85</v>
      </c>
      <c r="L73" s="6">
        <v>658.75</v>
      </c>
      <c r="M73" s="23">
        <f>Таблица1[[#This Row],[Сумма в ценах продажи]]-Таблица1[[#This Row],[Сумма в ценах закупки]]</f>
        <v>76.899999999999977</v>
      </c>
    </row>
    <row r="74" spans="1:13" hidden="1" x14ac:dyDescent="0.3">
      <c r="A74" s="16">
        <v>43055</v>
      </c>
      <c r="B74" t="s">
        <v>16</v>
      </c>
      <c r="C74" t="s">
        <v>246</v>
      </c>
      <c r="D74" t="s">
        <v>156</v>
      </c>
      <c r="E74" t="s">
        <v>247</v>
      </c>
      <c r="F74" s="7">
        <v>5190002</v>
      </c>
      <c r="G74" t="str">
        <f>VLOOKUP(F74,'группы товаров'!$A$1:$C$88,2,0)</f>
        <v>Молочный</v>
      </c>
      <c r="H74" t="str">
        <f>VLOOKUP(Таблица1[[#This Row],[Код товара]],Группа_Товаров,3,0)</f>
        <v>Отливная</v>
      </c>
      <c r="I74" t="s">
        <v>8</v>
      </c>
      <c r="J74">
        <v>3.4</v>
      </c>
      <c r="K74" s="6">
        <v>201.58600000000001</v>
      </c>
      <c r="L74" s="6">
        <v>284.71600000000001</v>
      </c>
      <c r="M74" s="23">
        <f>Таблица1[[#This Row],[Сумма в ценах продажи]]-Таблица1[[#This Row],[Сумма в ценах закупки]]</f>
        <v>83.13</v>
      </c>
    </row>
    <row r="75" spans="1:13" hidden="1" x14ac:dyDescent="0.3">
      <c r="A75" s="16">
        <v>43055</v>
      </c>
      <c r="B75" t="s">
        <v>10</v>
      </c>
      <c r="C75" t="s">
        <v>162</v>
      </c>
      <c r="D75" t="s">
        <v>163</v>
      </c>
      <c r="E75" t="s">
        <v>164</v>
      </c>
      <c r="F75" s="5">
        <v>573100</v>
      </c>
      <c r="G75" t="str">
        <f>VLOOKUP(F75,'группы товаров'!$A$1:$C$88,2,0)</f>
        <v xml:space="preserve">Пчелка </v>
      </c>
      <c r="H75" t="str">
        <f>VLOOKUP(Таблица1[[#This Row],[Код товара]],Группа_Товаров,3,0)</f>
        <v>Желейные</v>
      </c>
      <c r="I75" t="s">
        <v>8</v>
      </c>
      <c r="J75">
        <v>5</v>
      </c>
      <c r="K75" s="6">
        <v>467.4</v>
      </c>
      <c r="L75" s="6">
        <v>557.9</v>
      </c>
      <c r="M75" s="23">
        <f>Таблица1[[#This Row],[Сумма в ценах продажи]]-Таблица1[[#This Row],[Сумма в ценах закупки]]</f>
        <v>90.5</v>
      </c>
    </row>
    <row r="76" spans="1:13" hidden="1" x14ac:dyDescent="0.3">
      <c r="A76" s="16">
        <v>43055</v>
      </c>
      <c r="B76" t="s">
        <v>7</v>
      </c>
      <c r="C76" t="s">
        <v>262</v>
      </c>
      <c r="D76" t="s">
        <v>134</v>
      </c>
      <c r="E76" t="s">
        <v>263</v>
      </c>
      <c r="F76" s="7">
        <v>1005186300</v>
      </c>
      <c r="G76" t="str">
        <f>VLOOKUP(F76,'группы товаров'!$A$1:$C$88,2,0)</f>
        <v>Мини  молоко</v>
      </c>
      <c r="H76" t="str">
        <f>VLOOKUP(Таблица1[[#This Row],[Код товара]],Группа_Товаров,3,0)</f>
        <v>Вафельные</v>
      </c>
      <c r="I76" t="s">
        <v>8</v>
      </c>
      <c r="J76">
        <v>5.28</v>
      </c>
      <c r="K76" s="6">
        <v>801.11760000000004</v>
      </c>
      <c r="L76" s="6">
        <v>911.28</v>
      </c>
      <c r="M76" s="23">
        <f>Таблица1[[#This Row],[Сумма в ценах продажи]]-Таблица1[[#This Row],[Сумма в ценах закупки]]</f>
        <v>110.16239999999993</v>
      </c>
    </row>
    <row r="77" spans="1:13" hidden="1" x14ac:dyDescent="0.3">
      <c r="A77" s="16">
        <v>43055</v>
      </c>
      <c r="B77" t="s">
        <v>7</v>
      </c>
      <c r="C77" t="s">
        <v>404</v>
      </c>
      <c r="D77" t="s">
        <v>156</v>
      </c>
      <c r="E77" t="s">
        <v>405</v>
      </c>
      <c r="F77" s="7">
        <v>170101</v>
      </c>
      <c r="G77" t="str">
        <f>VLOOKUP(F77,'группы товаров'!$A$1:$C$88,2,0)</f>
        <v>Морошковая</v>
      </c>
      <c r="H77" t="str">
        <f>VLOOKUP(Таблица1[[#This Row],[Код товара]],Группа_Товаров,3,0)</f>
        <v>Желейные</v>
      </c>
      <c r="I77" t="s">
        <v>8</v>
      </c>
      <c r="J77">
        <v>1.8720000000000001</v>
      </c>
      <c r="K77" s="6">
        <v>781.17600000000004</v>
      </c>
      <c r="L77" s="6">
        <v>898.44</v>
      </c>
      <c r="M77" s="23">
        <f>Таблица1[[#This Row],[Сумма в ценах продажи]]-Таблица1[[#This Row],[Сумма в ценах закупки]]</f>
        <v>117.26400000000001</v>
      </c>
    </row>
    <row r="78" spans="1:13" hidden="1" x14ac:dyDescent="0.3">
      <c r="A78" s="16">
        <v>43055</v>
      </c>
      <c r="B78" t="s">
        <v>7</v>
      </c>
      <c r="C78" t="s">
        <v>361</v>
      </c>
      <c r="D78" t="s">
        <v>147</v>
      </c>
      <c r="E78" t="s">
        <v>362</v>
      </c>
      <c r="F78" s="7">
        <v>5190002</v>
      </c>
      <c r="G78" t="str">
        <f>VLOOKUP(F78,'группы товаров'!$A$1:$C$88,2,0)</f>
        <v>Молочный</v>
      </c>
      <c r="H78" t="str">
        <f>VLOOKUP(Таблица1[[#This Row],[Код товара]],Группа_Товаров,3,0)</f>
        <v>Отливная</v>
      </c>
      <c r="I78" t="s">
        <v>8</v>
      </c>
      <c r="J78">
        <v>8</v>
      </c>
      <c r="K78" s="6">
        <v>685.54399999999998</v>
      </c>
      <c r="L78" s="6">
        <v>803.2</v>
      </c>
      <c r="M78" s="23">
        <f>Таблица1[[#This Row],[Сумма в ценах продажи]]-Таблица1[[#This Row],[Сумма в ценах закупки]]</f>
        <v>117.65600000000006</v>
      </c>
    </row>
    <row r="79" spans="1:13" hidden="1" x14ac:dyDescent="0.3">
      <c r="A79" s="16">
        <v>43055</v>
      </c>
      <c r="B79" t="s">
        <v>29</v>
      </c>
      <c r="C79" t="s">
        <v>282</v>
      </c>
      <c r="D79" t="s">
        <v>134</v>
      </c>
      <c r="E79" t="s">
        <v>283</v>
      </c>
      <c r="F79" s="7">
        <v>570000</v>
      </c>
      <c r="G79" t="str">
        <f>VLOOKUP(F79,'группы товаров'!$A$1:$C$88,2,0)</f>
        <v xml:space="preserve">Грушевые </v>
      </c>
      <c r="H79" t="str">
        <f>VLOOKUP(Таблица1[[#This Row],[Код товара]],Группа_Товаров,3,0)</f>
        <v>Желейные</v>
      </c>
      <c r="I79" t="s">
        <v>8</v>
      </c>
      <c r="J79">
        <v>5</v>
      </c>
      <c r="K79" s="6">
        <v>296.55700000000002</v>
      </c>
      <c r="L79" s="6">
        <v>477.25</v>
      </c>
      <c r="M79" s="23">
        <f>Таблица1[[#This Row],[Сумма в ценах продажи]]-Таблица1[[#This Row],[Сумма в ценах закупки]]</f>
        <v>180.69299999999998</v>
      </c>
    </row>
    <row r="80" spans="1:13" hidden="1" x14ac:dyDescent="0.3">
      <c r="A80" s="16">
        <v>43055</v>
      </c>
      <c r="B80" t="s">
        <v>7</v>
      </c>
      <c r="C80" t="s">
        <v>390</v>
      </c>
      <c r="D80" t="s">
        <v>147</v>
      </c>
      <c r="E80" t="s">
        <v>391</v>
      </c>
      <c r="F80" s="5">
        <v>1005040200</v>
      </c>
      <c r="G80" t="str">
        <f>VLOOKUP(F80,'группы товаров'!$A$1:$C$88,2,0)</f>
        <v xml:space="preserve">Южный вечер </v>
      </c>
      <c r="H80" t="str">
        <f>VLOOKUP(Таблица1[[#This Row],[Код товара]],Группа_Товаров,3,0)</f>
        <v>Глазированные</v>
      </c>
      <c r="I80" t="s">
        <v>8</v>
      </c>
      <c r="J80">
        <v>3</v>
      </c>
      <c r="K80" s="6">
        <v>0</v>
      </c>
      <c r="L80" s="6">
        <v>244.11</v>
      </c>
      <c r="M80" s="23">
        <f>Таблица1[[#This Row],[Сумма в ценах продажи]]-Таблица1[[#This Row],[Сумма в ценах закупки]]</f>
        <v>244.11</v>
      </c>
    </row>
    <row r="81" spans="1:13" hidden="1" x14ac:dyDescent="0.3">
      <c r="A81" s="16">
        <v>43054</v>
      </c>
      <c r="B81" t="s">
        <v>16</v>
      </c>
      <c r="C81" t="s">
        <v>320</v>
      </c>
      <c r="D81" t="s">
        <v>147</v>
      </c>
      <c r="E81" t="s">
        <v>321</v>
      </c>
      <c r="F81" s="7">
        <v>15000</v>
      </c>
      <c r="G81" t="str">
        <f>VLOOKUP(F81,'группы товаров'!$A$1:$C$88,2,0)</f>
        <v>Цитрусовый коктейль</v>
      </c>
      <c r="H81" t="str">
        <f>VLOOKUP(Таблица1[[#This Row],[Код товара]],Группа_Товаров,3,0)</f>
        <v>Отливная</v>
      </c>
      <c r="I81" t="s">
        <v>8</v>
      </c>
      <c r="J81">
        <v>0.3</v>
      </c>
      <c r="K81" s="6">
        <v>43.896799999999999</v>
      </c>
      <c r="L81" s="6">
        <v>55.2</v>
      </c>
      <c r="M81" s="23">
        <f>Таблица1[[#This Row],[Сумма в ценах продажи]]-Таблица1[[#This Row],[Сумма в ценах закупки]]</f>
        <v>11.303200000000004</v>
      </c>
    </row>
    <row r="82" spans="1:13" hidden="1" x14ac:dyDescent="0.3">
      <c r="A82" s="16">
        <v>43054</v>
      </c>
      <c r="B82" t="s">
        <v>16</v>
      </c>
      <c r="C82" t="s">
        <v>165</v>
      </c>
      <c r="D82" t="s">
        <v>134</v>
      </c>
      <c r="E82" t="s">
        <v>166</v>
      </c>
      <c r="F82" s="5">
        <v>1005040500</v>
      </c>
      <c r="G82" t="str">
        <f>VLOOKUP(F82,'группы товаров'!$A$1:$C$88,2,0)</f>
        <v>Пилот</v>
      </c>
      <c r="H82" t="str">
        <f>VLOOKUP(Таблица1[[#This Row],[Код товара]],Группа_Товаров,3,0)</f>
        <v>Глазированные</v>
      </c>
      <c r="I82" t="s">
        <v>8</v>
      </c>
      <c r="J82">
        <v>3</v>
      </c>
      <c r="K82" s="6">
        <v>214.65</v>
      </c>
      <c r="L82" s="6">
        <v>242.49</v>
      </c>
      <c r="M82" s="23">
        <f>Таблица1[[#This Row],[Сумма в ценах продажи]]-Таблица1[[#This Row],[Сумма в ценах закупки]]</f>
        <v>27.840000000000003</v>
      </c>
    </row>
    <row r="83" spans="1:13" hidden="1" x14ac:dyDescent="0.3">
      <c r="A83" s="16">
        <v>43054</v>
      </c>
      <c r="B83" t="s">
        <v>7</v>
      </c>
      <c r="C83" t="s">
        <v>282</v>
      </c>
      <c r="D83" t="s">
        <v>134</v>
      </c>
      <c r="E83" t="s">
        <v>283</v>
      </c>
      <c r="F83" s="7">
        <v>1005400001</v>
      </c>
      <c r="G83" t="str">
        <f>VLOOKUP(F83,'группы товаров'!$A$1:$C$88,2,0)</f>
        <v>Лесной орех</v>
      </c>
      <c r="H83" t="str">
        <f>VLOOKUP(Таблица1[[#This Row],[Код товара]],Группа_Товаров,3,0)</f>
        <v>Кремовые</v>
      </c>
      <c r="I83" t="s">
        <v>8</v>
      </c>
      <c r="J83">
        <v>3.4</v>
      </c>
      <c r="K83" s="6">
        <v>243.23600000000002</v>
      </c>
      <c r="L83" s="6">
        <v>276.65800000000002</v>
      </c>
      <c r="M83" s="23">
        <f>Таблица1[[#This Row],[Сумма в ценах продажи]]-Таблица1[[#This Row],[Сумма в ценах закупки]]</f>
        <v>33.421999999999997</v>
      </c>
    </row>
    <row r="84" spans="1:13" hidden="1" x14ac:dyDescent="0.3">
      <c r="A84" s="16">
        <v>43054</v>
      </c>
      <c r="B84" t="s">
        <v>7</v>
      </c>
      <c r="C84" t="s">
        <v>242</v>
      </c>
      <c r="D84" t="s">
        <v>134</v>
      </c>
      <c r="E84" t="s">
        <v>243</v>
      </c>
      <c r="F84" s="5">
        <v>5162402</v>
      </c>
      <c r="G84" t="str">
        <f>VLOOKUP(F84,'группы товаров'!$A$1:$C$88,2,0)</f>
        <v>Лимонно-апельсиновый</v>
      </c>
      <c r="H84" t="str">
        <f>VLOOKUP(Таблица1[[#This Row],[Код товара]],Группа_Товаров,3,0)</f>
        <v>Отливная</v>
      </c>
      <c r="I84" t="s">
        <v>8</v>
      </c>
      <c r="J84">
        <v>3.2</v>
      </c>
      <c r="K84" s="6">
        <v>256.55600000000004</v>
      </c>
      <c r="L84" s="6">
        <v>303.60000000000002</v>
      </c>
      <c r="M84" s="23">
        <f>Таблица1[[#This Row],[Сумма в ценах продажи]]-Таблица1[[#This Row],[Сумма в ценах закупки]]</f>
        <v>47.043999999999983</v>
      </c>
    </row>
    <row r="85" spans="1:13" hidden="1" x14ac:dyDescent="0.3">
      <c r="A85" s="16">
        <v>43054</v>
      </c>
      <c r="B85" t="s">
        <v>10</v>
      </c>
      <c r="C85" t="s">
        <v>400</v>
      </c>
      <c r="D85" t="s">
        <v>156</v>
      </c>
      <c r="E85" t="s">
        <v>401</v>
      </c>
      <c r="F85" s="5">
        <v>573100</v>
      </c>
      <c r="G85" t="str">
        <f>VLOOKUP(F85,'группы товаров'!$A$1:$C$88,2,0)</f>
        <v xml:space="preserve">Пчелка </v>
      </c>
      <c r="H85" t="str">
        <f>VLOOKUP(Таблица1[[#This Row],[Код товара]],Группа_Товаров,3,0)</f>
        <v>Желейные</v>
      </c>
      <c r="I85" t="s">
        <v>8</v>
      </c>
      <c r="J85">
        <v>3</v>
      </c>
      <c r="K85" s="6">
        <v>280.44</v>
      </c>
      <c r="L85" s="6">
        <v>334.08</v>
      </c>
      <c r="M85" s="23">
        <f>Таблица1[[#This Row],[Сумма в ценах продажи]]-Таблица1[[#This Row],[Сумма в ценах закупки]]</f>
        <v>53.639999999999986</v>
      </c>
    </row>
    <row r="86" spans="1:13" hidden="1" x14ac:dyDescent="0.3">
      <c r="A86" s="16">
        <v>43054</v>
      </c>
      <c r="B86" t="s">
        <v>7</v>
      </c>
      <c r="C86" t="s">
        <v>288</v>
      </c>
      <c r="D86" t="s">
        <v>134</v>
      </c>
      <c r="E86" t="s">
        <v>289</v>
      </c>
      <c r="F86" s="5">
        <v>1005201500</v>
      </c>
      <c r="G86" t="str">
        <f>VLOOKUP(F86,'группы товаров'!$A$1:$C$88,2,0)</f>
        <v xml:space="preserve">крем-сгущенное молоко </v>
      </c>
      <c r="H86" t="str">
        <f>VLOOKUP(Таблица1[[#This Row],[Код товара]],Группа_Товаров,3,0)</f>
        <v>Вафельные</v>
      </c>
      <c r="I86" t="s">
        <v>8</v>
      </c>
      <c r="J86">
        <v>2</v>
      </c>
      <c r="K86" s="6">
        <v>330.39080000000001</v>
      </c>
      <c r="L86" s="6">
        <v>397.1</v>
      </c>
      <c r="M86" s="23">
        <f>Таблица1[[#This Row],[Сумма в ценах продажи]]-Таблица1[[#This Row],[Сумма в ценах закупки]]</f>
        <v>66.70920000000001</v>
      </c>
    </row>
    <row r="87" spans="1:13" hidden="1" x14ac:dyDescent="0.3">
      <c r="A87" s="16">
        <v>43054</v>
      </c>
      <c r="B87" t="s">
        <v>21</v>
      </c>
      <c r="C87" t="s">
        <v>626</v>
      </c>
      <c r="D87" t="s">
        <v>147</v>
      </c>
      <c r="E87" t="s">
        <v>627</v>
      </c>
      <c r="F87" s="7">
        <v>1005360000</v>
      </c>
      <c r="G87" t="str">
        <f>VLOOKUP(F87,'группы товаров'!$A$1:$C$88,2,0)</f>
        <v>Вишня в шоколаде</v>
      </c>
      <c r="H87" t="str">
        <f>VLOOKUP(Таблица1[[#This Row],[Код товара]],Группа_Товаров,3,0)</f>
        <v>Кремовые</v>
      </c>
      <c r="I87" t="s">
        <v>8</v>
      </c>
      <c r="J87">
        <v>4</v>
      </c>
      <c r="K87" s="6">
        <v>182.1508</v>
      </c>
      <c r="L87" s="6">
        <v>257.60000000000002</v>
      </c>
      <c r="M87" s="23">
        <f>Таблица1[[#This Row],[Сумма в ценах продажи]]-Таблица1[[#This Row],[Сумма в ценах закупки]]</f>
        <v>75.449200000000019</v>
      </c>
    </row>
    <row r="88" spans="1:13" hidden="1" x14ac:dyDescent="0.3">
      <c r="A88" s="16">
        <v>43054</v>
      </c>
      <c r="B88" t="s">
        <v>7</v>
      </c>
      <c r="C88" t="s">
        <v>199</v>
      </c>
      <c r="D88" t="s">
        <v>134</v>
      </c>
      <c r="E88" t="s">
        <v>200</v>
      </c>
      <c r="F88" s="7">
        <v>1005040200</v>
      </c>
      <c r="G88" t="str">
        <f>VLOOKUP(F88,'группы товаров'!$A$1:$C$88,2,0)</f>
        <v xml:space="preserve">Южный вечер </v>
      </c>
      <c r="H88" t="str">
        <f>VLOOKUP(Таблица1[[#This Row],[Код товара]],Группа_Товаров,3,0)</f>
        <v>Глазированные</v>
      </c>
      <c r="I88" t="s">
        <v>8</v>
      </c>
      <c r="J88">
        <v>4</v>
      </c>
      <c r="K88" s="6">
        <v>820</v>
      </c>
      <c r="L88" s="6">
        <v>933.2</v>
      </c>
      <c r="M88" s="23">
        <f>Таблица1[[#This Row],[Сумма в ценах продажи]]-Таблица1[[#This Row],[Сумма в ценах закупки]]</f>
        <v>113.20000000000005</v>
      </c>
    </row>
    <row r="89" spans="1:13" hidden="1" x14ac:dyDescent="0.3">
      <c r="A89" s="16">
        <v>43054</v>
      </c>
      <c r="B89" t="s">
        <v>7</v>
      </c>
      <c r="C89" t="s">
        <v>295</v>
      </c>
      <c r="D89" t="s">
        <v>147</v>
      </c>
      <c r="E89" t="s">
        <v>296</v>
      </c>
      <c r="F89" s="7">
        <v>5160002</v>
      </c>
      <c r="G89" t="str">
        <f>VLOOKUP(F89,'группы товаров'!$A$1:$C$88,2,0)</f>
        <v>Микс</v>
      </c>
      <c r="H89" t="str">
        <f>VLOOKUP(Таблица1[[#This Row],[Код товара]],Группа_Товаров,3,0)</f>
        <v>Отливная</v>
      </c>
      <c r="I89" t="s">
        <v>8</v>
      </c>
      <c r="J89">
        <v>15</v>
      </c>
      <c r="K89" s="6">
        <v>905.88499999999999</v>
      </c>
      <c r="L89" s="6">
        <v>1030.5</v>
      </c>
      <c r="M89" s="23">
        <f>Таблица1[[#This Row],[Сумма в ценах продажи]]-Таблица1[[#This Row],[Сумма в ценах закупки]]</f>
        <v>124.61500000000001</v>
      </c>
    </row>
    <row r="90" spans="1:13" hidden="1" x14ac:dyDescent="0.3">
      <c r="A90" s="16">
        <v>43054</v>
      </c>
      <c r="B90" t="s">
        <v>7</v>
      </c>
      <c r="C90" t="s">
        <v>246</v>
      </c>
      <c r="D90" t="s">
        <v>156</v>
      </c>
      <c r="E90" t="s">
        <v>247</v>
      </c>
      <c r="F90" s="7">
        <v>1005201100</v>
      </c>
      <c r="G90" t="str">
        <f>VLOOKUP(F90,'группы товаров'!$A$1:$C$88,2,0)</f>
        <v xml:space="preserve">крем-орех </v>
      </c>
      <c r="H90" t="str">
        <f>VLOOKUP(Таблица1[[#This Row],[Код товара]],Группа_Товаров,3,0)</f>
        <v>Вафельные</v>
      </c>
      <c r="I90" t="s">
        <v>8</v>
      </c>
      <c r="J90">
        <v>10</v>
      </c>
      <c r="K90" s="6">
        <v>1173.6955</v>
      </c>
      <c r="L90" s="6">
        <v>1317.5</v>
      </c>
      <c r="M90" s="23">
        <f>Таблица1[[#This Row],[Сумма в ценах продажи]]-Таблица1[[#This Row],[Сумма в ценах закупки]]</f>
        <v>143.80449999999996</v>
      </c>
    </row>
    <row r="91" spans="1:13" hidden="1" x14ac:dyDescent="0.3">
      <c r="A91" s="16">
        <v>43054</v>
      </c>
      <c r="B91" t="s">
        <v>7</v>
      </c>
      <c r="C91" t="s">
        <v>585</v>
      </c>
      <c r="D91" t="s">
        <v>147</v>
      </c>
      <c r="E91" t="s">
        <v>586</v>
      </c>
      <c r="F91" s="5">
        <v>1005400001</v>
      </c>
      <c r="G91" t="str">
        <f>VLOOKUP(F91,'группы товаров'!$A$1:$C$88,2,0)</f>
        <v>Лесной орех</v>
      </c>
      <c r="H91" t="str">
        <f>VLOOKUP(Таблица1[[#This Row],[Код товара]],Группа_Товаров,3,0)</f>
        <v>Кремовые</v>
      </c>
      <c r="I91" t="s">
        <v>8</v>
      </c>
      <c r="J91">
        <v>4.5999999999999996</v>
      </c>
      <c r="K91" s="6">
        <v>1085.9454000000001</v>
      </c>
      <c r="L91" s="6">
        <v>1237.6760000000002</v>
      </c>
      <c r="M91" s="23">
        <f>Таблица1[[#This Row],[Сумма в ценах продажи]]-Таблица1[[#This Row],[Сумма в ценах закупки]]</f>
        <v>151.73060000000009</v>
      </c>
    </row>
    <row r="92" spans="1:13" hidden="1" x14ac:dyDescent="0.3">
      <c r="A92" s="16">
        <v>43054</v>
      </c>
      <c r="B92" t="s">
        <v>23</v>
      </c>
      <c r="C92" t="s">
        <v>711</v>
      </c>
      <c r="D92" t="s">
        <v>147</v>
      </c>
      <c r="E92" t="s">
        <v>712</v>
      </c>
      <c r="F92" s="7">
        <v>5281000</v>
      </c>
      <c r="G92" t="str">
        <f>VLOOKUP(F92,'группы товаров'!$A$1:$C$88,2,0)</f>
        <v>Барбасовая</v>
      </c>
      <c r="H92" t="str">
        <f>VLOOKUP(Таблица1[[#This Row],[Код товара]],Группа_Товаров,3,0)</f>
        <v>Отливная</v>
      </c>
      <c r="I92" t="s">
        <v>8</v>
      </c>
      <c r="J92">
        <v>10</v>
      </c>
      <c r="K92" s="6">
        <v>953.85050000000001</v>
      </c>
      <c r="L92" s="6">
        <v>1150.0999999999999</v>
      </c>
      <c r="M92" s="23">
        <f>Таблица1[[#This Row],[Сумма в ценах продажи]]-Таблица1[[#This Row],[Сумма в ценах закупки]]</f>
        <v>196.2494999999999</v>
      </c>
    </row>
    <row r="93" spans="1:13" hidden="1" x14ac:dyDescent="0.3">
      <c r="A93" s="16">
        <v>43053</v>
      </c>
      <c r="B93" t="s">
        <v>10</v>
      </c>
      <c r="C93" t="s">
        <v>242</v>
      </c>
      <c r="D93" t="s">
        <v>134</v>
      </c>
      <c r="E93" t="s">
        <v>243</v>
      </c>
      <c r="F93" s="5">
        <v>280500</v>
      </c>
      <c r="G93" t="str">
        <f>VLOOKUP(F93,'группы товаров'!$A$1:$C$88,2,0)</f>
        <v>Шипучка микс</v>
      </c>
      <c r="H93" t="str">
        <f>VLOOKUP(Таблица1[[#This Row],[Код товара]],Группа_Товаров,3,0)</f>
        <v>Леденцовая</v>
      </c>
      <c r="I93" t="s">
        <v>8</v>
      </c>
      <c r="J93">
        <v>1</v>
      </c>
      <c r="K93" s="6">
        <v>78.202700000000007</v>
      </c>
      <c r="L93" s="6">
        <v>94.3</v>
      </c>
      <c r="M93" s="23">
        <f>Таблица1[[#This Row],[Сумма в ценах продажи]]-Таблица1[[#This Row],[Сумма в ценах закупки]]</f>
        <v>16.09729999999999</v>
      </c>
    </row>
    <row r="94" spans="1:13" hidden="1" x14ac:dyDescent="0.3">
      <c r="A94" s="16">
        <v>43053</v>
      </c>
      <c r="B94" t="s">
        <v>7</v>
      </c>
      <c r="C94" t="s">
        <v>203</v>
      </c>
      <c r="D94" t="s">
        <v>134</v>
      </c>
      <c r="E94" t="s">
        <v>204</v>
      </c>
      <c r="F94" s="8">
        <v>1500001001</v>
      </c>
      <c r="G94" t="str">
        <f>VLOOKUP(F94,'группы товаров'!$A$1:$C$88,2,0)</f>
        <v>Рулет абрикос-крем</v>
      </c>
      <c r="H94" t="str">
        <f>VLOOKUP(Таблица1[[#This Row],[Код товара]],Группа_Товаров,3,0)</f>
        <v>Бисквиты</v>
      </c>
      <c r="I94" t="s">
        <v>8</v>
      </c>
      <c r="J94">
        <v>3.4</v>
      </c>
      <c r="K94" s="6">
        <v>243.23600000000002</v>
      </c>
      <c r="L94" s="6">
        <v>276.65800000000002</v>
      </c>
      <c r="M94" s="23">
        <f>Таблица1[[#This Row],[Сумма в ценах продажи]]-Таблица1[[#This Row],[Сумма в ценах закупки]]</f>
        <v>33.421999999999997</v>
      </c>
    </row>
    <row r="95" spans="1:13" hidden="1" x14ac:dyDescent="0.3">
      <c r="A95" s="16">
        <v>43053</v>
      </c>
      <c r="B95" t="s">
        <v>7</v>
      </c>
      <c r="C95" t="s">
        <v>153</v>
      </c>
      <c r="D95" t="s">
        <v>134</v>
      </c>
      <c r="E95" t="s">
        <v>154</v>
      </c>
      <c r="F95" s="7">
        <v>20000</v>
      </c>
      <c r="G95" t="str">
        <f>VLOOKUP(F95,'группы товаров'!$A$1:$C$88,2,0)</f>
        <v>Карамель барбарис</v>
      </c>
      <c r="H95" t="str">
        <f>VLOOKUP(Таблица1[[#This Row],[Код товара]],Группа_Товаров,3,0)</f>
        <v>Леденцовая</v>
      </c>
      <c r="I95" t="s">
        <v>8</v>
      </c>
      <c r="J95">
        <v>3.5</v>
      </c>
      <c r="K95" s="6">
        <v>327.18</v>
      </c>
      <c r="L95" s="6">
        <v>372.12</v>
      </c>
      <c r="M95" s="23">
        <f>Таблица1[[#This Row],[Сумма в ценах продажи]]-Таблица1[[#This Row],[Сумма в ценах закупки]]</f>
        <v>44.94</v>
      </c>
    </row>
    <row r="96" spans="1:13" hidden="1" x14ac:dyDescent="0.3">
      <c r="A96" s="16">
        <v>43053</v>
      </c>
      <c r="B96" t="s">
        <v>7</v>
      </c>
      <c r="C96" t="s">
        <v>158</v>
      </c>
      <c r="D96" t="s">
        <v>156</v>
      </c>
      <c r="E96" t="s">
        <v>159</v>
      </c>
      <c r="F96" s="5">
        <v>280500</v>
      </c>
      <c r="G96" t="str">
        <f>VLOOKUP(F96,'группы товаров'!$A$1:$C$88,2,0)</f>
        <v>Шипучка микс</v>
      </c>
      <c r="H96" t="str">
        <f>VLOOKUP(Таблица1[[#This Row],[Код товара]],Группа_Товаров,3,0)</f>
        <v>Леденцовая</v>
      </c>
      <c r="I96" t="s">
        <v>8</v>
      </c>
      <c r="J96">
        <v>5</v>
      </c>
      <c r="K96" s="6">
        <v>391.0385</v>
      </c>
      <c r="L96" s="6">
        <v>444.8</v>
      </c>
      <c r="M96" s="23">
        <f>Таблица1[[#This Row],[Сумма в ценах продажи]]-Таблица1[[#This Row],[Сумма в ценах закупки]]</f>
        <v>53.761500000000012</v>
      </c>
    </row>
    <row r="97" spans="1:13" hidden="1" x14ac:dyDescent="0.3">
      <c r="A97" s="16">
        <v>43053</v>
      </c>
      <c r="B97" t="s">
        <v>7</v>
      </c>
      <c r="C97" t="s">
        <v>270</v>
      </c>
      <c r="D97" t="s">
        <v>134</v>
      </c>
      <c r="E97" t="s">
        <v>271</v>
      </c>
      <c r="F97" s="7">
        <v>20100</v>
      </c>
      <c r="G97" t="str">
        <f>VLOOKUP(F97,'группы товаров'!$A$1:$C$88,2,0)</f>
        <v xml:space="preserve">Карамель дюшес </v>
      </c>
      <c r="H97" t="str">
        <f>VLOOKUP(Таблица1[[#This Row],[Код товара]],Группа_Товаров,3,0)</f>
        <v>Леденцовая</v>
      </c>
      <c r="I97" t="s">
        <v>8</v>
      </c>
      <c r="J97">
        <v>5</v>
      </c>
      <c r="K97" s="6">
        <v>395.9</v>
      </c>
      <c r="L97" s="6">
        <v>450.25</v>
      </c>
      <c r="M97" s="23">
        <f>Таблица1[[#This Row],[Сумма в ценах продажи]]-Таблица1[[#This Row],[Сумма в ценах закупки]]</f>
        <v>54.350000000000023</v>
      </c>
    </row>
    <row r="98" spans="1:13" hidden="1" x14ac:dyDescent="0.3">
      <c r="A98" s="16">
        <v>43053</v>
      </c>
      <c r="B98" t="s">
        <v>23</v>
      </c>
      <c r="C98" t="s">
        <v>234</v>
      </c>
      <c r="D98" t="s">
        <v>147</v>
      </c>
      <c r="E98" t="s">
        <v>235</v>
      </c>
      <c r="F98" s="5">
        <v>1005030501</v>
      </c>
      <c r="G98" t="str">
        <f>VLOOKUP(F98,'группы товаров'!$A$1:$C$88,2,0)</f>
        <v>Орешек</v>
      </c>
      <c r="H98" t="str">
        <f>VLOOKUP(Таблица1[[#This Row],[Код товара]],Группа_Товаров,3,0)</f>
        <v>Глазированные</v>
      </c>
      <c r="I98" t="s">
        <v>8</v>
      </c>
      <c r="J98">
        <v>2.8</v>
      </c>
      <c r="K98" s="6">
        <v>280.42</v>
      </c>
      <c r="L98" s="6">
        <v>338.1</v>
      </c>
      <c r="M98" s="23">
        <f>Таблица1[[#This Row],[Сумма в ценах продажи]]-Таблица1[[#This Row],[Сумма в ценах закупки]]</f>
        <v>57.680000000000007</v>
      </c>
    </row>
    <row r="99" spans="1:13" hidden="1" x14ac:dyDescent="0.3">
      <c r="A99" s="16">
        <v>43053</v>
      </c>
      <c r="B99" t="s">
        <v>7</v>
      </c>
      <c r="C99" t="s">
        <v>270</v>
      </c>
      <c r="D99" t="s">
        <v>134</v>
      </c>
      <c r="E99" t="s">
        <v>271</v>
      </c>
      <c r="F99" s="5">
        <v>1005244600</v>
      </c>
      <c r="G99" t="str">
        <f>VLOOKUP(F99,'группы товаров'!$A$1:$C$88,2,0)</f>
        <v>Кремовые</v>
      </c>
      <c r="H99" t="str">
        <f>VLOOKUP(Таблица1[[#This Row],[Код товара]],Группа_Товаров,3,0)</f>
        <v>Кремовые</v>
      </c>
      <c r="I99" t="s">
        <v>8</v>
      </c>
      <c r="J99">
        <v>2.7</v>
      </c>
      <c r="K99" s="6">
        <v>479.15309999999999</v>
      </c>
      <c r="L99" s="6">
        <v>547.803</v>
      </c>
      <c r="M99" s="23">
        <f>Таблица1[[#This Row],[Сумма в ценах продажи]]-Таблица1[[#This Row],[Сумма в ценах закупки]]</f>
        <v>68.649900000000002</v>
      </c>
    </row>
    <row r="100" spans="1:13" hidden="1" x14ac:dyDescent="0.3">
      <c r="A100" s="16">
        <v>43053</v>
      </c>
      <c r="B100" t="s">
        <v>7</v>
      </c>
      <c r="C100" t="s">
        <v>472</v>
      </c>
      <c r="D100" t="s">
        <v>147</v>
      </c>
      <c r="E100" t="s">
        <v>473</v>
      </c>
      <c r="F100" s="5">
        <v>1005201100</v>
      </c>
      <c r="G100" t="str">
        <f>VLOOKUP(F100,'группы товаров'!$A$1:$C$88,2,0)</f>
        <v xml:space="preserve">крем-орех </v>
      </c>
      <c r="H100" t="str">
        <f>VLOOKUP(Таблица1[[#This Row],[Код товара]],Группа_Товаров,3,0)</f>
        <v>Вафельные</v>
      </c>
      <c r="I100" t="s">
        <v>8</v>
      </c>
      <c r="J100">
        <v>2</v>
      </c>
      <c r="K100" s="6">
        <v>324.30540000000002</v>
      </c>
      <c r="L100" s="6">
        <v>397.1</v>
      </c>
      <c r="M100" s="23">
        <f>Таблица1[[#This Row],[Сумма в ценах продажи]]-Таблица1[[#This Row],[Сумма в ценах закупки]]</f>
        <v>72.794600000000003</v>
      </c>
    </row>
    <row r="101" spans="1:13" hidden="1" x14ac:dyDescent="0.3">
      <c r="A101" s="16">
        <v>43053</v>
      </c>
      <c r="B101" t="s">
        <v>7</v>
      </c>
      <c r="C101" t="s">
        <v>177</v>
      </c>
      <c r="D101" t="s">
        <v>131</v>
      </c>
      <c r="E101" t="s">
        <v>178</v>
      </c>
      <c r="F101" s="7">
        <v>1005244000</v>
      </c>
      <c r="G101" t="str">
        <f>VLOOKUP(F101,'группы товаров'!$A$1:$C$88,2,0)</f>
        <v>Кофейные</v>
      </c>
      <c r="H101" t="str">
        <f>VLOOKUP(Таблица1[[#This Row],[Код товара]],Группа_Товаров,3,0)</f>
        <v>Кремовые</v>
      </c>
      <c r="I101" t="s">
        <v>8</v>
      </c>
      <c r="J101">
        <v>2.2999999999999998</v>
      </c>
      <c r="K101" s="6">
        <v>658.21300000000008</v>
      </c>
      <c r="L101" s="6">
        <v>748.7</v>
      </c>
      <c r="M101" s="23">
        <f>Таблица1[[#This Row],[Сумма в ценах продажи]]-Таблица1[[#This Row],[Сумма в ценах закупки]]</f>
        <v>90.486999999999966</v>
      </c>
    </row>
    <row r="102" spans="1:13" hidden="1" x14ac:dyDescent="0.3">
      <c r="A102" s="16">
        <v>43053</v>
      </c>
      <c r="B102" t="s">
        <v>10</v>
      </c>
      <c r="C102" t="s">
        <v>288</v>
      </c>
      <c r="D102" t="s">
        <v>134</v>
      </c>
      <c r="E102" t="s">
        <v>289</v>
      </c>
      <c r="F102" s="5">
        <v>1005201100</v>
      </c>
      <c r="G102" t="str">
        <f>VLOOKUP(F102,'группы товаров'!$A$1:$C$88,2,0)</f>
        <v xml:space="preserve">крем-орех </v>
      </c>
      <c r="H102" t="str">
        <f>VLOOKUP(Таблица1[[#This Row],[Код товара]],Группа_Товаров,3,0)</f>
        <v>Вафельные</v>
      </c>
      <c r="I102" t="s">
        <v>8</v>
      </c>
      <c r="J102">
        <v>2</v>
      </c>
      <c r="K102" s="6">
        <v>324.30540000000002</v>
      </c>
      <c r="L102" s="6">
        <v>415.92</v>
      </c>
      <c r="M102" s="23">
        <f>Таблица1[[#This Row],[Сумма в ценах продажи]]-Таблица1[[#This Row],[Сумма в ценах закупки]]</f>
        <v>91.614599999999996</v>
      </c>
    </row>
    <row r="103" spans="1:13" hidden="1" x14ac:dyDescent="0.3">
      <c r="A103" s="16">
        <v>43053</v>
      </c>
      <c r="B103" t="s">
        <v>7</v>
      </c>
      <c r="C103" t="s">
        <v>240</v>
      </c>
      <c r="D103" t="s">
        <v>156</v>
      </c>
      <c r="E103" t="s">
        <v>241</v>
      </c>
      <c r="F103" s="5">
        <v>20100</v>
      </c>
      <c r="G103" t="str">
        <f>VLOOKUP(F103,'группы товаров'!$A$1:$C$88,2,0)</f>
        <v xml:space="preserve">Карамель дюшес </v>
      </c>
      <c r="H103" t="str">
        <f>VLOOKUP(Таблица1[[#This Row],[Код товара]],Группа_Товаров,3,0)</f>
        <v>Леденцовая</v>
      </c>
      <c r="I103" t="s">
        <v>8</v>
      </c>
      <c r="J103">
        <v>16</v>
      </c>
      <c r="K103" s="6">
        <v>853.71360000000004</v>
      </c>
      <c r="L103" s="6">
        <v>972</v>
      </c>
      <c r="M103" s="23">
        <f>Таблица1[[#This Row],[Сумма в ценах продажи]]-Таблица1[[#This Row],[Сумма в ценах закупки]]</f>
        <v>118.28639999999996</v>
      </c>
    </row>
    <row r="104" spans="1:13" hidden="1" x14ac:dyDescent="0.3">
      <c r="A104" s="16">
        <v>43053</v>
      </c>
      <c r="B104" t="s">
        <v>16</v>
      </c>
      <c r="C104" t="s">
        <v>142</v>
      </c>
      <c r="D104" t="s">
        <v>134</v>
      </c>
      <c r="E104" t="s">
        <v>143</v>
      </c>
      <c r="F104" s="7">
        <v>1005051700</v>
      </c>
      <c r="G104" t="str">
        <f>VLOOKUP(F104,'группы товаров'!$A$1:$C$88,2,0)</f>
        <v>Аромат мяты</v>
      </c>
      <c r="H104" t="str">
        <f>VLOOKUP(Таблица1[[#This Row],[Код товара]],Группа_Товаров,3,0)</f>
        <v>Помадка</v>
      </c>
      <c r="I104" t="s">
        <v>8</v>
      </c>
      <c r="J104">
        <v>5</v>
      </c>
      <c r="K104" s="6">
        <v>296.55700000000002</v>
      </c>
      <c r="L104" s="6">
        <v>463.35</v>
      </c>
      <c r="M104" s="23">
        <f>Таблица1[[#This Row],[Сумма в ценах продажи]]-Таблица1[[#This Row],[Сумма в ценах закупки]]</f>
        <v>166.79300000000001</v>
      </c>
    </row>
    <row r="105" spans="1:13" hidden="1" x14ac:dyDescent="0.3">
      <c r="A105" s="16">
        <v>43052</v>
      </c>
      <c r="B105" t="s">
        <v>16</v>
      </c>
      <c r="C105" t="s">
        <v>149</v>
      </c>
      <c r="D105" t="s">
        <v>134</v>
      </c>
      <c r="E105" t="s">
        <v>150</v>
      </c>
      <c r="F105" s="5">
        <v>1005052500</v>
      </c>
      <c r="G105" t="str">
        <f>VLOOKUP(F105,'группы товаров'!$A$1:$C$88,2,0)</f>
        <v>желе в помаде</v>
      </c>
      <c r="H105" t="str">
        <f>VLOOKUP(Таблица1[[#This Row],[Код товара]],Группа_Товаров,3,0)</f>
        <v>Помадка</v>
      </c>
      <c r="I105" t="s">
        <v>8</v>
      </c>
      <c r="J105">
        <v>3.5</v>
      </c>
      <c r="K105" s="6">
        <v>384.55830000000003</v>
      </c>
      <c r="L105" s="6">
        <v>414.33</v>
      </c>
      <c r="M105" s="23">
        <f>Таблица1[[#This Row],[Сумма в ценах продажи]]-Таблица1[[#This Row],[Сумма в ценах закупки]]</f>
        <v>29.771699999999953</v>
      </c>
    </row>
    <row r="106" spans="1:13" hidden="1" x14ac:dyDescent="0.3">
      <c r="A106" s="16">
        <v>43052</v>
      </c>
      <c r="B106" t="s">
        <v>7</v>
      </c>
      <c r="C106" t="s">
        <v>140</v>
      </c>
      <c r="D106" t="s">
        <v>134</v>
      </c>
      <c r="E106" t="s">
        <v>141</v>
      </c>
      <c r="F106" s="7">
        <v>1005050400</v>
      </c>
      <c r="G106" t="str">
        <f>VLOOKUP(F106,'группы товаров'!$A$1:$C$88,2,0)</f>
        <v>Золотой кокос</v>
      </c>
      <c r="H106" t="str">
        <f>VLOOKUP(Таблица1[[#This Row],[Код товара]],Группа_Товаров,3,0)</f>
        <v>Помадка</v>
      </c>
      <c r="I106" t="s">
        <v>8</v>
      </c>
      <c r="J106">
        <v>1.65</v>
      </c>
      <c r="K106" s="6">
        <v>230.54680000000002</v>
      </c>
      <c r="L106" s="6">
        <v>262.57</v>
      </c>
      <c r="M106" s="23">
        <f>Таблица1[[#This Row],[Сумма в ценах продажи]]-Таблица1[[#This Row],[Сумма в ценах закупки]]</f>
        <v>32.023199999999974</v>
      </c>
    </row>
    <row r="107" spans="1:13" hidden="1" x14ac:dyDescent="0.3">
      <c r="A107" s="16">
        <v>43052</v>
      </c>
      <c r="B107" t="s">
        <v>10</v>
      </c>
      <c r="C107" t="s">
        <v>210</v>
      </c>
      <c r="D107" t="s">
        <v>156</v>
      </c>
      <c r="E107" t="s">
        <v>211</v>
      </c>
      <c r="F107" s="7">
        <v>5160002</v>
      </c>
      <c r="G107" t="str">
        <f>VLOOKUP(F107,'группы товаров'!$A$1:$C$88,2,0)</f>
        <v>Микс</v>
      </c>
      <c r="H107" t="str">
        <f>VLOOKUP(Таблица1[[#This Row],[Код товара]],Группа_Товаров,3,0)</f>
        <v>Отливная</v>
      </c>
      <c r="I107" t="s">
        <v>8</v>
      </c>
      <c r="J107">
        <v>1</v>
      </c>
      <c r="K107" s="6">
        <v>108.1794</v>
      </c>
      <c r="L107" s="6">
        <v>143.75</v>
      </c>
      <c r="M107" s="23">
        <f>Таблица1[[#This Row],[Сумма в ценах продажи]]-Таблица1[[#This Row],[Сумма в ценах закупки]]</f>
        <v>35.570599999999999</v>
      </c>
    </row>
    <row r="108" spans="1:13" hidden="1" x14ac:dyDescent="0.3">
      <c r="A108" s="16">
        <v>43052</v>
      </c>
      <c r="B108" t="s">
        <v>23</v>
      </c>
      <c r="C108" t="s">
        <v>193</v>
      </c>
      <c r="D108" t="s">
        <v>134</v>
      </c>
      <c r="E108" t="s">
        <v>194</v>
      </c>
      <c r="F108" s="5">
        <v>1005040600</v>
      </c>
      <c r="G108" t="str">
        <f>VLOOKUP(F108,'группы товаров'!$A$1:$C$88,2,0)</f>
        <v xml:space="preserve">Морская звезда </v>
      </c>
      <c r="H108" t="str">
        <f>VLOOKUP(Таблица1[[#This Row],[Код товара]],Группа_Товаров,3,0)</f>
        <v>Глазированные</v>
      </c>
      <c r="I108" t="s">
        <v>8</v>
      </c>
      <c r="J108">
        <v>3</v>
      </c>
      <c r="K108" s="6">
        <v>214.65</v>
      </c>
      <c r="L108" s="6">
        <v>258.75</v>
      </c>
      <c r="M108" s="23">
        <f>Таблица1[[#This Row],[Сумма в ценах продажи]]-Таблица1[[#This Row],[Сумма в ценах закупки]]</f>
        <v>44.099999999999994</v>
      </c>
    </row>
    <row r="109" spans="1:13" hidden="1" x14ac:dyDescent="0.3">
      <c r="A109" s="16">
        <v>43052</v>
      </c>
      <c r="B109" t="s">
        <v>7</v>
      </c>
      <c r="C109" t="s">
        <v>195</v>
      </c>
      <c r="D109" t="s">
        <v>131</v>
      </c>
      <c r="E109" t="s">
        <v>196</v>
      </c>
      <c r="F109" s="5">
        <v>190000</v>
      </c>
      <c r="G109" t="str">
        <f>VLOOKUP(F109,'группы товаров'!$A$1:$C$88,2,0)</f>
        <v>Капри молоко</v>
      </c>
      <c r="H109" t="str">
        <f>VLOOKUP(Таблица1[[#This Row],[Код товара]],Группа_Товаров,3,0)</f>
        <v>Отливная</v>
      </c>
      <c r="I109" t="s">
        <v>8</v>
      </c>
      <c r="J109">
        <v>5</v>
      </c>
      <c r="K109" s="6">
        <v>389.8365</v>
      </c>
      <c r="L109" s="6">
        <v>444.8</v>
      </c>
      <c r="M109" s="23">
        <f>Таблица1[[#This Row],[Сумма в ценах продажи]]-Таблица1[[#This Row],[Сумма в ценах закупки]]</f>
        <v>54.96350000000001</v>
      </c>
    </row>
    <row r="110" spans="1:13" hidden="1" x14ac:dyDescent="0.3">
      <c r="A110" s="16">
        <v>43052</v>
      </c>
      <c r="B110" t="s">
        <v>7</v>
      </c>
      <c r="C110" t="s">
        <v>242</v>
      </c>
      <c r="D110" t="s">
        <v>134</v>
      </c>
      <c r="E110" t="s">
        <v>243</v>
      </c>
      <c r="F110" s="5">
        <v>1005712005</v>
      </c>
      <c r="G110" t="str">
        <f>VLOOKUP(F110,'группы товаров'!$A$1:$C$88,2,0)</f>
        <v>Золотой теленок</v>
      </c>
      <c r="H110" t="str">
        <f>VLOOKUP(Таблица1[[#This Row],[Код товара]],Группа_Товаров,3,0)</f>
        <v>Глазированные</v>
      </c>
      <c r="I110" t="s">
        <v>8</v>
      </c>
      <c r="J110">
        <v>4.8</v>
      </c>
      <c r="K110" s="6">
        <v>506.25840000000005</v>
      </c>
      <c r="L110" s="6">
        <v>580.79999999999995</v>
      </c>
      <c r="M110" s="23">
        <f>Таблица1[[#This Row],[Сумма в ценах продажи]]-Таблица1[[#This Row],[Сумма в ценах закупки]]</f>
        <v>74.541599999999903</v>
      </c>
    </row>
    <row r="111" spans="1:13" hidden="1" x14ac:dyDescent="0.3">
      <c r="A111" s="16">
        <v>43052</v>
      </c>
      <c r="B111" t="s">
        <v>7</v>
      </c>
      <c r="C111" t="s">
        <v>210</v>
      </c>
      <c r="D111" t="s">
        <v>156</v>
      </c>
      <c r="E111" t="s">
        <v>211</v>
      </c>
      <c r="F111" s="7">
        <v>270200</v>
      </c>
      <c r="G111" t="str">
        <f>VLOOKUP(F111,'группы товаров'!$A$1:$C$88,2,0)</f>
        <v>Шипучка апельсин</v>
      </c>
      <c r="H111" t="str">
        <f>VLOOKUP(Таблица1[[#This Row],[Код товара]],Группа_Товаров,3,0)</f>
        <v>Леденцовая</v>
      </c>
      <c r="I111" t="s">
        <v>8</v>
      </c>
      <c r="J111">
        <v>3.5</v>
      </c>
      <c r="K111" s="6">
        <v>684.35500000000002</v>
      </c>
      <c r="L111" s="6">
        <v>778.43499999999995</v>
      </c>
      <c r="M111" s="23">
        <f>Таблица1[[#This Row],[Сумма в ценах продажи]]-Таблица1[[#This Row],[Сумма в ценах закупки]]</f>
        <v>94.079999999999927</v>
      </c>
    </row>
    <row r="112" spans="1:13" hidden="1" x14ac:dyDescent="0.3">
      <c r="A112" s="16">
        <v>43052</v>
      </c>
      <c r="B112" t="s">
        <v>10</v>
      </c>
      <c r="C112" t="s">
        <v>260</v>
      </c>
      <c r="D112" t="s">
        <v>134</v>
      </c>
      <c r="E112" t="s">
        <v>261</v>
      </c>
      <c r="F112" s="5">
        <v>573100</v>
      </c>
      <c r="G112" t="str">
        <f>VLOOKUP(F112,'группы товаров'!$A$1:$C$88,2,0)</f>
        <v xml:space="preserve">Пчелка </v>
      </c>
      <c r="H112" t="str">
        <f>VLOOKUP(Таблица1[[#This Row],[Код товара]],Группа_Товаров,3,0)</f>
        <v>Желейные</v>
      </c>
      <c r="I112" t="s">
        <v>8</v>
      </c>
      <c r="J112">
        <v>5</v>
      </c>
      <c r="K112" s="6">
        <v>467.4</v>
      </c>
      <c r="L112" s="6">
        <v>563.5</v>
      </c>
      <c r="M112" s="23">
        <f>Таблица1[[#This Row],[Сумма в ценах продажи]]-Таблица1[[#This Row],[Сумма в ценах закупки]]</f>
        <v>96.100000000000023</v>
      </c>
    </row>
    <row r="113" spans="1:13" hidden="1" x14ac:dyDescent="0.3">
      <c r="A113" s="16">
        <v>43052</v>
      </c>
      <c r="B113" t="s">
        <v>7</v>
      </c>
      <c r="C113" t="s">
        <v>167</v>
      </c>
      <c r="D113" t="s">
        <v>134</v>
      </c>
      <c r="E113" t="s">
        <v>168</v>
      </c>
      <c r="F113" s="7">
        <v>1005212000</v>
      </c>
      <c r="G113" t="str">
        <f>VLOOKUP(F113,'группы товаров'!$A$1:$C$88,2,0)</f>
        <v xml:space="preserve">Знаки Зодиака </v>
      </c>
      <c r="H113" t="str">
        <f>VLOOKUP(Таблица1[[#This Row],[Код товара]],Группа_Товаров,3,0)</f>
        <v>Вафельные</v>
      </c>
      <c r="I113" t="s">
        <v>8</v>
      </c>
      <c r="J113">
        <v>16</v>
      </c>
      <c r="K113" s="6">
        <v>854.64480000000003</v>
      </c>
      <c r="L113" s="6">
        <v>968.48</v>
      </c>
      <c r="M113" s="23">
        <f>Таблица1[[#This Row],[Сумма в ценах продажи]]-Таблица1[[#This Row],[Сумма в ценах закупки]]</f>
        <v>113.83519999999999</v>
      </c>
    </row>
    <row r="114" spans="1:13" hidden="1" x14ac:dyDescent="0.3">
      <c r="A114" s="16">
        <v>43052</v>
      </c>
      <c r="B114" t="s">
        <v>7</v>
      </c>
      <c r="C114" t="s">
        <v>311</v>
      </c>
      <c r="D114" t="s">
        <v>134</v>
      </c>
      <c r="E114" t="s">
        <v>312</v>
      </c>
      <c r="F114" s="7">
        <v>1005050400</v>
      </c>
      <c r="G114" t="str">
        <f>VLOOKUP(F114,'группы товаров'!$A$1:$C$88,2,0)</f>
        <v>Золотой кокос</v>
      </c>
      <c r="H114" t="str">
        <f>VLOOKUP(Таблица1[[#This Row],[Код товара]],Группа_Товаров,3,0)</f>
        <v>Помадка</v>
      </c>
      <c r="I114" t="s">
        <v>8</v>
      </c>
      <c r="J114">
        <v>3</v>
      </c>
      <c r="K114" s="6">
        <v>588.2106</v>
      </c>
      <c r="L114" s="6">
        <v>732.3</v>
      </c>
      <c r="M114" s="23">
        <f>Таблица1[[#This Row],[Сумма в ценах продажи]]-Таблица1[[#This Row],[Сумма в ценах закупки]]</f>
        <v>144.08939999999996</v>
      </c>
    </row>
    <row r="115" spans="1:13" hidden="1" x14ac:dyDescent="0.3">
      <c r="A115" s="16">
        <v>43052</v>
      </c>
      <c r="B115" t="s">
        <v>7</v>
      </c>
      <c r="C115" t="s">
        <v>138</v>
      </c>
      <c r="D115" t="s">
        <v>134</v>
      </c>
      <c r="E115" t="s">
        <v>139</v>
      </c>
      <c r="F115" s="7">
        <v>1005212000</v>
      </c>
      <c r="G115" t="str">
        <f>VLOOKUP(F115,'группы товаров'!$A$1:$C$88,2,0)</f>
        <v xml:space="preserve">Знаки Зодиака </v>
      </c>
      <c r="H115" t="str">
        <f>VLOOKUP(Таблица1[[#This Row],[Код товара]],Группа_Товаров,3,0)</f>
        <v>Вафельные</v>
      </c>
      <c r="I115" t="s">
        <v>8</v>
      </c>
      <c r="J115">
        <v>4.5999999999999996</v>
      </c>
      <c r="K115" s="6">
        <v>1088.1760000000002</v>
      </c>
      <c r="L115" s="6">
        <v>1237.6760000000002</v>
      </c>
      <c r="M115" s="23">
        <f>Таблица1[[#This Row],[Сумма в ценах продажи]]-Таблица1[[#This Row],[Сумма в ценах закупки]]</f>
        <v>149.5</v>
      </c>
    </row>
    <row r="116" spans="1:13" hidden="1" x14ac:dyDescent="0.3">
      <c r="A116" s="16">
        <v>43052</v>
      </c>
      <c r="B116" t="s">
        <v>7</v>
      </c>
      <c r="C116" t="s">
        <v>149</v>
      </c>
      <c r="D116" t="s">
        <v>134</v>
      </c>
      <c r="E116" t="s">
        <v>150</v>
      </c>
      <c r="F116" s="7">
        <v>1005040200</v>
      </c>
      <c r="G116" t="str">
        <f>VLOOKUP(F116,'группы товаров'!$A$1:$C$88,2,0)</f>
        <v xml:space="preserve">Южный вечер </v>
      </c>
      <c r="H116" t="str">
        <f>VLOOKUP(Таблица1[[#This Row],[Код товара]],Группа_Товаров,3,0)</f>
        <v>Глазированные</v>
      </c>
      <c r="I116" t="s">
        <v>8</v>
      </c>
      <c r="J116">
        <v>12</v>
      </c>
      <c r="K116" s="6">
        <v>1157.9724000000001</v>
      </c>
      <c r="L116" s="6">
        <v>1341</v>
      </c>
      <c r="M116" s="23">
        <f>Таблица1[[#This Row],[Сумма в ценах продажи]]-Таблица1[[#This Row],[Сумма в ценах закупки]]</f>
        <v>183.02759999999989</v>
      </c>
    </row>
    <row r="117" spans="1:13" hidden="1" x14ac:dyDescent="0.3">
      <c r="A117" s="16">
        <v>43049</v>
      </c>
      <c r="B117" t="s">
        <v>10</v>
      </c>
      <c r="C117" t="s">
        <v>491</v>
      </c>
      <c r="D117" t="s">
        <v>147</v>
      </c>
      <c r="E117" t="s">
        <v>492</v>
      </c>
      <c r="F117" s="7">
        <v>1005400001</v>
      </c>
      <c r="G117" t="str">
        <f>VLOOKUP(F117,'группы товаров'!$A$1:$C$88,2,0)</f>
        <v>Лесной орех</v>
      </c>
      <c r="H117" t="str">
        <f>VLOOKUP(Таблица1[[#This Row],[Код товара]],Группа_Товаров,3,0)</f>
        <v>Кремовые</v>
      </c>
      <c r="I117" t="s">
        <v>8</v>
      </c>
      <c r="J117">
        <v>0.26</v>
      </c>
      <c r="K117" s="6">
        <v>30.928000000000001</v>
      </c>
      <c r="L117" s="6">
        <v>44.3</v>
      </c>
      <c r="M117" s="23">
        <f>Таблица1[[#This Row],[Сумма в ценах продажи]]-Таблица1[[#This Row],[Сумма в ценах закупки]]</f>
        <v>13.371999999999996</v>
      </c>
    </row>
    <row r="118" spans="1:13" hidden="1" x14ac:dyDescent="0.3">
      <c r="A118" s="16">
        <v>43049</v>
      </c>
      <c r="B118" t="s">
        <v>16</v>
      </c>
      <c r="C118" t="s">
        <v>460</v>
      </c>
      <c r="D118" t="s">
        <v>147</v>
      </c>
      <c r="E118" t="s">
        <v>461</v>
      </c>
      <c r="F118" s="5">
        <v>1005052600</v>
      </c>
      <c r="G118" t="str">
        <f>VLOOKUP(F118,'группы товаров'!$A$1:$C$88,2,0)</f>
        <v>Желе апельсина</v>
      </c>
      <c r="H118" t="str">
        <f>VLOOKUP(Таблица1[[#This Row],[Код товара]],Группа_Товаров,3,0)</f>
        <v>Помадка</v>
      </c>
      <c r="I118" t="s">
        <v>8</v>
      </c>
      <c r="J118">
        <v>3.5</v>
      </c>
      <c r="K118" s="6">
        <v>382.39180000000005</v>
      </c>
      <c r="L118" s="6">
        <v>414.33</v>
      </c>
      <c r="M118" s="23">
        <f>Таблица1[[#This Row],[Сумма в ценах продажи]]-Таблица1[[#This Row],[Сумма в ценах закупки]]</f>
        <v>31.938199999999938</v>
      </c>
    </row>
    <row r="119" spans="1:13" hidden="1" x14ac:dyDescent="0.3">
      <c r="A119" s="16">
        <v>43049</v>
      </c>
      <c r="B119" t="s">
        <v>10</v>
      </c>
      <c r="C119" t="s">
        <v>250</v>
      </c>
      <c r="D119" t="s">
        <v>208</v>
      </c>
      <c r="E119" t="s">
        <v>251</v>
      </c>
      <c r="F119" s="7">
        <v>1005053500</v>
      </c>
      <c r="G119" t="str">
        <f>VLOOKUP(F119,'группы товаров'!$A$1:$C$88,2,0)</f>
        <v>Тоффи в помаде</v>
      </c>
      <c r="H119" t="str">
        <f>VLOOKUP(Таблица1[[#This Row],[Код товара]],Группа_Товаров,3,0)</f>
        <v>Помадка</v>
      </c>
      <c r="I119" t="s">
        <v>8</v>
      </c>
      <c r="J119">
        <v>2</v>
      </c>
      <c r="K119" s="6">
        <v>96.773400000000009</v>
      </c>
      <c r="L119" s="6">
        <v>128.80000000000001</v>
      </c>
      <c r="M119" s="23">
        <f>Таблица1[[#This Row],[Сумма в ценах продажи]]-Таблица1[[#This Row],[Сумма в ценах закупки]]</f>
        <v>32.026600000000002</v>
      </c>
    </row>
    <row r="120" spans="1:13" hidden="1" x14ac:dyDescent="0.3">
      <c r="A120" s="16">
        <v>43049</v>
      </c>
      <c r="B120" t="s">
        <v>7</v>
      </c>
      <c r="C120" t="s">
        <v>210</v>
      </c>
      <c r="D120" t="s">
        <v>156</v>
      </c>
      <c r="E120" t="s">
        <v>211</v>
      </c>
      <c r="F120" s="7">
        <v>15000</v>
      </c>
      <c r="G120" t="str">
        <f>VLOOKUP(F120,'группы товаров'!$A$1:$C$88,2,0)</f>
        <v>Цитрусовый коктейль</v>
      </c>
      <c r="H120" t="str">
        <f>VLOOKUP(Таблица1[[#This Row],[Код товара]],Группа_Товаров,3,0)</f>
        <v>Отливная</v>
      </c>
      <c r="I120" t="s">
        <v>8</v>
      </c>
      <c r="J120">
        <v>1.65</v>
      </c>
      <c r="K120" s="6">
        <v>229.9539</v>
      </c>
      <c r="L120" s="6">
        <v>262.57</v>
      </c>
      <c r="M120" s="23">
        <f>Таблица1[[#This Row],[Сумма в ценах продажи]]-Таблица1[[#This Row],[Сумма в ценах закупки]]</f>
        <v>32.616099999999989</v>
      </c>
    </row>
    <row r="121" spans="1:13" hidden="1" x14ac:dyDescent="0.3">
      <c r="A121" s="16">
        <v>43049</v>
      </c>
      <c r="B121" t="s">
        <v>7</v>
      </c>
      <c r="C121" t="s">
        <v>162</v>
      </c>
      <c r="D121" t="s">
        <v>134</v>
      </c>
      <c r="E121" t="s">
        <v>164</v>
      </c>
      <c r="F121" s="7">
        <v>1005712365</v>
      </c>
      <c r="G121" t="str">
        <f>VLOOKUP(F121,'группы товаров'!$A$1:$C$88,2,0)</f>
        <v>Желе в помаде</v>
      </c>
      <c r="H121" t="str">
        <f>VLOOKUP(Таблица1[[#This Row],[Код товара]],Группа_Товаров,3,0)</f>
        <v>Глазированные</v>
      </c>
      <c r="I121" t="s">
        <v>8</v>
      </c>
      <c r="J121">
        <v>1.96</v>
      </c>
      <c r="K121" s="6">
        <v>562.79999999999995</v>
      </c>
      <c r="L121" s="6">
        <v>640.1</v>
      </c>
      <c r="M121" s="23">
        <f>Таблица1[[#This Row],[Сумма в ценах продажи]]-Таблица1[[#This Row],[Сумма в ценах закупки]]</f>
        <v>77.300000000000068</v>
      </c>
    </row>
    <row r="122" spans="1:13" hidden="1" x14ac:dyDescent="0.3">
      <c r="A122" s="16">
        <v>43049</v>
      </c>
      <c r="B122" t="s">
        <v>7</v>
      </c>
      <c r="C122" t="s">
        <v>160</v>
      </c>
      <c r="D122" t="s">
        <v>134</v>
      </c>
      <c r="E122" t="s">
        <v>161</v>
      </c>
      <c r="F122" s="5">
        <v>580000</v>
      </c>
      <c r="G122" t="str">
        <f>VLOOKUP(F122,'группы товаров'!$A$1:$C$88,2,0)</f>
        <v>Вишня</v>
      </c>
      <c r="H122" t="str">
        <f>VLOOKUP(Таблица1[[#This Row],[Код товара]],Группа_Товаров,3,0)</f>
        <v>Желейные</v>
      </c>
      <c r="I122" t="s">
        <v>8</v>
      </c>
      <c r="J122">
        <v>8</v>
      </c>
      <c r="K122" s="6">
        <v>595.30560000000003</v>
      </c>
      <c r="L122" s="6">
        <v>673.84</v>
      </c>
      <c r="M122" s="23">
        <f>Таблица1[[#This Row],[Сумма в ценах продажи]]-Таблица1[[#This Row],[Сумма в ценах закупки]]</f>
        <v>78.534400000000005</v>
      </c>
    </row>
    <row r="123" spans="1:13" hidden="1" x14ac:dyDescent="0.3">
      <c r="A123" s="16">
        <v>43049</v>
      </c>
      <c r="B123" t="s">
        <v>7</v>
      </c>
      <c r="C123" t="s">
        <v>201</v>
      </c>
      <c r="D123" t="s">
        <v>134</v>
      </c>
      <c r="E123" t="s">
        <v>202</v>
      </c>
      <c r="F123" s="7">
        <v>1005212000</v>
      </c>
      <c r="G123" t="str">
        <f>VLOOKUP(F123,'группы товаров'!$A$1:$C$88,2,0)</f>
        <v xml:space="preserve">Знаки Зодиака </v>
      </c>
      <c r="H123" t="str">
        <f>VLOOKUP(Таблица1[[#This Row],[Код товара]],Группа_Товаров,3,0)</f>
        <v>Вафельные</v>
      </c>
      <c r="I123" t="s">
        <v>8</v>
      </c>
      <c r="J123">
        <v>2.198</v>
      </c>
      <c r="K123" s="6">
        <v>854.55439999999999</v>
      </c>
      <c r="L123" s="6">
        <v>972.02</v>
      </c>
      <c r="M123" s="23">
        <f>Таблица1[[#This Row],[Сумма в ценах продажи]]-Таблица1[[#This Row],[Сумма в ценах закупки]]</f>
        <v>117.46559999999999</v>
      </c>
    </row>
    <row r="124" spans="1:13" hidden="1" x14ac:dyDescent="0.3">
      <c r="A124" s="16">
        <v>43049</v>
      </c>
      <c r="B124" t="s">
        <v>7</v>
      </c>
      <c r="C124" t="s">
        <v>133</v>
      </c>
      <c r="D124" t="s">
        <v>134</v>
      </c>
      <c r="E124" t="s">
        <v>135</v>
      </c>
      <c r="F124" s="5">
        <v>1005360000</v>
      </c>
      <c r="G124" t="str">
        <f>VLOOKUP(F124,'группы товаров'!$A$1:$C$88,2,0)</f>
        <v>Вишня в шоколаде</v>
      </c>
      <c r="H124" t="str">
        <f>VLOOKUP(Таблица1[[#This Row],[Код товара]],Группа_Товаров,3,0)</f>
        <v>Кремовые</v>
      </c>
      <c r="I124" t="s">
        <v>8</v>
      </c>
      <c r="J124">
        <v>2.5</v>
      </c>
      <c r="K124" s="6">
        <v>526.69200000000001</v>
      </c>
      <c r="L124" s="6">
        <v>650.95000000000005</v>
      </c>
      <c r="M124" s="23">
        <f>Таблица1[[#This Row],[Сумма в ценах продажи]]-Таблица1[[#This Row],[Сумма в ценах закупки]]</f>
        <v>124.25800000000004</v>
      </c>
    </row>
    <row r="125" spans="1:13" hidden="1" x14ac:dyDescent="0.3">
      <c r="A125" s="16">
        <v>43049</v>
      </c>
      <c r="B125" t="s">
        <v>7</v>
      </c>
      <c r="C125" t="s">
        <v>258</v>
      </c>
      <c r="D125" t="s">
        <v>134</v>
      </c>
      <c r="E125" t="s">
        <v>259</v>
      </c>
      <c r="F125" s="7">
        <v>1005360000</v>
      </c>
      <c r="G125" t="str">
        <f>VLOOKUP(F125,'группы товаров'!$A$1:$C$88,2,0)</f>
        <v>Вишня в шоколаде</v>
      </c>
      <c r="H125" t="str">
        <f>VLOOKUP(Таблица1[[#This Row],[Код товара]],Группа_Товаров,3,0)</f>
        <v>Кремовые</v>
      </c>
      <c r="I125" t="s">
        <v>8</v>
      </c>
      <c r="J125">
        <v>15</v>
      </c>
      <c r="K125" s="6">
        <v>905.75</v>
      </c>
      <c r="L125" s="6">
        <v>1030.5</v>
      </c>
      <c r="M125" s="23">
        <f>Таблица1[[#This Row],[Сумма в ценах продажи]]-Таблица1[[#This Row],[Сумма в ценах закупки]]</f>
        <v>124.75</v>
      </c>
    </row>
    <row r="126" spans="1:13" hidden="1" x14ac:dyDescent="0.3">
      <c r="A126" s="16">
        <v>43049</v>
      </c>
      <c r="B126" t="s">
        <v>23</v>
      </c>
      <c r="C126" t="s">
        <v>201</v>
      </c>
      <c r="D126" t="s">
        <v>134</v>
      </c>
      <c r="E126" t="s">
        <v>202</v>
      </c>
      <c r="F126" s="7">
        <v>1005712305</v>
      </c>
      <c r="G126" t="str">
        <f>VLOOKUP(F126,'группы товаров'!$A$1:$C$88,2,0)</f>
        <v>Золотой шедевр</v>
      </c>
      <c r="H126" t="str">
        <f>VLOOKUP(Таблица1[[#This Row],[Код товара]],Группа_Товаров,3,0)</f>
        <v>Глазированные</v>
      </c>
      <c r="I126" t="s">
        <v>8</v>
      </c>
      <c r="J126">
        <v>5</v>
      </c>
      <c r="K126" s="6">
        <v>348.61150000000004</v>
      </c>
      <c r="L126" s="6">
        <v>477.25</v>
      </c>
      <c r="M126" s="23">
        <f>Таблица1[[#This Row],[Сумма в ценах продажи]]-Таблица1[[#This Row],[Сумма в ценах закупки]]</f>
        <v>128.63849999999996</v>
      </c>
    </row>
    <row r="127" spans="1:13" hidden="1" x14ac:dyDescent="0.3">
      <c r="A127" s="16">
        <v>43049</v>
      </c>
      <c r="B127" t="s">
        <v>7</v>
      </c>
      <c r="C127" t="s">
        <v>199</v>
      </c>
      <c r="D127" t="s">
        <v>134</v>
      </c>
      <c r="E127" t="s">
        <v>200</v>
      </c>
      <c r="F127" s="7">
        <v>570000</v>
      </c>
      <c r="G127" t="str">
        <f>VLOOKUP(F127,'группы товаров'!$A$1:$C$88,2,0)</f>
        <v xml:space="preserve">Грушевые </v>
      </c>
      <c r="H127" t="str">
        <f>VLOOKUP(Таблица1[[#This Row],[Код товара]],Группа_Товаров,3,0)</f>
        <v>Желейные</v>
      </c>
      <c r="I127" t="s">
        <v>8</v>
      </c>
      <c r="J127">
        <v>4.3</v>
      </c>
      <c r="K127" s="6">
        <v>1144.5530000000001</v>
      </c>
      <c r="L127" s="6">
        <v>1295.8</v>
      </c>
      <c r="M127" s="23">
        <f>Таблица1[[#This Row],[Сумма в ценах продажи]]-Таблица1[[#This Row],[Сумма в ценах закупки]]</f>
        <v>151.24699999999984</v>
      </c>
    </row>
    <row r="128" spans="1:13" hidden="1" x14ac:dyDescent="0.3">
      <c r="A128" s="16">
        <v>43049</v>
      </c>
      <c r="B128" t="s">
        <v>7</v>
      </c>
      <c r="C128" t="s">
        <v>222</v>
      </c>
      <c r="D128" t="s">
        <v>134</v>
      </c>
      <c r="E128" t="s">
        <v>223</v>
      </c>
      <c r="F128" s="5">
        <v>1005040200</v>
      </c>
      <c r="G128" t="str">
        <f>VLOOKUP(F128,'группы товаров'!$A$1:$C$88,2,0)</f>
        <v xml:space="preserve">Южный вечер </v>
      </c>
      <c r="H128" t="str">
        <f>VLOOKUP(Таблица1[[#This Row],[Код товара]],Группа_Товаров,3,0)</f>
        <v>Глазированные</v>
      </c>
      <c r="I128" t="s">
        <v>8</v>
      </c>
      <c r="J128">
        <v>3</v>
      </c>
      <c r="K128" s="6">
        <v>0</v>
      </c>
      <c r="L128" s="6">
        <v>244.11</v>
      </c>
      <c r="M128" s="23">
        <f>Таблица1[[#This Row],[Сумма в ценах продажи]]-Таблица1[[#This Row],[Сумма в ценах закупки]]</f>
        <v>244.11</v>
      </c>
    </row>
    <row r="129" spans="1:13" hidden="1" x14ac:dyDescent="0.3">
      <c r="A129" s="16">
        <v>43048</v>
      </c>
      <c r="B129" t="s">
        <v>7</v>
      </c>
      <c r="C129" t="s">
        <v>264</v>
      </c>
      <c r="D129" t="s">
        <v>134</v>
      </c>
      <c r="E129" t="s">
        <v>265</v>
      </c>
      <c r="F129" s="7">
        <v>20000</v>
      </c>
      <c r="G129" t="str">
        <f>VLOOKUP(F129,'группы товаров'!$A$1:$C$88,2,0)</f>
        <v>Карамель барбарис</v>
      </c>
      <c r="H129" t="str">
        <f>VLOOKUP(Таблица1[[#This Row],[Код товара]],Группа_Товаров,3,0)</f>
        <v>Леденцовая</v>
      </c>
      <c r="I129" t="s">
        <v>8</v>
      </c>
      <c r="J129">
        <v>3.5</v>
      </c>
      <c r="K129" s="6">
        <v>374.39850000000001</v>
      </c>
      <c r="L129" s="6">
        <v>391.3</v>
      </c>
      <c r="M129" s="23">
        <f>Таблица1[[#This Row],[Сумма в ценах продажи]]-Таблица1[[#This Row],[Сумма в ценах закупки]]</f>
        <v>16.901499999999999</v>
      </c>
    </row>
    <row r="130" spans="1:13" hidden="1" x14ac:dyDescent="0.3">
      <c r="A130" s="16">
        <v>43048</v>
      </c>
      <c r="B130" t="s">
        <v>10</v>
      </c>
      <c r="C130" t="s">
        <v>226</v>
      </c>
      <c r="D130" t="s">
        <v>134</v>
      </c>
      <c r="E130" t="s">
        <v>227</v>
      </c>
      <c r="F130" s="7">
        <v>251000</v>
      </c>
      <c r="G130" t="str">
        <f>VLOOKUP(F130,'группы товаров'!$A$1:$C$88,2,0)</f>
        <v>Стеклышки микс</v>
      </c>
      <c r="H130" t="str">
        <f>VLOOKUP(Таблица1[[#This Row],[Код товара]],Группа_Товаров,3,0)</f>
        <v>Отливная</v>
      </c>
      <c r="I130" t="s">
        <v>8</v>
      </c>
      <c r="J130">
        <v>1</v>
      </c>
      <c r="K130" s="6">
        <v>76.463999999999999</v>
      </c>
      <c r="L130" s="6">
        <v>94.3</v>
      </c>
      <c r="M130" s="23">
        <f>Таблица1[[#This Row],[Сумма в ценах продажи]]-Таблица1[[#This Row],[Сумма в ценах закупки]]</f>
        <v>17.835999999999999</v>
      </c>
    </row>
    <row r="131" spans="1:13" hidden="1" x14ac:dyDescent="0.3">
      <c r="A131" s="16">
        <v>43048</v>
      </c>
      <c r="B131" t="s">
        <v>7</v>
      </c>
      <c r="C131" t="s">
        <v>171</v>
      </c>
      <c r="D131" t="s">
        <v>131</v>
      </c>
      <c r="E131" t="s">
        <v>172</v>
      </c>
      <c r="F131" s="5">
        <v>1005040500</v>
      </c>
      <c r="G131" t="str">
        <f>VLOOKUP(F131,'группы товаров'!$A$1:$C$88,2,0)</f>
        <v>Пилот</v>
      </c>
      <c r="H131" t="str">
        <f>VLOOKUP(Таблица1[[#This Row],[Код товара]],Группа_Товаров,3,0)</f>
        <v>Глазированные</v>
      </c>
      <c r="I131" t="s">
        <v>8</v>
      </c>
      <c r="J131">
        <v>3</v>
      </c>
      <c r="K131" s="6">
        <v>214.62</v>
      </c>
      <c r="L131" s="6">
        <v>244.11</v>
      </c>
      <c r="M131" s="23">
        <f>Таблица1[[#This Row],[Сумма в ценах продажи]]-Таблица1[[#This Row],[Сумма в ценах закупки]]</f>
        <v>29.490000000000009</v>
      </c>
    </row>
    <row r="132" spans="1:13" hidden="1" x14ac:dyDescent="0.3">
      <c r="A132" s="16">
        <v>43048</v>
      </c>
      <c r="B132" t="s">
        <v>7</v>
      </c>
      <c r="C132" t="s">
        <v>158</v>
      </c>
      <c r="D132" t="s">
        <v>156</v>
      </c>
      <c r="E132" t="s">
        <v>159</v>
      </c>
      <c r="F132" s="5">
        <v>1005220000</v>
      </c>
      <c r="G132" t="str">
        <f>VLOOKUP(F132,'группы товаров'!$A$1:$C$88,2,0)</f>
        <v>Веселый журавлик</v>
      </c>
      <c r="H132" t="str">
        <f>VLOOKUP(Таблица1[[#This Row],[Код товара]],Группа_Товаров,3,0)</f>
        <v>Вафельные</v>
      </c>
      <c r="I132" t="s">
        <v>8</v>
      </c>
      <c r="J132">
        <v>3.5</v>
      </c>
      <c r="K132" s="6">
        <v>327.14499999999998</v>
      </c>
      <c r="L132" s="6">
        <v>372.12</v>
      </c>
      <c r="M132" s="23">
        <f>Таблица1[[#This Row],[Сумма в ценах продажи]]-Таблица1[[#This Row],[Сумма в ценах закупки]]</f>
        <v>44.975000000000023</v>
      </c>
    </row>
    <row r="133" spans="1:13" hidden="1" x14ac:dyDescent="0.3">
      <c r="A133" s="16">
        <v>43048</v>
      </c>
      <c r="B133" t="s">
        <v>10</v>
      </c>
      <c r="C133" t="s">
        <v>288</v>
      </c>
      <c r="D133" t="s">
        <v>134</v>
      </c>
      <c r="E133" t="s">
        <v>289</v>
      </c>
      <c r="F133" s="7">
        <v>1005244000</v>
      </c>
      <c r="G133" t="str">
        <f>VLOOKUP(F133,'группы товаров'!$A$1:$C$88,2,0)</f>
        <v>Кофейные</v>
      </c>
      <c r="H133" t="str">
        <f>VLOOKUP(Таблица1[[#This Row],[Код товара]],Группа_Товаров,3,0)</f>
        <v>Кремовые</v>
      </c>
      <c r="I133" t="s">
        <v>8</v>
      </c>
      <c r="J133">
        <v>1.4</v>
      </c>
      <c r="K133" s="6">
        <v>196.25200000000001</v>
      </c>
      <c r="L133" s="6">
        <v>248.08</v>
      </c>
      <c r="M133" s="23">
        <f>Таблица1[[#This Row],[Сумма в ценах продажи]]-Таблица1[[#This Row],[Сумма в ценах закупки]]</f>
        <v>51.828000000000003</v>
      </c>
    </row>
    <row r="134" spans="1:13" hidden="1" x14ac:dyDescent="0.3">
      <c r="A134" s="16">
        <v>43048</v>
      </c>
      <c r="B134" t="s">
        <v>23</v>
      </c>
      <c r="C134" t="s">
        <v>563</v>
      </c>
      <c r="D134" t="s">
        <v>147</v>
      </c>
      <c r="E134" t="s">
        <v>564</v>
      </c>
      <c r="F134" s="7">
        <v>1005201000</v>
      </c>
      <c r="G134" t="str">
        <f>VLOOKUP(F134,'группы товаров'!$A$1:$C$88,2,0)</f>
        <v xml:space="preserve"> крем-шоколад </v>
      </c>
      <c r="H134" t="str">
        <f>VLOOKUP(Таблица1[[#This Row],[Код товара]],Группа_Товаров,3,0)</f>
        <v>Вафельные</v>
      </c>
      <c r="I134" t="s">
        <v>8</v>
      </c>
      <c r="J134">
        <v>5</v>
      </c>
      <c r="K134" s="6">
        <v>395.9</v>
      </c>
      <c r="L134" s="6">
        <v>477.25</v>
      </c>
      <c r="M134" s="23">
        <f>Таблица1[[#This Row],[Сумма в ценах продажи]]-Таблица1[[#This Row],[Сумма в ценах закупки]]</f>
        <v>81.350000000000023</v>
      </c>
    </row>
    <row r="135" spans="1:13" hidden="1" x14ac:dyDescent="0.3">
      <c r="A135" s="16">
        <v>43048</v>
      </c>
      <c r="B135" t="s">
        <v>7</v>
      </c>
      <c r="C135" t="s">
        <v>175</v>
      </c>
      <c r="D135" t="s">
        <v>134</v>
      </c>
      <c r="E135" t="s">
        <v>176</v>
      </c>
      <c r="F135" s="7">
        <v>260100</v>
      </c>
      <c r="G135" t="str">
        <f>VLOOKUP(F135,'группы товаров'!$A$1:$C$88,2,0)</f>
        <v xml:space="preserve">Банан-вишня </v>
      </c>
      <c r="H135" t="str">
        <f>VLOOKUP(Таблица1[[#This Row],[Код товара]],Группа_Товаров,3,0)</f>
        <v>Отливная</v>
      </c>
      <c r="I135" t="s">
        <v>8</v>
      </c>
      <c r="J135">
        <v>2.2999999999999998</v>
      </c>
      <c r="K135" s="6">
        <v>658.24300000000005</v>
      </c>
      <c r="L135" s="6">
        <v>748.7</v>
      </c>
      <c r="M135" s="23">
        <f>Таблица1[[#This Row],[Сумма в ценах продажи]]-Таблица1[[#This Row],[Сумма в ценах закупки]]</f>
        <v>90.456999999999994</v>
      </c>
    </row>
    <row r="136" spans="1:13" hidden="1" x14ac:dyDescent="0.3">
      <c r="A136" s="16">
        <v>43048</v>
      </c>
      <c r="B136" t="s">
        <v>7</v>
      </c>
      <c r="C136" t="s">
        <v>288</v>
      </c>
      <c r="D136" t="s">
        <v>134</v>
      </c>
      <c r="E136" t="s">
        <v>289</v>
      </c>
      <c r="F136" s="7">
        <v>1005220000</v>
      </c>
      <c r="G136" t="str">
        <f>VLOOKUP(F136,'группы товаров'!$A$1:$C$88,2,0)</f>
        <v>Веселый журавлик</v>
      </c>
      <c r="H136" t="str">
        <f>VLOOKUP(Таблица1[[#This Row],[Код товара]],Группа_Товаров,3,0)</f>
        <v>Вафельные</v>
      </c>
      <c r="I136" t="s">
        <v>8</v>
      </c>
      <c r="J136">
        <v>5.2</v>
      </c>
      <c r="K136" s="6">
        <v>731.98</v>
      </c>
      <c r="L136" s="6">
        <v>836</v>
      </c>
      <c r="M136" s="23">
        <f>Таблица1[[#This Row],[Сумма в ценах продажи]]-Таблица1[[#This Row],[Сумма в ценах закупки]]</f>
        <v>104.01999999999998</v>
      </c>
    </row>
    <row r="137" spans="1:13" hidden="1" x14ac:dyDescent="0.3">
      <c r="A137" s="16">
        <v>43048</v>
      </c>
      <c r="B137" t="s">
        <v>7</v>
      </c>
      <c r="C137" t="s">
        <v>142</v>
      </c>
      <c r="D137" t="s">
        <v>134</v>
      </c>
      <c r="E137" t="s">
        <v>143</v>
      </c>
      <c r="F137" s="5">
        <v>280500</v>
      </c>
      <c r="G137" t="str">
        <f>VLOOKUP(F137,'группы товаров'!$A$1:$C$88,2,0)</f>
        <v>Шипучка микс</v>
      </c>
      <c r="H137" t="str">
        <f>VLOOKUP(Таблица1[[#This Row],[Код товара]],Группа_Товаров,3,0)</f>
        <v>Леденцовая</v>
      </c>
      <c r="I137" t="s">
        <v>8</v>
      </c>
      <c r="J137">
        <v>10</v>
      </c>
      <c r="K137" s="6">
        <v>782.05200000000002</v>
      </c>
      <c r="L137" s="6">
        <v>889.6</v>
      </c>
      <c r="M137" s="23">
        <f>Таблица1[[#This Row],[Сумма в ценах продажи]]-Таблица1[[#This Row],[Сумма в ценах закупки]]</f>
        <v>107.548</v>
      </c>
    </row>
    <row r="138" spans="1:13" hidden="1" x14ac:dyDescent="0.3">
      <c r="A138" s="16">
        <v>43048</v>
      </c>
      <c r="B138" t="s">
        <v>16</v>
      </c>
      <c r="C138" t="s">
        <v>288</v>
      </c>
      <c r="D138" t="s">
        <v>134</v>
      </c>
      <c r="E138" t="s">
        <v>289</v>
      </c>
      <c r="F138" s="5">
        <v>580000</v>
      </c>
      <c r="G138" t="str">
        <f>VLOOKUP(F138,'группы товаров'!$A$1:$C$88,2,0)</f>
        <v>Вишня</v>
      </c>
      <c r="H138" t="str">
        <f>VLOOKUP(Таблица1[[#This Row],[Код товара]],Группа_Товаров,3,0)</f>
        <v>Желейные</v>
      </c>
      <c r="I138" t="s">
        <v>8</v>
      </c>
      <c r="J138">
        <v>8</v>
      </c>
      <c r="K138" s="6">
        <v>595.28</v>
      </c>
      <c r="L138" s="6">
        <v>710.48</v>
      </c>
      <c r="M138" s="23">
        <f>Таблица1[[#This Row],[Сумма в ценах продажи]]-Таблица1[[#This Row],[Сумма в ценах закупки]]</f>
        <v>115.20000000000005</v>
      </c>
    </row>
    <row r="139" spans="1:13" hidden="1" x14ac:dyDescent="0.3">
      <c r="A139" s="16">
        <v>43048</v>
      </c>
      <c r="B139" t="s">
        <v>7</v>
      </c>
      <c r="C139" t="s">
        <v>177</v>
      </c>
      <c r="D139" t="s">
        <v>131</v>
      </c>
      <c r="E139" t="s">
        <v>178</v>
      </c>
      <c r="F139" s="7">
        <v>1005040700</v>
      </c>
      <c r="G139" t="str">
        <f>VLOOKUP(F139,'группы товаров'!$A$1:$C$88,2,0)</f>
        <v>Буревестник</v>
      </c>
      <c r="H139" t="str">
        <f>VLOOKUP(Таблица1[[#This Row],[Код товара]],Группа_Товаров,3,0)</f>
        <v>Глазированные</v>
      </c>
      <c r="I139" t="s">
        <v>8</v>
      </c>
      <c r="J139">
        <v>6.6</v>
      </c>
      <c r="K139" s="6">
        <v>1090.078</v>
      </c>
      <c r="L139" s="6">
        <v>1218.8</v>
      </c>
      <c r="M139" s="23">
        <f>Таблица1[[#This Row],[Сумма в ценах продажи]]-Таблица1[[#This Row],[Сумма в ценах закупки]]</f>
        <v>128.72199999999998</v>
      </c>
    </row>
    <row r="140" spans="1:13" hidden="1" x14ac:dyDescent="0.3">
      <c r="A140" s="16">
        <v>43048</v>
      </c>
      <c r="B140" t="s">
        <v>7</v>
      </c>
      <c r="C140" t="s">
        <v>224</v>
      </c>
      <c r="D140" t="s">
        <v>134</v>
      </c>
      <c r="E140" t="s">
        <v>225</v>
      </c>
      <c r="F140" s="7">
        <v>15000</v>
      </c>
      <c r="G140" t="str">
        <f>VLOOKUP(F140,'группы товаров'!$A$1:$C$88,2,0)</f>
        <v>Цитрусовый коктейль</v>
      </c>
      <c r="H140" t="str">
        <f>VLOOKUP(Таблица1[[#This Row],[Код товара]],Группа_Товаров,3,0)</f>
        <v>Отливная</v>
      </c>
      <c r="I140" t="s">
        <v>8</v>
      </c>
      <c r="J140">
        <v>6.44</v>
      </c>
      <c r="K140" s="6">
        <v>1789.48</v>
      </c>
      <c r="L140" s="6">
        <v>2035.32</v>
      </c>
      <c r="M140" s="23">
        <f>Таблица1[[#This Row],[Сумма в ценах продажи]]-Таблица1[[#This Row],[Сумма в ценах закупки]]</f>
        <v>245.83999999999992</v>
      </c>
    </row>
    <row r="141" spans="1:13" hidden="1" x14ac:dyDescent="0.3">
      <c r="A141" s="16">
        <v>43047</v>
      </c>
      <c r="B141" t="s">
        <v>10</v>
      </c>
      <c r="C141" t="s">
        <v>222</v>
      </c>
      <c r="D141" t="s">
        <v>134</v>
      </c>
      <c r="E141" t="s">
        <v>223</v>
      </c>
      <c r="F141" s="7">
        <v>5162402</v>
      </c>
      <c r="G141" t="str">
        <f>VLOOKUP(F141,'группы товаров'!$A$1:$C$88,2,0)</f>
        <v>Лимонно-апельсиновый</v>
      </c>
      <c r="H141" t="str">
        <f>VLOOKUP(Таблица1[[#This Row],[Код товара]],Группа_Товаров,3,0)</f>
        <v>Отливная</v>
      </c>
      <c r="I141" t="s">
        <v>8</v>
      </c>
      <c r="J141">
        <v>1</v>
      </c>
      <c r="K141" s="6">
        <v>109.69</v>
      </c>
      <c r="L141" s="6">
        <v>131.65</v>
      </c>
      <c r="M141" s="23">
        <f>Таблица1[[#This Row],[Сумма в ценах продажи]]-Таблица1[[#This Row],[Сумма в ценах закупки]]</f>
        <v>21.960000000000008</v>
      </c>
    </row>
    <row r="142" spans="1:13" hidden="1" x14ac:dyDescent="0.3">
      <c r="A142" s="16">
        <v>43047</v>
      </c>
      <c r="B142" t="s">
        <v>22</v>
      </c>
      <c r="C142" t="s">
        <v>193</v>
      </c>
      <c r="D142" t="s">
        <v>134</v>
      </c>
      <c r="E142" t="s">
        <v>194</v>
      </c>
      <c r="F142" s="7">
        <v>1005030501</v>
      </c>
      <c r="G142" t="str">
        <f>VLOOKUP(F142,'группы товаров'!$A$1:$C$88,2,0)</f>
        <v>Орешек</v>
      </c>
      <c r="H142" t="str">
        <f>VLOOKUP(Таблица1[[#This Row],[Код товара]],Группа_Товаров,3,0)</f>
        <v>Глазированные</v>
      </c>
      <c r="I142" t="s">
        <v>8</v>
      </c>
      <c r="J142">
        <v>2</v>
      </c>
      <c r="K142" s="6">
        <v>106.82080000000001</v>
      </c>
      <c r="L142" s="6">
        <v>128.80000000000001</v>
      </c>
      <c r="M142" s="23">
        <f>Таблица1[[#This Row],[Сумма в ценах продажи]]-Таблица1[[#This Row],[Сумма в ценах закупки]]</f>
        <v>21.979200000000006</v>
      </c>
    </row>
    <row r="143" spans="1:13" hidden="1" x14ac:dyDescent="0.3">
      <c r="A143" s="16">
        <v>43047</v>
      </c>
      <c r="B143" t="s">
        <v>21</v>
      </c>
      <c r="C143" t="s">
        <v>140</v>
      </c>
      <c r="D143" t="s">
        <v>134</v>
      </c>
      <c r="E143" t="s">
        <v>141</v>
      </c>
      <c r="F143" s="7">
        <v>1005040900</v>
      </c>
      <c r="G143" t="str">
        <f>VLOOKUP(F143,'группы товаров'!$A$1:$C$88,2,0)</f>
        <v xml:space="preserve">Ромашка </v>
      </c>
      <c r="H143" t="str">
        <f>VLOOKUP(Таблица1[[#This Row],[Код товара]],Группа_Товаров,3,0)</f>
        <v>Глазированные</v>
      </c>
      <c r="I143" t="s">
        <v>8</v>
      </c>
      <c r="J143">
        <v>2</v>
      </c>
      <c r="K143" s="6">
        <v>96.773400000000009</v>
      </c>
      <c r="L143" s="6">
        <v>128.80000000000001</v>
      </c>
      <c r="M143" s="23">
        <f>Таблица1[[#This Row],[Сумма в ценах продажи]]-Таблица1[[#This Row],[Сумма в ценах закупки]]</f>
        <v>32.026600000000002</v>
      </c>
    </row>
    <row r="144" spans="1:13" hidden="1" x14ac:dyDescent="0.3">
      <c r="A144" s="16">
        <v>43047</v>
      </c>
      <c r="B144" t="s">
        <v>7</v>
      </c>
      <c r="C144" t="s">
        <v>226</v>
      </c>
      <c r="D144" t="s">
        <v>134</v>
      </c>
      <c r="E144" t="s">
        <v>227</v>
      </c>
      <c r="F144" s="7">
        <v>270300</v>
      </c>
      <c r="G144" t="str">
        <f>VLOOKUP(F144,'группы товаров'!$A$1:$C$88,2,0)</f>
        <v xml:space="preserve">Шипучка лимонад </v>
      </c>
      <c r="H144" t="str">
        <f>VLOOKUP(Таблица1[[#This Row],[Код товара]],Группа_Товаров,3,0)</f>
        <v>Леденцовая</v>
      </c>
      <c r="I144" t="s">
        <v>8</v>
      </c>
      <c r="J144">
        <v>2.2999999999999998</v>
      </c>
      <c r="K144" s="6">
        <v>541.53380000000004</v>
      </c>
      <c r="L144" s="6">
        <v>607.31500000000005</v>
      </c>
      <c r="M144" s="23">
        <f>Таблица1[[#This Row],[Сумма в ценах продажи]]-Таблица1[[#This Row],[Сумма в ценах закупки]]</f>
        <v>65.781200000000013</v>
      </c>
    </row>
    <row r="145" spans="1:13" hidden="1" x14ac:dyDescent="0.3">
      <c r="A145" s="16">
        <v>43047</v>
      </c>
      <c r="B145" t="s">
        <v>7</v>
      </c>
      <c r="C145" t="s">
        <v>158</v>
      </c>
      <c r="D145" t="s">
        <v>156</v>
      </c>
      <c r="E145" t="s">
        <v>159</v>
      </c>
      <c r="F145" s="5">
        <v>280500</v>
      </c>
      <c r="G145" t="str">
        <f>VLOOKUP(F145,'группы товаров'!$A$1:$C$88,2,0)</f>
        <v>Шипучка микс</v>
      </c>
      <c r="H145" t="str">
        <f>VLOOKUP(Таблица1[[#This Row],[Код товара]],Группа_Товаров,3,0)</f>
        <v>Леденцовая</v>
      </c>
      <c r="I145" t="s">
        <v>8</v>
      </c>
      <c r="J145">
        <v>10</v>
      </c>
      <c r="K145" s="6">
        <v>782.05200000000002</v>
      </c>
      <c r="L145" s="6">
        <v>873</v>
      </c>
      <c r="M145" s="23">
        <f>Таблица1[[#This Row],[Сумма в ценах продажи]]-Таблица1[[#This Row],[Сумма в ценах закупки]]</f>
        <v>90.947999999999979</v>
      </c>
    </row>
    <row r="146" spans="1:13" hidden="1" x14ac:dyDescent="0.3">
      <c r="A146" s="16">
        <v>43047</v>
      </c>
      <c r="B146" t="s">
        <v>10</v>
      </c>
      <c r="C146" t="s">
        <v>282</v>
      </c>
      <c r="D146" t="s">
        <v>134</v>
      </c>
      <c r="E146" t="s">
        <v>283</v>
      </c>
      <c r="F146" s="7">
        <v>20000</v>
      </c>
      <c r="G146" t="str">
        <f>VLOOKUP(F146,'группы товаров'!$A$1:$C$88,2,0)</f>
        <v>Карамель барбарис</v>
      </c>
      <c r="H146" t="str">
        <f>VLOOKUP(Таблица1[[#This Row],[Код товара]],Группа_Товаров,3,0)</f>
        <v>Леденцовая</v>
      </c>
      <c r="I146" t="s">
        <v>8</v>
      </c>
      <c r="J146">
        <v>3.5</v>
      </c>
      <c r="K146" s="6">
        <v>294.05080000000004</v>
      </c>
      <c r="L146" s="6">
        <v>394.45</v>
      </c>
      <c r="M146" s="23">
        <f>Таблица1[[#This Row],[Сумма в ценах продажи]]-Таблица1[[#This Row],[Сумма в ценах закупки]]</f>
        <v>100.39919999999995</v>
      </c>
    </row>
    <row r="147" spans="1:13" hidden="1" x14ac:dyDescent="0.3">
      <c r="A147" s="16">
        <v>43047</v>
      </c>
      <c r="B147" t="s">
        <v>7</v>
      </c>
      <c r="C147" t="s">
        <v>384</v>
      </c>
      <c r="D147" t="s">
        <v>134</v>
      </c>
      <c r="E147" t="s">
        <v>385</v>
      </c>
      <c r="F147" s="7">
        <v>573100</v>
      </c>
      <c r="G147" t="str">
        <f>VLOOKUP(F147,'группы товаров'!$A$1:$C$88,2,0)</f>
        <v xml:space="preserve">Пчелка </v>
      </c>
      <c r="H147" t="str">
        <f>VLOOKUP(Таблица1[[#This Row],[Код товара]],Группа_Товаров,3,0)</f>
        <v>Желейные</v>
      </c>
      <c r="I147" t="s">
        <v>8</v>
      </c>
      <c r="J147">
        <v>5</v>
      </c>
      <c r="K147" s="6">
        <v>329.37400000000002</v>
      </c>
      <c r="L147" s="6">
        <v>436.5</v>
      </c>
      <c r="M147" s="23">
        <f>Таблица1[[#This Row],[Сумма в ценах продажи]]-Таблица1[[#This Row],[Сумма в ценах закупки]]</f>
        <v>107.12599999999998</v>
      </c>
    </row>
    <row r="148" spans="1:13" hidden="1" x14ac:dyDescent="0.3">
      <c r="A148" s="16">
        <v>43047</v>
      </c>
      <c r="B148" t="s">
        <v>7</v>
      </c>
      <c r="C148" t="s">
        <v>138</v>
      </c>
      <c r="D148" t="s">
        <v>134</v>
      </c>
      <c r="E148" t="s">
        <v>139</v>
      </c>
      <c r="F148" s="7">
        <v>270400</v>
      </c>
      <c r="G148" t="str">
        <f>VLOOKUP(F148,'группы товаров'!$A$1:$C$88,2,0)</f>
        <v>Шипучка лимон</v>
      </c>
      <c r="H148" t="str">
        <f>VLOOKUP(Таблица1[[#This Row],[Код товара]],Группа_Товаров,3,0)</f>
        <v>Леденцовая</v>
      </c>
      <c r="I148" t="s">
        <v>8</v>
      </c>
      <c r="J148">
        <v>6.6</v>
      </c>
      <c r="K148" s="6">
        <v>923.12</v>
      </c>
      <c r="L148" s="6">
        <v>1031.8</v>
      </c>
      <c r="M148" s="23">
        <f>Таблица1[[#This Row],[Сумма в ценах продажи]]-Таблица1[[#This Row],[Сумма в ценах закупки]]</f>
        <v>108.67999999999995</v>
      </c>
    </row>
    <row r="149" spans="1:13" hidden="1" x14ac:dyDescent="0.3">
      <c r="A149" s="16">
        <v>43047</v>
      </c>
      <c r="B149" t="s">
        <v>7</v>
      </c>
      <c r="C149" t="s">
        <v>220</v>
      </c>
      <c r="D149" t="s">
        <v>134</v>
      </c>
      <c r="E149" t="s">
        <v>221</v>
      </c>
      <c r="F149" s="7">
        <v>252005</v>
      </c>
      <c r="G149" t="str">
        <f>VLOOKUP(F149,'группы товаров'!$A$1:$C$88,2,0)</f>
        <v>Кленовая</v>
      </c>
      <c r="H149" t="str">
        <f>VLOOKUP(Таблица1[[#This Row],[Код товара]],Группа_Товаров,3,0)</f>
        <v>Леденцовая</v>
      </c>
      <c r="I149" t="s">
        <v>8</v>
      </c>
      <c r="J149">
        <v>5.28</v>
      </c>
      <c r="K149" s="6">
        <v>801.13440000000003</v>
      </c>
      <c r="L149" s="6">
        <v>911.28</v>
      </c>
      <c r="M149" s="23">
        <f>Таблица1[[#This Row],[Сумма в ценах продажи]]-Таблица1[[#This Row],[Сумма в ценах закупки]]</f>
        <v>110.14559999999994</v>
      </c>
    </row>
    <row r="150" spans="1:13" hidden="1" x14ac:dyDescent="0.3">
      <c r="A150" s="16">
        <v>43047</v>
      </c>
      <c r="B150" t="s">
        <v>7</v>
      </c>
      <c r="C150" t="s">
        <v>171</v>
      </c>
      <c r="D150" t="s">
        <v>131</v>
      </c>
      <c r="E150" t="s">
        <v>172</v>
      </c>
      <c r="F150" s="7">
        <v>1005186400</v>
      </c>
      <c r="G150" t="str">
        <f>VLOOKUP(F150,'группы товаров'!$A$1:$C$88,2,0)</f>
        <v xml:space="preserve">Мини вкус вишни </v>
      </c>
      <c r="H150" t="str">
        <f>VLOOKUP(Таблица1[[#This Row],[Код товара]],Группа_Товаров,3,0)</f>
        <v>Вафельные</v>
      </c>
      <c r="I150" t="s">
        <v>8</v>
      </c>
      <c r="J150">
        <v>15</v>
      </c>
      <c r="K150" s="6">
        <v>1430.952</v>
      </c>
      <c r="L150" s="6">
        <v>1597.5</v>
      </c>
      <c r="M150" s="23">
        <f>Таблица1[[#This Row],[Сумма в ценах продажи]]-Таблица1[[#This Row],[Сумма в ценах закупки]]</f>
        <v>166.548</v>
      </c>
    </row>
    <row r="151" spans="1:13" hidden="1" x14ac:dyDescent="0.3">
      <c r="A151" s="16">
        <v>43047</v>
      </c>
      <c r="B151" t="s">
        <v>7</v>
      </c>
      <c r="C151" t="s">
        <v>260</v>
      </c>
      <c r="D151" t="s">
        <v>134</v>
      </c>
      <c r="E151" t="s">
        <v>261</v>
      </c>
      <c r="F151" s="7">
        <v>270200</v>
      </c>
      <c r="G151" t="str">
        <f>VLOOKUP(F151,'группы товаров'!$A$1:$C$88,2,0)</f>
        <v>Шипучка апельсин</v>
      </c>
      <c r="H151" t="str">
        <f>VLOOKUP(Таблица1[[#This Row],[Код товара]],Группа_Товаров,3,0)</f>
        <v>Леденцовая</v>
      </c>
      <c r="I151" t="s">
        <v>8</v>
      </c>
      <c r="J151">
        <v>32</v>
      </c>
      <c r="K151" s="6">
        <v>1709.4272000000001</v>
      </c>
      <c r="L151" s="6">
        <v>1908.8</v>
      </c>
      <c r="M151" s="23">
        <f>Таблица1[[#This Row],[Сумма в ценах продажи]]-Таблица1[[#This Row],[Сумма в ценах закупки]]</f>
        <v>199.37279999999987</v>
      </c>
    </row>
    <row r="152" spans="1:13" hidden="1" x14ac:dyDescent="0.3">
      <c r="A152" s="16">
        <v>43047</v>
      </c>
      <c r="B152" t="s">
        <v>7</v>
      </c>
      <c r="C152" t="s">
        <v>169</v>
      </c>
      <c r="D152" t="s">
        <v>156</v>
      </c>
      <c r="E152" t="s">
        <v>170</v>
      </c>
      <c r="F152" s="7">
        <v>270300</v>
      </c>
      <c r="G152" t="str">
        <f>VLOOKUP(F152,'группы товаров'!$A$1:$C$88,2,0)</f>
        <v xml:space="preserve">Шипучка лимонад </v>
      </c>
      <c r="H152" t="str">
        <f>VLOOKUP(Таблица1[[#This Row],[Код товара]],Группа_Товаров,3,0)</f>
        <v>Леденцовая</v>
      </c>
      <c r="I152" t="s">
        <v>8</v>
      </c>
      <c r="J152">
        <v>7</v>
      </c>
      <c r="K152" s="6">
        <v>1311.1007</v>
      </c>
      <c r="L152" s="6">
        <v>1556.87</v>
      </c>
      <c r="M152" s="23">
        <f>Таблица1[[#This Row],[Сумма в ценах продажи]]-Таблица1[[#This Row],[Сумма в ценах закупки]]</f>
        <v>245.76929999999993</v>
      </c>
    </row>
    <row r="153" spans="1:13" hidden="1" x14ac:dyDescent="0.3">
      <c r="A153" s="16">
        <v>43046</v>
      </c>
      <c r="B153" t="s">
        <v>7</v>
      </c>
      <c r="C153" t="s">
        <v>338</v>
      </c>
      <c r="D153" t="s">
        <v>147</v>
      </c>
      <c r="E153" t="s">
        <v>339</v>
      </c>
      <c r="F153" s="7">
        <v>252005</v>
      </c>
      <c r="G153" t="str">
        <f>VLOOKUP(F153,'группы товаров'!$A$1:$C$88,2,0)</f>
        <v>Кленовая</v>
      </c>
      <c r="H153" t="str">
        <f>VLOOKUP(Таблица1[[#This Row],[Код товара]],Группа_Товаров,3,0)</f>
        <v>Леденцовая</v>
      </c>
      <c r="I153" t="s">
        <v>8</v>
      </c>
      <c r="J153">
        <v>2.6880000000000002</v>
      </c>
      <c r="K153" s="6">
        <v>290.62880000000001</v>
      </c>
      <c r="L153" s="6">
        <v>308</v>
      </c>
      <c r="M153" s="23">
        <f>Таблица1[[#This Row],[Сумма в ценах продажи]]-Таблица1[[#This Row],[Сумма в ценах закупки]]</f>
        <v>17.371199999999988</v>
      </c>
    </row>
    <row r="154" spans="1:13" hidden="1" x14ac:dyDescent="0.3">
      <c r="A154" s="16">
        <v>43046</v>
      </c>
      <c r="B154" t="s">
        <v>10</v>
      </c>
      <c r="C154" t="s">
        <v>534</v>
      </c>
      <c r="D154" t="s">
        <v>147</v>
      </c>
      <c r="E154" t="s">
        <v>535</v>
      </c>
      <c r="F154" s="5">
        <v>20100</v>
      </c>
      <c r="G154" t="str">
        <f>VLOOKUP(F154,'группы товаров'!$A$1:$C$88,2,0)</f>
        <v xml:space="preserve">Карамель дюшес </v>
      </c>
      <c r="H154" t="str">
        <f>VLOOKUP(Таблица1[[#This Row],[Код товара]],Группа_Товаров,3,0)</f>
        <v>Леденцовая</v>
      </c>
      <c r="I154" t="s">
        <v>8</v>
      </c>
      <c r="J154">
        <v>2</v>
      </c>
      <c r="K154" s="6">
        <v>106.71420000000001</v>
      </c>
      <c r="L154" s="6">
        <v>128.80000000000001</v>
      </c>
      <c r="M154" s="23">
        <f>Таблица1[[#This Row],[Сумма в ценах продажи]]-Таблица1[[#This Row],[Сумма в ценах закупки]]</f>
        <v>22.085800000000006</v>
      </c>
    </row>
    <row r="155" spans="1:13" hidden="1" x14ac:dyDescent="0.3">
      <c r="A155" s="16">
        <v>43046</v>
      </c>
      <c r="B155" t="s">
        <v>7</v>
      </c>
      <c r="C155" t="s">
        <v>254</v>
      </c>
      <c r="D155" t="s">
        <v>131</v>
      </c>
      <c r="E155" t="s">
        <v>255</v>
      </c>
      <c r="F155" s="8">
        <v>210200</v>
      </c>
      <c r="G155" t="str">
        <f>VLOOKUP(F155,'группы товаров'!$A$1:$C$88,2,0)</f>
        <v>Сливки-клубника</v>
      </c>
      <c r="H155" t="str">
        <f>VLOOKUP(Таблица1[[#This Row],[Код товара]],Группа_Товаров,3,0)</f>
        <v>Отливная</v>
      </c>
      <c r="I155" t="s">
        <v>8</v>
      </c>
      <c r="J155">
        <v>1.65</v>
      </c>
      <c r="K155" s="6">
        <v>229.9539</v>
      </c>
      <c r="L155" s="6">
        <v>257.95</v>
      </c>
      <c r="M155" s="23">
        <f>Таблица1[[#This Row],[Сумма в ценах продажи]]-Таблица1[[#This Row],[Сумма в ценах закупки]]</f>
        <v>27.996099999999984</v>
      </c>
    </row>
    <row r="156" spans="1:13" hidden="1" x14ac:dyDescent="0.3">
      <c r="A156" s="16">
        <v>43046</v>
      </c>
      <c r="B156" t="s">
        <v>22</v>
      </c>
      <c r="C156" t="s">
        <v>149</v>
      </c>
      <c r="D156" t="s">
        <v>134</v>
      </c>
      <c r="E156" t="s">
        <v>150</v>
      </c>
      <c r="F156" s="7">
        <v>1005712365</v>
      </c>
      <c r="G156" t="str">
        <f>VLOOKUP(F156,'группы товаров'!$A$1:$C$88,2,0)</f>
        <v>Желе в помаде</v>
      </c>
      <c r="H156" t="str">
        <f>VLOOKUP(Таблица1[[#This Row],[Код товара]],Группа_Товаров,3,0)</f>
        <v>Глазированные</v>
      </c>
      <c r="I156" t="s">
        <v>8</v>
      </c>
      <c r="J156">
        <v>4</v>
      </c>
      <c r="K156" s="6">
        <v>213.66480000000001</v>
      </c>
      <c r="L156" s="6">
        <v>257.60000000000002</v>
      </c>
      <c r="M156" s="23">
        <f>Таблица1[[#This Row],[Сумма в ценах продажи]]-Таблица1[[#This Row],[Сумма в ценах закупки]]</f>
        <v>43.935200000000009</v>
      </c>
    </row>
    <row r="157" spans="1:13" hidden="1" x14ac:dyDescent="0.3">
      <c r="A157" s="16">
        <v>43046</v>
      </c>
      <c r="B157" t="s">
        <v>7</v>
      </c>
      <c r="C157" t="s">
        <v>133</v>
      </c>
      <c r="D157" t="s">
        <v>134</v>
      </c>
      <c r="E157" t="s">
        <v>135</v>
      </c>
      <c r="F157" s="8">
        <v>210000</v>
      </c>
      <c r="G157" t="str">
        <f>VLOOKUP(F157,'группы товаров'!$A$1:$C$88,2,0)</f>
        <v>Сливки-апельсин</v>
      </c>
      <c r="H157" t="str">
        <f>VLOOKUP(Таблица1[[#This Row],[Код товара]],Группа_Товаров,3,0)</f>
        <v>Отливная</v>
      </c>
      <c r="I157" t="s">
        <v>8</v>
      </c>
      <c r="J157">
        <v>2.64</v>
      </c>
      <c r="K157" s="6">
        <v>400.55280000000005</v>
      </c>
      <c r="L157" s="6">
        <v>447</v>
      </c>
      <c r="M157" s="23">
        <f>Таблица1[[#This Row],[Сумма в ценах продажи]]-Таблица1[[#This Row],[Сумма в ценах закупки]]</f>
        <v>46.447199999999953</v>
      </c>
    </row>
    <row r="158" spans="1:13" hidden="1" x14ac:dyDescent="0.3">
      <c r="A158" s="16">
        <v>43046</v>
      </c>
      <c r="B158" t="s">
        <v>7</v>
      </c>
      <c r="C158" t="s">
        <v>191</v>
      </c>
      <c r="D158" t="s">
        <v>156</v>
      </c>
      <c r="E158" t="s">
        <v>192</v>
      </c>
      <c r="F158" s="8">
        <v>210100</v>
      </c>
      <c r="G158" t="str">
        <f>VLOOKUP(F158,'группы товаров'!$A$1:$C$88,2,0)</f>
        <v>Сливки-малина</v>
      </c>
      <c r="H158" t="str">
        <f>VLOOKUP(Таблица1[[#This Row],[Код товара]],Группа_Товаров,3,0)</f>
        <v>Отливная</v>
      </c>
      <c r="I158" t="s">
        <v>8</v>
      </c>
      <c r="J158">
        <v>5.5</v>
      </c>
      <c r="K158" s="6">
        <v>408.84960000000001</v>
      </c>
      <c r="L158" s="6">
        <v>456.77499999999998</v>
      </c>
      <c r="M158" s="23">
        <f>Таблица1[[#This Row],[Сумма в ценах продажи]]-Таблица1[[#This Row],[Сумма в ценах закупки]]</f>
        <v>47.925399999999968</v>
      </c>
    </row>
    <row r="159" spans="1:13" hidden="1" x14ac:dyDescent="0.3">
      <c r="A159" s="16">
        <v>43046</v>
      </c>
      <c r="B159" t="s">
        <v>21</v>
      </c>
      <c r="C159" t="s">
        <v>210</v>
      </c>
      <c r="D159" t="s">
        <v>156</v>
      </c>
      <c r="E159" t="s">
        <v>211</v>
      </c>
      <c r="F159" s="7">
        <v>1005244300</v>
      </c>
      <c r="G159" t="str">
        <f>VLOOKUP(F159,'группы товаров'!$A$1:$C$88,2,0)</f>
        <v>Ореховые</v>
      </c>
      <c r="H159" t="str">
        <f>VLOOKUP(Таблица1[[#This Row],[Код товара]],Группа_Товаров,3,0)</f>
        <v>Кремовые</v>
      </c>
      <c r="I159" t="s">
        <v>8</v>
      </c>
      <c r="J159">
        <v>3.4</v>
      </c>
      <c r="K159" s="6">
        <v>243.23600000000002</v>
      </c>
      <c r="L159" s="6">
        <v>293.25</v>
      </c>
      <c r="M159" s="23">
        <f>Таблица1[[#This Row],[Сумма в ценах продажи]]-Таблица1[[#This Row],[Сумма в ценах закупки]]</f>
        <v>50.013999999999982</v>
      </c>
    </row>
    <row r="160" spans="1:13" hidden="1" x14ac:dyDescent="0.3">
      <c r="A160" s="16">
        <v>43046</v>
      </c>
      <c r="B160" t="s">
        <v>7</v>
      </c>
      <c r="C160" t="s">
        <v>136</v>
      </c>
      <c r="D160" t="s">
        <v>131</v>
      </c>
      <c r="E160" t="s">
        <v>137</v>
      </c>
      <c r="F160" s="7">
        <v>15000</v>
      </c>
      <c r="G160" t="str">
        <f>VLOOKUP(F160,'группы товаров'!$A$1:$C$88,2,0)</f>
        <v>Цитрусовый коктейль</v>
      </c>
      <c r="H160" t="str">
        <f>VLOOKUP(Таблица1[[#This Row],[Код товара]],Группа_Товаров,3,0)</f>
        <v>Отливная</v>
      </c>
      <c r="I160" t="s">
        <v>8</v>
      </c>
      <c r="J160">
        <v>5.5</v>
      </c>
      <c r="K160" s="6">
        <v>408.84960000000001</v>
      </c>
      <c r="L160" s="6">
        <v>465.41</v>
      </c>
      <c r="M160" s="23">
        <f>Таблица1[[#This Row],[Сумма в ценах продажи]]-Таблица1[[#This Row],[Сумма в ценах закупки]]</f>
        <v>56.560400000000016</v>
      </c>
    </row>
    <row r="161" spans="1:13" hidden="1" x14ac:dyDescent="0.3">
      <c r="A161" s="16">
        <v>43046</v>
      </c>
      <c r="B161" t="s">
        <v>7</v>
      </c>
      <c r="C161" t="s">
        <v>346</v>
      </c>
      <c r="D161" t="s">
        <v>156</v>
      </c>
      <c r="E161" t="s">
        <v>347</v>
      </c>
      <c r="F161" s="5">
        <v>1005050200</v>
      </c>
      <c r="G161" t="str">
        <f>VLOOKUP(F161,'группы товаров'!$A$1:$C$88,2,0)</f>
        <v>Серебрянный шедевр</v>
      </c>
      <c r="H161" t="str">
        <f>VLOOKUP(Таблица1[[#This Row],[Код товара]],Группа_Товаров,3,0)</f>
        <v>Помадка</v>
      </c>
      <c r="I161" t="s">
        <v>8</v>
      </c>
      <c r="J161">
        <v>7</v>
      </c>
      <c r="K161" s="6">
        <v>704.06200000000001</v>
      </c>
      <c r="L161" s="6">
        <v>782.6</v>
      </c>
      <c r="M161" s="23">
        <f>Таблица1[[#This Row],[Сумма в ценах продажи]]-Таблица1[[#This Row],[Сумма в ценах закупки]]</f>
        <v>78.538000000000011</v>
      </c>
    </row>
    <row r="162" spans="1:13" hidden="1" x14ac:dyDescent="0.3">
      <c r="A162" s="16">
        <v>43046</v>
      </c>
      <c r="B162" t="s">
        <v>7</v>
      </c>
      <c r="C162" t="s">
        <v>133</v>
      </c>
      <c r="D162" t="s">
        <v>134</v>
      </c>
      <c r="E162" t="s">
        <v>135</v>
      </c>
      <c r="F162" s="7">
        <v>1005712010</v>
      </c>
      <c r="G162" t="str">
        <f>VLOOKUP(F162,'группы товаров'!$A$1:$C$88,2,0)</f>
        <v>Сказочный мишка</v>
      </c>
      <c r="H162" t="str">
        <f>VLOOKUP(Таблица1[[#This Row],[Код товара]],Группа_Товаров,3,0)</f>
        <v>Глазированные</v>
      </c>
      <c r="I162" t="s">
        <v>8</v>
      </c>
      <c r="J162">
        <v>4</v>
      </c>
      <c r="K162" s="6">
        <v>934.73599999999999</v>
      </c>
      <c r="L162" s="6">
        <v>1044</v>
      </c>
      <c r="M162" s="23">
        <f>Таблица1[[#This Row],[Сумма в ценах продажи]]-Таблица1[[#This Row],[Сумма в ценах закупки]]</f>
        <v>109.26400000000001</v>
      </c>
    </row>
    <row r="163" spans="1:13" hidden="1" x14ac:dyDescent="0.3">
      <c r="A163" s="16">
        <v>43046</v>
      </c>
      <c r="B163" t="s">
        <v>10</v>
      </c>
      <c r="C163" t="s">
        <v>705</v>
      </c>
      <c r="D163" t="s">
        <v>147</v>
      </c>
      <c r="E163" t="s">
        <v>706</v>
      </c>
      <c r="F163" s="7">
        <v>20000</v>
      </c>
      <c r="G163" t="str">
        <f>VLOOKUP(F163,'группы товаров'!$A$1:$C$88,2,0)</f>
        <v>Карамель барбарис</v>
      </c>
      <c r="H163" t="str">
        <f>VLOOKUP(Таблица1[[#This Row],[Код товара]],Группа_Товаров,3,0)</f>
        <v>Леденцовая</v>
      </c>
      <c r="I163" t="s">
        <v>8</v>
      </c>
      <c r="J163">
        <v>3.5</v>
      </c>
      <c r="K163" s="6">
        <v>280.71640000000002</v>
      </c>
      <c r="L163" s="6">
        <v>394.45</v>
      </c>
      <c r="M163" s="23">
        <f>Таблица1[[#This Row],[Сумма в ценах продажи]]-Таблица1[[#This Row],[Сумма в ценах закупки]]</f>
        <v>113.73359999999997</v>
      </c>
    </row>
    <row r="164" spans="1:13" hidden="1" x14ac:dyDescent="0.3">
      <c r="A164" s="16">
        <v>43046</v>
      </c>
      <c r="B164" t="s">
        <v>7</v>
      </c>
      <c r="C164" t="s">
        <v>167</v>
      </c>
      <c r="D164" t="s">
        <v>134</v>
      </c>
      <c r="E164" t="s">
        <v>168</v>
      </c>
      <c r="F164" s="7">
        <v>270200</v>
      </c>
      <c r="G164" t="str">
        <f>VLOOKUP(F164,'группы товаров'!$A$1:$C$88,2,0)</f>
        <v>Шипучка апельсин</v>
      </c>
      <c r="H164" t="str">
        <f>VLOOKUP(Таблица1[[#This Row],[Код товара]],Группа_Товаров,3,0)</f>
        <v>Леденцовая</v>
      </c>
      <c r="I164" t="s">
        <v>8</v>
      </c>
      <c r="J164">
        <v>25</v>
      </c>
      <c r="K164" s="6">
        <v>3448.1575000000003</v>
      </c>
      <c r="L164" s="6">
        <v>3940</v>
      </c>
      <c r="M164" s="23">
        <f>Таблица1[[#This Row],[Сумма в ценах продажи]]-Таблица1[[#This Row],[Сумма в ценах закупки]]</f>
        <v>491.84249999999975</v>
      </c>
    </row>
    <row r="165" spans="1:13" hidden="1" x14ac:dyDescent="0.3">
      <c r="A165" s="16">
        <v>43045</v>
      </c>
      <c r="B165" t="s">
        <v>10</v>
      </c>
      <c r="C165" t="s">
        <v>171</v>
      </c>
      <c r="D165" t="s">
        <v>131</v>
      </c>
      <c r="E165" t="s">
        <v>172</v>
      </c>
      <c r="F165" s="5">
        <v>20000</v>
      </c>
      <c r="G165" t="str">
        <f>VLOOKUP(F165,'группы товаров'!$A$1:$C$88,2,0)</f>
        <v>Карамель барбарис</v>
      </c>
      <c r="H165" t="str">
        <f>VLOOKUP(Таблица1[[#This Row],[Код товара]],Группа_Товаров,3,0)</f>
        <v>Леденцовая</v>
      </c>
      <c r="I165" t="s">
        <v>8</v>
      </c>
      <c r="J165">
        <v>2</v>
      </c>
      <c r="K165" s="6">
        <v>106.84140000000001</v>
      </c>
      <c r="L165" s="6">
        <v>128.80000000000001</v>
      </c>
      <c r="M165" s="23">
        <f>Таблица1[[#This Row],[Сумма в ценах продажи]]-Таблица1[[#This Row],[Сумма в ценах закупки]]</f>
        <v>21.958600000000004</v>
      </c>
    </row>
    <row r="166" spans="1:13" hidden="1" x14ac:dyDescent="0.3">
      <c r="A166" s="16">
        <v>43045</v>
      </c>
      <c r="B166" t="s">
        <v>7</v>
      </c>
      <c r="C166" t="s">
        <v>144</v>
      </c>
      <c r="D166" t="s">
        <v>134</v>
      </c>
      <c r="E166" t="s">
        <v>145</v>
      </c>
      <c r="F166" s="7">
        <v>1005300500</v>
      </c>
      <c r="G166" t="str">
        <f>VLOOKUP(F166,'группы товаров'!$A$1:$C$88,2,0)</f>
        <v>Рококо</v>
      </c>
      <c r="H166" t="str">
        <f>VLOOKUP(Таблица1[[#This Row],[Код товара]],Группа_Товаров,3,0)</f>
        <v>Кремовые</v>
      </c>
      <c r="I166" t="s">
        <v>8</v>
      </c>
      <c r="J166">
        <v>1.32</v>
      </c>
      <c r="K166" s="6">
        <v>200.2782</v>
      </c>
      <c r="L166" s="6">
        <v>223.5</v>
      </c>
      <c r="M166" s="23">
        <f>Таблица1[[#This Row],[Сумма в ценах продажи]]-Таблица1[[#This Row],[Сумма в ценах закупки]]</f>
        <v>23.221800000000002</v>
      </c>
    </row>
    <row r="167" spans="1:13" hidden="1" x14ac:dyDescent="0.3">
      <c r="A167" s="16">
        <v>43045</v>
      </c>
      <c r="B167" t="s">
        <v>7</v>
      </c>
      <c r="C167" t="s">
        <v>140</v>
      </c>
      <c r="D167" t="s">
        <v>134</v>
      </c>
      <c r="E167" t="s">
        <v>141</v>
      </c>
      <c r="F167" s="7">
        <v>1005053500</v>
      </c>
      <c r="G167" t="str">
        <f>VLOOKUP(F167,'группы товаров'!$A$1:$C$88,2,0)</f>
        <v>Тоффи в помаде</v>
      </c>
      <c r="H167" t="str">
        <f>VLOOKUP(Таблица1[[#This Row],[Код товара]],Группа_Товаров,3,0)</f>
        <v>Помадка</v>
      </c>
      <c r="I167" t="s">
        <v>8</v>
      </c>
      <c r="J167">
        <v>2.4</v>
      </c>
      <c r="K167" s="6">
        <v>224.352</v>
      </c>
      <c r="L167" s="6">
        <v>255.16800000000001</v>
      </c>
      <c r="M167" s="23">
        <f>Таблица1[[#This Row],[Сумма в ценах продажи]]-Таблица1[[#This Row],[Сумма в ценах закупки]]</f>
        <v>30.816000000000003</v>
      </c>
    </row>
    <row r="168" spans="1:13" hidden="1" x14ac:dyDescent="0.3">
      <c r="A168" s="16">
        <v>43045</v>
      </c>
      <c r="B168" t="s">
        <v>7</v>
      </c>
      <c r="C168" t="s">
        <v>158</v>
      </c>
      <c r="D168" t="s">
        <v>156</v>
      </c>
      <c r="E168" t="s">
        <v>159</v>
      </c>
      <c r="F168" s="7">
        <v>15000</v>
      </c>
      <c r="G168" t="str">
        <f>VLOOKUP(F168,'группы товаров'!$A$1:$C$88,2,0)</f>
        <v>Цитрусовый коктейль</v>
      </c>
      <c r="H168" t="str">
        <f>VLOOKUP(Таблица1[[#This Row],[Код товара]],Группа_Товаров,3,0)</f>
        <v>Отливная</v>
      </c>
      <c r="I168" t="s">
        <v>8</v>
      </c>
      <c r="J168">
        <v>5.7</v>
      </c>
      <c r="K168" s="6">
        <v>255.58800000000002</v>
      </c>
      <c r="L168" s="6">
        <v>290.64300000000003</v>
      </c>
      <c r="M168" s="23">
        <f>Таблица1[[#This Row],[Сумма в ценах продажи]]-Таблица1[[#This Row],[Сумма в ценах закупки]]</f>
        <v>35.055000000000007</v>
      </c>
    </row>
    <row r="169" spans="1:13" hidden="1" x14ac:dyDescent="0.3">
      <c r="A169" s="16">
        <v>43045</v>
      </c>
      <c r="B169" t="s">
        <v>7</v>
      </c>
      <c r="C169" t="s">
        <v>503</v>
      </c>
      <c r="D169" t="s">
        <v>147</v>
      </c>
      <c r="E169" t="s">
        <v>504</v>
      </c>
      <c r="F169" s="8">
        <v>1500000001</v>
      </c>
      <c r="G169" t="str">
        <f>VLOOKUP(F169,'группы товаров'!$A$1:$C$88,2,0)</f>
        <v>Рулет шоколадный</v>
      </c>
      <c r="H169" t="str">
        <f>VLOOKUP(Таблица1[[#This Row],[Код товара]],Группа_Товаров,3,0)</f>
        <v>Бисквиты</v>
      </c>
      <c r="I169" t="s">
        <v>8</v>
      </c>
      <c r="J169">
        <v>8</v>
      </c>
      <c r="K169" s="6">
        <v>427.43280000000004</v>
      </c>
      <c r="L169" s="6">
        <v>477.2</v>
      </c>
      <c r="M169" s="23">
        <f>Таблица1[[#This Row],[Сумма в ценах продажи]]-Таблица1[[#This Row],[Сумма в ценах закупки]]</f>
        <v>49.767199999999946</v>
      </c>
    </row>
    <row r="170" spans="1:13" hidden="1" x14ac:dyDescent="0.3">
      <c r="A170" s="16">
        <v>43045</v>
      </c>
      <c r="B170" t="s">
        <v>7</v>
      </c>
      <c r="C170" t="s">
        <v>384</v>
      </c>
      <c r="D170" t="s">
        <v>134</v>
      </c>
      <c r="E170" t="s">
        <v>385</v>
      </c>
      <c r="F170" s="7">
        <v>1005040900</v>
      </c>
      <c r="G170" t="str">
        <f>VLOOKUP(F170,'группы товаров'!$A$1:$C$88,2,0)</f>
        <v xml:space="preserve">Ромашка </v>
      </c>
      <c r="H170" t="str">
        <f>VLOOKUP(Таблица1[[#This Row],[Код товара]],Группа_Товаров,3,0)</f>
        <v>Глазированные</v>
      </c>
      <c r="I170" t="s">
        <v>8</v>
      </c>
      <c r="J170">
        <v>5</v>
      </c>
      <c r="K170" s="6">
        <v>581.85</v>
      </c>
      <c r="L170" s="6">
        <v>646.5</v>
      </c>
      <c r="M170" s="23">
        <f>Таблица1[[#This Row],[Сумма в ценах продажи]]-Таблица1[[#This Row],[Сумма в ценах закупки]]</f>
        <v>64.649999999999977</v>
      </c>
    </row>
    <row r="171" spans="1:13" hidden="1" x14ac:dyDescent="0.3">
      <c r="A171" s="16">
        <v>43045</v>
      </c>
      <c r="B171" t="s">
        <v>22</v>
      </c>
      <c r="C171" t="s">
        <v>543</v>
      </c>
      <c r="D171" t="s">
        <v>147</v>
      </c>
      <c r="E171" t="s">
        <v>544</v>
      </c>
      <c r="F171" s="7">
        <v>1005040200</v>
      </c>
      <c r="G171" t="str">
        <f>VLOOKUP(F171,'группы товаров'!$A$1:$C$88,2,0)</f>
        <v xml:space="preserve">Южный вечер </v>
      </c>
      <c r="H171" t="str">
        <f>VLOOKUP(Таблица1[[#This Row],[Код товара]],Группа_Товаров,3,0)</f>
        <v>Глазированные</v>
      </c>
      <c r="I171" t="s">
        <v>8</v>
      </c>
      <c r="J171">
        <v>3</v>
      </c>
      <c r="K171" s="6">
        <v>277.40790000000004</v>
      </c>
      <c r="L171" s="6">
        <v>355.35</v>
      </c>
      <c r="M171" s="23">
        <f>Таблица1[[#This Row],[Сумма в ценах продажи]]-Таблица1[[#This Row],[Сумма в ценах закупки]]</f>
        <v>77.942099999999982</v>
      </c>
    </row>
    <row r="172" spans="1:13" hidden="1" x14ac:dyDescent="0.3">
      <c r="A172" s="16">
        <v>43045</v>
      </c>
      <c r="B172" t="s">
        <v>7</v>
      </c>
      <c r="C172" t="s">
        <v>248</v>
      </c>
      <c r="D172" t="s">
        <v>156</v>
      </c>
      <c r="E172" t="s">
        <v>249</v>
      </c>
      <c r="F172" s="7">
        <v>573100</v>
      </c>
      <c r="G172" t="str">
        <f>VLOOKUP(F172,'группы товаров'!$A$1:$C$88,2,0)</f>
        <v xml:space="preserve">Пчелка </v>
      </c>
      <c r="H172" t="str">
        <f>VLOOKUP(Таблица1[[#This Row],[Код товара]],Группа_Товаров,3,0)</f>
        <v>Желейные</v>
      </c>
      <c r="I172" t="s">
        <v>8</v>
      </c>
      <c r="J172">
        <v>8</v>
      </c>
      <c r="K172" s="6">
        <v>387.09360000000004</v>
      </c>
      <c r="L172" s="6">
        <v>477.2</v>
      </c>
      <c r="M172" s="23">
        <f>Таблица1[[#This Row],[Сумма в ценах продажи]]-Таблица1[[#This Row],[Сумма в ценах закупки]]</f>
        <v>90.106399999999951</v>
      </c>
    </row>
    <row r="173" spans="1:13" hidden="1" x14ac:dyDescent="0.3">
      <c r="A173" s="16">
        <v>43045</v>
      </c>
      <c r="B173" t="s">
        <v>22</v>
      </c>
      <c r="C173" t="s">
        <v>348</v>
      </c>
      <c r="D173" t="s">
        <v>147</v>
      </c>
      <c r="E173" t="s">
        <v>349</v>
      </c>
      <c r="F173" s="7">
        <v>1005360000</v>
      </c>
      <c r="G173" t="str">
        <f>VLOOKUP(F173,'группы товаров'!$A$1:$C$88,2,0)</f>
        <v>Вишня в шоколаде</v>
      </c>
      <c r="H173" t="str">
        <f>VLOOKUP(Таблица1[[#This Row],[Код товара]],Группа_Товаров,3,0)</f>
        <v>Кремовые</v>
      </c>
      <c r="I173" t="s">
        <v>8</v>
      </c>
      <c r="J173">
        <v>5</v>
      </c>
      <c r="K173" s="6">
        <v>476.87450000000001</v>
      </c>
      <c r="L173" s="6">
        <v>575.04999999999995</v>
      </c>
      <c r="M173" s="23">
        <f>Таблица1[[#This Row],[Сумма в ценах продажи]]-Таблица1[[#This Row],[Сумма в ценах закупки]]</f>
        <v>98.175499999999943</v>
      </c>
    </row>
    <row r="174" spans="1:13" hidden="1" x14ac:dyDescent="0.3">
      <c r="A174" s="16">
        <v>43045</v>
      </c>
      <c r="B174" t="s">
        <v>7</v>
      </c>
      <c r="C174" t="s">
        <v>171</v>
      </c>
      <c r="D174" t="s">
        <v>131</v>
      </c>
      <c r="E174" t="s">
        <v>172</v>
      </c>
      <c r="F174" s="7">
        <v>1005300500</v>
      </c>
      <c r="G174" t="str">
        <f>VLOOKUP(F174,'группы товаров'!$A$1:$C$88,2,0)</f>
        <v>Рококо</v>
      </c>
      <c r="H174" t="str">
        <f>VLOOKUP(Таблица1[[#This Row],[Код товара]],Группа_Товаров,3,0)</f>
        <v>Кремовые</v>
      </c>
      <c r="I174" t="s">
        <v>8</v>
      </c>
      <c r="J174">
        <v>15</v>
      </c>
      <c r="K174" s="6">
        <v>905.75</v>
      </c>
      <c r="L174" s="6">
        <v>1012.5</v>
      </c>
      <c r="M174" s="23">
        <f>Таблица1[[#This Row],[Сумма в ценах продажи]]-Таблица1[[#This Row],[Сумма в ценах закупки]]</f>
        <v>106.75</v>
      </c>
    </row>
    <row r="175" spans="1:13" hidden="1" x14ac:dyDescent="0.3">
      <c r="A175" s="16">
        <v>43045</v>
      </c>
      <c r="B175" t="s">
        <v>20</v>
      </c>
      <c r="C175" t="s">
        <v>709</v>
      </c>
      <c r="D175" t="s">
        <v>147</v>
      </c>
      <c r="E175" t="s">
        <v>710</v>
      </c>
      <c r="F175" s="7">
        <v>1005040500</v>
      </c>
      <c r="G175" t="str">
        <f>VLOOKUP(F175,'группы товаров'!$A$1:$C$88,2,0)</f>
        <v>Пилот</v>
      </c>
      <c r="H175" t="str">
        <f>VLOOKUP(Таблица1[[#This Row],[Код товара]],Группа_Товаров,3,0)</f>
        <v>Глазированные</v>
      </c>
      <c r="I175" t="s">
        <v>8</v>
      </c>
      <c r="J175">
        <v>5</v>
      </c>
      <c r="K175" s="6">
        <v>348.61150000000004</v>
      </c>
      <c r="L175" s="6">
        <v>477.25</v>
      </c>
      <c r="M175" s="23">
        <f>Таблица1[[#This Row],[Сумма в ценах продажи]]-Таблица1[[#This Row],[Сумма в ценах закупки]]</f>
        <v>128.63849999999996</v>
      </c>
    </row>
    <row r="176" spans="1:13" hidden="1" x14ac:dyDescent="0.3">
      <c r="A176" s="16">
        <v>43045</v>
      </c>
      <c r="B176" t="s">
        <v>7</v>
      </c>
      <c r="C176" t="s">
        <v>262</v>
      </c>
      <c r="D176" t="s">
        <v>134</v>
      </c>
      <c r="E176" t="s">
        <v>263</v>
      </c>
      <c r="F176" s="7">
        <v>1005040900</v>
      </c>
      <c r="G176" t="str">
        <f>VLOOKUP(F176,'группы товаров'!$A$1:$C$88,2,0)</f>
        <v xml:space="preserve">Ромашка </v>
      </c>
      <c r="H176" t="str">
        <f>VLOOKUP(Таблица1[[#This Row],[Код товара]],Группа_Товаров,3,0)</f>
        <v>Глазированные</v>
      </c>
      <c r="I176" t="s">
        <v>8</v>
      </c>
      <c r="J176">
        <v>6.26</v>
      </c>
      <c r="K176" s="6">
        <v>2060.3920000000003</v>
      </c>
      <c r="L176" s="6">
        <v>2300</v>
      </c>
      <c r="M176" s="23">
        <f>Таблица1[[#This Row],[Сумма в ценах продажи]]-Таблица1[[#This Row],[Сумма в ценах закупки]]</f>
        <v>239.60799999999972</v>
      </c>
    </row>
    <row r="177" spans="1:13" hidden="1" x14ac:dyDescent="0.3">
      <c r="A177" s="16">
        <v>43042</v>
      </c>
      <c r="B177" t="s">
        <v>10</v>
      </c>
      <c r="C177" t="s">
        <v>326</v>
      </c>
      <c r="D177" t="s">
        <v>134</v>
      </c>
      <c r="E177" t="s">
        <v>327</v>
      </c>
      <c r="F177" s="5">
        <v>190000</v>
      </c>
      <c r="G177" t="str">
        <f>VLOOKUP(F177,'группы товаров'!$A$1:$C$88,2,0)</f>
        <v>Капри молоко</v>
      </c>
      <c r="H177" t="str">
        <f>VLOOKUP(Таблица1[[#This Row],[Код товара]],Группа_Товаров,3,0)</f>
        <v>Отливная</v>
      </c>
      <c r="I177" t="s">
        <v>8</v>
      </c>
      <c r="J177">
        <v>1</v>
      </c>
      <c r="K177" s="6">
        <v>75.704400000000007</v>
      </c>
      <c r="L177" s="6">
        <v>94.3</v>
      </c>
      <c r="M177" s="23">
        <f>Таблица1[[#This Row],[Сумма в ценах продажи]]-Таблица1[[#This Row],[Сумма в ценах закупки]]</f>
        <v>18.59559999999999</v>
      </c>
    </row>
    <row r="178" spans="1:13" hidden="1" x14ac:dyDescent="0.3">
      <c r="A178" s="16">
        <v>43042</v>
      </c>
      <c r="B178" t="s">
        <v>23</v>
      </c>
      <c r="C178" t="s">
        <v>185</v>
      </c>
      <c r="D178" t="s">
        <v>134</v>
      </c>
      <c r="E178" t="s">
        <v>186</v>
      </c>
      <c r="F178" s="7">
        <v>252505</v>
      </c>
      <c r="G178" t="str">
        <f>VLOOKUP(F178,'группы товаров'!$A$1:$C$88,2,0)</f>
        <v>Байкальская мята</v>
      </c>
      <c r="H178" t="str">
        <f>VLOOKUP(Таблица1[[#This Row],[Код товара]],Группа_Товаров,3,0)</f>
        <v>Леденцовая</v>
      </c>
      <c r="I178" t="s">
        <v>8</v>
      </c>
      <c r="J178">
        <v>2</v>
      </c>
      <c r="K178" s="6">
        <v>106.83240000000001</v>
      </c>
      <c r="L178" s="6">
        <v>128.80000000000001</v>
      </c>
      <c r="M178" s="23">
        <f>Таблица1[[#This Row],[Сумма в ценах продажи]]-Таблица1[[#This Row],[Сумма в ценах закупки]]</f>
        <v>21.967600000000004</v>
      </c>
    </row>
    <row r="179" spans="1:13" hidden="1" x14ac:dyDescent="0.3">
      <c r="A179" s="16">
        <v>43042</v>
      </c>
      <c r="B179" t="s">
        <v>22</v>
      </c>
      <c r="C179" t="s">
        <v>270</v>
      </c>
      <c r="D179" t="s">
        <v>134</v>
      </c>
      <c r="E179" t="s">
        <v>271</v>
      </c>
      <c r="F179" s="7">
        <v>1005040200</v>
      </c>
      <c r="G179" t="str">
        <f>VLOOKUP(F179,'группы товаров'!$A$1:$C$88,2,0)</f>
        <v xml:space="preserve">Южный вечер </v>
      </c>
      <c r="H179" t="str">
        <f>VLOOKUP(Таблица1[[#This Row],[Код товара]],Группа_Товаров,3,0)</f>
        <v>Глазированные</v>
      </c>
      <c r="I179" t="s">
        <v>8</v>
      </c>
      <c r="J179">
        <v>2</v>
      </c>
      <c r="K179" s="6">
        <v>106.82980000000001</v>
      </c>
      <c r="L179" s="6">
        <v>128.80000000000001</v>
      </c>
      <c r="M179" s="23">
        <f>Таблица1[[#This Row],[Сумма в ценах продажи]]-Таблица1[[#This Row],[Сумма в ценах закупки]]</f>
        <v>21.970200000000006</v>
      </c>
    </row>
    <row r="180" spans="1:13" hidden="1" x14ac:dyDescent="0.3">
      <c r="A180" s="16">
        <v>43042</v>
      </c>
      <c r="B180" t="s">
        <v>7</v>
      </c>
      <c r="C180" t="s">
        <v>173</v>
      </c>
      <c r="D180" t="s">
        <v>156</v>
      </c>
      <c r="E180" t="s">
        <v>174</v>
      </c>
      <c r="F180" s="5">
        <v>1005040600</v>
      </c>
      <c r="G180" t="str">
        <f>VLOOKUP(F180,'группы товаров'!$A$1:$C$88,2,0)</f>
        <v xml:space="preserve">Морская звезда </v>
      </c>
      <c r="H180" t="str">
        <f>VLOOKUP(Таблица1[[#This Row],[Код товара]],Группа_Товаров,3,0)</f>
        <v>Глазированные</v>
      </c>
      <c r="I180" t="s">
        <v>8</v>
      </c>
      <c r="J180">
        <v>3</v>
      </c>
      <c r="K180" s="6">
        <v>214.65</v>
      </c>
      <c r="L180" s="6">
        <v>239.55</v>
      </c>
      <c r="M180" s="23">
        <f>Таблица1[[#This Row],[Сумма в ценах продажи]]-Таблица1[[#This Row],[Сумма в ценах закупки]]</f>
        <v>24.900000000000006</v>
      </c>
    </row>
    <row r="181" spans="1:13" hidden="1" x14ac:dyDescent="0.3">
      <c r="A181" s="16">
        <v>43042</v>
      </c>
      <c r="B181" t="s">
        <v>10</v>
      </c>
      <c r="C181" t="s">
        <v>151</v>
      </c>
      <c r="D181" t="s">
        <v>134</v>
      </c>
      <c r="E181" t="s">
        <v>152</v>
      </c>
      <c r="F181" s="7">
        <v>190000</v>
      </c>
      <c r="G181" t="str">
        <f>VLOOKUP(F181,'группы товаров'!$A$1:$C$88,2,0)</f>
        <v>Капри молоко</v>
      </c>
      <c r="H181" t="str">
        <f>VLOOKUP(Таблица1[[#This Row],[Код товара]],Группа_Товаров,3,0)</f>
        <v>Отливная</v>
      </c>
      <c r="I181" t="s">
        <v>8</v>
      </c>
      <c r="J181">
        <v>1</v>
      </c>
      <c r="K181" s="6">
        <v>108.1794</v>
      </c>
      <c r="L181" s="6">
        <v>143.75</v>
      </c>
      <c r="M181" s="23">
        <f>Таблица1[[#This Row],[Сумма в ценах продажи]]-Таблица1[[#This Row],[Сумма в ценах закупки]]</f>
        <v>35.570599999999999</v>
      </c>
    </row>
    <row r="182" spans="1:13" hidden="1" x14ac:dyDescent="0.3">
      <c r="A182" s="16">
        <v>43042</v>
      </c>
      <c r="B182" t="s">
        <v>7</v>
      </c>
      <c r="C182" t="s">
        <v>240</v>
      </c>
      <c r="D182" t="s">
        <v>156</v>
      </c>
      <c r="E182" t="s">
        <v>241</v>
      </c>
      <c r="F182" s="7">
        <v>1005186200</v>
      </c>
      <c r="G182" t="str">
        <f>VLOOKUP(F182,'группы товаров'!$A$1:$C$88,2,0)</f>
        <v xml:space="preserve">Мини  орех </v>
      </c>
      <c r="H182" t="str">
        <f>VLOOKUP(Таблица1[[#This Row],[Код товара]],Группа_Товаров,3,0)</f>
        <v>Вафельные</v>
      </c>
      <c r="I182" t="s">
        <v>8</v>
      </c>
      <c r="J182">
        <v>2.4</v>
      </c>
      <c r="K182" s="6">
        <v>209.2654</v>
      </c>
      <c r="L182" s="6">
        <v>250.44</v>
      </c>
      <c r="M182" s="23">
        <f>Таблица1[[#This Row],[Сумма в ценах продажи]]-Таблица1[[#This Row],[Сумма в ценах закупки]]</f>
        <v>41.174599999999998</v>
      </c>
    </row>
    <row r="183" spans="1:13" hidden="1" x14ac:dyDescent="0.3">
      <c r="A183" s="16">
        <v>43042</v>
      </c>
      <c r="B183" t="s">
        <v>7</v>
      </c>
      <c r="C183" t="s">
        <v>142</v>
      </c>
      <c r="D183" t="s">
        <v>134</v>
      </c>
      <c r="E183" t="s">
        <v>143</v>
      </c>
      <c r="F183" s="7">
        <v>170101</v>
      </c>
      <c r="G183" t="str">
        <f>VLOOKUP(F183,'группы товаров'!$A$1:$C$88,2,0)</f>
        <v>Морошковая</v>
      </c>
      <c r="H183" t="str">
        <f>VLOOKUP(Таблица1[[#This Row],[Код товара]],Группа_Товаров,3,0)</f>
        <v>Желейные</v>
      </c>
      <c r="I183" t="s">
        <v>8</v>
      </c>
      <c r="J183">
        <v>5.5</v>
      </c>
      <c r="K183" s="6">
        <v>377.685</v>
      </c>
      <c r="L183" s="6">
        <v>421.57499999999999</v>
      </c>
      <c r="M183" s="23">
        <f>Таблица1[[#This Row],[Сумма в ценах продажи]]-Таблица1[[#This Row],[Сумма в ценах закупки]]</f>
        <v>43.889999999999986</v>
      </c>
    </row>
    <row r="184" spans="1:13" hidden="1" x14ac:dyDescent="0.3">
      <c r="A184" s="16">
        <v>43042</v>
      </c>
      <c r="B184" t="s">
        <v>7</v>
      </c>
      <c r="C184" t="s">
        <v>153</v>
      </c>
      <c r="D184" t="s">
        <v>134</v>
      </c>
      <c r="E184" t="s">
        <v>154</v>
      </c>
      <c r="F184" s="7">
        <v>1005040700</v>
      </c>
      <c r="G184" t="str">
        <f>VLOOKUP(F184,'группы товаров'!$A$1:$C$88,2,0)</f>
        <v>Буревестник</v>
      </c>
      <c r="H184" t="str">
        <f>VLOOKUP(Таблица1[[#This Row],[Код товара]],Группа_Товаров,3,0)</f>
        <v>Глазированные</v>
      </c>
      <c r="I184" t="s">
        <v>8</v>
      </c>
      <c r="J184">
        <v>5</v>
      </c>
      <c r="K184" s="6">
        <v>395.95</v>
      </c>
      <c r="L184" s="6">
        <v>442</v>
      </c>
      <c r="M184" s="23">
        <f>Таблица1[[#This Row],[Сумма в ценах продажи]]-Таблица1[[#This Row],[Сумма в ценах закупки]]</f>
        <v>46.050000000000011</v>
      </c>
    </row>
    <row r="185" spans="1:13" hidden="1" x14ac:dyDescent="0.3">
      <c r="A185" s="16">
        <v>43042</v>
      </c>
      <c r="B185" t="s">
        <v>7</v>
      </c>
      <c r="C185" t="s">
        <v>248</v>
      </c>
      <c r="D185" t="s">
        <v>156</v>
      </c>
      <c r="E185" t="s">
        <v>249</v>
      </c>
      <c r="F185" s="7">
        <v>30000</v>
      </c>
      <c r="G185" t="str">
        <f>VLOOKUP(F185,'группы товаров'!$A$1:$C$88,2,0)</f>
        <v>Цитрусовая карамель</v>
      </c>
      <c r="H185" t="str">
        <f>VLOOKUP(Таблица1[[#This Row],[Код товара]],Группа_Товаров,3,0)</f>
        <v>Леденцовая</v>
      </c>
      <c r="I185" t="s">
        <v>8</v>
      </c>
      <c r="J185">
        <v>2.2999999999999998</v>
      </c>
      <c r="K185" s="6">
        <v>658.24300000000005</v>
      </c>
      <c r="L185" s="6">
        <v>748.7</v>
      </c>
      <c r="M185" s="23">
        <f>Таблица1[[#This Row],[Сумма в ценах продажи]]-Таблица1[[#This Row],[Сумма в ценах закупки]]</f>
        <v>90.456999999999994</v>
      </c>
    </row>
    <row r="186" spans="1:13" hidden="1" x14ac:dyDescent="0.3">
      <c r="A186" s="16">
        <v>43042</v>
      </c>
      <c r="B186" t="s">
        <v>7</v>
      </c>
      <c r="C186" t="s">
        <v>195</v>
      </c>
      <c r="D186" t="s">
        <v>131</v>
      </c>
      <c r="E186" t="s">
        <v>196</v>
      </c>
      <c r="F186" s="7">
        <v>5190002</v>
      </c>
      <c r="G186" t="str">
        <f>VLOOKUP(F186,'группы товаров'!$A$1:$C$88,2,0)</f>
        <v>Молочный</v>
      </c>
      <c r="H186" t="str">
        <f>VLOOKUP(Таблица1[[#This Row],[Код товара]],Группа_Товаров,3,0)</f>
        <v>Отливная</v>
      </c>
      <c r="I186" t="s">
        <v>8</v>
      </c>
      <c r="J186">
        <v>5</v>
      </c>
      <c r="K186" s="6">
        <v>345.245</v>
      </c>
      <c r="L186" s="6">
        <v>436.5</v>
      </c>
      <c r="M186" s="23">
        <f>Таблица1[[#This Row],[Сумма в ценах продажи]]-Таблица1[[#This Row],[Сумма в ценах закупки]]</f>
        <v>91.254999999999995</v>
      </c>
    </row>
    <row r="187" spans="1:13" hidden="1" x14ac:dyDescent="0.3">
      <c r="A187" s="16">
        <v>43042</v>
      </c>
      <c r="B187" t="s">
        <v>7</v>
      </c>
      <c r="C187" t="s">
        <v>185</v>
      </c>
      <c r="D187" t="s">
        <v>134</v>
      </c>
      <c r="E187" t="s">
        <v>186</v>
      </c>
      <c r="F187" s="7">
        <v>170101</v>
      </c>
      <c r="G187" t="str">
        <f>VLOOKUP(F187,'группы товаров'!$A$1:$C$88,2,0)</f>
        <v>Морошковая</v>
      </c>
      <c r="H187" t="str">
        <f>VLOOKUP(Таблица1[[#This Row],[Код товара]],Группа_Товаров,3,0)</f>
        <v>Желейные</v>
      </c>
      <c r="I187" t="s">
        <v>8</v>
      </c>
      <c r="J187">
        <v>2.496</v>
      </c>
      <c r="K187" s="6">
        <v>915.84</v>
      </c>
      <c r="L187" s="6">
        <v>1022.4</v>
      </c>
      <c r="M187" s="23">
        <f>Таблица1[[#This Row],[Сумма в ценах продажи]]-Таблица1[[#This Row],[Сумма в ценах закупки]]</f>
        <v>106.55999999999995</v>
      </c>
    </row>
    <row r="188" spans="1:13" hidden="1" x14ac:dyDescent="0.3">
      <c r="A188" s="16">
        <v>43042</v>
      </c>
      <c r="B188" t="s">
        <v>7</v>
      </c>
      <c r="C188" t="s">
        <v>222</v>
      </c>
      <c r="D188" t="s">
        <v>134</v>
      </c>
      <c r="E188" t="s">
        <v>223</v>
      </c>
      <c r="F188" s="7">
        <v>1005053500</v>
      </c>
      <c r="G188" t="str">
        <f>VLOOKUP(F188,'группы товаров'!$A$1:$C$88,2,0)</f>
        <v>Тоффи в помаде</v>
      </c>
      <c r="H188" t="str">
        <f>VLOOKUP(Таблица1[[#This Row],[Код товара]],Группа_Товаров,3,0)</f>
        <v>Помадка</v>
      </c>
      <c r="I188" t="s">
        <v>8</v>
      </c>
      <c r="J188">
        <v>10</v>
      </c>
      <c r="K188" s="6">
        <v>791.9</v>
      </c>
      <c r="L188" s="6">
        <v>900.5</v>
      </c>
      <c r="M188" s="23">
        <f>Таблица1[[#This Row],[Сумма в ценах продажи]]-Таблица1[[#This Row],[Сумма в ценах закупки]]</f>
        <v>108.60000000000002</v>
      </c>
    </row>
    <row r="189" spans="1:13" hidden="1" x14ac:dyDescent="0.3">
      <c r="A189" s="16">
        <v>43041</v>
      </c>
      <c r="B189" t="s">
        <v>10</v>
      </c>
      <c r="C189" t="s">
        <v>338</v>
      </c>
      <c r="D189" t="s">
        <v>147</v>
      </c>
      <c r="E189" t="s">
        <v>339</v>
      </c>
      <c r="F189" s="5">
        <v>280500</v>
      </c>
      <c r="G189" t="str">
        <f>VLOOKUP(F189,'группы товаров'!$A$1:$C$88,2,0)</f>
        <v>Шипучка микс</v>
      </c>
      <c r="H189" t="str">
        <f>VLOOKUP(Таблица1[[#This Row],[Код товара]],Группа_Товаров,3,0)</f>
        <v>Леденцовая</v>
      </c>
      <c r="I189" t="s">
        <v>8</v>
      </c>
      <c r="J189">
        <v>1</v>
      </c>
      <c r="K189" s="6">
        <v>78.202700000000007</v>
      </c>
      <c r="L189" s="6">
        <v>94.3</v>
      </c>
      <c r="M189" s="23">
        <f>Таблица1[[#This Row],[Сумма в ценах продажи]]-Таблица1[[#This Row],[Сумма в ценах закупки]]</f>
        <v>16.09729999999999</v>
      </c>
    </row>
    <row r="190" spans="1:13" hidden="1" x14ac:dyDescent="0.3">
      <c r="A190" s="16">
        <v>43041</v>
      </c>
      <c r="B190" t="s">
        <v>10</v>
      </c>
      <c r="C190" t="s">
        <v>446</v>
      </c>
      <c r="D190" t="s">
        <v>147</v>
      </c>
      <c r="E190" t="s">
        <v>447</v>
      </c>
      <c r="F190" s="8">
        <v>1500000050</v>
      </c>
      <c r="G190" t="str">
        <f>VLOOKUP(F190,'группы товаров'!$A$1:$C$88,2,0)</f>
        <v xml:space="preserve">Рулет шоколадно-ореховый </v>
      </c>
      <c r="H190" t="str">
        <f>VLOOKUP(Таблица1[[#This Row],[Код товара]],Группа_Товаров,3,0)</f>
        <v>Бисквиты</v>
      </c>
      <c r="I190" t="s">
        <v>8</v>
      </c>
      <c r="J190">
        <v>0.313</v>
      </c>
      <c r="K190" s="6">
        <v>102.95780000000001</v>
      </c>
      <c r="L190" s="6">
        <v>124.21</v>
      </c>
      <c r="M190" s="23">
        <f>Таблица1[[#This Row],[Сумма в ценах продажи]]-Таблица1[[#This Row],[Сумма в ценах закупки]]</f>
        <v>21.252199999999988</v>
      </c>
    </row>
    <row r="191" spans="1:13" hidden="1" x14ac:dyDescent="0.3">
      <c r="A191" s="16">
        <v>43041</v>
      </c>
      <c r="B191" t="s">
        <v>10</v>
      </c>
      <c r="C191" t="s">
        <v>382</v>
      </c>
      <c r="D191" t="s">
        <v>147</v>
      </c>
      <c r="E191" t="s">
        <v>383</v>
      </c>
      <c r="F191" s="7">
        <v>1005274600</v>
      </c>
      <c r="G191" t="str">
        <f>VLOOKUP(F191,'группы товаров'!$A$1:$C$88,2,0)</f>
        <v>Какао со сливками</v>
      </c>
      <c r="H191" t="str">
        <f>VLOOKUP(Таблица1[[#This Row],[Код товара]],Группа_Товаров,3,0)</f>
        <v>Кремовые</v>
      </c>
      <c r="I191" t="s">
        <v>8</v>
      </c>
      <c r="J191">
        <v>1</v>
      </c>
      <c r="K191" s="6">
        <v>66.628</v>
      </c>
      <c r="L191" s="6">
        <v>94.3</v>
      </c>
      <c r="M191" s="23">
        <f>Таблица1[[#This Row],[Сумма в ценах продажи]]-Таблица1[[#This Row],[Сумма в ценах закупки]]</f>
        <v>27.671999999999997</v>
      </c>
    </row>
    <row r="192" spans="1:13" hidden="1" x14ac:dyDescent="0.3">
      <c r="A192" s="16">
        <v>43041</v>
      </c>
      <c r="B192" t="s">
        <v>16</v>
      </c>
      <c r="C192" t="s">
        <v>191</v>
      </c>
      <c r="D192" t="s">
        <v>156</v>
      </c>
      <c r="E192" t="s">
        <v>192</v>
      </c>
      <c r="F192" s="8">
        <v>1500000050</v>
      </c>
      <c r="G192" t="str">
        <f>VLOOKUP(F192,'группы товаров'!$A$1:$C$88,2,0)</f>
        <v xml:space="preserve">Рулет шоколадно-ореховый </v>
      </c>
      <c r="H192" t="str">
        <f>VLOOKUP(Таблица1[[#This Row],[Код товара]],Группа_Товаров,3,0)</f>
        <v>Бисквиты</v>
      </c>
      <c r="I192" t="s">
        <v>8</v>
      </c>
      <c r="J192">
        <v>2</v>
      </c>
      <c r="K192" s="6">
        <v>190.74980000000002</v>
      </c>
      <c r="L192" s="6">
        <v>225.5</v>
      </c>
      <c r="M192" s="23">
        <f>Таблица1[[#This Row],[Сумма в ценах продажи]]-Таблица1[[#This Row],[Сумма в ценах закупки]]</f>
        <v>34.750199999999978</v>
      </c>
    </row>
    <row r="193" spans="1:13" hidden="1" x14ac:dyDescent="0.3">
      <c r="A193" s="16">
        <v>43041</v>
      </c>
      <c r="B193" t="s">
        <v>7</v>
      </c>
      <c r="C193" t="s">
        <v>199</v>
      </c>
      <c r="D193" t="s">
        <v>134</v>
      </c>
      <c r="E193" t="s">
        <v>200</v>
      </c>
      <c r="F193" s="7">
        <v>260200</v>
      </c>
      <c r="G193" t="str">
        <f>VLOOKUP(F193,'группы товаров'!$A$1:$C$88,2,0)</f>
        <v>Медовая дыня</v>
      </c>
      <c r="H193" t="str">
        <f>VLOOKUP(Таблица1[[#This Row],[Код товара]],Группа_Товаров,3,0)</f>
        <v>Отливная</v>
      </c>
      <c r="I193" t="s">
        <v>8</v>
      </c>
      <c r="J193">
        <v>2.64</v>
      </c>
      <c r="K193" s="6">
        <v>400.56720000000001</v>
      </c>
      <c r="L193" s="6">
        <v>447</v>
      </c>
      <c r="M193" s="23">
        <f>Таблица1[[#This Row],[Сумма в ценах продажи]]-Таблица1[[#This Row],[Сумма в ценах закупки]]</f>
        <v>46.432799999999986</v>
      </c>
    </row>
    <row r="194" spans="1:13" hidden="1" x14ac:dyDescent="0.3">
      <c r="A194" s="16">
        <v>43041</v>
      </c>
      <c r="B194" t="s">
        <v>7</v>
      </c>
      <c r="C194" t="s">
        <v>272</v>
      </c>
      <c r="D194" t="s">
        <v>156</v>
      </c>
      <c r="E194" t="s">
        <v>273</v>
      </c>
      <c r="F194" s="7">
        <v>1005186400</v>
      </c>
      <c r="G194" t="str">
        <f>VLOOKUP(F194,'группы товаров'!$A$1:$C$88,2,0)</f>
        <v xml:space="preserve">Мини вкус вишни </v>
      </c>
      <c r="H194" t="str">
        <f>VLOOKUP(Таблица1[[#This Row],[Код товара]],Группа_Товаров,3,0)</f>
        <v>Вафельные</v>
      </c>
      <c r="I194" t="s">
        <v>8</v>
      </c>
      <c r="J194">
        <v>2.64</v>
      </c>
      <c r="K194" s="6">
        <v>480.68880000000001</v>
      </c>
      <c r="L194" s="6">
        <v>536.4</v>
      </c>
      <c r="M194" s="23">
        <f>Таблица1[[#This Row],[Сумма в ценах продажи]]-Таблица1[[#This Row],[Сумма в ценах закупки]]</f>
        <v>55.711199999999963</v>
      </c>
    </row>
    <row r="195" spans="1:13" hidden="1" x14ac:dyDescent="0.3">
      <c r="A195" s="16">
        <v>43041</v>
      </c>
      <c r="B195" t="s">
        <v>7</v>
      </c>
      <c r="C195" t="s">
        <v>138</v>
      </c>
      <c r="D195" t="s">
        <v>134</v>
      </c>
      <c r="E195" t="s">
        <v>139</v>
      </c>
      <c r="F195" s="7">
        <v>5162402</v>
      </c>
      <c r="G195" t="str">
        <f>VLOOKUP(F195,'группы товаров'!$A$1:$C$88,2,0)</f>
        <v>Лимонно-апельсиновый</v>
      </c>
      <c r="H195" t="str">
        <f>VLOOKUP(Таблица1[[#This Row],[Код товара]],Группа_Товаров,3,0)</f>
        <v>Отливная</v>
      </c>
      <c r="I195" t="s">
        <v>8</v>
      </c>
      <c r="J195">
        <v>4</v>
      </c>
      <c r="K195" s="6">
        <v>335.30600000000004</v>
      </c>
      <c r="L195" s="6">
        <v>394</v>
      </c>
      <c r="M195" s="23">
        <f>Таблица1[[#This Row],[Сумма в ценах продажи]]-Таблица1[[#This Row],[Сумма в ценах закупки]]</f>
        <v>58.69399999999996</v>
      </c>
    </row>
    <row r="196" spans="1:13" hidden="1" x14ac:dyDescent="0.3">
      <c r="A196" s="16">
        <v>43041</v>
      </c>
      <c r="B196" t="s">
        <v>7</v>
      </c>
      <c r="C196" t="s">
        <v>167</v>
      </c>
      <c r="D196" t="s">
        <v>134</v>
      </c>
      <c r="E196" t="s">
        <v>168</v>
      </c>
      <c r="F196" s="5">
        <v>1005400001</v>
      </c>
      <c r="G196" t="str">
        <f>VLOOKUP(F196,'группы товаров'!$A$1:$C$88,2,0)</f>
        <v>Лесной орех</v>
      </c>
      <c r="H196" t="str">
        <f>VLOOKUP(Таблица1[[#This Row],[Код товара]],Группа_Товаров,3,0)</f>
        <v>Кремовые</v>
      </c>
      <c r="I196" t="s">
        <v>8</v>
      </c>
      <c r="J196">
        <v>2.2999999999999998</v>
      </c>
      <c r="K196" s="6">
        <v>538.19360000000006</v>
      </c>
      <c r="L196" s="6">
        <v>607.31500000000005</v>
      </c>
      <c r="M196" s="23">
        <f>Таблица1[[#This Row],[Сумма в ценах продажи]]-Таблица1[[#This Row],[Сумма в ценах закупки]]</f>
        <v>69.121399999999994</v>
      </c>
    </row>
    <row r="197" spans="1:13" hidden="1" x14ac:dyDescent="0.3">
      <c r="A197" s="16">
        <v>43041</v>
      </c>
      <c r="B197" t="s">
        <v>7</v>
      </c>
      <c r="C197" t="s">
        <v>260</v>
      </c>
      <c r="D197" t="s">
        <v>134</v>
      </c>
      <c r="E197" t="s">
        <v>261</v>
      </c>
      <c r="F197" s="7">
        <v>1005186400</v>
      </c>
      <c r="G197" t="str">
        <f>VLOOKUP(F197,'группы товаров'!$A$1:$C$88,2,0)</f>
        <v xml:space="preserve">Мини вкус вишни </v>
      </c>
      <c r="H197" t="str">
        <f>VLOOKUP(Таблица1[[#This Row],[Код товара]],Группа_Товаров,3,0)</f>
        <v>Вафельные</v>
      </c>
      <c r="I197" t="s">
        <v>8</v>
      </c>
      <c r="J197">
        <v>4.95</v>
      </c>
      <c r="K197" s="6">
        <v>692.34</v>
      </c>
      <c r="L197" s="6">
        <v>773.85</v>
      </c>
      <c r="M197" s="23">
        <f>Таблица1[[#This Row],[Сумма в ценах продажи]]-Таблица1[[#This Row],[Сумма в ценах закупки]]</f>
        <v>81.509999999999991</v>
      </c>
    </row>
    <row r="198" spans="1:13" hidden="1" x14ac:dyDescent="0.3">
      <c r="A198" s="16">
        <v>43041</v>
      </c>
      <c r="B198" t="s">
        <v>7</v>
      </c>
      <c r="C198" t="s">
        <v>181</v>
      </c>
      <c r="D198" t="s">
        <v>134</v>
      </c>
      <c r="E198" t="s">
        <v>182</v>
      </c>
      <c r="F198" s="7">
        <v>170000</v>
      </c>
      <c r="G198" t="str">
        <f>VLOOKUP(F198,'группы товаров'!$A$1:$C$88,2,0)</f>
        <v>Лайм</v>
      </c>
      <c r="H198" t="str">
        <f>VLOOKUP(Таблица1[[#This Row],[Код товара]],Группа_Товаров,3,0)</f>
        <v>Желейные</v>
      </c>
      <c r="I198" t="s">
        <v>8</v>
      </c>
      <c r="J198">
        <v>5</v>
      </c>
      <c r="K198" s="6">
        <v>548.45000000000005</v>
      </c>
      <c r="L198" s="6">
        <v>665.5</v>
      </c>
      <c r="M198" s="23">
        <f>Таблица1[[#This Row],[Сумма в ценах продажи]]-Таблица1[[#This Row],[Сумма в ценах закупки]]</f>
        <v>117.04999999999995</v>
      </c>
    </row>
    <row r="199" spans="1:13" hidden="1" x14ac:dyDescent="0.3">
      <c r="A199" s="16">
        <v>43041</v>
      </c>
      <c r="B199" t="s">
        <v>7</v>
      </c>
      <c r="C199" t="s">
        <v>201</v>
      </c>
      <c r="D199" t="s">
        <v>134</v>
      </c>
      <c r="E199" t="s">
        <v>202</v>
      </c>
      <c r="F199" s="5">
        <v>1005053500</v>
      </c>
      <c r="G199" t="str">
        <f>VLOOKUP(F199,'группы товаров'!$A$1:$C$88,2,0)</f>
        <v>Тоффи в помаде</v>
      </c>
      <c r="H199" t="str">
        <f>VLOOKUP(Таблица1[[#This Row],[Код товара]],Группа_Товаров,3,0)</f>
        <v>Помадка</v>
      </c>
      <c r="I199" t="s">
        <v>8</v>
      </c>
      <c r="J199">
        <v>10.5</v>
      </c>
      <c r="K199" s="6">
        <v>1056.1383000000001</v>
      </c>
      <c r="L199" s="6">
        <v>1196.1600000000001</v>
      </c>
      <c r="M199" s="23">
        <f>Таблица1[[#This Row],[Сумма в ценах продажи]]-Таблица1[[#This Row],[Сумма в ценах закупки]]</f>
        <v>140.02170000000001</v>
      </c>
    </row>
    <row r="200" spans="1:13" hidden="1" x14ac:dyDescent="0.3">
      <c r="A200" s="16">
        <v>43041</v>
      </c>
      <c r="B200" t="s">
        <v>7</v>
      </c>
      <c r="C200" t="s">
        <v>282</v>
      </c>
      <c r="D200" t="s">
        <v>134</v>
      </c>
      <c r="E200" t="s">
        <v>283</v>
      </c>
      <c r="F200" s="5">
        <v>252005</v>
      </c>
      <c r="G200" t="str">
        <f>VLOOKUP(F200,'группы товаров'!$A$1:$C$88,2,0)</f>
        <v>Кленовая</v>
      </c>
      <c r="H200" t="str">
        <f>VLOOKUP(Таблица1[[#This Row],[Код товара]],Группа_Товаров,3,0)</f>
        <v>Леденцовая</v>
      </c>
      <c r="I200" t="s">
        <v>8</v>
      </c>
      <c r="J200">
        <v>32</v>
      </c>
      <c r="K200" s="6">
        <v>1707.9264000000001</v>
      </c>
      <c r="L200" s="6">
        <v>1944</v>
      </c>
      <c r="M200" s="23">
        <f>Таблица1[[#This Row],[Сумма в ценах продажи]]-Таблица1[[#This Row],[Сумма в ценах закупки]]</f>
        <v>236.07359999999994</v>
      </c>
    </row>
    <row r="201" spans="1:13" hidden="1" x14ac:dyDescent="0.3">
      <c r="A201" s="16">
        <v>43040</v>
      </c>
      <c r="B201" t="s">
        <v>10</v>
      </c>
      <c r="C201" t="s">
        <v>153</v>
      </c>
      <c r="D201" t="s">
        <v>134</v>
      </c>
      <c r="E201" t="s">
        <v>154</v>
      </c>
      <c r="F201" s="5">
        <v>573100</v>
      </c>
      <c r="G201" t="str">
        <f>VLOOKUP(F201,'группы товаров'!$A$1:$C$88,2,0)</f>
        <v xml:space="preserve">Пчелка </v>
      </c>
      <c r="H201" t="str">
        <f>VLOOKUP(Таблица1[[#This Row],[Код товара]],Группа_Товаров,3,0)</f>
        <v>Желейные</v>
      </c>
      <c r="I201" t="s">
        <v>8</v>
      </c>
      <c r="J201">
        <v>1</v>
      </c>
      <c r="K201" s="6">
        <v>93.48</v>
      </c>
      <c r="L201" s="6">
        <v>112.7</v>
      </c>
      <c r="M201" s="23">
        <f>Таблица1[[#This Row],[Сумма в ценах продажи]]-Таблица1[[#This Row],[Сумма в ценах закупки]]</f>
        <v>19.22</v>
      </c>
    </row>
    <row r="202" spans="1:13" hidden="1" x14ac:dyDescent="0.3">
      <c r="A202" s="16">
        <v>43040</v>
      </c>
      <c r="B202" t="s">
        <v>10</v>
      </c>
      <c r="C202" t="s">
        <v>244</v>
      </c>
      <c r="D202" t="s">
        <v>134</v>
      </c>
      <c r="E202" t="s">
        <v>245</v>
      </c>
      <c r="F202" s="7">
        <v>1005052500</v>
      </c>
      <c r="G202" t="str">
        <f>VLOOKUP(F202,'группы товаров'!$A$1:$C$88,2,0)</f>
        <v>желе в помаде</v>
      </c>
      <c r="H202" t="str">
        <f>VLOOKUP(Таблица1[[#This Row],[Код товара]],Группа_Товаров,3,0)</f>
        <v>Помадка</v>
      </c>
      <c r="I202" t="s">
        <v>8</v>
      </c>
      <c r="J202">
        <v>2</v>
      </c>
      <c r="K202" s="6">
        <v>106.82080000000001</v>
      </c>
      <c r="L202" s="6">
        <v>128.80000000000001</v>
      </c>
      <c r="M202" s="23">
        <f>Таблица1[[#This Row],[Сумма в ценах продажи]]-Таблица1[[#This Row],[Сумма в ценах закупки]]</f>
        <v>21.979200000000006</v>
      </c>
    </row>
    <row r="203" spans="1:13" hidden="1" x14ac:dyDescent="0.3">
      <c r="A203" s="16">
        <v>43040</v>
      </c>
      <c r="B203" t="s">
        <v>7</v>
      </c>
      <c r="C203" t="s">
        <v>262</v>
      </c>
      <c r="D203" t="s">
        <v>134</v>
      </c>
      <c r="E203" t="s">
        <v>263</v>
      </c>
      <c r="F203" s="5">
        <v>1005053500</v>
      </c>
      <c r="G203" t="str">
        <f>VLOOKUP(F203,'группы товаров'!$A$1:$C$88,2,0)</f>
        <v>Тоффи в помаде</v>
      </c>
      <c r="H203" t="str">
        <f>VLOOKUP(Таблица1[[#This Row],[Код товара]],Группа_Товаров,3,0)</f>
        <v>Помадка</v>
      </c>
      <c r="I203" t="s">
        <v>8</v>
      </c>
      <c r="J203">
        <v>3.5</v>
      </c>
      <c r="K203" s="6">
        <v>352.04610000000002</v>
      </c>
      <c r="L203" s="6">
        <v>398.72</v>
      </c>
      <c r="M203" s="23">
        <f>Таблица1[[#This Row],[Сумма в ценах продажи]]-Таблица1[[#This Row],[Сумма в ценах закупки]]</f>
        <v>46.673900000000003</v>
      </c>
    </row>
    <row r="204" spans="1:13" hidden="1" x14ac:dyDescent="0.3">
      <c r="A204" s="16">
        <v>43040</v>
      </c>
      <c r="B204" t="s">
        <v>7</v>
      </c>
      <c r="C204" t="s">
        <v>246</v>
      </c>
      <c r="D204" t="s">
        <v>156</v>
      </c>
      <c r="E204" t="s">
        <v>247</v>
      </c>
      <c r="F204" s="7">
        <v>1005010100</v>
      </c>
      <c r="G204" t="str">
        <f>VLOOKUP(F204,'группы товаров'!$A$1:$C$88,2,0)</f>
        <v>Кофейная со сливками</v>
      </c>
      <c r="H204" t="str">
        <f>VLOOKUP(Таблица1[[#This Row],[Код товара]],Группа_Товаров,3,0)</f>
        <v>Глазированные</v>
      </c>
      <c r="I204" t="s">
        <v>8</v>
      </c>
      <c r="J204">
        <v>5.28</v>
      </c>
      <c r="K204" s="6">
        <v>801.11760000000004</v>
      </c>
      <c r="L204" s="6">
        <v>894</v>
      </c>
      <c r="M204" s="23">
        <f>Таблица1[[#This Row],[Сумма в ценах продажи]]-Таблица1[[#This Row],[Сумма в ценах закупки]]</f>
        <v>92.882399999999961</v>
      </c>
    </row>
    <row r="205" spans="1:13" hidden="1" x14ac:dyDescent="0.3">
      <c r="A205" s="16">
        <v>43040</v>
      </c>
      <c r="B205" t="s">
        <v>10</v>
      </c>
      <c r="C205" t="s">
        <v>264</v>
      </c>
      <c r="D205" t="s">
        <v>134</v>
      </c>
      <c r="E205" t="s">
        <v>265</v>
      </c>
      <c r="F205" s="5">
        <v>573100</v>
      </c>
      <c r="G205" t="str">
        <f>VLOOKUP(F205,'группы товаров'!$A$1:$C$88,2,0)</f>
        <v xml:space="preserve">Пчелка </v>
      </c>
      <c r="H205" t="str">
        <f>VLOOKUP(Таблица1[[#This Row],[Код товара]],Группа_Товаров,3,0)</f>
        <v>Желейные</v>
      </c>
      <c r="I205" t="s">
        <v>8</v>
      </c>
      <c r="J205">
        <v>5</v>
      </c>
      <c r="K205" s="6">
        <v>467.4</v>
      </c>
      <c r="L205" s="6">
        <v>563.5</v>
      </c>
      <c r="M205" s="23">
        <f>Таблица1[[#This Row],[Сумма в ценах продажи]]-Таблица1[[#This Row],[Сумма в ценах закупки]]</f>
        <v>96.100000000000023</v>
      </c>
    </row>
    <row r="206" spans="1:13" hidden="1" x14ac:dyDescent="0.3">
      <c r="A206" s="16">
        <v>43040</v>
      </c>
      <c r="B206" t="s">
        <v>22</v>
      </c>
      <c r="C206" t="s">
        <v>707</v>
      </c>
      <c r="D206" t="s">
        <v>156</v>
      </c>
      <c r="E206" t="s">
        <v>708</v>
      </c>
      <c r="F206" s="7">
        <v>1005050100</v>
      </c>
      <c r="G206" t="str">
        <f>VLOOKUP(F206,'группы товаров'!$A$1:$C$88,2,0)</f>
        <v>Золотой  крем-брюле</v>
      </c>
      <c r="H206" t="str">
        <f>VLOOKUP(Таблица1[[#This Row],[Код товара]],Группа_Товаров,3,0)</f>
        <v>Помадка</v>
      </c>
      <c r="I206" t="s">
        <v>8</v>
      </c>
      <c r="J206">
        <v>5</v>
      </c>
      <c r="K206" s="6">
        <v>476.87450000000001</v>
      </c>
      <c r="L206" s="6">
        <v>575.04999999999995</v>
      </c>
      <c r="M206" s="23">
        <f>Таблица1[[#This Row],[Сумма в ценах продажи]]-Таблица1[[#This Row],[Сумма в ценах закупки]]</f>
        <v>98.175499999999943</v>
      </c>
    </row>
    <row r="207" spans="1:13" hidden="1" x14ac:dyDescent="0.3">
      <c r="A207" s="16">
        <v>43040</v>
      </c>
      <c r="B207" t="s">
        <v>7</v>
      </c>
      <c r="C207" t="s">
        <v>518</v>
      </c>
      <c r="D207" t="s">
        <v>147</v>
      </c>
      <c r="E207" t="s">
        <v>519</v>
      </c>
      <c r="F207" s="7">
        <v>1005244600</v>
      </c>
      <c r="G207" t="str">
        <f>VLOOKUP(F207,'группы товаров'!$A$1:$C$88,2,0)</f>
        <v>Кремовые</v>
      </c>
      <c r="H207" t="str">
        <f>VLOOKUP(Таблица1[[#This Row],[Код товара]],Группа_Товаров,3,0)</f>
        <v>Кремовые</v>
      </c>
      <c r="I207" t="s">
        <v>8</v>
      </c>
      <c r="J207">
        <v>16</v>
      </c>
      <c r="K207" s="6">
        <v>854.46400000000006</v>
      </c>
      <c r="L207" s="6">
        <v>954.4</v>
      </c>
      <c r="M207" s="23">
        <f>Таблица1[[#This Row],[Сумма в ценах продажи]]-Таблица1[[#This Row],[Сумма в ценах закупки]]</f>
        <v>99.935999999999922</v>
      </c>
    </row>
    <row r="208" spans="1:13" hidden="1" x14ac:dyDescent="0.3">
      <c r="A208" s="16">
        <v>43040</v>
      </c>
      <c r="B208" t="s">
        <v>7</v>
      </c>
      <c r="C208" t="s">
        <v>593</v>
      </c>
      <c r="D208" t="s">
        <v>147</v>
      </c>
      <c r="E208" t="s">
        <v>594</v>
      </c>
      <c r="F208" s="5">
        <v>1005201500</v>
      </c>
      <c r="G208" t="str">
        <f>VLOOKUP(F208,'группы товаров'!$A$1:$C$88,2,0)</f>
        <v xml:space="preserve">крем-сгущенное молоко </v>
      </c>
      <c r="H208" t="str">
        <f>VLOOKUP(Таблица1[[#This Row],[Код товара]],Группа_Товаров,3,0)</f>
        <v>Вафельные</v>
      </c>
      <c r="I208" t="s">
        <v>8</v>
      </c>
      <c r="J208">
        <v>4</v>
      </c>
      <c r="K208" s="6">
        <v>660.78160000000003</v>
      </c>
      <c r="L208" s="6">
        <v>779.4</v>
      </c>
      <c r="M208" s="23">
        <f>Таблица1[[#This Row],[Сумма в ценах продажи]]-Таблица1[[#This Row],[Сумма в ценах закупки]]</f>
        <v>118.61839999999995</v>
      </c>
    </row>
    <row r="209" spans="1:13" hidden="1" x14ac:dyDescent="0.3">
      <c r="A209" s="16">
        <v>43040</v>
      </c>
      <c r="B209" t="s">
        <v>7</v>
      </c>
      <c r="C209" t="s">
        <v>228</v>
      </c>
      <c r="D209" t="s">
        <v>134</v>
      </c>
      <c r="E209" t="s">
        <v>229</v>
      </c>
      <c r="F209" s="7">
        <v>1005053500</v>
      </c>
      <c r="G209" t="str">
        <f>VLOOKUP(F209,'группы товаров'!$A$1:$C$88,2,0)</f>
        <v>Тоффи в помаде</v>
      </c>
      <c r="H209" t="str">
        <f>VLOOKUP(Таблица1[[#This Row],[Код товара]],Группа_Товаров,3,0)</f>
        <v>Помадка</v>
      </c>
      <c r="I209" t="s">
        <v>8</v>
      </c>
      <c r="J209">
        <v>4</v>
      </c>
      <c r="K209" s="6">
        <v>934.79600000000005</v>
      </c>
      <c r="L209" s="6">
        <v>1063.2</v>
      </c>
      <c r="M209" s="23">
        <f>Таблица1[[#This Row],[Сумма в ценах продажи]]-Таблица1[[#This Row],[Сумма в ценах закупки]]</f>
        <v>128.404</v>
      </c>
    </row>
    <row r="210" spans="1:13" hidden="1" x14ac:dyDescent="0.3">
      <c r="A210" s="16">
        <v>43040</v>
      </c>
      <c r="B210" t="s">
        <v>7</v>
      </c>
      <c r="C210" t="s">
        <v>518</v>
      </c>
      <c r="D210" t="s">
        <v>147</v>
      </c>
      <c r="E210" t="s">
        <v>519</v>
      </c>
      <c r="F210" s="5">
        <v>1005201100</v>
      </c>
      <c r="G210" t="str">
        <f>VLOOKUP(F210,'группы товаров'!$A$1:$C$88,2,0)</f>
        <v xml:space="preserve">крем-орех </v>
      </c>
      <c r="H210" t="str">
        <f>VLOOKUP(Таблица1[[#This Row],[Код товара]],Группа_Товаров,3,0)</f>
        <v>Вафельные</v>
      </c>
      <c r="I210" t="s">
        <v>8</v>
      </c>
      <c r="J210">
        <v>4</v>
      </c>
      <c r="K210" s="6">
        <v>648.61080000000004</v>
      </c>
      <c r="L210" s="6">
        <v>779.4</v>
      </c>
      <c r="M210" s="23">
        <f>Таблица1[[#This Row],[Сумма в ценах продажи]]-Таблица1[[#This Row],[Сумма в ценах закупки]]</f>
        <v>130.78919999999994</v>
      </c>
    </row>
    <row r="211" spans="1:13" hidden="1" x14ac:dyDescent="0.3">
      <c r="A211" s="16">
        <v>43040</v>
      </c>
      <c r="B211" t="s">
        <v>7</v>
      </c>
      <c r="C211" t="s">
        <v>503</v>
      </c>
      <c r="D211" t="s">
        <v>147</v>
      </c>
      <c r="E211" t="s">
        <v>504</v>
      </c>
      <c r="F211" s="7">
        <v>1005201500</v>
      </c>
      <c r="G211" t="str">
        <f>VLOOKUP(F211,'группы товаров'!$A$1:$C$88,2,0)</f>
        <v xml:space="preserve">крем-сгущенное молоко </v>
      </c>
      <c r="H211" t="str">
        <f>VLOOKUP(Таблица1[[#This Row],[Код товара]],Группа_Товаров,3,0)</f>
        <v>Вафельные</v>
      </c>
      <c r="I211" t="s">
        <v>8</v>
      </c>
      <c r="J211">
        <v>4.5999999999999996</v>
      </c>
      <c r="K211" s="6">
        <v>1080.6738</v>
      </c>
      <c r="L211" s="6">
        <v>1214.6300000000001</v>
      </c>
      <c r="M211" s="23">
        <f>Таблица1[[#This Row],[Сумма в ценах продажи]]-Таблица1[[#This Row],[Сумма в ценах закупки]]</f>
        <v>133.95620000000008</v>
      </c>
    </row>
    <row r="212" spans="1:13" hidden="1" x14ac:dyDescent="0.3">
      <c r="A212" s="16">
        <v>43040</v>
      </c>
      <c r="B212" t="s">
        <v>7</v>
      </c>
      <c r="C212" t="s">
        <v>303</v>
      </c>
      <c r="D212" t="s">
        <v>208</v>
      </c>
      <c r="E212" t="s">
        <v>304</v>
      </c>
      <c r="F212" s="5">
        <v>170000</v>
      </c>
      <c r="G212" t="str">
        <f>VLOOKUP(F212,'группы товаров'!$A$1:$C$88,2,0)</f>
        <v>Лайм</v>
      </c>
      <c r="H212" t="str">
        <f>VLOOKUP(Таблица1[[#This Row],[Код товара]],Группа_Товаров,3,0)</f>
        <v>Желейные</v>
      </c>
      <c r="I212" t="s">
        <v>8</v>
      </c>
      <c r="J212">
        <v>10</v>
      </c>
      <c r="K212" s="6">
        <v>727.76300000000003</v>
      </c>
      <c r="L212" s="6">
        <v>873</v>
      </c>
      <c r="M212" s="23">
        <f>Таблица1[[#This Row],[Сумма в ценах продажи]]-Таблица1[[#This Row],[Сумма в ценах закупки]]</f>
        <v>145.23699999999997</v>
      </c>
    </row>
    <row r="213" spans="1:13" hidden="1" x14ac:dyDescent="0.3">
      <c r="A213" s="16">
        <v>43039</v>
      </c>
      <c r="B213" t="s">
        <v>10</v>
      </c>
      <c r="C213" t="s">
        <v>280</v>
      </c>
      <c r="D213" t="s">
        <v>134</v>
      </c>
      <c r="E213" t="s">
        <v>281</v>
      </c>
      <c r="F213" s="5">
        <v>20000</v>
      </c>
      <c r="G213" t="str">
        <f>VLOOKUP(F213,'группы товаров'!$A$1:$C$88,2,0)</f>
        <v>Карамель барбарис</v>
      </c>
      <c r="H213" t="str">
        <f>VLOOKUP(Таблица1[[#This Row],[Код товара]],Группа_Товаров,3,0)</f>
        <v>Леденцовая</v>
      </c>
      <c r="I213" t="s">
        <v>8</v>
      </c>
      <c r="J213">
        <v>2</v>
      </c>
      <c r="K213" s="6">
        <v>106.86</v>
      </c>
      <c r="L213" s="6">
        <v>128.80000000000001</v>
      </c>
      <c r="M213" s="23">
        <f>Таблица1[[#This Row],[Сумма в ценах продажи]]-Таблица1[[#This Row],[Сумма в ценах закупки]]</f>
        <v>21.940000000000012</v>
      </c>
    </row>
    <row r="214" spans="1:13" hidden="1" x14ac:dyDescent="0.3">
      <c r="A214" s="16">
        <v>43039</v>
      </c>
      <c r="B214" t="s">
        <v>23</v>
      </c>
      <c r="C214" t="s">
        <v>193</v>
      </c>
      <c r="D214" t="s">
        <v>134</v>
      </c>
      <c r="E214" t="s">
        <v>194</v>
      </c>
      <c r="F214" s="7">
        <v>1005050400</v>
      </c>
      <c r="G214" t="str">
        <f>VLOOKUP(F214,'группы товаров'!$A$1:$C$88,2,0)</f>
        <v>Золотой кокос</v>
      </c>
      <c r="H214" t="str">
        <f>VLOOKUP(Таблица1[[#This Row],[Код товара]],Группа_Товаров,3,0)</f>
        <v>Помадка</v>
      </c>
      <c r="I214" t="s">
        <v>8</v>
      </c>
      <c r="J214">
        <v>2</v>
      </c>
      <c r="K214" s="6">
        <v>190.79040000000001</v>
      </c>
      <c r="L214" s="6">
        <v>230.02</v>
      </c>
      <c r="M214" s="23">
        <f>Таблица1[[#This Row],[Сумма в ценах продажи]]-Таблица1[[#This Row],[Сумма в ценах закупки]]</f>
        <v>39.229600000000005</v>
      </c>
    </row>
    <row r="215" spans="1:13" hidden="1" x14ac:dyDescent="0.3">
      <c r="A215" s="16">
        <v>43039</v>
      </c>
      <c r="B215" t="s">
        <v>7</v>
      </c>
      <c r="C215" t="s">
        <v>155</v>
      </c>
      <c r="D215" t="s">
        <v>156</v>
      </c>
      <c r="E215" t="s">
        <v>157</v>
      </c>
      <c r="F215" s="7">
        <v>20000</v>
      </c>
      <c r="G215" t="str">
        <f>VLOOKUP(F215,'группы товаров'!$A$1:$C$88,2,0)</f>
        <v>Карамель барбарис</v>
      </c>
      <c r="H215" t="str">
        <f>VLOOKUP(Таблица1[[#This Row],[Код товара]],Группа_Товаров,3,0)</f>
        <v>Леденцовая</v>
      </c>
      <c r="I215" t="s">
        <v>8</v>
      </c>
      <c r="J215">
        <v>5</v>
      </c>
      <c r="K215" s="6">
        <v>395.9</v>
      </c>
      <c r="L215" s="6">
        <v>442</v>
      </c>
      <c r="M215" s="23">
        <f>Таблица1[[#This Row],[Сумма в ценах продажи]]-Таблица1[[#This Row],[Сумма в ценах закупки]]</f>
        <v>46.100000000000023</v>
      </c>
    </row>
    <row r="216" spans="1:13" hidden="1" x14ac:dyDescent="0.3">
      <c r="A216" s="16">
        <v>43039</v>
      </c>
      <c r="B216" t="s">
        <v>7</v>
      </c>
      <c r="C216" t="s">
        <v>203</v>
      </c>
      <c r="D216" t="s">
        <v>134</v>
      </c>
      <c r="E216" t="s">
        <v>204</v>
      </c>
      <c r="F216" s="5">
        <v>20200</v>
      </c>
      <c r="G216" t="str">
        <f>VLOOKUP(F216,'группы товаров'!$A$1:$C$88,2,0)</f>
        <v xml:space="preserve">Карамель мята </v>
      </c>
      <c r="H216" t="str">
        <f>VLOOKUP(Таблица1[[#This Row],[Код товара]],Группа_Товаров,3,0)</f>
        <v>Леденцовая</v>
      </c>
      <c r="I216" t="s">
        <v>8</v>
      </c>
      <c r="J216">
        <v>8</v>
      </c>
      <c r="K216" s="6">
        <v>426.43440000000004</v>
      </c>
      <c r="L216" s="6">
        <v>477.2</v>
      </c>
      <c r="M216" s="23">
        <f>Таблица1[[#This Row],[Сумма в ценах продажи]]-Таблица1[[#This Row],[Сумма в ценах закупки]]</f>
        <v>50.765599999999949</v>
      </c>
    </row>
    <row r="217" spans="1:13" hidden="1" x14ac:dyDescent="0.3">
      <c r="A217" s="16">
        <v>43039</v>
      </c>
      <c r="B217" t="s">
        <v>16</v>
      </c>
      <c r="C217" t="s">
        <v>181</v>
      </c>
      <c r="D217" t="s">
        <v>134</v>
      </c>
      <c r="E217" t="s">
        <v>182</v>
      </c>
      <c r="F217" s="7">
        <v>1005274000</v>
      </c>
      <c r="G217" t="str">
        <f>VLOOKUP(F217,'группы товаров'!$A$1:$C$88,2,0)</f>
        <v>Ванильные</v>
      </c>
      <c r="H217" t="str">
        <f>VLOOKUP(Таблица1[[#This Row],[Код товара]],Группа_Товаров,3,0)</f>
        <v>Кремовые</v>
      </c>
      <c r="I217" t="s">
        <v>8</v>
      </c>
      <c r="J217">
        <v>5</v>
      </c>
      <c r="K217" s="6">
        <v>395.9</v>
      </c>
      <c r="L217" s="6">
        <v>477.25</v>
      </c>
      <c r="M217" s="23">
        <f>Таблица1[[#This Row],[Сумма в ценах продажи]]-Таблица1[[#This Row],[Сумма в ценах закупки]]</f>
        <v>81.350000000000023</v>
      </c>
    </row>
    <row r="218" spans="1:13" hidden="1" x14ac:dyDescent="0.3">
      <c r="A218" s="16">
        <v>43039</v>
      </c>
      <c r="B218" t="s">
        <v>23</v>
      </c>
      <c r="C218" t="s">
        <v>203</v>
      </c>
      <c r="D218" t="s">
        <v>134</v>
      </c>
      <c r="E218" t="s">
        <v>204</v>
      </c>
      <c r="F218" s="7">
        <v>1005244000</v>
      </c>
      <c r="G218" t="str">
        <f>VLOOKUP(F218,'группы товаров'!$A$1:$C$88,2,0)</f>
        <v>Кофейные</v>
      </c>
      <c r="H218" t="str">
        <f>VLOOKUP(Таблица1[[#This Row],[Код товара]],Группа_Товаров,3,0)</f>
        <v>Кремовые</v>
      </c>
      <c r="I218" t="s">
        <v>8</v>
      </c>
      <c r="J218">
        <v>4</v>
      </c>
      <c r="K218" s="6">
        <v>292.32400000000001</v>
      </c>
      <c r="L218" s="6">
        <v>386.4</v>
      </c>
      <c r="M218" s="23">
        <f>Таблица1[[#This Row],[Сумма в ценах продажи]]-Таблица1[[#This Row],[Сумма в ценах закупки]]</f>
        <v>94.075999999999965</v>
      </c>
    </row>
    <row r="219" spans="1:13" hidden="1" x14ac:dyDescent="0.3">
      <c r="A219" s="16">
        <v>43039</v>
      </c>
      <c r="B219" t="s">
        <v>7</v>
      </c>
      <c r="C219" t="s">
        <v>175</v>
      </c>
      <c r="D219" t="s">
        <v>134</v>
      </c>
      <c r="E219" t="s">
        <v>176</v>
      </c>
      <c r="F219" s="7">
        <v>20100</v>
      </c>
      <c r="G219" t="str">
        <f>VLOOKUP(F219,'группы товаров'!$A$1:$C$88,2,0)</f>
        <v xml:space="preserve">Карамель дюшес </v>
      </c>
      <c r="H219" t="str">
        <f>VLOOKUP(Таблица1[[#This Row],[Код товара]],Группа_Товаров,3,0)</f>
        <v>Леденцовая</v>
      </c>
      <c r="I219" t="s">
        <v>8</v>
      </c>
      <c r="J219">
        <v>10</v>
      </c>
      <c r="K219" s="6">
        <v>778.14449999999999</v>
      </c>
      <c r="L219" s="6">
        <v>873</v>
      </c>
      <c r="M219" s="23">
        <f>Таблица1[[#This Row],[Сумма в ценах продажи]]-Таблица1[[#This Row],[Сумма в ценах закупки]]</f>
        <v>94.855500000000006</v>
      </c>
    </row>
    <row r="220" spans="1:13" hidden="1" x14ac:dyDescent="0.3">
      <c r="A220" s="16">
        <v>43039</v>
      </c>
      <c r="B220" t="s">
        <v>7</v>
      </c>
      <c r="C220" t="s">
        <v>140</v>
      </c>
      <c r="D220" t="s">
        <v>134</v>
      </c>
      <c r="E220" t="s">
        <v>141</v>
      </c>
      <c r="F220" s="5">
        <v>20000</v>
      </c>
      <c r="G220" t="str">
        <f>VLOOKUP(F220,'группы товаров'!$A$1:$C$88,2,0)</f>
        <v>Карамель барбарис</v>
      </c>
      <c r="H220" t="str">
        <f>VLOOKUP(Таблица1[[#This Row],[Код товара]],Группа_Товаров,3,0)</f>
        <v>Леденцовая</v>
      </c>
      <c r="I220" t="s">
        <v>8</v>
      </c>
      <c r="J220">
        <v>16</v>
      </c>
      <c r="K220" s="6">
        <v>854.73120000000006</v>
      </c>
      <c r="L220" s="6">
        <v>954.4</v>
      </c>
      <c r="M220" s="23">
        <f>Таблица1[[#This Row],[Сумма в ценах продажи]]-Таблица1[[#This Row],[Сумма в ценах закупки]]</f>
        <v>99.668799999999919</v>
      </c>
    </row>
    <row r="221" spans="1:13" hidden="1" x14ac:dyDescent="0.3">
      <c r="A221" s="16">
        <v>43039</v>
      </c>
      <c r="B221" t="s">
        <v>7</v>
      </c>
      <c r="C221" t="s">
        <v>244</v>
      </c>
      <c r="D221" t="s">
        <v>134</v>
      </c>
      <c r="E221" t="s">
        <v>245</v>
      </c>
      <c r="F221" s="7">
        <v>20000</v>
      </c>
      <c r="G221" t="str">
        <f>VLOOKUP(F221,'группы товаров'!$A$1:$C$88,2,0)</f>
        <v>Карамель барбарис</v>
      </c>
      <c r="H221" t="str">
        <f>VLOOKUP(Таблица1[[#This Row],[Код товара]],Группа_Товаров,3,0)</f>
        <v>Леденцовая</v>
      </c>
      <c r="I221" t="s">
        <v>8</v>
      </c>
      <c r="J221">
        <v>7</v>
      </c>
      <c r="K221" s="6">
        <v>630.70420000000001</v>
      </c>
      <c r="L221" s="6">
        <v>730.45</v>
      </c>
      <c r="M221" s="23">
        <f>Таблица1[[#This Row],[Сумма в ценах продажи]]-Таблица1[[#This Row],[Сумма в ценах закупки]]</f>
        <v>99.745800000000031</v>
      </c>
    </row>
    <row r="222" spans="1:13" hidden="1" x14ac:dyDescent="0.3">
      <c r="A222" s="16">
        <v>43039</v>
      </c>
      <c r="B222" t="s">
        <v>7</v>
      </c>
      <c r="C222" t="s">
        <v>138</v>
      </c>
      <c r="D222" t="s">
        <v>134</v>
      </c>
      <c r="E222" t="s">
        <v>139</v>
      </c>
      <c r="F222" s="7">
        <v>1005051600</v>
      </c>
      <c r="G222" t="str">
        <f>VLOOKUP(F222,'группы товаров'!$A$1:$C$88,2,0)</f>
        <v xml:space="preserve">Тарантелла </v>
      </c>
      <c r="H222" t="str">
        <f>VLOOKUP(Таблица1[[#This Row],[Код товара]],Группа_Товаров,3,0)</f>
        <v>Помадка</v>
      </c>
      <c r="I222" t="s">
        <v>8</v>
      </c>
      <c r="J222">
        <v>5</v>
      </c>
      <c r="K222" s="6">
        <v>582.71749999999997</v>
      </c>
      <c r="L222" s="6">
        <v>716.1</v>
      </c>
      <c r="M222" s="23">
        <f>Таблица1[[#This Row],[Сумма в ценах продажи]]-Таблица1[[#This Row],[Сумма в ценах закупки]]</f>
        <v>133.38250000000005</v>
      </c>
    </row>
    <row r="223" spans="1:13" hidden="1" x14ac:dyDescent="0.3">
      <c r="A223" s="16">
        <v>43039</v>
      </c>
      <c r="B223" t="s">
        <v>7</v>
      </c>
      <c r="C223" t="s">
        <v>185</v>
      </c>
      <c r="D223" t="s">
        <v>134</v>
      </c>
      <c r="E223" t="s">
        <v>186</v>
      </c>
      <c r="F223" s="7">
        <v>170100</v>
      </c>
      <c r="G223" t="str">
        <f>VLOOKUP(F223,'группы товаров'!$A$1:$C$88,2,0)</f>
        <v>Клюковка</v>
      </c>
      <c r="H223" t="str">
        <f>VLOOKUP(Таблица1[[#This Row],[Код товара]],Группа_Товаров,3,0)</f>
        <v>Желейные</v>
      </c>
      <c r="I223" t="s">
        <v>8</v>
      </c>
      <c r="J223">
        <v>4</v>
      </c>
      <c r="K223" s="6">
        <v>1316</v>
      </c>
      <c r="L223" s="6">
        <v>1470</v>
      </c>
      <c r="M223" s="23">
        <f>Таблица1[[#This Row],[Сумма в ценах продажи]]-Таблица1[[#This Row],[Сумма в ценах закупки]]</f>
        <v>154</v>
      </c>
    </row>
    <row r="224" spans="1:13" hidden="1" x14ac:dyDescent="0.3">
      <c r="A224" s="16">
        <v>43039</v>
      </c>
      <c r="B224" t="s">
        <v>7</v>
      </c>
      <c r="C224" t="s">
        <v>254</v>
      </c>
      <c r="D224" t="s">
        <v>131</v>
      </c>
      <c r="E224" t="s">
        <v>255</v>
      </c>
      <c r="F224" s="7">
        <v>1005051600</v>
      </c>
      <c r="G224" t="str">
        <f>VLOOKUP(F224,'группы товаров'!$A$1:$C$88,2,0)</f>
        <v xml:space="preserve">Тарантелла </v>
      </c>
      <c r="H224" t="str">
        <f>VLOOKUP(Таблица1[[#This Row],[Код товара]],Группа_Товаров,3,0)</f>
        <v>Помадка</v>
      </c>
      <c r="I224" t="s">
        <v>8</v>
      </c>
      <c r="J224">
        <v>15</v>
      </c>
      <c r="K224" s="6">
        <v>1179.2985000000001</v>
      </c>
      <c r="L224" s="6">
        <v>1350.75</v>
      </c>
      <c r="M224" s="23">
        <f>Таблица1[[#This Row],[Сумма в ценах продажи]]-Таблица1[[#This Row],[Сумма в ценах закупки]]</f>
        <v>171.4514999999999</v>
      </c>
    </row>
    <row r="225" spans="1:13" hidden="1" x14ac:dyDescent="0.3">
      <c r="A225" s="16">
        <v>43038</v>
      </c>
      <c r="B225" t="s">
        <v>7</v>
      </c>
      <c r="C225" t="s">
        <v>222</v>
      </c>
      <c r="D225" t="s">
        <v>134</v>
      </c>
      <c r="E225" t="s">
        <v>223</v>
      </c>
      <c r="F225" s="5">
        <v>1005050300</v>
      </c>
      <c r="G225" t="str">
        <f>VLOOKUP(F225,'группы товаров'!$A$1:$C$88,2,0)</f>
        <v>Золотой шар</v>
      </c>
      <c r="H225" t="str">
        <f>VLOOKUP(Таблица1[[#This Row],[Код товара]],Группа_Товаров,3,0)</f>
        <v>Помадка</v>
      </c>
      <c r="I225" t="s">
        <v>8</v>
      </c>
      <c r="J225">
        <v>3.5</v>
      </c>
      <c r="K225" s="6">
        <v>375.5213</v>
      </c>
      <c r="L225" s="6">
        <v>391.3</v>
      </c>
      <c r="M225" s="23">
        <f>Таблица1[[#This Row],[Сумма в ценах продажи]]-Таблица1[[#This Row],[Сумма в ценах закупки]]</f>
        <v>15.778700000000015</v>
      </c>
    </row>
    <row r="226" spans="1:13" hidden="1" x14ac:dyDescent="0.3">
      <c r="A226" s="16">
        <v>43038</v>
      </c>
      <c r="B226" t="s">
        <v>10</v>
      </c>
      <c r="C226" t="s">
        <v>338</v>
      </c>
      <c r="D226" t="s">
        <v>147</v>
      </c>
      <c r="E226" t="s">
        <v>339</v>
      </c>
      <c r="F226" s="7">
        <v>1005050300</v>
      </c>
      <c r="G226" t="str">
        <f>VLOOKUP(F226,'группы товаров'!$A$1:$C$88,2,0)</f>
        <v>Золотой шар</v>
      </c>
      <c r="H226" t="str">
        <f>VLOOKUP(Таблица1[[#This Row],[Код товара]],Группа_Товаров,3,0)</f>
        <v>Помадка</v>
      </c>
      <c r="I226" t="s">
        <v>8</v>
      </c>
      <c r="J226">
        <v>0.314</v>
      </c>
      <c r="K226" s="6">
        <v>121.9546</v>
      </c>
      <c r="L226" s="6">
        <v>147.19999999999999</v>
      </c>
      <c r="M226" s="23">
        <f>Таблица1[[#This Row],[Сумма в ценах продажи]]-Таблица1[[#This Row],[Сумма в ценах закупки]]</f>
        <v>25.245399999999989</v>
      </c>
    </row>
    <row r="227" spans="1:13" hidden="1" x14ac:dyDescent="0.3">
      <c r="A227" s="16">
        <v>43038</v>
      </c>
      <c r="B227" t="s">
        <v>7</v>
      </c>
      <c r="C227" t="s">
        <v>179</v>
      </c>
      <c r="D227" t="s">
        <v>131</v>
      </c>
      <c r="E227" t="s">
        <v>180</v>
      </c>
      <c r="F227" s="7">
        <v>1005050300</v>
      </c>
      <c r="G227" t="str">
        <f>VLOOKUP(F227,'группы товаров'!$A$1:$C$88,2,0)</f>
        <v>Золотой шар</v>
      </c>
      <c r="H227" t="str">
        <f>VLOOKUP(Таблица1[[#This Row],[Код товара]],Группа_Товаров,3,0)</f>
        <v>Помадка</v>
      </c>
      <c r="I227" t="s">
        <v>8</v>
      </c>
      <c r="J227">
        <v>1.65</v>
      </c>
      <c r="K227" s="6">
        <v>229.67450000000002</v>
      </c>
      <c r="L227" s="6">
        <v>257.95</v>
      </c>
      <c r="M227" s="23">
        <f>Таблица1[[#This Row],[Сумма в ценах продажи]]-Таблица1[[#This Row],[Сумма в ценах закупки]]</f>
        <v>28.275499999999965</v>
      </c>
    </row>
    <row r="228" spans="1:13" hidden="1" x14ac:dyDescent="0.3">
      <c r="A228" s="16">
        <v>43038</v>
      </c>
      <c r="B228" t="s">
        <v>23</v>
      </c>
      <c r="C228" t="s">
        <v>201</v>
      </c>
      <c r="D228" t="s">
        <v>134</v>
      </c>
      <c r="E228" t="s">
        <v>202</v>
      </c>
      <c r="F228" s="7">
        <v>1005300500</v>
      </c>
      <c r="G228" t="str">
        <f>VLOOKUP(F228,'группы товаров'!$A$1:$C$88,2,0)</f>
        <v>Рококо</v>
      </c>
      <c r="H228" t="str">
        <f>VLOOKUP(Таблица1[[#This Row],[Код товара]],Группа_Товаров,3,0)</f>
        <v>Кремовые</v>
      </c>
      <c r="I228" t="s">
        <v>8</v>
      </c>
      <c r="J228">
        <v>2</v>
      </c>
      <c r="K228" s="6">
        <v>190.79040000000001</v>
      </c>
      <c r="L228" s="6">
        <v>230.02</v>
      </c>
      <c r="M228" s="23">
        <f>Таблица1[[#This Row],[Сумма в ценах продажи]]-Таблица1[[#This Row],[Сумма в ценах закупки]]</f>
        <v>39.229600000000005</v>
      </c>
    </row>
    <row r="229" spans="1:13" hidden="1" x14ac:dyDescent="0.3">
      <c r="A229" s="16">
        <v>43038</v>
      </c>
      <c r="B229" t="s">
        <v>7</v>
      </c>
      <c r="C229" t="s">
        <v>160</v>
      </c>
      <c r="D229" t="s">
        <v>134</v>
      </c>
      <c r="E229" t="s">
        <v>161</v>
      </c>
      <c r="F229" s="7">
        <v>1005274600</v>
      </c>
      <c r="G229" t="str">
        <f>VLOOKUP(F229,'группы товаров'!$A$1:$C$88,2,0)</f>
        <v>Какао со сливками</v>
      </c>
      <c r="H229" t="str">
        <f>VLOOKUP(Таблица1[[#This Row],[Код товара]],Группа_Товаров,3,0)</f>
        <v>Кремовые</v>
      </c>
      <c r="I229" t="s">
        <v>8</v>
      </c>
      <c r="J229">
        <v>5</v>
      </c>
      <c r="K229" s="6">
        <v>548.45000000000005</v>
      </c>
      <c r="L229" s="6">
        <v>609.5</v>
      </c>
      <c r="M229" s="23">
        <f>Таблица1[[#This Row],[Сумма в ценах продажи]]-Таблица1[[#This Row],[Сумма в ценах закупки]]</f>
        <v>61.049999999999955</v>
      </c>
    </row>
    <row r="230" spans="1:13" hidden="1" x14ac:dyDescent="0.3">
      <c r="A230" s="16">
        <v>43038</v>
      </c>
      <c r="B230" t="s">
        <v>7</v>
      </c>
      <c r="C230" t="s">
        <v>286</v>
      </c>
      <c r="D230" t="s">
        <v>156</v>
      </c>
      <c r="E230" t="s">
        <v>287</v>
      </c>
      <c r="F230" s="7">
        <v>1005274600</v>
      </c>
      <c r="G230" t="str">
        <f>VLOOKUP(F230,'группы товаров'!$A$1:$C$88,2,0)</f>
        <v>Какао со сливками</v>
      </c>
      <c r="H230" t="str">
        <f>VLOOKUP(Таблица1[[#This Row],[Код товара]],Группа_Товаров,3,0)</f>
        <v>Кремовые</v>
      </c>
      <c r="I230" t="s">
        <v>8</v>
      </c>
      <c r="J230">
        <v>5.5</v>
      </c>
      <c r="K230" s="6">
        <v>570.9</v>
      </c>
      <c r="L230" s="6">
        <v>636.9</v>
      </c>
      <c r="M230" s="23">
        <f>Таблица1[[#This Row],[Сумма в ценах продажи]]-Таблица1[[#This Row],[Сумма в ценах закупки]]</f>
        <v>66</v>
      </c>
    </row>
    <row r="231" spans="1:13" hidden="1" x14ac:dyDescent="0.3">
      <c r="A231" s="16">
        <v>43038</v>
      </c>
      <c r="B231" t="s">
        <v>7</v>
      </c>
      <c r="C231" t="s">
        <v>254</v>
      </c>
      <c r="D231" t="s">
        <v>131</v>
      </c>
      <c r="E231" t="s">
        <v>255</v>
      </c>
      <c r="F231" s="7">
        <v>1005712005</v>
      </c>
      <c r="G231" t="str">
        <f>VLOOKUP(F231,'группы товаров'!$A$1:$C$88,2,0)</f>
        <v>Золотой теленок</v>
      </c>
      <c r="H231" t="str">
        <f>VLOOKUP(Таблица1[[#This Row],[Код товара]],Группа_Товаров,3,0)</f>
        <v>Глазированные</v>
      </c>
      <c r="I231" t="s">
        <v>8</v>
      </c>
      <c r="J231">
        <v>10</v>
      </c>
      <c r="K231" s="6">
        <v>1165.5730000000001</v>
      </c>
      <c r="L231" s="6">
        <v>1293</v>
      </c>
      <c r="M231" s="23">
        <f>Таблица1[[#This Row],[Сумма в ценах продажи]]-Таблица1[[#This Row],[Сумма в ценах закупки]]</f>
        <v>127.42699999999991</v>
      </c>
    </row>
    <row r="232" spans="1:13" hidden="1" x14ac:dyDescent="0.3">
      <c r="A232" s="16">
        <v>43038</v>
      </c>
      <c r="B232" t="s">
        <v>7</v>
      </c>
      <c r="C232" t="s">
        <v>220</v>
      </c>
      <c r="D232" t="s">
        <v>134</v>
      </c>
      <c r="E232" t="s">
        <v>221</v>
      </c>
      <c r="F232" s="7">
        <v>251000</v>
      </c>
      <c r="G232" t="str">
        <f>VLOOKUP(F232,'группы товаров'!$A$1:$C$88,2,0)</f>
        <v>Стеклышки микс</v>
      </c>
      <c r="H232" t="str">
        <f>VLOOKUP(Таблица1[[#This Row],[Код товара]],Группа_Товаров,3,0)</f>
        <v>Отливная</v>
      </c>
      <c r="I232" t="s">
        <v>8</v>
      </c>
      <c r="J232">
        <v>4</v>
      </c>
      <c r="K232" s="6">
        <v>934.8</v>
      </c>
      <c r="L232" s="6">
        <v>1063.2</v>
      </c>
      <c r="M232" s="23">
        <f>Таблица1[[#This Row],[Сумма в ценах продажи]]-Таблица1[[#This Row],[Сумма в ценах закупки]]</f>
        <v>128.40000000000009</v>
      </c>
    </row>
    <row r="233" spans="1:13" hidden="1" x14ac:dyDescent="0.3">
      <c r="A233" s="16">
        <v>43038</v>
      </c>
      <c r="B233" t="s">
        <v>7</v>
      </c>
      <c r="C233" t="s">
        <v>162</v>
      </c>
      <c r="D233" t="s">
        <v>163</v>
      </c>
      <c r="E233" t="s">
        <v>164</v>
      </c>
      <c r="F233" s="7">
        <v>1005051600</v>
      </c>
      <c r="G233" t="str">
        <f>VLOOKUP(F233,'группы товаров'!$A$1:$C$88,2,0)</f>
        <v xml:space="preserve">Тарантелла </v>
      </c>
      <c r="H233" t="str">
        <f>VLOOKUP(Таблица1[[#This Row],[Код товара]],Группа_Товаров,3,0)</f>
        <v>Помадка</v>
      </c>
      <c r="I233" t="s">
        <v>8</v>
      </c>
      <c r="J233">
        <v>9.1999999999999993</v>
      </c>
      <c r="K233" s="6">
        <v>941.73040000000003</v>
      </c>
      <c r="L233" s="6">
        <v>1073.18</v>
      </c>
      <c r="M233" s="23">
        <f>Таблица1[[#This Row],[Сумма в ценах продажи]]-Таблица1[[#This Row],[Сумма в ценах закупки]]</f>
        <v>131.44960000000003</v>
      </c>
    </row>
    <row r="234" spans="1:13" hidden="1" x14ac:dyDescent="0.3">
      <c r="A234" s="16">
        <v>43038</v>
      </c>
      <c r="B234" t="s">
        <v>7</v>
      </c>
      <c r="C234" t="s">
        <v>199</v>
      </c>
      <c r="D234" t="s">
        <v>134</v>
      </c>
      <c r="E234" t="s">
        <v>200</v>
      </c>
      <c r="F234" s="5">
        <v>190000</v>
      </c>
      <c r="G234" t="str">
        <f>VLOOKUP(F234,'группы товаров'!$A$1:$C$88,2,0)</f>
        <v>Капри молоко</v>
      </c>
      <c r="H234" t="str">
        <f>VLOOKUP(Таблица1[[#This Row],[Код товара]],Группа_Товаров,3,0)</f>
        <v>Отливная</v>
      </c>
      <c r="I234" t="s">
        <v>8</v>
      </c>
      <c r="J234">
        <v>15</v>
      </c>
      <c r="K234" s="6">
        <v>1167.7135000000001</v>
      </c>
      <c r="L234" s="6">
        <v>1309.5</v>
      </c>
      <c r="M234" s="23">
        <f>Таблица1[[#This Row],[Сумма в ценах продажи]]-Таблица1[[#This Row],[Сумма в ценах закупки]]</f>
        <v>141.78649999999993</v>
      </c>
    </row>
    <row r="235" spans="1:13" hidden="1" x14ac:dyDescent="0.3">
      <c r="A235" s="16">
        <v>43038</v>
      </c>
      <c r="B235" t="s">
        <v>13</v>
      </c>
      <c r="C235" t="s">
        <v>167</v>
      </c>
      <c r="D235" t="s">
        <v>134</v>
      </c>
      <c r="E235" t="s">
        <v>168</v>
      </c>
      <c r="F235" s="7">
        <v>1005274300</v>
      </c>
      <c r="G235" t="str">
        <f>VLOOKUP(F235,'группы товаров'!$A$1:$C$88,2,0)</f>
        <v>Миндальные</v>
      </c>
      <c r="H235" t="str">
        <f>VLOOKUP(Таблица1[[#This Row],[Код товара]],Группа_Товаров,3,0)</f>
        <v>Кремовые</v>
      </c>
      <c r="I235" t="s">
        <v>8</v>
      </c>
      <c r="J235">
        <v>5</v>
      </c>
      <c r="K235" s="6">
        <v>548.45000000000005</v>
      </c>
      <c r="L235" s="6">
        <v>718.75</v>
      </c>
      <c r="M235" s="23">
        <f>Таблица1[[#This Row],[Сумма в ценах продажи]]-Таблица1[[#This Row],[Сумма в ценах закупки]]</f>
        <v>170.29999999999995</v>
      </c>
    </row>
    <row r="236" spans="1:13" hidden="1" x14ac:dyDescent="0.3">
      <c r="A236" s="16">
        <v>43038</v>
      </c>
      <c r="B236" t="s">
        <v>10</v>
      </c>
      <c r="C236" t="s">
        <v>254</v>
      </c>
      <c r="D236" t="s">
        <v>131</v>
      </c>
      <c r="E236" t="s">
        <v>255</v>
      </c>
      <c r="F236" s="5">
        <v>573100</v>
      </c>
      <c r="G236" t="str">
        <f>VLOOKUP(F236,'группы товаров'!$A$1:$C$88,2,0)</f>
        <v xml:space="preserve">Пчелка </v>
      </c>
      <c r="H236" t="str">
        <f>VLOOKUP(Таблица1[[#This Row],[Код товара]],Группа_Товаров,3,0)</f>
        <v>Желейные</v>
      </c>
      <c r="I236" t="s">
        <v>8</v>
      </c>
      <c r="J236">
        <v>10</v>
      </c>
      <c r="K236" s="6">
        <v>934.8</v>
      </c>
      <c r="L236" s="6">
        <v>1127</v>
      </c>
      <c r="M236" s="23">
        <f>Таблица1[[#This Row],[Сумма в ценах продажи]]-Таблица1[[#This Row],[Сумма в ценах закупки]]</f>
        <v>192.20000000000005</v>
      </c>
    </row>
    <row r="237" spans="1:13" hidden="1" x14ac:dyDescent="0.3">
      <c r="A237" s="16">
        <v>43035</v>
      </c>
      <c r="B237" t="s">
        <v>7</v>
      </c>
      <c r="C237" t="s">
        <v>398</v>
      </c>
      <c r="D237" t="s">
        <v>147</v>
      </c>
      <c r="E237" t="s">
        <v>399</v>
      </c>
      <c r="F237" s="5">
        <v>1005050000</v>
      </c>
      <c r="G237" t="str">
        <f>VLOOKUP(F237,'группы товаров'!$A$1:$C$88,2,0)</f>
        <v>Золотой орех</v>
      </c>
      <c r="H237" t="str">
        <f>VLOOKUP(Таблица1[[#This Row],[Код товара]],Группа_Товаров,3,0)</f>
        <v>Помадка</v>
      </c>
      <c r="I237" t="s">
        <v>8</v>
      </c>
      <c r="J237">
        <v>7</v>
      </c>
      <c r="K237" s="6">
        <v>846.19780000000003</v>
      </c>
      <c r="L237" s="6">
        <v>782.6</v>
      </c>
      <c r="M237" s="23">
        <f>Таблица1[[#This Row],[Сумма в ценах продажи]]-Таблица1[[#This Row],[Сумма в ценах закупки]]</f>
        <v>-63.597800000000007</v>
      </c>
    </row>
    <row r="238" spans="1:13" hidden="1" x14ac:dyDescent="0.3">
      <c r="A238" s="16">
        <v>43035</v>
      </c>
      <c r="B238" t="s">
        <v>7</v>
      </c>
      <c r="C238" t="s">
        <v>638</v>
      </c>
      <c r="D238" t="s">
        <v>147</v>
      </c>
      <c r="E238" t="s">
        <v>639</v>
      </c>
      <c r="F238" s="5">
        <v>1005050100</v>
      </c>
      <c r="G238" t="str">
        <f>VLOOKUP(F238,'группы товаров'!$A$1:$C$88,2,0)</f>
        <v>Золотой  крем-брюле</v>
      </c>
      <c r="H238" t="str">
        <f>VLOOKUP(Таблица1[[#This Row],[Код товара]],Группа_Товаров,3,0)</f>
        <v>Помадка</v>
      </c>
      <c r="I238" t="s">
        <v>8</v>
      </c>
      <c r="J238">
        <v>7</v>
      </c>
      <c r="K238" s="6">
        <v>776.62620000000004</v>
      </c>
      <c r="L238" s="6">
        <v>782.6</v>
      </c>
      <c r="M238" s="23">
        <f>Таблица1[[#This Row],[Сумма в ценах продажи]]-Таблица1[[#This Row],[Сумма в ценах закупки]]</f>
        <v>5.9737999999999829</v>
      </c>
    </row>
    <row r="239" spans="1:13" hidden="1" x14ac:dyDescent="0.3">
      <c r="A239" s="16">
        <v>43035</v>
      </c>
      <c r="B239" t="s">
        <v>10</v>
      </c>
      <c r="C239" t="s">
        <v>193</v>
      </c>
      <c r="D239" t="s">
        <v>134</v>
      </c>
      <c r="E239" t="s">
        <v>194</v>
      </c>
      <c r="F239" s="7">
        <v>1005360000</v>
      </c>
      <c r="G239" t="str">
        <f>VLOOKUP(F239,'группы товаров'!$A$1:$C$88,2,0)</f>
        <v>Вишня в шоколаде</v>
      </c>
      <c r="H239" t="str">
        <f>VLOOKUP(Таблица1[[#This Row],[Код товара]],Группа_Товаров,3,0)</f>
        <v>Кремовые</v>
      </c>
      <c r="I239" t="s">
        <v>8</v>
      </c>
      <c r="J239">
        <v>0.20800000000000002</v>
      </c>
      <c r="K239" s="6">
        <v>24.7424</v>
      </c>
      <c r="L239" s="6">
        <v>35.44</v>
      </c>
      <c r="M239" s="23">
        <f>Таблица1[[#This Row],[Сумма в ценах продажи]]-Таблица1[[#This Row],[Сумма в ценах закупки]]</f>
        <v>10.697599999999998</v>
      </c>
    </row>
    <row r="240" spans="1:13" hidden="1" x14ac:dyDescent="0.3">
      <c r="A240" s="16">
        <v>43035</v>
      </c>
      <c r="B240" t="s">
        <v>10</v>
      </c>
      <c r="C240" t="s">
        <v>155</v>
      </c>
      <c r="D240" t="s">
        <v>156</v>
      </c>
      <c r="E240" t="s">
        <v>157</v>
      </c>
      <c r="F240" s="7">
        <v>1005040400</v>
      </c>
      <c r="G240" t="str">
        <f>VLOOKUP(F240,'группы товаров'!$A$1:$C$88,2,0)</f>
        <v>Ласточка</v>
      </c>
      <c r="H240" t="str">
        <f>VLOOKUP(Таблица1[[#This Row],[Код товара]],Группа_Товаров,3,0)</f>
        <v>Глазированные</v>
      </c>
      <c r="I240" t="s">
        <v>8</v>
      </c>
      <c r="J240">
        <v>2</v>
      </c>
      <c r="K240" s="6">
        <v>106.82980000000001</v>
      </c>
      <c r="L240" s="6">
        <v>128.80000000000001</v>
      </c>
      <c r="M240" s="23">
        <f>Таблица1[[#This Row],[Сумма в ценах продажи]]-Таблица1[[#This Row],[Сумма в ценах закупки]]</f>
        <v>21.970200000000006</v>
      </c>
    </row>
    <row r="241" spans="1:13" hidden="1" x14ac:dyDescent="0.3">
      <c r="A241" s="16">
        <v>43035</v>
      </c>
      <c r="B241" t="s">
        <v>7</v>
      </c>
      <c r="C241" t="s">
        <v>420</v>
      </c>
      <c r="D241" t="s">
        <v>291</v>
      </c>
      <c r="E241" t="s">
        <v>421</v>
      </c>
      <c r="F241" s="5">
        <v>1005052700</v>
      </c>
      <c r="G241" t="str">
        <f>VLOOKUP(F241,'группы товаров'!$A$1:$C$88,2,0)</f>
        <v>Желе черники</v>
      </c>
      <c r="H241" t="str">
        <f>VLOOKUP(Таблица1[[#This Row],[Код товара]],Группа_Товаров,3,0)</f>
        <v>Помадка</v>
      </c>
      <c r="I241" t="s">
        <v>8</v>
      </c>
      <c r="J241">
        <v>3.5</v>
      </c>
      <c r="K241" s="6">
        <v>350.52499999999998</v>
      </c>
      <c r="L241" s="6">
        <v>391.3</v>
      </c>
      <c r="M241" s="23">
        <f>Таблица1[[#This Row],[Сумма в ценах продажи]]-Таблица1[[#This Row],[Сумма в ценах закупки]]</f>
        <v>40.775000000000034</v>
      </c>
    </row>
    <row r="242" spans="1:13" hidden="1" x14ac:dyDescent="0.3">
      <c r="A242" s="16">
        <v>43035</v>
      </c>
      <c r="B242" t="s">
        <v>24</v>
      </c>
      <c r="C242" t="s">
        <v>155</v>
      </c>
      <c r="D242" t="s">
        <v>156</v>
      </c>
      <c r="E242" t="s">
        <v>157</v>
      </c>
      <c r="F242" s="7">
        <v>270200</v>
      </c>
      <c r="G242" t="str">
        <f>VLOOKUP(F242,'группы товаров'!$A$1:$C$88,2,0)</f>
        <v>Шипучка апельсин</v>
      </c>
      <c r="H242" t="str">
        <f>VLOOKUP(Таблица1[[#This Row],[Код товара]],Группа_Товаров,3,0)</f>
        <v>Леденцовая</v>
      </c>
      <c r="I242" t="s">
        <v>8</v>
      </c>
      <c r="J242">
        <v>0.58800000000000008</v>
      </c>
      <c r="K242" s="6">
        <v>149.51940000000002</v>
      </c>
      <c r="L242" s="6">
        <v>207.63</v>
      </c>
      <c r="M242" s="23">
        <f>Таблица1[[#This Row],[Сумма в ценах продажи]]-Таблица1[[#This Row],[Сумма в ценах закупки]]</f>
        <v>58.110599999999977</v>
      </c>
    </row>
    <row r="243" spans="1:13" hidden="1" x14ac:dyDescent="0.3">
      <c r="A243" s="16">
        <v>43035</v>
      </c>
      <c r="B243" t="s">
        <v>7</v>
      </c>
      <c r="C243" t="s">
        <v>371</v>
      </c>
      <c r="D243" t="s">
        <v>147</v>
      </c>
      <c r="E243" t="s">
        <v>372</v>
      </c>
      <c r="F243" s="7">
        <v>1005050000</v>
      </c>
      <c r="G243" t="str">
        <f>VLOOKUP(F243,'группы товаров'!$A$1:$C$88,2,0)</f>
        <v>Золотой орех</v>
      </c>
      <c r="H243" t="str">
        <f>VLOOKUP(Таблица1[[#This Row],[Код товара]],Группа_Товаров,3,0)</f>
        <v>Помадка</v>
      </c>
      <c r="I243" t="s">
        <v>8</v>
      </c>
      <c r="J243">
        <v>3.5</v>
      </c>
      <c r="K243" s="6">
        <v>301.27019999999999</v>
      </c>
      <c r="L243" s="6">
        <v>365.22500000000002</v>
      </c>
      <c r="M243" s="23">
        <f>Таблица1[[#This Row],[Сумма в ценах продажи]]-Таблица1[[#This Row],[Сумма в ценах закупки]]</f>
        <v>63.954800000000034</v>
      </c>
    </row>
    <row r="244" spans="1:13" hidden="1" x14ac:dyDescent="0.3">
      <c r="A244" s="16">
        <v>43035</v>
      </c>
      <c r="B244" t="s">
        <v>7</v>
      </c>
      <c r="C244" t="s">
        <v>250</v>
      </c>
      <c r="D244" t="s">
        <v>208</v>
      </c>
      <c r="E244" t="s">
        <v>251</v>
      </c>
      <c r="F244" s="7">
        <v>1005712005</v>
      </c>
      <c r="G244" t="str">
        <f>VLOOKUP(F244,'группы товаров'!$A$1:$C$88,2,0)</f>
        <v>Золотой теленок</v>
      </c>
      <c r="H244" t="str">
        <f>VLOOKUP(Таблица1[[#This Row],[Код товара]],Группа_Товаров,3,0)</f>
        <v>Глазированные</v>
      </c>
      <c r="I244" t="s">
        <v>8</v>
      </c>
      <c r="J244">
        <v>5</v>
      </c>
      <c r="K244" s="6">
        <v>608.745</v>
      </c>
      <c r="L244" s="6">
        <v>702.75</v>
      </c>
      <c r="M244" s="23">
        <f>Таблица1[[#This Row],[Сумма в ценах продажи]]-Таблица1[[#This Row],[Сумма в ценах закупки]]</f>
        <v>94.004999999999995</v>
      </c>
    </row>
    <row r="245" spans="1:13" hidden="1" x14ac:dyDescent="0.3">
      <c r="A245" s="16">
        <v>43035</v>
      </c>
      <c r="B245" t="s">
        <v>13</v>
      </c>
      <c r="C245" t="s">
        <v>144</v>
      </c>
      <c r="D245" t="s">
        <v>134</v>
      </c>
      <c r="E245" t="s">
        <v>145</v>
      </c>
      <c r="F245" s="7">
        <v>1005712005</v>
      </c>
      <c r="G245" t="str">
        <f>VLOOKUP(F245,'группы товаров'!$A$1:$C$88,2,0)</f>
        <v>Золотой теленок</v>
      </c>
      <c r="H245" t="str">
        <f>VLOOKUP(Таблица1[[#This Row],[Код товара]],Группа_Товаров,3,0)</f>
        <v>Глазированные</v>
      </c>
      <c r="I245" t="s">
        <v>8</v>
      </c>
      <c r="J245">
        <v>5</v>
      </c>
      <c r="K245" s="6">
        <v>476.976</v>
      </c>
      <c r="L245" s="6">
        <v>575.04999999999995</v>
      </c>
      <c r="M245" s="23">
        <f>Таблица1[[#This Row],[Сумма в ценах продажи]]-Таблица1[[#This Row],[Сумма в ценах закупки]]</f>
        <v>98.073999999999955</v>
      </c>
    </row>
    <row r="246" spans="1:13" hidden="1" x14ac:dyDescent="0.3">
      <c r="A246" s="16">
        <v>43035</v>
      </c>
      <c r="B246" t="s">
        <v>7</v>
      </c>
      <c r="C246" t="s">
        <v>244</v>
      </c>
      <c r="D246" t="s">
        <v>134</v>
      </c>
      <c r="E246" t="s">
        <v>245</v>
      </c>
      <c r="F246" s="7">
        <v>5221000</v>
      </c>
      <c r="G246" t="str">
        <f>VLOOKUP(F246,'группы товаров'!$A$1:$C$88,2,0)</f>
        <v>Сливочно-творожный</v>
      </c>
      <c r="H246" t="str">
        <f>VLOOKUP(Таблица1[[#This Row],[Код товара]],Группа_Товаров,3,0)</f>
        <v>Отливная</v>
      </c>
      <c r="I246" t="s">
        <v>8</v>
      </c>
      <c r="J246">
        <v>3.84</v>
      </c>
      <c r="K246" s="6">
        <v>935</v>
      </c>
      <c r="L246" s="6">
        <v>1063.4000000000001</v>
      </c>
      <c r="M246" s="23">
        <f>Таблица1[[#This Row],[Сумма в ценах продажи]]-Таблица1[[#This Row],[Сумма в ценах закупки]]</f>
        <v>128.40000000000009</v>
      </c>
    </row>
    <row r="247" spans="1:13" hidden="1" x14ac:dyDescent="0.3">
      <c r="A247" s="16">
        <v>43035</v>
      </c>
      <c r="B247" t="s">
        <v>7</v>
      </c>
      <c r="C247" t="s">
        <v>375</v>
      </c>
      <c r="D247" t="s">
        <v>147</v>
      </c>
      <c r="E247" t="s">
        <v>376</v>
      </c>
      <c r="F247" s="7">
        <v>1005212101</v>
      </c>
      <c r="G247" t="str">
        <f>VLOOKUP(F247,'группы товаров'!$A$1:$C$88,2,0)</f>
        <v>Зеленый петушок</v>
      </c>
      <c r="H247" t="str">
        <f>VLOOKUP(Таблица1[[#This Row],[Код товара]],Группа_Товаров,3,0)</f>
        <v>Вафельные</v>
      </c>
      <c r="I247" t="s">
        <v>8</v>
      </c>
      <c r="J247">
        <v>6.45</v>
      </c>
      <c r="K247" s="6">
        <v>1716.8520000000001</v>
      </c>
      <c r="L247" s="6">
        <v>1917</v>
      </c>
      <c r="M247" s="23">
        <f>Таблица1[[#This Row],[Сумма в ценах продажи]]-Таблица1[[#This Row],[Сумма в ценах закупки]]</f>
        <v>200.14799999999991</v>
      </c>
    </row>
    <row r="248" spans="1:13" hidden="1" x14ac:dyDescent="0.3">
      <c r="A248" s="16">
        <v>43035</v>
      </c>
      <c r="B248" t="s">
        <v>7</v>
      </c>
      <c r="C248" t="s">
        <v>153</v>
      </c>
      <c r="D248" t="s">
        <v>134</v>
      </c>
      <c r="E248" t="s">
        <v>154</v>
      </c>
      <c r="F248" s="7">
        <v>251000</v>
      </c>
      <c r="G248" t="str">
        <f>VLOOKUP(F248,'группы товаров'!$A$1:$C$88,2,0)</f>
        <v>Стеклышки микс</v>
      </c>
      <c r="H248" t="str">
        <f>VLOOKUP(Таблица1[[#This Row],[Код товара]],Группа_Товаров,3,0)</f>
        <v>Отливная</v>
      </c>
      <c r="I248" t="s">
        <v>8</v>
      </c>
      <c r="J248">
        <v>6.02</v>
      </c>
      <c r="K248" s="6">
        <v>1495.6102000000001</v>
      </c>
      <c r="L248" s="6">
        <v>1701.28</v>
      </c>
      <c r="M248" s="23">
        <f>Таблица1[[#This Row],[Сумма в ценах продажи]]-Таблица1[[#This Row],[Сумма в ценах закупки]]</f>
        <v>205.6697999999999</v>
      </c>
    </row>
    <row r="249" spans="1:13" hidden="1" x14ac:dyDescent="0.3">
      <c r="A249" s="16">
        <v>43034</v>
      </c>
      <c r="B249" t="s">
        <v>10</v>
      </c>
      <c r="C249" t="s">
        <v>138</v>
      </c>
      <c r="D249" t="s">
        <v>134</v>
      </c>
      <c r="E249" t="s">
        <v>139</v>
      </c>
      <c r="F249" s="7">
        <v>1005040400</v>
      </c>
      <c r="G249" t="str">
        <f>VLOOKUP(F249,'группы товаров'!$A$1:$C$88,2,0)</f>
        <v>Ласточка</v>
      </c>
      <c r="H249" t="str">
        <f>VLOOKUP(Таблица1[[#This Row],[Код товара]],Группа_Товаров,3,0)</f>
        <v>Глазированные</v>
      </c>
      <c r="I249" t="s">
        <v>8</v>
      </c>
      <c r="J249">
        <v>2</v>
      </c>
      <c r="K249" s="6">
        <v>106.7984</v>
      </c>
      <c r="L249" s="6">
        <v>128.80000000000001</v>
      </c>
      <c r="M249" s="23">
        <f>Таблица1[[#This Row],[Сумма в ценах продажи]]-Таблица1[[#This Row],[Сумма в ценах закупки]]</f>
        <v>22.00160000000001</v>
      </c>
    </row>
    <row r="250" spans="1:13" hidden="1" x14ac:dyDescent="0.3">
      <c r="A250" s="16">
        <v>43034</v>
      </c>
      <c r="B250" t="s">
        <v>24</v>
      </c>
      <c r="C250" t="s">
        <v>254</v>
      </c>
      <c r="D250" t="s">
        <v>131</v>
      </c>
      <c r="E250" t="s">
        <v>255</v>
      </c>
      <c r="F250" s="5">
        <v>20000</v>
      </c>
      <c r="G250" t="str">
        <f>VLOOKUP(F250,'группы товаров'!$A$1:$C$88,2,0)</f>
        <v>Карамель барбарис</v>
      </c>
      <c r="H250" t="str">
        <f>VLOOKUP(Таблица1[[#This Row],[Код товара]],Группа_Товаров,3,0)</f>
        <v>Леденцовая</v>
      </c>
      <c r="I250" t="s">
        <v>8</v>
      </c>
      <c r="J250">
        <v>2</v>
      </c>
      <c r="K250" s="6">
        <v>106.84140000000001</v>
      </c>
      <c r="L250" s="6">
        <v>131.38</v>
      </c>
      <c r="M250" s="23">
        <f>Таблица1[[#This Row],[Сумма в ценах продажи]]-Таблица1[[#This Row],[Сумма в ценах закупки]]</f>
        <v>24.538599999999988</v>
      </c>
    </row>
    <row r="251" spans="1:13" hidden="1" x14ac:dyDescent="0.3">
      <c r="A251" s="16">
        <v>43034</v>
      </c>
      <c r="B251" t="s">
        <v>7</v>
      </c>
      <c r="C251" t="s">
        <v>171</v>
      </c>
      <c r="D251" t="s">
        <v>131</v>
      </c>
      <c r="E251" t="s">
        <v>172</v>
      </c>
      <c r="F251" s="5">
        <v>1005220000</v>
      </c>
      <c r="G251" t="str">
        <f>VLOOKUP(F251,'группы товаров'!$A$1:$C$88,2,0)</f>
        <v>Веселый журавлик</v>
      </c>
      <c r="H251" t="str">
        <f>VLOOKUP(Таблица1[[#This Row],[Код товара]],Группа_Товаров,3,0)</f>
        <v>Вафельные</v>
      </c>
      <c r="I251" t="s">
        <v>8</v>
      </c>
      <c r="J251">
        <v>3.5</v>
      </c>
      <c r="K251" s="6">
        <v>327.14499999999998</v>
      </c>
      <c r="L251" s="6">
        <v>365.22500000000002</v>
      </c>
      <c r="M251" s="23">
        <f>Таблица1[[#This Row],[Сумма в ценах продажи]]-Таблица1[[#This Row],[Сумма в ценах закупки]]</f>
        <v>38.080000000000041</v>
      </c>
    </row>
    <row r="252" spans="1:13" hidden="1" x14ac:dyDescent="0.3">
      <c r="A252" s="16">
        <v>43034</v>
      </c>
      <c r="B252" t="s">
        <v>7</v>
      </c>
      <c r="C252" t="s">
        <v>195</v>
      </c>
      <c r="D252" t="s">
        <v>131</v>
      </c>
      <c r="E252" t="s">
        <v>196</v>
      </c>
      <c r="F252" s="7">
        <v>1005040800</v>
      </c>
      <c r="G252" t="str">
        <f>VLOOKUP(F252,'группы товаров'!$A$1:$C$88,2,0)</f>
        <v>Бим-Бом</v>
      </c>
      <c r="H252" t="str">
        <f>VLOOKUP(Таблица1[[#This Row],[Код товара]],Группа_Товаров,3,0)</f>
        <v>Глазированные</v>
      </c>
      <c r="I252" t="s">
        <v>8</v>
      </c>
      <c r="J252">
        <v>3</v>
      </c>
      <c r="K252" s="6">
        <v>287.30279999999999</v>
      </c>
      <c r="L252" s="6">
        <v>329.1</v>
      </c>
      <c r="M252" s="23">
        <f>Таблица1[[#This Row],[Сумма в ценах продажи]]-Таблица1[[#This Row],[Сумма в ценах закупки]]</f>
        <v>41.797200000000032</v>
      </c>
    </row>
    <row r="253" spans="1:13" hidden="1" x14ac:dyDescent="0.3">
      <c r="A253" s="16">
        <v>43034</v>
      </c>
      <c r="B253" t="s">
        <v>7</v>
      </c>
      <c r="C253" t="s">
        <v>203</v>
      </c>
      <c r="D253" t="s">
        <v>134</v>
      </c>
      <c r="E253" t="s">
        <v>204</v>
      </c>
      <c r="F253" s="7">
        <v>1005040800</v>
      </c>
      <c r="G253" t="str">
        <f>VLOOKUP(F253,'группы товаров'!$A$1:$C$88,2,0)</f>
        <v>Бим-Бом</v>
      </c>
      <c r="H253" t="str">
        <f>VLOOKUP(Таблица1[[#This Row],[Код товара]],Группа_Товаров,3,0)</f>
        <v>Глазированные</v>
      </c>
      <c r="I253" t="s">
        <v>8</v>
      </c>
      <c r="J253">
        <v>3</v>
      </c>
      <c r="K253" s="6">
        <v>286.0788</v>
      </c>
      <c r="L253" s="6">
        <v>329.1</v>
      </c>
      <c r="M253" s="23">
        <f>Таблица1[[#This Row],[Сумма в ценах продажи]]-Таблица1[[#This Row],[Сумма в ценах закупки]]</f>
        <v>43.021200000000022</v>
      </c>
    </row>
    <row r="254" spans="1:13" hidden="1" x14ac:dyDescent="0.3">
      <c r="A254" s="16">
        <v>43034</v>
      </c>
      <c r="B254" t="s">
        <v>7</v>
      </c>
      <c r="C254" t="s">
        <v>133</v>
      </c>
      <c r="D254" t="s">
        <v>134</v>
      </c>
      <c r="E254" t="s">
        <v>135</v>
      </c>
      <c r="F254" s="7">
        <v>5221000</v>
      </c>
      <c r="G254" t="str">
        <f>VLOOKUP(F254,'группы товаров'!$A$1:$C$88,2,0)</f>
        <v>Сливочно-творожный</v>
      </c>
      <c r="H254" t="str">
        <f>VLOOKUP(Таблица1[[#This Row],[Код товара]],Группа_Товаров,3,0)</f>
        <v>Отливная</v>
      </c>
      <c r="I254" t="s">
        <v>8</v>
      </c>
      <c r="J254">
        <v>5</v>
      </c>
      <c r="K254" s="6">
        <v>548.45000000000005</v>
      </c>
      <c r="L254" s="6">
        <v>621</v>
      </c>
      <c r="M254" s="23">
        <f>Таблица1[[#This Row],[Сумма в ценах продажи]]-Таблица1[[#This Row],[Сумма в ценах закупки]]</f>
        <v>72.549999999999955</v>
      </c>
    </row>
    <row r="255" spans="1:13" hidden="1" x14ac:dyDescent="0.3">
      <c r="A255" s="16">
        <v>43034</v>
      </c>
      <c r="B255" t="s">
        <v>13</v>
      </c>
      <c r="C255" t="s">
        <v>179</v>
      </c>
      <c r="D255" t="s">
        <v>131</v>
      </c>
      <c r="E255" t="s">
        <v>180</v>
      </c>
      <c r="F255" s="7">
        <v>1005274600</v>
      </c>
      <c r="G255" t="str">
        <f>VLOOKUP(F255,'группы товаров'!$A$1:$C$88,2,0)</f>
        <v>Какао со сливками</v>
      </c>
      <c r="H255" t="str">
        <f>VLOOKUP(Таблица1[[#This Row],[Код товара]],Группа_Товаров,3,0)</f>
        <v>Кремовые</v>
      </c>
      <c r="I255" t="s">
        <v>8</v>
      </c>
      <c r="J255">
        <v>5</v>
      </c>
      <c r="K255" s="6">
        <v>395.9</v>
      </c>
      <c r="L255" s="6">
        <v>477.25</v>
      </c>
      <c r="M255" s="23">
        <f>Таблица1[[#This Row],[Сумма в ценах продажи]]-Таблица1[[#This Row],[Сумма в ценах закупки]]</f>
        <v>81.350000000000023</v>
      </c>
    </row>
    <row r="256" spans="1:13" hidden="1" x14ac:dyDescent="0.3">
      <c r="A256" s="16">
        <v>43034</v>
      </c>
      <c r="B256" t="s">
        <v>7</v>
      </c>
      <c r="C256" t="s">
        <v>242</v>
      </c>
      <c r="D256" t="s">
        <v>134</v>
      </c>
      <c r="E256" t="s">
        <v>243</v>
      </c>
      <c r="F256" s="7">
        <v>1005052600</v>
      </c>
      <c r="G256" t="str">
        <f>VLOOKUP(F256,'группы товаров'!$A$1:$C$88,2,0)</f>
        <v>Желе апельсина</v>
      </c>
      <c r="H256" t="str">
        <f>VLOOKUP(Таблица1[[#This Row],[Код товара]],Группа_Товаров,3,0)</f>
        <v>Помадка</v>
      </c>
      <c r="I256" t="s">
        <v>8</v>
      </c>
      <c r="J256">
        <v>4.95</v>
      </c>
      <c r="K256" s="6">
        <v>818.06670000000008</v>
      </c>
      <c r="L256" s="6">
        <v>914.1</v>
      </c>
      <c r="M256" s="23">
        <f>Таблица1[[#This Row],[Сумма в ценах продажи]]-Таблица1[[#This Row],[Сумма в ценах закупки]]</f>
        <v>96.03329999999994</v>
      </c>
    </row>
    <row r="257" spans="1:13" hidden="1" x14ac:dyDescent="0.3">
      <c r="A257" s="16">
        <v>43034</v>
      </c>
      <c r="B257" t="s">
        <v>7</v>
      </c>
      <c r="C257" t="s">
        <v>270</v>
      </c>
      <c r="D257" t="s">
        <v>134</v>
      </c>
      <c r="E257" t="s">
        <v>271</v>
      </c>
      <c r="F257" s="8">
        <v>210100</v>
      </c>
      <c r="G257" t="str">
        <f>VLOOKUP(F257,'группы товаров'!$A$1:$C$88,2,0)</f>
        <v>Сливки-малина</v>
      </c>
      <c r="H257" t="str">
        <f>VLOOKUP(Таблица1[[#This Row],[Код товара]],Группа_Товаров,3,0)</f>
        <v>Отливная</v>
      </c>
      <c r="I257" t="s">
        <v>8</v>
      </c>
      <c r="J257">
        <v>15</v>
      </c>
      <c r="K257" s="6">
        <v>901.84249999999997</v>
      </c>
      <c r="L257" s="6">
        <v>1030.5</v>
      </c>
      <c r="M257" s="23">
        <f>Таблица1[[#This Row],[Сумма в ценах продажи]]-Таблица1[[#This Row],[Сумма в ценах закупки]]</f>
        <v>128.65750000000003</v>
      </c>
    </row>
    <row r="258" spans="1:13" hidden="1" x14ac:dyDescent="0.3">
      <c r="A258" s="16">
        <v>43034</v>
      </c>
      <c r="B258" t="s">
        <v>7</v>
      </c>
      <c r="C258" t="s">
        <v>288</v>
      </c>
      <c r="D258" t="s">
        <v>134</v>
      </c>
      <c r="E258" t="s">
        <v>289</v>
      </c>
      <c r="F258" s="7">
        <v>1005274000</v>
      </c>
      <c r="G258" t="str">
        <f>VLOOKUP(F258,'группы товаров'!$A$1:$C$88,2,0)</f>
        <v>Ванильные</v>
      </c>
      <c r="H258" t="str">
        <f>VLOOKUP(Таблица1[[#This Row],[Код товара]],Группа_Товаров,3,0)</f>
        <v>Кремовые</v>
      </c>
      <c r="I258" t="s">
        <v>8</v>
      </c>
      <c r="J258">
        <v>4</v>
      </c>
      <c r="K258" s="6">
        <v>1316</v>
      </c>
      <c r="L258" s="6">
        <v>1470</v>
      </c>
      <c r="M258" s="23">
        <f>Таблица1[[#This Row],[Сумма в ценах продажи]]-Таблица1[[#This Row],[Сумма в ценах закупки]]</f>
        <v>154</v>
      </c>
    </row>
    <row r="259" spans="1:13" hidden="1" x14ac:dyDescent="0.3">
      <c r="A259" s="16">
        <v>43034</v>
      </c>
      <c r="B259" t="s">
        <v>7</v>
      </c>
      <c r="C259" t="s">
        <v>352</v>
      </c>
      <c r="D259" t="s">
        <v>353</v>
      </c>
      <c r="E259" t="s">
        <v>354</v>
      </c>
      <c r="F259" s="5">
        <v>580000</v>
      </c>
      <c r="G259" t="str">
        <f>VLOOKUP(F259,'группы товаров'!$A$1:$C$88,2,0)</f>
        <v>Вишня</v>
      </c>
      <c r="H259" t="str">
        <f>VLOOKUP(Таблица1[[#This Row],[Код товара]],Группа_Товаров,3,0)</f>
        <v>Желейные</v>
      </c>
      <c r="I259" t="s">
        <v>8</v>
      </c>
      <c r="J259">
        <v>56</v>
      </c>
      <c r="K259" s="6">
        <v>4167.6736000000001</v>
      </c>
      <c r="L259" s="6">
        <v>4650.8</v>
      </c>
      <c r="M259" s="23">
        <f>Таблица1[[#This Row],[Сумма в ценах продажи]]-Таблица1[[#This Row],[Сумма в ценах закупки]]</f>
        <v>483.1264000000001</v>
      </c>
    </row>
    <row r="260" spans="1:13" hidden="1" x14ac:dyDescent="0.3">
      <c r="A260" s="16">
        <v>43033</v>
      </c>
      <c r="B260" t="s">
        <v>10</v>
      </c>
      <c r="C260" t="s">
        <v>252</v>
      </c>
      <c r="D260" t="s">
        <v>134</v>
      </c>
      <c r="E260" t="s">
        <v>253</v>
      </c>
      <c r="F260" s="5">
        <v>20100</v>
      </c>
      <c r="G260" t="str">
        <f>VLOOKUP(F260,'группы товаров'!$A$1:$C$88,2,0)</f>
        <v xml:space="preserve">Карамель дюшес </v>
      </c>
      <c r="H260" t="str">
        <f>VLOOKUP(Таблица1[[#This Row],[Код товара]],Группа_Товаров,3,0)</f>
        <v>Леденцовая</v>
      </c>
      <c r="I260" t="s">
        <v>8</v>
      </c>
      <c r="J260">
        <v>2</v>
      </c>
      <c r="K260" s="6">
        <v>106.08680000000001</v>
      </c>
      <c r="L260" s="6">
        <v>128.80000000000001</v>
      </c>
      <c r="M260" s="23">
        <f>Таблица1[[#This Row],[Сумма в ценах продажи]]-Таблица1[[#This Row],[Сумма в ценах закупки]]</f>
        <v>22.713200000000001</v>
      </c>
    </row>
    <row r="261" spans="1:13" hidden="1" x14ac:dyDescent="0.3">
      <c r="A261" s="16">
        <v>43033</v>
      </c>
      <c r="B261" t="s">
        <v>24</v>
      </c>
      <c r="C261" t="s">
        <v>133</v>
      </c>
      <c r="D261" t="s">
        <v>134</v>
      </c>
      <c r="E261" t="s">
        <v>135</v>
      </c>
      <c r="F261" s="7">
        <v>1005050400</v>
      </c>
      <c r="G261" t="str">
        <f>VLOOKUP(F261,'группы товаров'!$A$1:$C$88,2,0)</f>
        <v>Золотой кокос</v>
      </c>
      <c r="H261" t="str">
        <f>VLOOKUP(Таблица1[[#This Row],[Код товара]],Группа_Товаров,3,0)</f>
        <v>Помадка</v>
      </c>
      <c r="I261" t="s">
        <v>8</v>
      </c>
      <c r="J261">
        <v>0.57600000000000007</v>
      </c>
      <c r="K261" s="6">
        <v>144.3768</v>
      </c>
      <c r="L261" s="6">
        <v>172.47</v>
      </c>
      <c r="M261" s="23">
        <f>Таблица1[[#This Row],[Сумма в ценах продажи]]-Таблица1[[#This Row],[Сумма в ценах закупки]]</f>
        <v>28.093199999999996</v>
      </c>
    </row>
    <row r="262" spans="1:13" hidden="1" x14ac:dyDescent="0.3">
      <c r="A262" s="16">
        <v>43033</v>
      </c>
      <c r="B262" t="s">
        <v>7</v>
      </c>
      <c r="C262" t="s">
        <v>138</v>
      </c>
      <c r="D262" t="s">
        <v>134</v>
      </c>
      <c r="E262" t="s">
        <v>139</v>
      </c>
      <c r="F262" s="7">
        <v>5221000</v>
      </c>
      <c r="G262" t="str">
        <f>VLOOKUP(F262,'группы товаров'!$A$1:$C$88,2,0)</f>
        <v>Сливочно-творожный</v>
      </c>
      <c r="H262" t="str">
        <f>VLOOKUP(Таблица1[[#This Row],[Код товара]],Группа_Товаров,3,0)</f>
        <v>Отливная</v>
      </c>
      <c r="I262" t="s">
        <v>8</v>
      </c>
      <c r="J262">
        <v>5</v>
      </c>
      <c r="K262" s="6">
        <v>395.9</v>
      </c>
      <c r="L262" s="6">
        <v>450.25</v>
      </c>
      <c r="M262" s="23">
        <f>Таблица1[[#This Row],[Сумма в ценах продажи]]-Таблица1[[#This Row],[Сумма в ценах закупки]]</f>
        <v>54.350000000000023</v>
      </c>
    </row>
    <row r="263" spans="1:13" hidden="1" x14ac:dyDescent="0.3">
      <c r="A263" s="16">
        <v>43033</v>
      </c>
      <c r="B263" t="s">
        <v>7</v>
      </c>
      <c r="C263" t="s">
        <v>260</v>
      </c>
      <c r="D263" t="s">
        <v>134</v>
      </c>
      <c r="E263" t="s">
        <v>261</v>
      </c>
      <c r="F263" s="7">
        <v>1005201000</v>
      </c>
      <c r="G263" t="str">
        <f>VLOOKUP(F263,'группы товаров'!$A$1:$C$88,2,0)</f>
        <v xml:space="preserve"> крем-шоколад </v>
      </c>
      <c r="H263" t="str">
        <f>VLOOKUP(Таблица1[[#This Row],[Код товара]],Группа_Товаров,3,0)</f>
        <v>Вафельные</v>
      </c>
      <c r="I263" t="s">
        <v>8</v>
      </c>
      <c r="J263">
        <v>5</v>
      </c>
      <c r="K263" s="6">
        <v>591.77949999999998</v>
      </c>
      <c r="L263" s="6">
        <v>646.5</v>
      </c>
      <c r="M263" s="23">
        <f>Таблица1[[#This Row],[Сумма в ценах продажи]]-Таблица1[[#This Row],[Сумма в ценах закупки]]</f>
        <v>54.720500000000015</v>
      </c>
    </row>
    <row r="264" spans="1:13" hidden="1" x14ac:dyDescent="0.3">
      <c r="A264" s="16">
        <v>43033</v>
      </c>
      <c r="B264" t="s">
        <v>7</v>
      </c>
      <c r="C264" t="s">
        <v>133</v>
      </c>
      <c r="D264" t="s">
        <v>134</v>
      </c>
      <c r="E264" t="s">
        <v>135</v>
      </c>
      <c r="F264" s="8">
        <v>1500000601</v>
      </c>
      <c r="G264" t="str">
        <f>VLOOKUP(F264,'группы товаров'!$A$1:$C$88,2,0)</f>
        <v xml:space="preserve">Рулет сгущенное молоко МФ </v>
      </c>
      <c r="H264" t="str">
        <f>VLOOKUP(Таблица1[[#This Row],[Код товара]],Группа_Товаров,3,0)</f>
        <v>Бисквиты</v>
      </c>
      <c r="I264" t="s">
        <v>8</v>
      </c>
      <c r="J264">
        <v>6.8</v>
      </c>
      <c r="K264" s="6">
        <v>486.47200000000004</v>
      </c>
      <c r="L264" s="6">
        <v>542.98</v>
      </c>
      <c r="M264" s="23">
        <f>Таблица1[[#This Row],[Сумма в ценах продажи]]-Таблица1[[#This Row],[Сумма в ценах закупки]]</f>
        <v>56.507999999999981</v>
      </c>
    </row>
    <row r="265" spans="1:13" hidden="1" x14ac:dyDescent="0.3">
      <c r="A265" s="16">
        <v>43033</v>
      </c>
      <c r="B265" t="s">
        <v>7</v>
      </c>
      <c r="C265" t="s">
        <v>138</v>
      </c>
      <c r="D265" t="s">
        <v>134</v>
      </c>
      <c r="E265" t="s">
        <v>139</v>
      </c>
      <c r="F265" s="7">
        <v>1005040600</v>
      </c>
      <c r="G265" t="str">
        <f>VLOOKUP(F265,'группы товаров'!$A$1:$C$88,2,0)</f>
        <v xml:space="preserve">Морская звезда </v>
      </c>
      <c r="H265" t="str">
        <f>VLOOKUP(Таблица1[[#This Row],[Код товара]],Группа_Товаров,3,0)</f>
        <v>Глазированные</v>
      </c>
      <c r="I265" t="s">
        <v>8</v>
      </c>
      <c r="J265">
        <v>3.3</v>
      </c>
      <c r="K265" s="6">
        <v>545.03899999999999</v>
      </c>
      <c r="L265" s="6">
        <v>609.4</v>
      </c>
      <c r="M265" s="23">
        <f>Таблица1[[#This Row],[Сумма в ценах продажи]]-Таблица1[[#This Row],[Сумма в ценах закупки]]</f>
        <v>64.36099999999999</v>
      </c>
    </row>
    <row r="266" spans="1:13" hidden="1" x14ac:dyDescent="0.3">
      <c r="A266" s="16">
        <v>43033</v>
      </c>
      <c r="B266" t="s">
        <v>7</v>
      </c>
      <c r="C266" t="s">
        <v>160</v>
      </c>
      <c r="D266" t="s">
        <v>134</v>
      </c>
      <c r="E266" t="s">
        <v>161</v>
      </c>
      <c r="F266" s="7">
        <v>260000</v>
      </c>
      <c r="G266" t="str">
        <f>VLOOKUP(F266,'группы товаров'!$A$1:$C$88,2,0)</f>
        <v xml:space="preserve">Банан-клубника </v>
      </c>
      <c r="H266" t="str">
        <f>VLOOKUP(Таблица1[[#This Row],[Код товара]],Группа_Товаров,3,0)</f>
        <v>Отливная</v>
      </c>
      <c r="I266" t="s">
        <v>8</v>
      </c>
      <c r="J266">
        <v>2.2999999999999998</v>
      </c>
      <c r="K266" s="6">
        <v>658.24300000000005</v>
      </c>
      <c r="L266" s="6">
        <v>735</v>
      </c>
      <c r="M266" s="23">
        <f>Таблица1[[#This Row],[Сумма в ценах продажи]]-Таблица1[[#This Row],[Сумма в ценах закупки]]</f>
        <v>76.756999999999948</v>
      </c>
    </row>
    <row r="267" spans="1:13" hidden="1" x14ac:dyDescent="0.3">
      <c r="A267" s="16">
        <v>43033</v>
      </c>
      <c r="B267" t="s">
        <v>7</v>
      </c>
      <c r="C267" t="s">
        <v>191</v>
      </c>
      <c r="D267" t="s">
        <v>156</v>
      </c>
      <c r="E267" t="s">
        <v>192</v>
      </c>
      <c r="F267" s="7">
        <v>1005051700</v>
      </c>
      <c r="G267" t="str">
        <f>VLOOKUP(F267,'группы товаров'!$A$1:$C$88,2,0)</f>
        <v>Аромат мяты</v>
      </c>
      <c r="H267" t="str">
        <f>VLOOKUP(Таблица1[[#This Row],[Код товара]],Группа_Товаров,3,0)</f>
        <v>Помадка</v>
      </c>
      <c r="I267" t="s">
        <v>8</v>
      </c>
      <c r="J267">
        <v>7.5</v>
      </c>
      <c r="K267" s="6">
        <v>407.83</v>
      </c>
      <c r="L267" s="6">
        <v>506.25</v>
      </c>
      <c r="M267" s="23">
        <f>Таблица1[[#This Row],[Сумма в ценах продажи]]-Таблица1[[#This Row],[Сумма в ценах закупки]]</f>
        <v>98.420000000000016</v>
      </c>
    </row>
    <row r="268" spans="1:13" hidden="1" x14ac:dyDescent="0.3">
      <c r="A268" s="16">
        <v>43033</v>
      </c>
      <c r="B268" t="s">
        <v>7</v>
      </c>
      <c r="C268" t="s">
        <v>254</v>
      </c>
      <c r="D268" t="s">
        <v>131</v>
      </c>
      <c r="E268" t="s">
        <v>255</v>
      </c>
      <c r="F268" s="8">
        <v>210200</v>
      </c>
      <c r="G268" t="str">
        <f>VLOOKUP(F268,'группы товаров'!$A$1:$C$88,2,0)</f>
        <v>Сливки-клубника</v>
      </c>
      <c r="H268" t="str">
        <f>VLOOKUP(Таблица1[[#This Row],[Код товара]],Группа_Товаров,3,0)</f>
        <v>Отливная</v>
      </c>
      <c r="I268" t="s">
        <v>8</v>
      </c>
      <c r="J268">
        <v>5.12</v>
      </c>
      <c r="K268" s="6">
        <v>539.82720000000006</v>
      </c>
      <c r="L268" s="6">
        <v>638.72</v>
      </c>
      <c r="M268" s="23">
        <f>Таблица1[[#This Row],[Сумма в ценах продажи]]-Таблица1[[#This Row],[Сумма в ценах закупки]]</f>
        <v>98.892799999999966</v>
      </c>
    </row>
    <row r="269" spans="1:13" hidden="1" x14ac:dyDescent="0.3">
      <c r="A269" s="16">
        <v>43033</v>
      </c>
      <c r="B269" t="s">
        <v>13</v>
      </c>
      <c r="C269" t="s">
        <v>254</v>
      </c>
      <c r="D269" t="s">
        <v>131</v>
      </c>
      <c r="E269" t="s">
        <v>255</v>
      </c>
      <c r="F269" s="5">
        <v>1005274600</v>
      </c>
      <c r="G269" t="str">
        <f>VLOOKUP(F269,'группы товаров'!$A$1:$C$88,2,0)</f>
        <v>Какао со сливками</v>
      </c>
      <c r="H269" t="str">
        <f>VLOOKUP(Таблица1[[#This Row],[Код товара]],Группа_Товаров,3,0)</f>
        <v>Кремовые</v>
      </c>
      <c r="I269" t="s">
        <v>8</v>
      </c>
      <c r="J269">
        <v>3.5</v>
      </c>
      <c r="K269" s="6">
        <v>684.38120000000004</v>
      </c>
      <c r="L269" s="6">
        <v>825.125</v>
      </c>
      <c r="M269" s="23">
        <f>Таблица1[[#This Row],[Сумма в ценах продажи]]-Таблица1[[#This Row],[Сумма в ценах закупки]]</f>
        <v>140.74379999999996</v>
      </c>
    </row>
    <row r="270" spans="1:13" hidden="1" x14ac:dyDescent="0.3">
      <c r="A270" s="16">
        <v>43033</v>
      </c>
      <c r="B270" t="s">
        <v>7</v>
      </c>
      <c r="C270" t="s">
        <v>162</v>
      </c>
      <c r="D270" t="s">
        <v>163</v>
      </c>
      <c r="E270" t="s">
        <v>164</v>
      </c>
      <c r="F270" s="5">
        <v>1005201000</v>
      </c>
      <c r="G270" t="str">
        <f>VLOOKUP(F270,'группы товаров'!$A$1:$C$88,2,0)</f>
        <v xml:space="preserve"> крем-шоколад </v>
      </c>
      <c r="H270" t="str">
        <f>VLOOKUP(Таблица1[[#This Row],[Код товара]],Группа_Товаров,3,0)</f>
        <v>Вафельные</v>
      </c>
      <c r="I270" t="s">
        <v>8</v>
      </c>
      <c r="J270">
        <v>6</v>
      </c>
      <c r="K270" s="6">
        <v>994.62120000000004</v>
      </c>
      <c r="L270" s="6">
        <v>1169.0999999999999</v>
      </c>
      <c r="M270" s="23">
        <f>Таблица1[[#This Row],[Сумма в ценах продажи]]-Таблица1[[#This Row],[Сумма в ценах закупки]]</f>
        <v>174.47879999999986</v>
      </c>
    </row>
    <row r="271" spans="1:13" hidden="1" x14ac:dyDescent="0.3">
      <c r="A271" s="16">
        <v>43032</v>
      </c>
      <c r="B271" t="s">
        <v>7</v>
      </c>
      <c r="C271" t="s">
        <v>252</v>
      </c>
      <c r="D271" t="s">
        <v>134</v>
      </c>
      <c r="E271" t="s">
        <v>253</v>
      </c>
      <c r="F271" s="7">
        <v>270400</v>
      </c>
      <c r="G271" t="str">
        <f>VLOOKUP(F271,'группы товаров'!$A$1:$C$88,2,0)</f>
        <v>Шипучка лимон</v>
      </c>
      <c r="H271" t="str">
        <f>VLOOKUP(Таблица1[[#This Row],[Код товара]],Группа_Товаров,3,0)</f>
        <v>Леденцовая</v>
      </c>
      <c r="I271" t="s">
        <v>8</v>
      </c>
      <c r="J271">
        <v>3.5</v>
      </c>
      <c r="K271" s="6">
        <v>374.39850000000001</v>
      </c>
      <c r="L271" s="6">
        <v>391.3</v>
      </c>
      <c r="M271" s="23">
        <f>Таблица1[[#This Row],[Сумма в ценах продажи]]-Таблица1[[#This Row],[Сумма в ценах закупки]]</f>
        <v>16.901499999999999</v>
      </c>
    </row>
    <row r="272" spans="1:13" hidden="1" x14ac:dyDescent="0.3">
      <c r="A272" s="16">
        <v>43032</v>
      </c>
      <c r="B272" t="s">
        <v>10</v>
      </c>
      <c r="C272" t="s">
        <v>390</v>
      </c>
      <c r="D272" t="s">
        <v>147</v>
      </c>
      <c r="E272" t="s">
        <v>391</v>
      </c>
      <c r="F272" s="5">
        <v>20000</v>
      </c>
      <c r="G272" t="str">
        <f>VLOOKUP(F272,'группы товаров'!$A$1:$C$88,2,0)</f>
        <v>Карамель барбарис</v>
      </c>
      <c r="H272" t="str">
        <f>VLOOKUP(Таблица1[[#This Row],[Код товара]],Группа_Товаров,3,0)</f>
        <v>Леденцовая</v>
      </c>
      <c r="I272" t="s">
        <v>8</v>
      </c>
      <c r="J272">
        <v>2</v>
      </c>
      <c r="K272" s="6">
        <v>106.86</v>
      </c>
      <c r="L272" s="6">
        <v>128.80000000000001</v>
      </c>
      <c r="M272" s="23">
        <f>Таблица1[[#This Row],[Сумма в ценах продажи]]-Таблица1[[#This Row],[Сумма в ценах закупки]]</f>
        <v>21.940000000000012</v>
      </c>
    </row>
    <row r="273" spans="1:13" hidden="1" x14ac:dyDescent="0.3">
      <c r="A273" s="16">
        <v>43032</v>
      </c>
      <c r="B273" t="s">
        <v>7</v>
      </c>
      <c r="C273" t="s">
        <v>274</v>
      </c>
      <c r="D273" t="s">
        <v>147</v>
      </c>
      <c r="E273" t="s">
        <v>275</v>
      </c>
      <c r="F273" s="7">
        <v>570000</v>
      </c>
      <c r="G273" t="str">
        <f>VLOOKUP(F273,'группы товаров'!$A$1:$C$88,2,0)</f>
        <v xml:space="preserve">Грушевые </v>
      </c>
      <c r="H273" t="str">
        <f>VLOOKUP(Таблица1[[#This Row],[Код товара]],Группа_Товаров,3,0)</f>
        <v>Желейные</v>
      </c>
      <c r="I273" t="s">
        <v>8</v>
      </c>
      <c r="J273">
        <v>3</v>
      </c>
      <c r="K273" s="6">
        <v>214.62</v>
      </c>
      <c r="L273" s="6">
        <v>239.55</v>
      </c>
      <c r="M273" s="23">
        <f>Таблица1[[#This Row],[Сумма в ценах продажи]]-Таблица1[[#This Row],[Сумма в ценах закупки]]</f>
        <v>24.930000000000007</v>
      </c>
    </row>
    <row r="274" spans="1:13" hidden="1" x14ac:dyDescent="0.3">
      <c r="A274" s="16">
        <v>43032</v>
      </c>
      <c r="B274" t="s">
        <v>7</v>
      </c>
      <c r="C274" t="s">
        <v>169</v>
      </c>
      <c r="D274" t="s">
        <v>156</v>
      </c>
      <c r="E274" t="s">
        <v>170</v>
      </c>
      <c r="F274" s="7">
        <v>280500</v>
      </c>
      <c r="G274" t="str">
        <f>VLOOKUP(F274,'группы товаров'!$A$1:$C$88,2,0)</f>
        <v>Шипучка микс</v>
      </c>
      <c r="H274" t="str">
        <f>VLOOKUP(Таблица1[[#This Row],[Код товара]],Группа_Товаров,3,0)</f>
        <v>Леденцовая</v>
      </c>
      <c r="I274" t="s">
        <v>8</v>
      </c>
      <c r="J274">
        <v>3.5</v>
      </c>
      <c r="K274" s="6">
        <v>364.23939999999999</v>
      </c>
      <c r="L274" s="6">
        <v>391.3</v>
      </c>
      <c r="M274" s="23">
        <f>Таблица1[[#This Row],[Сумма в ценах продажи]]-Таблица1[[#This Row],[Сумма в ценах закупки]]</f>
        <v>27.060600000000022</v>
      </c>
    </row>
    <row r="275" spans="1:13" hidden="1" x14ac:dyDescent="0.3">
      <c r="A275" s="16">
        <v>43032</v>
      </c>
      <c r="B275" t="s">
        <v>17</v>
      </c>
      <c r="C275" t="s">
        <v>456</v>
      </c>
      <c r="D275" t="s">
        <v>147</v>
      </c>
      <c r="E275" t="s">
        <v>457</v>
      </c>
      <c r="F275" s="7">
        <v>270300</v>
      </c>
      <c r="G275" t="str">
        <f>VLOOKUP(F275,'группы товаров'!$A$1:$C$88,2,0)</f>
        <v xml:space="preserve">Шипучка лимонад </v>
      </c>
      <c r="H275" t="str">
        <f>VLOOKUP(Таблица1[[#This Row],[Код товара]],Группа_Товаров,3,0)</f>
        <v>Леденцовая</v>
      </c>
      <c r="I275" t="s">
        <v>8</v>
      </c>
      <c r="J275">
        <v>0.39200000000000002</v>
      </c>
      <c r="K275" s="6">
        <v>99.679600000000008</v>
      </c>
      <c r="L275" s="6">
        <v>138.41999999999999</v>
      </c>
      <c r="M275" s="23">
        <f>Таблица1[[#This Row],[Сумма в ценах продажи]]-Таблица1[[#This Row],[Сумма в ценах закупки]]</f>
        <v>38.74039999999998</v>
      </c>
    </row>
    <row r="276" spans="1:13" hidden="1" x14ac:dyDescent="0.3">
      <c r="A276" s="16">
        <v>43032</v>
      </c>
      <c r="B276" t="s">
        <v>24</v>
      </c>
      <c r="C276" t="s">
        <v>144</v>
      </c>
      <c r="D276" t="s">
        <v>134</v>
      </c>
      <c r="E276" t="s">
        <v>145</v>
      </c>
      <c r="F276" s="7">
        <v>1005212101</v>
      </c>
      <c r="G276" t="str">
        <f>VLOOKUP(F276,'группы товаров'!$A$1:$C$88,2,0)</f>
        <v>Зеленый петушок</v>
      </c>
      <c r="H276" t="str">
        <f>VLOOKUP(Таблица1[[#This Row],[Код товара]],Группа_Товаров,3,0)</f>
        <v>Вафельные</v>
      </c>
      <c r="I276" t="s">
        <v>8</v>
      </c>
      <c r="J276">
        <v>2</v>
      </c>
      <c r="K276" s="6">
        <v>152.928</v>
      </c>
      <c r="L276" s="6">
        <v>192.38</v>
      </c>
      <c r="M276" s="23">
        <f>Таблица1[[#This Row],[Сумма в ценах продажи]]-Таблица1[[#This Row],[Сумма в ценах закупки]]</f>
        <v>39.451999999999998</v>
      </c>
    </row>
    <row r="277" spans="1:13" hidden="1" x14ac:dyDescent="0.3">
      <c r="A277" s="16">
        <v>43032</v>
      </c>
      <c r="B277" t="s">
        <v>7</v>
      </c>
      <c r="C277" t="s">
        <v>705</v>
      </c>
      <c r="D277" t="s">
        <v>147</v>
      </c>
      <c r="E277" t="s">
        <v>706</v>
      </c>
      <c r="F277" s="7">
        <v>1005186300</v>
      </c>
      <c r="G277" t="str">
        <f>VLOOKUP(F277,'группы товаров'!$A$1:$C$88,2,0)</f>
        <v>Мини  молоко</v>
      </c>
      <c r="H277" t="str">
        <f>VLOOKUP(Таблица1[[#This Row],[Код товара]],Группа_Товаров,3,0)</f>
        <v>Вафельные</v>
      </c>
      <c r="I277" t="s">
        <v>8</v>
      </c>
      <c r="J277">
        <v>5</v>
      </c>
      <c r="K277" s="6">
        <v>477</v>
      </c>
      <c r="L277" s="6">
        <v>532.5</v>
      </c>
      <c r="M277" s="23">
        <f>Таблица1[[#This Row],[Сумма в ценах продажи]]-Таблица1[[#This Row],[Сумма в ценах закупки]]</f>
        <v>55.5</v>
      </c>
    </row>
    <row r="278" spans="1:13" hidden="1" x14ac:dyDescent="0.3">
      <c r="A278" s="16">
        <v>43032</v>
      </c>
      <c r="B278" t="s">
        <v>13</v>
      </c>
      <c r="C278" t="s">
        <v>214</v>
      </c>
      <c r="D278" t="s">
        <v>147</v>
      </c>
      <c r="E278" t="s">
        <v>215</v>
      </c>
      <c r="F278" s="7">
        <v>1005712005</v>
      </c>
      <c r="G278" t="str">
        <f>VLOOKUP(F278,'группы товаров'!$A$1:$C$88,2,0)</f>
        <v>Золотой теленок</v>
      </c>
      <c r="H278" t="str">
        <f>VLOOKUP(Таблица1[[#This Row],[Код товара]],Группа_Товаров,3,0)</f>
        <v>Глазированные</v>
      </c>
      <c r="I278" t="s">
        <v>8</v>
      </c>
      <c r="J278">
        <v>2.5</v>
      </c>
      <c r="K278" s="6">
        <v>341.09219999999999</v>
      </c>
      <c r="L278" s="6">
        <v>425.5</v>
      </c>
      <c r="M278" s="23">
        <f>Таблица1[[#This Row],[Сумма в ценах продажи]]-Таблица1[[#This Row],[Сумма в ценах закупки]]</f>
        <v>84.407800000000009</v>
      </c>
    </row>
    <row r="279" spans="1:13" hidden="1" x14ac:dyDescent="0.3">
      <c r="A279" s="16">
        <v>43032</v>
      </c>
      <c r="B279" t="s">
        <v>7</v>
      </c>
      <c r="C279" t="s">
        <v>392</v>
      </c>
      <c r="D279" t="s">
        <v>147</v>
      </c>
      <c r="E279" t="s">
        <v>393</v>
      </c>
      <c r="F279" s="7">
        <v>570000</v>
      </c>
      <c r="G279" t="str">
        <f>VLOOKUP(F279,'группы товаров'!$A$1:$C$88,2,0)</f>
        <v xml:space="preserve">Грушевые </v>
      </c>
      <c r="H279" t="str">
        <f>VLOOKUP(Таблица1[[#This Row],[Код товара]],Группа_Товаров,3,0)</f>
        <v>Желейные</v>
      </c>
      <c r="I279" t="s">
        <v>8</v>
      </c>
      <c r="J279">
        <v>5</v>
      </c>
      <c r="K279" s="6">
        <v>329.37400000000002</v>
      </c>
      <c r="L279" s="6">
        <v>436.5</v>
      </c>
      <c r="M279" s="23">
        <f>Таблица1[[#This Row],[Сумма в ценах продажи]]-Таблица1[[#This Row],[Сумма в ценах закупки]]</f>
        <v>107.12599999999998</v>
      </c>
    </row>
    <row r="280" spans="1:13" hidden="1" x14ac:dyDescent="0.3">
      <c r="A280" s="16">
        <v>43032</v>
      </c>
      <c r="B280" t="s">
        <v>7</v>
      </c>
      <c r="C280" t="s">
        <v>303</v>
      </c>
      <c r="D280" t="s">
        <v>208</v>
      </c>
      <c r="E280" t="s">
        <v>304</v>
      </c>
      <c r="F280" s="7">
        <v>220000</v>
      </c>
      <c r="G280" t="str">
        <f>VLOOKUP(F280,'группы товаров'!$A$1:$C$88,2,0)</f>
        <v>Сливки-апельсин</v>
      </c>
      <c r="H280" t="str">
        <f>VLOOKUP(Таблица1[[#This Row],[Код товара]],Группа_Товаров,3,0)</f>
        <v>Отливная</v>
      </c>
      <c r="I280" t="s">
        <v>8</v>
      </c>
      <c r="J280">
        <v>8</v>
      </c>
      <c r="K280" s="6">
        <v>685.54399999999998</v>
      </c>
      <c r="L280" s="6">
        <v>803.2</v>
      </c>
      <c r="M280" s="23">
        <f>Таблица1[[#This Row],[Сумма в ценах продажи]]-Таблица1[[#This Row],[Сумма в ценах закупки]]</f>
        <v>117.65600000000006</v>
      </c>
    </row>
    <row r="281" spans="1:13" hidden="1" x14ac:dyDescent="0.3">
      <c r="A281" s="16">
        <v>43032</v>
      </c>
      <c r="B281" t="s">
        <v>7</v>
      </c>
      <c r="C281" t="s">
        <v>472</v>
      </c>
      <c r="D281" t="s">
        <v>147</v>
      </c>
      <c r="E281" t="s">
        <v>473</v>
      </c>
      <c r="F281" s="7">
        <v>5221000</v>
      </c>
      <c r="G281" t="str">
        <f>VLOOKUP(F281,'группы товаров'!$A$1:$C$88,2,0)</f>
        <v>Сливочно-творожный</v>
      </c>
      <c r="H281" t="str">
        <f>VLOOKUP(Таблица1[[#This Row],[Код товара]],Группа_Товаров,3,0)</f>
        <v>Отливная</v>
      </c>
      <c r="I281" t="s">
        <v>8</v>
      </c>
      <c r="J281">
        <v>3.7760000000000002</v>
      </c>
      <c r="K281" s="6">
        <v>1335.52</v>
      </c>
      <c r="L281" s="6">
        <v>1518.96</v>
      </c>
      <c r="M281" s="23">
        <f>Таблица1[[#This Row],[Сумма в ценах продажи]]-Таблица1[[#This Row],[Сумма в ценах закупки]]</f>
        <v>183.44000000000005</v>
      </c>
    </row>
    <row r="282" spans="1:13" hidden="1" x14ac:dyDescent="0.3">
      <c r="A282" s="16">
        <v>43032</v>
      </c>
      <c r="B282" t="s">
        <v>7</v>
      </c>
      <c r="C282" t="s">
        <v>303</v>
      </c>
      <c r="D282" t="s">
        <v>208</v>
      </c>
      <c r="E282" t="s">
        <v>304</v>
      </c>
      <c r="F282" s="5">
        <v>1005040200</v>
      </c>
      <c r="G282" t="str">
        <f>VLOOKUP(F282,'группы товаров'!$A$1:$C$88,2,0)</f>
        <v xml:space="preserve">Южный вечер </v>
      </c>
      <c r="H282" t="str">
        <f>VLOOKUP(Таблица1[[#This Row],[Код товара]],Группа_Товаров,3,0)</f>
        <v>Глазированные</v>
      </c>
      <c r="I282" t="s">
        <v>8</v>
      </c>
      <c r="J282">
        <v>3</v>
      </c>
      <c r="K282" s="6">
        <v>0</v>
      </c>
      <c r="L282" s="6">
        <v>239.55</v>
      </c>
      <c r="M282" s="23">
        <f>Таблица1[[#This Row],[Сумма в ценах продажи]]-Таблица1[[#This Row],[Сумма в ценах закупки]]</f>
        <v>239.55</v>
      </c>
    </row>
    <row r="283" spans="1:13" hidden="1" x14ac:dyDescent="0.3">
      <c r="A283" s="16">
        <v>43031</v>
      </c>
      <c r="B283" t="s">
        <v>17</v>
      </c>
      <c r="C283" t="s">
        <v>244</v>
      </c>
      <c r="D283" t="s">
        <v>134</v>
      </c>
      <c r="E283" t="s">
        <v>245</v>
      </c>
      <c r="F283" s="7">
        <v>1005052800</v>
      </c>
      <c r="G283" t="str">
        <f>VLOOKUP(F283,'группы товаров'!$A$1:$C$88,2,0)</f>
        <v>Желе барбариса</v>
      </c>
      <c r="H283" t="str">
        <f>VLOOKUP(Таблица1[[#This Row],[Код товара]],Группа_Товаров,3,0)</f>
        <v>Помадка</v>
      </c>
      <c r="I283" t="s">
        <v>8</v>
      </c>
      <c r="J283">
        <v>0.39200000000000002</v>
      </c>
      <c r="K283" s="6">
        <v>112.51320000000001</v>
      </c>
      <c r="L283" s="6">
        <v>138.41999999999999</v>
      </c>
      <c r="M283" s="23">
        <f>Таблица1[[#This Row],[Сумма в ценах продажи]]-Таблица1[[#This Row],[Сумма в ценах закупки]]</f>
        <v>25.906799999999976</v>
      </c>
    </row>
    <row r="284" spans="1:13" hidden="1" x14ac:dyDescent="0.3">
      <c r="A284" s="16">
        <v>43031</v>
      </c>
      <c r="B284" t="s">
        <v>24</v>
      </c>
      <c r="C284" t="s">
        <v>142</v>
      </c>
      <c r="D284" t="s">
        <v>134</v>
      </c>
      <c r="E284" t="s">
        <v>143</v>
      </c>
      <c r="F284" s="7">
        <v>1005052600</v>
      </c>
      <c r="G284" t="str">
        <f>VLOOKUP(F284,'группы товаров'!$A$1:$C$88,2,0)</f>
        <v>Желе апельсина</v>
      </c>
      <c r="H284" t="str">
        <f>VLOOKUP(Таблица1[[#This Row],[Код товара]],Группа_Товаров,3,0)</f>
        <v>Помадка</v>
      </c>
      <c r="I284" t="s">
        <v>8</v>
      </c>
      <c r="J284">
        <v>0.58800000000000008</v>
      </c>
      <c r="K284" s="6">
        <v>168.7698</v>
      </c>
      <c r="L284" s="6">
        <v>207.63</v>
      </c>
      <c r="M284" s="23">
        <f>Таблица1[[#This Row],[Сумма в ценах продажи]]-Таблица1[[#This Row],[Сумма в ценах закупки]]</f>
        <v>38.860199999999992</v>
      </c>
    </row>
    <row r="285" spans="1:13" hidden="1" x14ac:dyDescent="0.3">
      <c r="A285" s="16">
        <v>43031</v>
      </c>
      <c r="B285" t="s">
        <v>7</v>
      </c>
      <c r="C285" t="s">
        <v>242</v>
      </c>
      <c r="D285" t="s">
        <v>134</v>
      </c>
      <c r="E285" t="s">
        <v>243</v>
      </c>
      <c r="F285" s="7">
        <v>280500</v>
      </c>
      <c r="G285" t="str">
        <f>VLOOKUP(F285,'группы товаров'!$A$1:$C$88,2,0)</f>
        <v>Шипучка микс</v>
      </c>
      <c r="H285" t="str">
        <f>VLOOKUP(Таблица1[[#This Row],[Код товара]],Группа_Товаров,3,0)</f>
        <v>Леденцовая</v>
      </c>
      <c r="I285" t="s">
        <v>8</v>
      </c>
      <c r="J285">
        <v>5</v>
      </c>
      <c r="K285" s="6">
        <v>395.9</v>
      </c>
      <c r="L285" s="6">
        <v>442</v>
      </c>
      <c r="M285" s="23">
        <f>Таблица1[[#This Row],[Сумма в ценах продажи]]-Таблица1[[#This Row],[Сумма в ценах закупки]]</f>
        <v>46.100000000000023</v>
      </c>
    </row>
    <row r="286" spans="1:13" hidden="1" x14ac:dyDescent="0.3">
      <c r="A286" s="16">
        <v>43031</v>
      </c>
      <c r="B286" t="s">
        <v>13</v>
      </c>
      <c r="C286" t="s">
        <v>228</v>
      </c>
      <c r="D286" t="s">
        <v>134</v>
      </c>
      <c r="E286" t="s">
        <v>229</v>
      </c>
      <c r="F286" s="7">
        <v>1005040800</v>
      </c>
      <c r="G286" t="str">
        <f>VLOOKUP(F286,'группы товаров'!$A$1:$C$88,2,0)</f>
        <v>Бим-Бом</v>
      </c>
      <c r="H286" t="str">
        <f>VLOOKUP(Таблица1[[#This Row],[Код товара]],Группа_Товаров,3,0)</f>
        <v>Глазированные</v>
      </c>
      <c r="I286" t="s">
        <v>8</v>
      </c>
      <c r="J286">
        <v>8</v>
      </c>
      <c r="K286" s="6">
        <v>427.31920000000002</v>
      </c>
      <c r="L286" s="6">
        <v>515.20000000000005</v>
      </c>
      <c r="M286" s="23">
        <f>Таблица1[[#This Row],[Сумма в ценах продажи]]-Таблица1[[#This Row],[Сумма в ценах закупки]]</f>
        <v>87.880800000000022</v>
      </c>
    </row>
    <row r="287" spans="1:13" hidden="1" x14ac:dyDescent="0.3">
      <c r="A287" s="16">
        <v>43031</v>
      </c>
      <c r="B287" t="s">
        <v>7</v>
      </c>
      <c r="C287" t="s">
        <v>171</v>
      </c>
      <c r="D287" t="s">
        <v>131</v>
      </c>
      <c r="E287" t="s">
        <v>172</v>
      </c>
      <c r="F287" s="8">
        <v>210200</v>
      </c>
      <c r="G287" t="str">
        <f>VLOOKUP(F287,'группы товаров'!$A$1:$C$88,2,0)</f>
        <v>Сливки-клубника</v>
      </c>
      <c r="H287" t="str">
        <f>VLOOKUP(Таблица1[[#This Row],[Код товара]],Группа_Товаров,3,0)</f>
        <v>Отливная</v>
      </c>
      <c r="I287" t="s">
        <v>8</v>
      </c>
      <c r="J287">
        <v>1.84</v>
      </c>
      <c r="K287" s="6">
        <v>591.7432</v>
      </c>
      <c r="L287" s="6">
        <v>682.16</v>
      </c>
      <c r="M287" s="23">
        <f>Таблица1[[#This Row],[Сумма в ценах продажи]]-Таблица1[[#This Row],[Сумма в ценах закупки]]</f>
        <v>90.416799999999967</v>
      </c>
    </row>
    <row r="288" spans="1:13" hidden="1" x14ac:dyDescent="0.3">
      <c r="A288" s="16">
        <v>43031</v>
      </c>
      <c r="B288" t="s">
        <v>7</v>
      </c>
      <c r="C288" t="s">
        <v>203</v>
      </c>
      <c r="D288" t="s">
        <v>134</v>
      </c>
      <c r="E288" t="s">
        <v>204</v>
      </c>
      <c r="F288" s="7">
        <v>270300</v>
      </c>
      <c r="G288" t="str">
        <f>VLOOKUP(F288,'группы товаров'!$A$1:$C$88,2,0)</f>
        <v xml:space="preserve">Шипучка лимонад </v>
      </c>
      <c r="H288" t="str">
        <f>VLOOKUP(Таблица1[[#This Row],[Код товара]],Группа_Товаров,3,0)</f>
        <v>Леденцовая</v>
      </c>
      <c r="I288" t="s">
        <v>8</v>
      </c>
      <c r="J288">
        <v>10</v>
      </c>
      <c r="K288" s="6">
        <v>786.19900000000007</v>
      </c>
      <c r="L288" s="6">
        <v>884</v>
      </c>
      <c r="M288" s="23">
        <f>Таблица1[[#This Row],[Сумма в ценах продажи]]-Таблица1[[#This Row],[Сумма в ценах закупки]]</f>
        <v>97.800999999999931</v>
      </c>
    </row>
    <row r="289" spans="1:13" hidden="1" x14ac:dyDescent="0.3">
      <c r="A289" s="16">
        <v>43031</v>
      </c>
      <c r="B289" t="s">
        <v>7</v>
      </c>
      <c r="C289" t="s">
        <v>226</v>
      </c>
      <c r="D289" t="s">
        <v>134</v>
      </c>
      <c r="E289" t="s">
        <v>227</v>
      </c>
      <c r="F289" s="7">
        <v>270300</v>
      </c>
      <c r="G289" t="str">
        <f>VLOOKUP(F289,'группы товаров'!$A$1:$C$88,2,0)</f>
        <v xml:space="preserve">Шипучка лимонад </v>
      </c>
      <c r="H289" t="str">
        <f>VLOOKUP(Таблица1[[#This Row],[Код товара]],Группа_Товаров,3,0)</f>
        <v>Леденцовая</v>
      </c>
      <c r="I289" t="s">
        <v>8</v>
      </c>
      <c r="J289">
        <v>6.6</v>
      </c>
      <c r="K289" s="6">
        <v>923.12</v>
      </c>
      <c r="L289" s="6">
        <v>1031.8</v>
      </c>
      <c r="M289" s="23">
        <f>Таблица1[[#This Row],[Сумма в ценах продажи]]-Таблица1[[#This Row],[Сумма в ценах закупки]]</f>
        <v>108.67999999999995</v>
      </c>
    </row>
    <row r="290" spans="1:13" hidden="1" x14ac:dyDescent="0.3">
      <c r="A290" s="16">
        <v>43031</v>
      </c>
      <c r="B290" t="s">
        <v>10</v>
      </c>
      <c r="C290" t="s">
        <v>226</v>
      </c>
      <c r="D290" t="s">
        <v>134</v>
      </c>
      <c r="E290" t="s">
        <v>227</v>
      </c>
      <c r="F290" s="7">
        <v>1005212101</v>
      </c>
      <c r="G290" t="str">
        <f>VLOOKUP(F290,'группы товаров'!$A$1:$C$88,2,0)</f>
        <v>Зеленый петушок</v>
      </c>
      <c r="H290" t="str">
        <f>VLOOKUP(Таблица1[[#This Row],[Код товара]],Группа_Товаров,3,0)</f>
        <v>Вафельные</v>
      </c>
      <c r="I290" t="s">
        <v>8</v>
      </c>
      <c r="J290">
        <v>5</v>
      </c>
      <c r="K290" s="6">
        <v>348.91500000000002</v>
      </c>
      <c r="L290" s="6">
        <v>477.25</v>
      </c>
      <c r="M290" s="23">
        <f>Таблица1[[#This Row],[Сумма в ценах продажи]]-Таблица1[[#This Row],[Сумма в ценах закупки]]</f>
        <v>128.33499999999998</v>
      </c>
    </row>
    <row r="291" spans="1:13" hidden="1" x14ac:dyDescent="0.3">
      <c r="A291" s="16">
        <v>43031</v>
      </c>
      <c r="B291" t="s">
        <v>7</v>
      </c>
      <c r="C291" t="s">
        <v>171</v>
      </c>
      <c r="D291" t="s">
        <v>131</v>
      </c>
      <c r="E291" t="s">
        <v>172</v>
      </c>
      <c r="F291" s="5">
        <v>280500</v>
      </c>
      <c r="G291" t="str">
        <f>VLOOKUP(F291,'группы товаров'!$A$1:$C$88,2,0)</f>
        <v>Шипучка микс</v>
      </c>
      <c r="H291" t="str">
        <f>VLOOKUP(Таблица1[[#This Row],[Код товара]],Группа_Товаров,3,0)</f>
        <v>Леденцовая</v>
      </c>
      <c r="I291" t="s">
        <v>8</v>
      </c>
      <c r="J291">
        <v>15</v>
      </c>
      <c r="K291" s="6">
        <v>1173.0905</v>
      </c>
      <c r="L291" s="6">
        <v>1309.5</v>
      </c>
      <c r="M291" s="23">
        <f>Таблица1[[#This Row],[Сумма в ценах продажи]]-Таблица1[[#This Row],[Сумма в ценах закупки]]</f>
        <v>136.40949999999998</v>
      </c>
    </row>
    <row r="292" spans="1:13" hidden="1" x14ac:dyDescent="0.3">
      <c r="A292" s="16">
        <v>43031</v>
      </c>
      <c r="B292" t="s">
        <v>7</v>
      </c>
      <c r="C292" t="s">
        <v>228</v>
      </c>
      <c r="D292" t="s">
        <v>134</v>
      </c>
      <c r="E292" t="s">
        <v>229</v>
      </c>
      <c r="F292" s="5">
        <v>280500</v>
      </c>
      <c r="G292" t="str">
        <f>VLOOKUP(F292,'группы товаров'!$A$1:$C$88,2,0)</f>
        <v>Шипучка микс</v>
      </c>
      <c r="H292" t="str">
        <f>VLOOKUP(Таблица1[[#This Row],[Код товара]],Группа_Товаров,3,0)</f>
        <v>Леденцовая</v>
      </c>
      <c r="I292" t="s">
        <v>8</v>
      </c>
      <c r="J292">
        <v>15</v>
      </c>
      <c r="K292" s="6">
        <v>1173.0405000000001</v>
      </c>
      <c r="L292" s="6">
        <v>1309.5</v>
      </c>
      <c r="M292" s="23">
        <f>Таблица1[[#This Row],[Сумма в ценах продажи]]-Таблица1[[#This Row],[Сумма в ценах закупки]]</f>
        <v>136.45949999999993</v>
      </c>
    </row>
    <row r="293" spans="1:13" hidden="1" x14ac:dyDescent="0.3">
      <c r="A293" s="16">
        <v>43031</v>
      </c>
      <c r="B293" t="s">
        <v>7</v>
      </c>
      <c r="C293" t="s">
        <v>195</v>
      </c>
      <c r="D293" t="s">
        <v>131</v>
      </c>
      <c r="E293" t="s">
        <v>196</v>
      </c>
      <c r="F293" s="8">
        <v>210000</v>
      </c>
      <c r="G293" t="str">
        <f>VLOOKUP(F293,'группы товаров'!$A$1:$C$88,2,0)</f>
        <v>Сливки-апельсин</v>
      </c>
      <c r="H293" t="str">
        <f>VLOOKUP(Таблица1[[#This Row],[Код товара]],Группа_Товаров,3,0)</f>
        <v>Отливная</v>
      </c>
      <c r="I293" t="s">
        <v>8</v>
      </c>
      <c r="J293">
        <v>10</v>
      </c>
      <c r="K293" s="6">
        <v>1163.7</v>
      </c>
      <c r="L293" s="6">
        <v>1317.5</v>
      </c>
      <c r="M293" s="23">
        <f>Таблица1[[#This Row],[Сумма в ценах продажи]]-Таблица1[[#This Row],[Сумма в ценах закупки]]</f>
        <v>153.79999999999995</v>
      </c>
    </row>
    <row r="294" spans="1:13" hidden="1" x14ac:dyDescent="0.3">
      <c r="A294" s="16">
        <v>43031</v>
      </c>
      <c r="B294" t="s">
        <v>7</v>
      </c>
      <c r="C294" t="s">
        <v>264</v>
      </c>
      <c r="D294" t="s">
        <v>134</v>
      </c>
      <c r="E294" t="s">
        <v>265</v>
      </c>
      <c r="F294" s="5">
        <v>1005040200</v>
      </c>
      <c r="G294" t="str">
        <f>VLOOKUP(F294,'группы товаров'!$A$1:$C$88,2,0)</f>
        <v xml:space="preserve">Южный вечер </v>
      </c>
      <c r="H294" t="str">
        <f>VLOOKUP(Таблица1[[#This Row],[Код товара]],Группа_Товаров,3,0)</f>
        <v>Глазированные</v>
      </c>
      <c r="I294" t="s">
        <v>8</v>
      </c>
      <c r="J294">
        <v>6</v>
      </c>
      <c r="K294" s="6">
        <v>0</v>
      </c>
      <c r="L294" s="6">
        <v>479.1</v>
      </c>
      <c r="M294" s="23">
        <f>Таблица1[[#This Row],[Сумма в ценах продажи]]-Таблица1[[#This Row],[Сумма в ценах закупки]]</f>
        <v>479.1</v>
      </c>
    </row>
    <row r="295" spans="1:13" hidden="1" x14ac:dyDescent="0.3">
      <c r="A295" s="16">
        <v>43028</v>
      </c>
      <c r="B295" t="s">
        <v>17</v>
      </c>
      <c r="C295" t="s">
        <v>252</v>
      </c>
      <c r="D295" t="s">
        <v>134</v>
      </c>
      <c r="E295" t="s">
        <v>253</v>
      </c>
      <c r="F295" s="7">
        <v>1005040800</v>
      </c>
      <c r="G295" t="str">
        <f>VLOOKUP(F295,'группы товаров'!$A$1:$C$88,2,0)</f>
        <v>Бим-Бом</v>
      </c>
      <c r="H295" t="str">
        <f>VLOOKUP(Таблица1[[#This Row],[Код товара]],Группа_Товаров,3,0)</f>
        <v>Глазированные</v>
      </c>
      <c r="I295" t="s">
        <v>8</v>
      </c>
      <c r="J295">
        <v>0.43</v>
      </c>
      <c r="K295" s="6">
        <v>114.4508</v>
      </c>
      <c r="L295" s="6">
        <v>140.76</v>
      </c>
      <c r="M295" s="23">
        <f>Таблица1[[#This Row],[Сумма в ценах продажи]]-Таблица1[[#This Row],[Сумма в ценах закупки]]</f>
        <v>26.30919999999999</v>
      </c>
    </row>
    <row r="296" spans="1:13" hidden="1" x14ac:dyDescent="0.3">
      <c r="A296" s="16">
        <v>43028</v>
      </c>
      <c r="B296" t="s">
        <v>10</v>
      </c>
      <c r="C296" t="s">
        <v>201</v>
      </c>
      <c r="D296" t="s">
        <v>134</v>
      </c>
      <c r="E296" t="s">
        <v>202</v>
      </c>
      <c r="F296" s="7">
        <v>170101</v>
      </c>
      <c r="G296" t="str">
        <f>VLOOKUP(F296,'группы товаров'!$A$1:$C$88,2,0)</f>
        <v>Морошковая</v>
      </c>
      <c r="H296" t="str">
        <f>VLOOKUP(Таблица1[[#This Row],[Код товара]],Группа_Товаров,3,0)</f>
        <v>Желейные</v>
      </c>
      <c r="I296" t="s">
        <v>8</v>
      </c>
      <c r="J296">
        <v>3</v>
      </c>
      <c r="K296" s="6">
        <v>194.6097</v>
      </c>
      <c r="L296" s="6">
        <v>234.6</v>
      </c>
      <c r="M296" s="23">
        <f>Таблица1[[#This Row],[Сумма в ценах продажи]]-Таблица1[[#This Row],[Сумма в ценах закупки]]</f>
        <v>39.990299999999991</v>
      </c>
    </row>
    <row r="297" spans="1:13" hidden="1" x14ac:dyDescent="0.3">
      <c r="A297" s="16">
        <v>43028</v>
      </c>
      <c r="B297" t="s">
        <v>13</v>
      </c>
      <c r="C297" t="s">
        <v>260</v>
      </c>
      <c r="D297" t="s">
        <v>134</v>
      </c>
      <c r="E297" t="s">
        <v>261</v>
      </c>
      <c r="F297" s="5">
        <v>1005040800</v>
      </c>
      <c r="G297" t="str">
        <f>VLOOKUP(F297,'группы товаров'!$A$1:$C$88,2,0)</f>
        <v>Бим-Бом</v>
      </c>
      <c r="H297" t="str">
        <f>VLOOKUP(Таблица1[[#This Row],[Код товара]],Группа_Товаров,3,0)</f>
        <v>Глазированные</v>
      </c>
      <c r="I297" t="s">
        <v>8</v>
      </c>
      <c r="J297">
        <v>3</v>
      </c>
      <c r="K297" s="6">
        <v>214.62</v>
      </c>
      <c r="L297" s="6">
        <v>258.75</v>
      </c>
      <c r="M297" s="23">
        <f>Таблица1[[#This Row],[Сумма в ценах продажи]]-Таблица1[[#This Row],[Сумма в ценах закупки]]</f>
        <v>44.129999999999995</v>
      </c>
    </row>
    <row r="298" spans="1:13" hidden="1" x14ac:dyDescent="0.3">
      <c r="A298" s="16">
        <v>43028</v>
      </c>
      <c r="B298" t="s">
        <v>7</v>
      </c>
      <c r="C298" t="s">
        <v>260</v>
      </c>
      <c r="D298" t="s">
        <v>134</v>
      </c>
      <c r="E298" t="s">
        <v>261</v>
      </c>
      <c r="F298" s="7">
        <v>1005712010</v>
      </c>
      <c r="G298" t="str">
        <f>VLOOKUP(F298,'группы товаров'!$A$1:$C$88,2,0)</f>
        <v>Сказочный мишка</v>
      </c>
      <c r="H298" t="str">
        <f>VLOOKUP(Таблица1[[#This Row],[Код товара]],Группа_Товаров,3,0)</f>
        <v>Глазированные</v>
      </c>
      <c r="I298" t="s">
        <v>8</v>
      </c>
      <c r="J298">
        <v>8</v>
      </c>
      <c r="K298" s="6">
        <v>425.9984</v>
      </c>
      <c r="L298" s="6">
        <v>486</v>
      </c>
      <c r="M298" s="23">
        <f>Таблица1[[#This Row],[Сумма в ценах продажи]]-Таблица1[[#This Row],[Сумма в ценах закупки]]</f>
        <v>60.001599999999996</v>
      </c>
    </row>
    <row r="299" spans="1:13" hidden="1" x14ac:dyDescent="0.3">
      <c r="A299" s="16">
        <v>43028</v>
      </c>
      <c r="B299" t="s">
        <v>7</v>
      </c>
      <c r="C299" t="s">
        <v>220</v>
      </c>
      <c r="D299" t="s">
        <v>134</v>
      </c>
      <c r="E299" t="s">
        <v>221</v>
      </c>
      <c r="F299" s="7">
        <v>30000</v>
      </c>
      <c r="G299" t="str">
        <f>VLOOKUP(F299,'группы товаров'!$A$1:$C$88,2,0)</f>
        <v>Цитрусовая карамель</v>
      </c>
      <c r="H299" t="str">
        <f>VLOOKUP(Таблица1[[#This Row],[Код товара]],Группа_Товаров,3,0)</f>
        <v>Леденцовая</v>
      </c>
      <c r="I299" t="s">
        <v>8</v>
      </c>
      <c r="J299">
        <v>1.96</v>
      </c>
      <c r="K299" s="6">
        <v>561.85400000000004</v>
      </c>
      <c r="L299" s="6">
        <v>628</v>
      </c>
      <c r="M299" s="23">
        <f>Таблица1[[#This Row],[Сумма в ценах продажи]]-Таблица1[[#This Row],[Сумма в ценах закупки]]</f>
        <v>66.145999999999958</v>
      </c>
    </row>
    <row r="300" spans="1:13" hidden="1" x14ac:dyDescent="0.3">
      <c r="A300" s="16">
        <v>43028</v>
      </c>
      <c r="B300" t="s">
        <v>7</v>
      </c>
      <c r="C300" t="s">
        <v>181</v>
      </c>
      <c r="D300" t="s">
        <v>134</v>
      </c>
      <c r="E300" t="s">
        <v>182</v>
      </c>
      <c r="F300" s="5">
        <v>252005</v>
      </c>
      <c r="G300" t="str">
        <f>VLOOKUP(F300,'группы товаров'!$A$1:$C$88,2,0)</f>
        <v>Кленовая</v>
      </c>
      <c r="H300" t="str">
        <f>VLOOKUP(Таблица1[[#This Row],[Код товара]],Группа_Товаров,3,0)</f>
        <v>Леденцовая</v>
      </c>
      <c r="I300" t="s">
        <v>8</v>
      </c>
      <c r="J300">
        <v>12</v>
      </c>
      <c r="K300" s="6">
        <v>640.47239999999999</v>
      </c>
      <c r="L300" s="6">
        <v>715.8</v>
      </c>
      <c r="M300" s="23">
        <f>Таблица1[[#This Row],[Сумма в ценах продажи]]-Таблица1[[#This Row],[Сумма в ценах закупки]]</f>
        <v>75.327599999999961</v>
      </c>
    </row>
    <row r="301" spans="1:13" hidden="1" x14ac:dyDescent="0.3">
      <c r="A301" s="16">
        <v>43028</v>
      </c>
      <c r="B301" t="s">
        <v>7</v>
      </c>
      <c r="C301" t="s">
        <v>260</v>
      </c>
      <c r="D301" t="s">
        <v>134</v>
      </c>
      <c r="E301" t="s">
        <v>261</v>
      </c>
      <c r="F301" s="7">
        <v>15000</v>
      </c>
      <c r="G301" t="str">
        <f>VLOOKUP(F301,'группы товаров'!$A$1:$C$88,2,0)</f>
        <v>Цитрусовый коктейль</v>
      </c>
      <c r="H301" t="str">
        <f>VLOOKUP(Таблица1[[#This Row],[Код товара]],Группа_Товаров,3,0)</f>
        <v>Отливная</v>
      </c>
      <c r="I301" t="s">
        <v>8</v>
      </c>
      <c r="J301">
        <v>7</v>
      </c>
      <c r="K301" s="6">
        <v>642.23120000000006</v>
      </c>
      <c r="L301" s="6">
        <v>730.45</v>
      </c>
      <c r="M301" s="23">
        <f>Таблица1[[#This Row],[Сумма в ценах продажи]]-Таблица1[[#This Row],[Сумма в ценах закупки]]</f>
        <v>88.218799999999987</v>
      </c>
    </row>
    <row r="302" spans="1:13" hidden="1" x14ac:dyDescent="0.3">
      <c r="A302" s="16">
        <v>43028</v>
      </c>
      <c r="B302" t="s">
        <v>7</v>
      </c>
      <c r="C302" t="s">
        <v>311</v>
      </c>
      <c r="D302" t="s">
        <v>134</v>
      </c>
      <c r="E302" t="s">
        <v>312</v>
      </c>
      <c r="F302" s="7">
        <v>270400</v>
      </c>
      <c r="G302" t="str">
        <f>VLOOKUP(F302,'группы товаров'!$A$1:$C$88,2,0)</f>
        <v>Шипучка лимон</v>
      </c>
      <c r="H302" t="str">
        <f>VLOOKUP(Таблица1[[#This Row],[Код товара]],Группа_Товаров,3,0)</f>
        <v>Леденцовая</v>
      </c>
      <c r="I302" t="s">
        <v>8</v>
      </c>
      <c r="J302">
        <v>10</v>
      </c>
      <c r="K302" s="6">
        <v>791.8</v>
      </c>
      <c r="L302" s="6">
        <v>884</v>
      </c>
      <c r="M302" s="23">
        <f>Таблица1[[#This Row],[Сумма в ценах продажи]]-Таблица1[[#This Row],[Сумма в ценах закупки]]</f>
        <v>92.200000000000045</v>
      </c>
    </row>
    <row r="303" spans="1:13" hidden="1" x14ac:dyDescent="0.3">
      <c r="A303" s="16">
        <v>43028</v>
      </c>
      <c r="B303" t="s">
        <v>24</v>
      </c>
      <c r="C303" t="s">
        <v>252</v>
      </c>
      <c r="D303" t="s">
        <v>134</v>
      </c>
      <c r="E303" t="s">
        <v>253</v>
      </c>
      <c r="F303" s="5">
        <v>580000</v>
      </c>
      <c r="G303" t="str">
        <f>VLOOKUP(F303,'группы товаров'!$A$1:$C$88,2,0)</f>
        <v>Вишня</v>
      </c>
      <c r="H303" t="str">
        <f>VLOOKUP(Таблица1[[#This Row],[Код товара]],Группа_Товаров,3,0)</f>
        <v>Желейные</v>
      </c>
      <c r="I303" t="s">
        <v>8</v>
      </c>
      <c r="J303">
        <v>8</v>
      </c>
      <c r="K303" s="6">
        <v>595.30560000000003</v>
      </c>
      <c r="L303" s="6">
        <v>731.92</v>
      </c>
      <c r="M303" s="23">
        <f>Таблица1[[#This Row],[Сумма в ценах продажи]]-Таблица1[[#This Row],[Сумма в ценах закупки]]</f>
        <v>136.61439999999993</v>
      </c>
    </row>
    <row r="304" spans="1:13" hidden="1" x14ac:dyDescent="0.3">
      <c r="A304" s="16">
        <v>43028</v>
      </c>
      <c r="B304" t="s">
        <v>7</v>
      </c>
      <c r="C304" t="s">
        <v>280</v>
      </c>
      <c r="D304" t="s">
        <v>134</v>
      </c>
      <c r="E304" t="s">
        <v>281</v>
      </c>
      <c r="F304" s="7">
        <v>270200</v>
      </c>
      <c r="G304" t="str">
        <f>VLOOKUP(F304,'группы товаров'!$A$1:$C$88,2,0)</f>
        <v>Шипучка апельсин</v>
      </c>
      <c r="H304" t="str">
        <f>VLOOKUP(Таблица1[[#This Row],[Код товара]],Группа_Товаров,3,0)</f>
        <v>Леденцовая</v>
      </c>
      <c r="I304" t="s">
        <v>8</v>
      </c>
      <c r="J304">
        <v>6.9</v>
      </c>
      <c r="K304" s="6">
        <v>1627.1556</v>
      </c>
      <c r="L304" s="6">
        <v>1821.9449999999999</v>
      </c>
      <c r="M304" s="23">
        <f>Таблица1[[#This Row],[Сумма в ценах продажи]]-Таблица1[[#This Row],[Сумма в ценах закупки]]</f>
        <v>194.78939999999989</v>
      </c>
    </row>
    <row r="305" spans="1:13" hidden="1" x14ac:dyDescent="0.3">
      <c r="A305" s="16">
        <v>43028</v>
      </c>
      <c r="B305" t="s">
        <v>7</v>
      </c>
      <c r="C305" t="s">
        <v>138</v>
      </c>
      <c r="D305" t="s">
        <v>134</v>
      </c>
      <c r="E305" t="s">
        <v>139</v>
      </c>
      <c r="F305" s="8">
        <v>210000</v>
      </c>
      <c r="G305" t="str">
        <f>VLOOKUP(F305,'группы товаров'!$A$1:$C$88,2,0)</f>
        <v>Сливки-апельсин</v>
      </c>
      <c r="H305" t="str">
        <f>VLOOKUP(Таблица1[[#This Row],[Код товара]],Группа_Товаров,3,0)</f>
        <v>Отливная</v>
      </c>
      <c r="I305" t="s">
        <v>8</v>
      </c>
      <c r="J305">
        <v>22.5</v>
      </c>
      <c r="K305" s="6">
        <v>1350.7425000000001</v>
      </c>
      <c r="L305" s="6">
        <v>1545.75</v>
      </c>
      <c r="M305" s="23">
        <f>Таблица1[[#This Row],[Сумма в ценах продажи]]-Таблица1[[#This Row],[Сумма в ценах закупки]]</f>
        <v>195.00749999999994</v>
      </c>
    </row>
    <row r="306" spans="1:13" hidden="1" x14ac:dyDescent="0.3">
      <c r="A306" s="16">
        <v>43028</v>
      </c>
      <c r="B306" t="s">
        <v>7</v>
      </c>
      <c r="C306" t="s">
        <v>149</v>
      </c>
      <c r="D306" t="s">
        <v>134</v>
      </c>
      <c r="E306" t="s">
        <v>150</v>
      </c>
      <c r="F306" s="7">
        <v>270400</v>
      </c>
      <c r="G306" t="str">
        <f>VLOOKUP(F306,'группы товаров'!$A$1:$C$88,2,0)</f>
        <v>Шипучка лимон</v>
      </c>
      <c r="H306" t="str">
        <f>VLOOKUP(Таблица1[[#This Row],[Код товара]],Группа_Товаров,3,0)</f>
        <v>Леденцовая</v>
      </c>
      <c r="I306" t="s">
        <v>8</v>
      </c>
      <c r="J306">
        <v>20</v>
      </c>
      <c r="K306" s="6">
        <v>1572.3980000000001</v>
      </c>
      <c r="L306" s="6">
        <v>1768</v>
      </c>
      <c r="M306" s="23">
        <f>Таблица1[[#This Row],[Сумма в ценах продажи]]-Таблица1[[#This Row],[Сумма в ценах закупки]]</f>
        <v>195.60199999999986</v>
      </c>
    </row>
    <row r="307" spans="1:13" hidden="1" x14ac:dyDescent="0.3">
      <c r="A307" s="16">
        <v>43027</v>
      </c>
      <c r="B307" t="s">
        <v>24</v>
      </c>
      <c r="C307" t="s">
        <v>503</v>
      </c>
      <c r="D307" t="s">
        <v>147</v>
      </c>
      <c r="E307" t="s">
        <v>504</v>
      </c>
      <c r="F307" s="7">
        <v>1005040500</v>
      </c>
      <c r="G307" t="str">
        <f>VLOOKUP(F307,'группы товаров'!$A$1:$C$88,2,0)</f>
        <v>Пилот</v>
      </c>
      <c r="H307" t="str">
        <f>VLOOKUP(Таблица1[[#This Row],[Код товара]],Группа_Товаров,3,0)</f>
        <v>Глазированные</v>
      </c>
      <c r="I307" t="s">
        <v>8</v>
      </c>
      <c r="J307">
        <v>2</v>
      </c>
      <c r="K307" s="6">
        <v>106.83240000000001</v>
      </c>
      <c r="L307" s="6">
        <v>131.38</v>
      </c>
      <c r="M307" s="23">
        <f>Таблица1[[#This Row],[Сумма в ценах продажи]]-Таблица1[[#This Row],[Сумма в ценах закупки]]</f>
        <v>24.547599999999989</v>
      </c>
    </row>
    <row r="308" spans="1:13" hidden="1" x14ac:dyDescent="0.3">
      <c r="A308" s="16">
        <v>43027</v>
      </c>
      <c r="B308" t="s">
        <v>23</v>
      </c>
      <c r="C308" t="s">
        <v>162</v>
      </c>
      <c r="D308" t="s">
        <v>163</v>
      </c>
      <c r="E308" t="s">
        <v>164</v>
      </c>
      <c r="F308" s="5">
        <v>20200</v>
      </c>
      <c r="G308" t="str">
        <f>VLOOKUP(F308,'группы товаров'!$A$1:$C$88,2,0)</f>
        <v xml:space="preserve">Карамель мята </v>
      </c>
      <c r="H308" t="str">
        <f>VLOOKUP(Таблица1[[#This Row],[Код товара]],Группа_Товаров,3,0)</f>
        <v>Леденцовая</v>
      </c>
      <c r="I308" t="s">
        <v>8</v>
      </c>
      <c r="J308">
        <v>2</v>
      </c>
      <c r="K308" s="6">
        <v>99.341400000000007</v>
      </c>
      <c r="L308" s="6">
        <v>128.80000000000001</v>
      </c>
      <c r="M308" s="23">
        <f>Таблица1[[#This Row],[Сумма в ценах продажи]]-Таблица1[[#This Row],[Сумма в ценах закупки]]</f>
        <v>29.458600000000004</v>
      </c>
    </row>
    <row r="309" spans="1:13" hidden="1" x14ac:dyDescent="0.3">
      <c r="A309" s="16">
        <v>43027</v>
      </c>
      <c r="B309" t="s">
        <v>10</v>
      </c>
      <c r="C309" t="s">
        <v>438</v>
      </c>
      <c r="D309" t="s">
        <v>156</v>
      </c>
      <c r="E309" t="s">
        <v>439</v>
      </c>
      <c r="F309" s="7">
        <v>5190002</v>
      </c>
      <c r="G309" t="str">
        <f>VLOOKUP(F309,'группы товаров'!$A$1:$C$88,2,0)</f>
        <v>Молочный</v>
      </c>
      <c r="H309" t="str">
        <f>VLOOKUP(Таблица1[[#This Row],[Код товара]],Группа_Товаров,3,0)</f>
        <v>Отливная</v>
      </c>
      <c r="I309" t="s">
        <v>8</v>
      </c>
      <c r="J309">
        <v>1</v>
      </c>
      <c r="K309" s="6">
        <v>108.1794</v>
      </c>
      <c r="L309" s="6">
        <v>143.75</v>
      </c>
      <c r="M309" s="23">
        <f>Таблица1[[#This Row],[Сумма в ценах продажи]]-Таблица1[[#This Row],[Сумма в ценах закупки]]</f>
        <v>35.570599999999999</v>
      </c>
    </row>
    <row r="310" spans="1:13" hidden="1" x14ac:dyDescent="0.3">
      <c r="A310" s="16">
        <v>43027</v>
      </c>
      <c r="B310" t="s">
        <v>7</v>
      </c>
      <c r="C310" t="s">
        <v>207</v>
      </c>
      <c r="D310" t="s">
        <v>208</v>
      </c>
      <c r="E310" t="s">
        <v>209</v>
      </c>
      <c r="F310" s="5">
        <v>1005053500</v>
      </c>
      <c r="G310" t="str">
        <f>VLOOKUP(F310,'группы товаров'!$A$1:$C$88,2,0)</f>
        <v>Тоффи в помаде</v>
      </c>
      <c r="H310" t="str">
        <f>VLOOKUP(Таблица1[[#This Row],[Код товара]],Группа_Товаров,3,0)</f>
        <v>Помадка</v>
      </c>
      <c r="I310" t="s">
        <v>8</v>
      </c>
      <c r="J310">
        <v>3.5</v>
      </c>
      <c r="K310" s="6">
        <v>352.04610000000002</v>
      </c>
      <c r="L310" s="6">
        <v>391.3</v>
      </c>
      <c r="M310" s="23">
        <f>Таблица1[[#This Row],[Сумма в ценах продажи]]-Таблица1[[#This Row],[Сумма в ценах закупки]]</f>
        <v>39.253899999999987</v>
      </c>
    </row>
    <row r="311" spans="1:13" hidden="1" x14ac:dyDescent="0.3">
      <c r="A311" s="16">
        <v>43027</v>
      </c>
      <c r="B311" t="s">
        <v>7</v>
      </c>
      <c r="C311" t="s">
        <v>458</v>
      </c>
      <c r="D311" t="s">
        <v>147</v>
      </c>
      <c r="E311" t="s">
        <v>459</v>
      </c>
      <c r="F311" s="5">
        <v>1005053500</v>
      </c>
      <c r="G311" t="str">
        <f>VLOOKUP(F311,'группы товаров'!$A$1:$C$88,2,0)</f>
        <v>Тоффи в помаде</v>
      </c>
      <c r="H311" t="str">
        <f>VLOOKUP(Таблица1[[#This Row],[Код товара]],Группа_Товаров,3,0)</f>
        <v>Помадка</v>
      </c>
      <c r="I311" t="s">
        <v>8</v>
      </c>
      <c r="J311">
        <v>3.5</v>
      </c>
      <c r="K311" s="6">
        <v>352.04610000000002</v>
      </c>
      <c r="L311" s="6">
        <v>391.3</v>
      </c>
      <c r="M311" s="23">
        <f>Таблица1[[#This Row],[Сумма в ценах продажи]]-Таблица1[[#This Row],[Сумма в ценах закупки]]</f>
        <v>39.253899999999987</v>
      </c>
    </row>
    <row r="312" spans="1:13" hidden="1" x14ac:dyDescent="0.3">
      <c r="A312" s="16">
        <v>43027</v>
      </c>
      <c r="B312" t="s">
        <v>7</v>
      </c>
      <c r="C312" t="s">
        <v>187</v>
      </c>
      <c r="D312" t="s">
        <v>147</v>
      </c>
      <c r="E312" t="s">
        <v>188</v>
      </c>
      <c r="F312" s="5">
        <v>1005050200</v>
      </c>
      <c r="G312" t="str">
        <f>VLOOKUP(F312,'группы товаров'!$A$1:$C$88,2,0)</f>
        <v>Серебрянный шедевр</v>
      </c>
      <c r="H312" t="str">
        <f>VLOOKUP(Таблица1[[#This Row],[Код товара]],Группа_Товаров,3,0)</f>
        <v>Помадка</v>
      </c>
      <c r="I312" t="s">
        <v>8</v>
      </c>
      <c r="J312">
        <v>3.5</v>
      </c>
      <c r="K312" s="6">
        <v>352.03100000000001</v>
      </c>
      <c r="L312" s="6">
        <v>398.72</v>
      </c>
      <c r="M312" s="23">
        <f>Таблица1[[#This Row],[Сумма в ценах продажи]]-Таблица1[[#This Row],[Сумма в ценах закупки]]</f>
        <v>46.689000000000021</v>
      </c>
    </row>
    <row r="313" spans="1:13" hidden="1" x14ac:dyDescent="0.3">
      <c r="A313" s="16">
        <v>43027</v>
      </c>
      <c r="B313" t="s">
        <v>7</v>
      </c>
      <c r="C313" t="s">
        <v>280</v>
      </c>
      <c r="D313" t="s">
        <v>134</v>
      </c>
      <c r="E313" t="s">
        <v>281</v>
      </c>
      <c r="F313" s="5">
        <v>252005</v>
      </c>
      <c r="G313" t="str">
        <f>VLOOKUP(F313,'группы товаров'!$A$1:$C$88,2,0)</f>
        <v>Кленовая</v>
      </c>
      <c r="H313" t="str">
        <f>VLOOKUP(Таблица1[[#This Row],[Код товара]],Группа_Товаров,3,0)</f>
        <v>Леденцовая</v>
      </c>
      <c r="I313" t="s">
        <v>8</v>
      </c>
      <c r="J313">
        <v>8</v>
      </c>
      <c r="K313" s="6">
        <v>426.98160000000001</v>
      </c>
      <c r="L313" s="6">
        <v>477.2</v>
      </c>
      <c r="M313" s="23">
        <f>Таблица1[[#This Row],[Сумма в ценах продажи]]-Таблица1[[#This Row],[Сумма в ценах закупки]]</f>
        <v>50.218399999999974</v>
      </c>
    </row>
    <row r="314" spans="1:13" hidden="1" x14ac:dyDescent="0.3">
      <c r="A314" s="16">
        <v>43027</v>
      </c>
      <c r="B314" t="s">
        <v>10</v>
      </c>
      <c r="C314" t="s">
        <v>630</v>
      </c>
      <c r="D314" t="s">
        <v>147</v>
      </c>
      <c r="E314" t="s">
        <v>631</v>
      </c>
      <c r="F314" s="7">
        <v>1005712365</v>
      </c>
      <c r="G314" t="str">
        <f>VLOOKUP(F314,'группы товаров'!$A$1:$C$88,2,0)</f>
        <v>Желе в помаде</v>
      </c>
      <c r="H314" t="str">
        <f>VLOOKUP(Таблица1[[#This Row],[Код товара]],Группа_Товаров,3,0)</f>
        <v>Глазированные</v>
      </c>
      <c r="I314" t="s">
        <v>8</v>
      </c>
      <c r="J314">
        <v>2</v>
      </c>
      <c r="K314" s="6">
        <v>139.44460000000001</v>
      </c>
      <c r="L314" s="6">
        <v>190.9</v>
      </c>
      <c r="M314" s="23">
        <f>Таблица1[[#This Row],[Сумма в ценах продажи]]-Таблица1[[#This Row],[Сумма в ценах закупки]]</f>
        <v>51.455399999999997</v>
      </c>
    </row>
    <row r="315" spans="1:13" hidden="1" x14ac:dyDescent="0.3">
      <c r="A315" s="16">
        <v>43027</v>
      </c>
      <c r="B315" t="s">
        <v>7</v>
      </c>
      <c r="C315" t="s">
        <v>303</v>
      </c>
      <c r="D315" t="s">
        <v>208</v>
      </c>
      <c r="E315" t="s">
        <v>304</v>
      </c>
      <c r="F315" s="7">
        <v>1005051600</v>
      </c>
      <c r="G315" t="str">
        <f>VLOOKUP(F315,'группы товаров'!$A$1:$C$88,2,0)</f>
        <v xml:space="preserve">Тарантелла </v>
      </c>
      <c r="H315" t="str">
        <f>VLOOKUP(Таблица1[[#This Row],[Код товара]],Группа_Товаров,3,0)</f>
        <v>Помадка</v>
      </c>
      <c r="I315" t="s">
        <v>8</v>
      </c>
      <c r="J315">
        <v>1.92</v>
      </c>
      <c r="K315" s="6">
        <v>465.625</v>
      </c>
      <c r="L315" s="6">
        <v>522</v>
      </c>
      <c r="M315" s="23">
        <f>Таблица1[[#This Row],[Сумма в ценах продажи]]-Таблица1[[#This Row],[Сумма в ценах закупки]]</f>
        <v>56.375</v>
      </c>
    </row>
    <row r="316" spans="1:13" hidden="1" x14ac:dyDescent="0.3">
      <c r="A316" s="16">
        <v>43027</v>
      </c>
      <c r="B316" t="s">
        <v>7</v>
      </c>
      <c r="C316" t="s">
        <v>422</v>
      </c>
      <c r="D316" t="s">
        <v>147</v>
      </c>
      <c r="E316" t="s">
        <v>423</v>
      </c>
      <c r="F316" s="7">
        <v>1005051600</v>
      </c>
      <c r="G316" t="str">
        <f>VLOOKUP(F316,'группы товаров'!$A$1:$C$88,2,0)</f>
        <v xml:space="preserve">Тарантелла </v>
      </c>
      <c r="H316" t="str">
        <f>VLOOKUP(Таблица1[[#This Row],[Код товара]],Группа_Товаров,3,0)</f>
        <v>Помадка</v>
      </c>
      <c r="I316" t="s">
        <v>8</v>
      </c>
      <c r="J316">
        <v>7.5</v>
      </c>
      <c r="K316" s="6">
        <v>407.83</v>
      </c>
      <c r="L316" s="6">
        <v>506.25</v>
      </c>
      <c r="M316" s="23">
        <f>Таблица1[[#This Row],[Сумма в ценах продажи]]-Таблица1[[#This Row],[Сумма в ценах закупки]]</f>
        <v>98.420000000000016</v>
      </c>
    </row>
    <row r="317" spans="1:13" hidden="1" x14ac:dyDescent="0.3">
      <c r="A317" s="16">
        <v>43027</v>
      </c>
      <c r="B317" t="s">
        <v>7</v>
      </c>
      <c r="C317" t="s">
        <v>149</v>
      </c>
      <c r="D317" t="s">
        <v>134</v>
      </c>
      <c r="E317" t="s">
        <v>150</v>
      </c>
      <c r="F317" s="7">
        <v>1005053500</v>
      </c>
      <c r="G317" t="str">
        <f>VLOOKUP(F317,'группы товаров'!$A$1:$C$88,2,0)</f>
        <v>Тоффи в помаде</v>
      </c>
      <c r="H317" t="str">
        <f>VLOOKUP(Таблица1[[#This Row],[Код товара]],Группа_Товаров,3,0)</f>
        <v>Помадка</v>
      </c>
      <c r="I317" t="s">
        <v>8</v>
      </c>
      <c r="J317">
        <v>10</v>
      </c>
      <c r="K317" s="6">
        <v>1165.5730000000001</v>
      </c>
      <c r="L317" s="6">
        <v>1293</v>
      </c>
      <c r="M317" s="23">
        <f>Таблица1[[#This Row],[Сумма в ценах продажи]]-Таблица1[[#This Row],[Сумма в ценах закупки]]</f>
        <v>127.42699999999991</v>
      </c>
    </row>
    <row r="318" spans="1:13" hidden="1" x14ac:dyDescent="0.3">
      <c r="A318" s="16">
        <v>43027</v>
      </c>
      <c r="B318" t="s">
        <v>7</v>
      </c>
      <c r="C318" t="s">
        <v>303</v>
      </c>
      <c r="D318" t="s">
        <v>208</v>
      </c>
      <c r="E318" t="s">
        <v>304</v>
      </c>
      <c r="F318" s="7">
        <v>220000</v>
      </c>
      <c r="G318" t="str">
        <f>VLOOKUP(F318,'группы товаров'!$A$1:$C$88,2,0)</f>
        <v>Сливки-апельсин</v>
      </c>
      <c r="H318" t="str">
        <f>VLOOKUP(Таблица1[[#This Row],[Код товара]],Группа_Товаров,3,0)</f>
        <v>Отливная</v>
      </c>
      <c r="I318" t="s">
        <v>8</v>
      </c>
      <c r="J318">
        <v>4.5999999999999996</v>
      </c>
      <c r="K318" s="6">
        <v>1316.367</v>
      </c>
      <c r="L318" s="6">
        <v>1497.4</v>
      </c>
      <c r="M318" s="23">
        <f>Таблица1[[#This Row],[Сумма в ценах продажи]]-Таблица1[[#This Row],[Сумма в ценах закупки]]</f>
        <v>181.03300000000013</v>
      </c>
    </row>
    <row r="319" spans="1:13" hidden="1" x14ac:dyDescent="0.3">
      <c r="A319" s="16">
        <v>43026</v>
      </c>
      <c r="B319" t="s">
        <v>10</v>
      </c>
      <c r="C319" t="s">
        <v>246</v>
      </c>
      <c r="D319" t="s">
        <v>156</v>
      </c>
      <c r="E319" t="s">
        <v>247</v>
      </c>
      <c r="F319" s="7">
        <v>1005244600</v>
      </c>
      <c r="G319" t="str">
        <f>VLOOKUP(F319,'группы товаров'!$A$1:$C$88,2,0)</f>
        <v>Кремовые</v>
      </c>
      <c r="H319" t="str">
        <f>VLOOKUP(Таблица1[[#This Row],[Код товара]],Группа_Товаров,3,0)</f>
        <v>Кремовые</v>
      </c>
      <c r="I319" t="s">
        <v>8</v>
      </c>
      <c r="J319">
        <v>1</v>
      </c>
      <c r="K319" s="6">
        <v>95.395200000000003</v>
      </c>
      <c r="L319" s="6">
        <v>115.01</v>
      </c>
      <c r="M319" s="23">
        <f>Таблица1[[#This Row],[Сумма в ценах продажи]]-Таблица1[[#This Row],[Сумма в ценах закупки]]</f>
        <v>19.614800000000002</v>
      </c>
    </row>
    <row r="320" spans="1:13" hidden="1" x14ac:dyDescent="0.3">
      <c r="A320" s="16">
        <v>43026</v>
      </c>
      <c r="B320" t="s">
        <v>7</v>
      </c>
      <c r="C320" t="s">
        <v>228</v>
      </c>
      <c r="D320" t="s">
        <v>134</v>
      </c>
      <c r="E320" t="s">
        <v>229</v>
      </c>
      <c r="F320" s="8">
        <v>210100</v>
      </c>
      <c r="G320" t="str">
        <f>VLOOKUP(F320,'группы товаров'!$A$1:$C$88,2,0)</f>
        <v>Сливки-малина</v>
      </c>
      <c r="H320" t="str">
        <f>VLOOKUP(Таблица1[[#This Row],[Код товара]],Группа_Товаров,3,0)</f>
        <v>Отливная</v>
      </c>
      <c r="I320" t="s">
        <v>8</v>
      </c>
      <c r="J320">
        <v>1.65</v>
      </c>
      <c r="K320" s="6">
        <v>229.9539</v>
      </c>
      <c r="L320" s="6">
        <v>257.95</v>
      </c>
      <c r="M320" s="23">
        <f>Таблица1[[#This Row],[Сумма в ценах продажи]]-Таблица1[[#This Row],[Сумма в ценах закупки]]</f>
        <v>27.996099999999984</v>
      </c>
    </row>
    <row r="321" spans="1:13" hidden="1" x14ac:dyDescent="0.3">
      <c r="A321" s="16">
        <v>43026</v>
      </c>
      <c r="B321" t="s">
        <v>24</v>
      </c>
      <c r="C321" t="s">
        <v>224</v>
      </c>
      <c r="D321" t="s">
        <v>134</v>
      </c>
      <c r="E321" t="s">
        <v>225</v>
      </c>
      <c r="F321" s="7">
        <v>5281000</v>
      </c>
      <c r="G321" t="str">
        <f>VLOOKUP(F321,'группы товаров'!$A$1:$C$88,2,0)</f>
        <v>Барбасовая</v>
      </c>
      <c r="H321" t="str">
        <f>VLOOKUP(Таблица1[[#This Row],[Код товара]],Группа_Товаров,3,0)</f>
        <v>Отливная</v>
      </c>
      <c r="I321" t="s">
        <v>8</v>
      </c>
      <c r="J321">
        <v>0.57600000000000007</v>
      </c>
      <c r="K321" s="6">
        <v>140.25</v>
      </c>
      <c r="L321" s="6">
        <v>172.47</v>
      </c>
      <c r="M321" s="23">
        <f>Таблица1[[#This Row],[Сумма в ценах продажи]]-Таблица1[[#This Row],[Сумма в ценах закупки]]</f>
        <v>32.22</v>
      </c>
    </row>
    <row r="322" spans="1:13" hidden="1" x14ac:dyDescent="0.3">
      <c r="A322" s="16">
        <v>43026</v>
      </c>
      <c r="B322" t="s">
        <v>7</v>
      </c>
      <c r="C322" t="s">
        <v>195</v>
      </c>
      <c r="D322" t="s">
        <v>131</v>
      </c>
      <c r="E322" t="s">
        <v>196</v>
      </c>
      <c r="F322" s="7">
        <v>1005300500</v>
      </c>
      <c r="G322" t="str">
        <f>VLOOKUP(F322,'группы товаров'!$A$1:$C$88,2,0)</f>
        <v>Рококо</v>
      </c>
      <c r="H322" t="str">
        <f>VLOOKUP(Таблица1[[#This Row],[Код товара]],Группа_Товаров,3,0)</f>
        <v>Кремовые</v>
      </c>
      <c r="I322" t="s">
        <v>8</v>
      </c>
      <c r="J322">
        <v>1.65</v>
      </c>
      <c r="K322" s="6">
        <v>229.67450000000002</v>
      </c>
      <c r="L322" s="6">
        <v>262.57</v>
      </c>
      <c r="M322" s="23">
        <f>Таблица1[[#This Row],[Сумма в ценах продажи]]-Таблица1[[#This Row],[Сумма в ценах закупки]]</f>
        <v>32.89549999999997</v>
      </c>
    </row>
    <row r="323" spans="1:13" hidden="1" x14ac:dyDescent="0.3">
      <c r="A323" s="16">
        <v>43026</v>
      </c>
      <c r="B323" t="s">
        <v>7</v>
      </c>
      <c r="C323" t="s">
        <v>240</v>
      </c>
      <c r="D323" t="s">
        <v>156</v>
      </c>
      <c r="E323" t="s">
        <v>241</v>
      </c>
      <c r="F323" s="7">
        <v>1005212201</v>
      </c>
      <c r="G323" t="str">
        <f>VLOOKUP(F323,'группы товаров'!$A$1:$C$88,2,0)</f>
        <v>Стежки</v>
      </c>
      <c r="H323" t="str">
        <f>VLOOKUP(Таблица1[[#This Row],[Код товара]],Группа_Товаров,3,0)</f>
        <v>Вафельные</v>
      </c>
      <c r="I323" t="s">
        <v>8</v>
      </c>
      <c r="J323">
        <v>2.6</v>
      </c>
      <c r="K323" s="6">
        <v>365.99</v>
      </c>
      <c r="L323" s="6">
        <v>410</v>
      </c>
      <c r="M323" s="23">
        <f>Таблица1[[#This Row],[Сумма в ценах продажи]]-Таблица1[[#This Row],[Сумма в ценах закупки]]</f>
        <v>44.009999999999991</v>
      </c>
    </row>
    <row r="324" spans="1:13" hidden="1" x14ac:dyDescent="0.3">
      <c r="A324" s="16">
        <v>43026</v>
      </c>
      <c r="B324" t="s">
        <v>16</v>
      </c>
      <c r="C324" t="s">
        <v>242</v>
      </c>
      <c r="D324" t="s">
        <v>134</v>
      </c>
      <c r="E324" t="s">
        <v>243</v>
      </c>
      <c r="F324" s="7">
        <v>1005040900</v>
      </c>
      <c r="G324" t="str">
        <f>VLOOKUP(F324,'группы товаров'!$A$1:$C$88,2,0)</f>
        <v xml:space="preserve">Ромашка </v>
      </c>
      <c r="H324" t="str">
        <f>VLOOKUP(Таблица1[[#This Row],[Код товара]],Группа_Товаров,3,0)</f>
        <v>Глазированные</v>
      </c>
      <c r="I324" t="s">
        <v>8</v>
      </c>
      <c r="J324">
        <v>2.4</v>
      </c>
      <c r="K324" s="6">
        <v>209.2654</v>
      </c>
      <c r="L324" s="6">
        <v>253.512</v>
      </c>
      <c r="M324" s="23">
        <f>Таблица1[[#This Row],[Сумма в ценах продажи]]-Таблица1[[#This Row],[Сумма в ценах закупки]]</f>
        <v>44.246600000000001</v>
      </c>
    </row>
    <row r="325" spans="1:13" hidden="1" x14ac:dyDescent="0.3">
      <c r="A325" s="16">
        <v>43026</v>
      </c>
      <c r="B325" t="s">
        <v>7</v>
      </c>
      <c r="C325" t="s">
        <v>262</v>
      </c>
      <c r="D325" t="s">
        <v>134</v>
      </c>
      <c r="E325" t="s">
        <v>263</v>
      </c>
      <c r="F325" s="8">
        <v>210000</v>
      </c>
      <c r="G325" t="str">
        <f>VLOOKUP(F325,'группы товаров'!$A$1:$C$88,2,0)</f>
        <v>Сливки-апельсин</v>
      </c>
      <c r="H325" t="str">
        <f>VLOOKUP(Таблица1[[#This Row],[Код товара]],Группа_Товаров,3,0)</f>
        <v>Отливная</v>
      </c>
      <c r="I325" t="s">
        <v>8</v>
      </c>
      <c r="J325">
        <v>4</v>
      </c>
      <c r="K325" s="6">
        <v>352.78</v>
      </c>
      <c r="L325" s="6">
        <v>401.6</v>
      </c>
      <c r="M325" s="23">
        <f>Таблица1[[#This Row],[Сумма в ценах продажи]]-Таблица1[[#This Row],[Сумма в ценах закупки]]</f>
        <v>48.82000000000005</v>
      </c>
    </row>
    <row r="326" spans="1:13" hidden="1" x14ac:dyDescent="0.3">
      <c r="A326" s="16">
        <v>43026</v>
      </c>
      <c r="B326" t="s">
        <v>7</v>
      </c>
      <c r="C326" t="s">
        <v>228</v>
      </c>
      <c r="D326" t="s">
        <v>134</v>
      </c>
      <c r="E326" t="s">
        <v>229</v>
      </c>
      <c r="F326" s="7">
        <v>251000</v>
      </c>
      <c r="G326" t="str">
        <f>VLOOKUP(F326,'группы товаров'!$A$1:$C$88,2,0)</f>
        <v>Стеклышки микс</v>
      </c>
      <c r="H326" t="str">
        <f>VLOOKUP(Таблица1[[#This Row],[Код товара]],Группа_Товаров,3,0)</f>
        <v>Отливная</v>
      </c>
      <c r="I326" t="s">
        <v>8</v>
      </c>
      <c r="J326">
        <v>2.2999999999999998</v>
      </c>
      <c r="K326" s="6">
        <v>658.18</v>
      </c>
      <c r="L326" s="6">
        <v>735</v>
      </c>
      <c r="M326" s="23">
        <f>Таблица1[[#This Row],[Сумма в ценах продажи]]-Таблица1[[#This Row],[Сумма в ценах закупки]]</f>
        <v>76.82000000000005</v>
      </c>
    </row>
    <row r="327" spans="1:13" hidden="1" x14ac:dyDescent="0.3">
      <c r="A327" s="16">
        <v>43026</v>
      </c>
      <c r="B327" t="s">
        <v>7</v>
      </c>
      <c r="C327" t="s">
        <v>301</v>
      </c>
      <c r="D327" t="s">
        <v>134</v>
      </c>
      <c r="E327" t="s">
        <v>302</v>
      </c>
      <c r="F327" s="7">
        <v>5221000</v>
      </c>
      <c r="G327" t="str">
        <f>VLOOKUP(F327,'группы товаров'!$A$1:$C$88,2,0)</f>
        <v>Сливочно-творожный</v>
      </c>
      <c r="H327" t="str">
        <f>VLOOKUP(Таблица1[[#This Row],[Код товара]],Группа_Товаров,3,0)</f>
        <v>Отливная</v>
      </c>
      <c r="I327" t="s">
        <v>8</v>
      </c>
      <c r="J327">
        <v>2.2999999999999998</v>
      </c>
      <c r="K327" s="6">
        <v>658.154</v>
      </c>
      <c r="L327" s="6">
        <v>735</v>
      </c>
      <c r="M327" s="23">
        <f>Таблица1[[#This Row],[Сумма в ценах продажи]]-Таблица1[[#This Row],[Сумма в ценах закупки]]</f>
        <v>76.846000000000004</v>
      </c>
    </row>
    <row r="328" spans="1:13" hidden="1" x14ac:dyDescent="0.3">
      <c r="A328" s="16">
        <v>43026</v>
      </c>
      <c r="B328" t="s">
        <v>10</v>
      </c>
      <c r="C328" t="s">
        <v>171</v>
      </c>
      <c r="D328" t="s">
        <v>131</v>
      </c>
      <c r="E328" t="s">
        <v>172</v>
      </c>
      <c r="F328" s="7">
        <v>1005052500</v>
      </c>
      <c r="G328" t="str">
        <f>VLOOKUP(F328,'группы товаров'!$A$1:$C$88,2,0)</f>
        <v>желе в помаде</v>
      </c>
      <c r="H328" t="str">
        <f>VLOOKUP(Таблица1[[#This Row],[Код товара]],Группа_Товаров,3,0)</f>
        <v>Помадка</v>
      </c>
      <c r="I328" t="s">
        <v>8</v>
      </c>
      <c r="J328">
        <v>3</v>
      </c>
      <c r="K328" s="6">
        <v>209.19900000000001</v>
      </c>
      <c r="L328" s="6">
        <v>286.35000000000002</v>
      </c>
      <c r="M328" s="23">
        <f>Таблица1[[#This Row],[Сумма в ценах продажи]]-Таблица1[[#This Row],[Сумма в ценах закупки]]</f>
        <v>77.15100000000001</v>
      </c>
    </row>
    <row r="329" spans="1:13" hidden="1" x14ac:dyDescent="0.3">
      <c r="A329" s="16">
        <v>43026</v>
      </c>
      <c r="B329" t="s">
        <v>7</v>
      </c>
      <c r="C329" t="s">
        <v>262</v>
      </c>
      <c r="D329" t="s">
        <v>134</v>
      </c>
      <c r="E329" t="s">
        <v>263</v>
      </c>
      <c r="F329" s="7">
        <v>1005051600</v>
      </c>
      <c r="G329" t="str">
        <f>VLOOKUP(F329,'группы товаров'!$A$1:$C$88,2,0)</f>
        <v xml:space="preserve">Тарантелла </v>
      </c>
      <c r="H329" t="str">
        <f>VLOOKUP(Таблица1[[#This Row],[Код товара]],Группа_Товаров,3,0)</f>
        <v>Помадка</v>
      </c>
      <c r="I329" t="s">
        <v>8</v>
      </c>
      <c r="J329">
        <v>6.75</v>
      </c>
      <c r="K329" s="6">
        <v>930.48480000000006</v>
      </c>
      <c r="L329" s="6">
        <v>1040.8499999999999</v>
      </c>
      <c r="M329" s="23">
        <f>Таблица1[[#This Row],[Сумма в ценах продажи]]-Таблица1[[#This Row],[Сумма в ценах закупки]]</f>
        <v>110.36519999999985</v>
      </c>
    </row>
    <row r="330" spans="1:13" hidden="1" x14ac:dyDescent="0.3">
      <c r="A330" s="16">
        <v>43026</v>
      </c>
      <c r="B330" t="s">
        <v>7</v>
      </c>
      <c r="C330" t="s">
        <v>262</v>
      </c>
      <c r="D330" t="s">
        <v>134</v>
      </c>
      <c r="E330" t="s">
        <v>263</v>
      </c>
      <c r="F330" s="7">
        <v>251000</v>
      </c>
      <c r="G330" t="str">
        <f>VLOOKUP(F330,'группы товаров'!$A$1:$C$88,2,0)</f>
        <v>Стеклышки микс</v>
      </c>
      <c r="H330" t="str">
        <f>VLOOKUP(Таблица1[[#This Row],[Код товара]],Группа_Товаров,3,0)</f>
        <v>Отливная</v>
      </c>
      <c r="I330" t="s">
        <v>8</v>
      </c>
      <c r="J330">
        <v>5.3760000000000003</v>
      </c>
      <c r="K330" s="6">
        <v>581.25760000000002</v>
      </c>
      <c r="L330" s="6">
        <v>918.4</v>
      </c>
      <c r="M330" s="23">
        <f>Таблица1[[#This Row],[Сумма в ценах продажи]]-Таблица1[[#This Row],[Сумма в ценах закупки]]</f>
        <v>337.14239999999995</v>
      </c>
    </row>
    <row r="331" spans="1:13" hidden="1" x14ac:dyDescent="0.3">
      <c r="A331" s="16">
        <v>43025</v>
      </c>
      <c r="B331" t="s">
        <v>10</v>
      </c>
      <c r="C331" t="s">
        <v>252</v>
      </c>
      <c r="D331" t="s">
        <v>134</v>
      </c>
      <c r="E331" t="s">
        <v>253</v>
      </c>
      <c r="F331" s="7">
        <v>1005300000</v>
      </c>
      <c r="G331" t="str">
        <f>VLOOKUP(F331,'группы товаров'!$A$1:$C$88,2,0)</f>
        <v>Нежные</v>
      </c>
      <c r="H331" t="str">
        <f>VLOOKUP(Таблица1[[#This Row],[Код товара]],Группа_Товаров,3,0)</f>
        <v>Кремовые</v>
      </c>
      <c r="I331" t="s">
        <v>8</v>
      </c>
      <c r="J331">
        <v>2</v>
      </c>
      <c r="K331" s="6">
        <v>106.80800000000001</v>
      </c>
      <c r="L331" s="6">
        <v>128.80000000000001</v>
      </c>
      <c r="M331" s="23">
        <f>Таблица1[[#This Row],[Сумма в ценах продажи]]-Таблица1[[#This Row],[Сумма в ценах закупки]]</f>
        <v>21.992000000000004</v>
      </c>
    </row>
    <row r="332" spans="1:13" hidden="1" x14ac:dyDescent="0.3">
      <c r="A332" s="16">
        <v>43025</v>
      </c>
      <c r="B332" t="s">
        <v>7</v>
      </c>
      <c r="C332" t="s">
        <v>142</v>
      </c>
      <c r="D332" t="s">
        <v>134</v>
      </c>
      <c r="E332" t="s">
        <v>143</v>
      </c>
      <c r="F332" s="8">
        <v>210100</v>
      </c>
      <c r="G332" t="str">
        <f>VLOOKUP(F332,'группы товаров'!$A$1:$C$88,2,0)</f>
        <v>Сливки-малина</v>
      </c>
      <c r="H332" t="str">
        <f>VLOOKUP(Таблица1[[#This Row],[Код товара]],Группа_Товаров,3,0)</f>
        <v>Отливная</v>
      </c>
      <c r="I332" t="s">
        <v>8</v>
      </c>
      <c r="J332">
        <v>2.52</v>
      </c>
      <c r="K332" s="6">
        <v>206.64</v>
      </c>
      <c r="L332" s="6">
        <v>231</v>
      </c>
      <c r="M332" s="23">
        <f>Таблица1[[#This Row],[Сумма в ценах продажи]]-Таблица1[[#This Row],[Сумма в ценах закупки]]</f>
        <v>24.360000000000014</v>
      </c>
    </row>
    <row r="333" spans="1:13" hidden="1" x14ac:dyDescent="0.3">
      <c r="A333" s="16">
        <v>43025</v>
      </c>
      <c r="B333" t="s">
        <v>7</v>
      </c>
      <c r="C333" t="s">
        <v>210</v>
      </c>
      <c r="D333" t="s">
        <v>156</v>
      </c>
      <c r="E333" t="s">
        <v>211</v>
      </c>
      <c r="F333" s="8">
        <v>210200</v>
      </c>
      <c r="G333" t="str">
        <f>VLOOKUP(F333,'группы товаров'!$A$1:$C$88,2,0)</f>
        <v>Сливки-клубника</v>
      </c>
      <c r="H333" t="str">
        <f>VLOOKUP(Таблица1[[#This Row],[Код товара]],Группа_Товаров,3,0)</f>
        <v>Отливная</v>
      </c>
      <c r="I333" t="s">
        <v>8</v>
      </c>
      <c r="J333">
        <v>5.7</v>
      </c>
      <c r="K333" s="6">
        <v>255.58800000000002</v>
      </c>
      <c r="L333" s="6">
        <v>285.28500000000003</v>
      </c>
      <c r="M333" s="23">
        <f>Таблица1[[#This Row],[Сумма в ценах продажи]]-Таблица1[[#This Row],[Сумма в ценах закупки]]</f>
        <v>29.697000000000003</v>
      </c>
    </row>
    <row r="334" spans="1:13" hidden="1" x14ac:dyDescent="0.3">
      <c r="A334" s="16">
        <v>43025</v>
      </c>
      <c r="B334" t="s">
        <v>10</v>
      </c>
      <c r="C334" t="s">
        <v>149</v>
      </c>
      <c r="D334" t="s">
        <v>134</v>
      </c>
      <c r="E334" t="s">
        <v>150</v>
      </c>
      <c r="F334" s="7">
        <v>1005030501</v>
      </c>
      <c r="G334" t="str">
        <f>VLOOKUP(F334,'группы товаров'!$A$1:$C$88,2,0)</f>
        <v>Орешек</v>
      </c>
      <c r="H334" t="str">
        <f>VLOOKUP(Таблица1[[#This Row],[Код товара]],Группа_Товаров,3,0)</f>
        <v>Глазированные</v>
      </c>
      <c r="I334" t="s">
        <v>8</v>
      </c>
      <c r="J334">
        <v>2</v>
      </c>
      <c r="K334" s="6">
        <v>96.773400000000009</v>
      </c>
      <c r="L334" s="6">
        <v>128.80000000000001</v>
      </c>
      <c r="M334" s="23">
        <f>Таблица1[[#This Row],[Сумма в ценах продажи]]-Таблица1[[#This Row],[Сумма в ценах закупки]]</f>
        <v>32.026600000000002</v>
      </c>
    </row>
    <row r="335" spans="1:13" hidden="1" x14ac:dyDescent="0.3">
      <c r="A335" s="16">
        <v>43025</v>
      </c>
      <c r="B335" t="s">
        <v>16</v>
      </c>
      <c r="C335" t="s">
        <v>252</v>
      </c>
      <c r="D335" t="s">
        <v>134</v>
      </c>
      <c r="E335" t="s">
        <v>253</v>
      </c>
      <c r="F335" s="5">
        <v>1005040700</v>
      </c>
      <c r="G335" t="str">
        <f>VLOOKUP(F335,'группы товаров'!$A$1:$C$88,2,0)</f>
        <v>Буревестник</v>
      </c>
      <c r="H335" t="str">
        <f>VLOOKUP(Таблица1[[#This Row],[Код товара]],Группа_Товаров,3,0)</f>
        <v>Глазированные</v>
      </c>
      <c r="I335" t="s">
        <v>8</v>
      </c>
      <c r="J335">
        <v>3</v>
      </c>
      <c r="K335" s="6">
        <v>214.62</v>
      </c>
      <c r="L335" s="6">
        <v>251.22</v>
      </c>
      <c r="M335" s="23">
        <f>Таблица1[[#This Row],[Сумма в ценах продажи]]-Таблица1[[#This Row],[Сумма в ценах закупки]]</f>
        <v>36.599999999999994</v>
      </c>
    </row>
    <row r="336" spans="1:13" hidden="1" x14ac:dyDescent="0.3">
      <c r="A336" s="16">
        <v>43025</v>
      </c>
      <c r="B336" t="s">
        <v>7</v>
      </c>
      <c r="C336" t="s">
        <v>280</v>
      </c>
      <c r="D336" t="s">
        <v>134</v>
      </c>
      <c r="E336" t="s">
        <v>281</v>
      </c>
      <c r="F336" s="8">
        <v>210200</v>
      </c>
      <c r="G336" t="str">
        <f>VLOOKUP(F336,'группы товаров'!$A$1:$C$88,2,0)</f>
        <v>Сливки-клубника</v>
      </c>
      <c r="H336" t="str">
        <f>VLOOKUP(Таблица1[[#This Row],[Код товара]],Группа_Товаров,3,0)</f>
        <v>Отливная</v>
      </c>
      <c r="I336" t="s">
        <v>8</v>
      </c>
      <c r="J336">
        <v>4</v>
      </c>
      <c r="K336" s="6">
        <v>352.78</v>
      </c>
      <c r="L336" s="6">
        <v>394</v>
      </c>
      <c r="M336" s="23">
        <f>Таблица1[[#This Row],[Сумма в ценах продажи]]-Таблица1[[#This Row],[Сумма в ценах закупки]]</f>
        <v>41.220000000000027</v>
      </c>
    </row>
    <row r="337" spans="1:13" hidden="1" x14ac:dyDescent="0.3">
      <c r="A337" s="16">
        <v>43025</v>
      </c>
      <c r="B337" t="s">
        <v>7</v>
      </c>
      <c r="C337" t="s">
        <v>181</v>
      </c>
      <c r="D337" t="s">
        <v>134</v>
      </c>
      <c r="E337" t="s">
        <v>182</v>
      </c>
      <c r="F337" s="8">
        <v>210000</v>
      </c>
      <c r="G337" t="str">
        <f>VLOOKUP(F337,'группы товаров'!$A$1:$C$88,2,0)</f>
        <v>Сливки-апельсин</v>
      </c>
      <c r="H337" t="str">
        <f>VLOOKUP(Таблица1[[#This Row],[Код товара]],Группа_Товаров,3,0)</f>
        <v>Отливная</v>
      </c>
      <c r="I337" t="s">
        <v>8</v>
      </c>
      <c r="J337">
        <v>5.5</v>
      </c>
      <c r="K337" s="6">
        <v>408.84960000000001</v>
      </c>
      <c r="L337" s="6">
        <v>456.77499999999998</v>
      </c>
      <c r="M337" s="23">
        <f>Таблица1[[#This Row],[Сумма в ценах продажи]]-Таблица1[[#This Row],[Сумма в ценах закупки]]</f>
        <v>47.925399999999968</v>
      </c>
    </row>
    <row r="338" spans="1:13" hidden="1" x14ac:dyDescent="0.3">
      <c r="A338" s="16">
        <v>43025</v>
      </c>
      <c r="B338" t="s">
        <v>7</v>
      </c>
      <c r="C338" t="s">
        <v>258</v>
      </c>
      <c r="D338" t="s">
        <v>134</v>
      </c>
      <c r="E338" t="s">
        <v>259</v>
      </c>
      <c r="F338" s="7">
        <v>220000</v>
      </c>
      <c r="G338" t="str">
        <f>VLOOKUP(F338,'группы товаров'!$A$1:$C$88,2,0)</f>
        <v>Сливки-апельсин</v>
      </c>
      <c r="H338" t="str">
        <f>VLOOKUP(Таблица1[[#This Row],[Код товара]],Группа_Товаров,3,0)</f>
        <v>Отливная</v>
      </c>
      <c r="I338" t="s">
        <v>8</v>
      </c>
      <c r="J338">
        <v>5.8</v>
      </c>
      <c r="K338" s="6">
        <v>542.18400000000008</v>
      </c>
      <c r="L338" s="6">
        <v>605.23</v>
      </c>
      <c r="M338" s="23">
        <f>Таблица1[[#This Row],[Сумма в ценах продажи]]-Таблица1[[#This Row],[Сумма в ценах закупки]]</f>
        <v>63.045999999999935</v>
      </c>
    </row>
    <row r="339" spans="1:13" hidden="1" x14ac:dyDescent="0.3">
      <c r="A339" s="16">
        <v>43025</v>
      </c>
      <c r="B339" t="s">
        <v>7</v>
      </c>
      <c r="C339" t="s">
        <v>149</v>
      </c>
      <c r="D339" t="s">
        <v>134</v>
      </c>
      <c r="E339" t="s">
        <v>150</v>
      </c>
      <c r="F339" s="5">
        <v>1005712010</v>
      </c>
      <c r="G339" t="str">
        <f>VLOOKUP(F339,'группы товаров'!$A$1:$C$88,2,0)</f>
        <v>Сказочный мишка</v>
      </c>
      <c r="H339" t="str">
        <f>VLOOKUP(Таблица1[[#This Row],[Код товара]],Группа_Товаров,3,0)</f>
        <v>Глазированные</v>
      </c>
      <c r="I339" t="s">
        <v>8</v>
      </c>
      <c r="J339">
        <v>4.8</v>
      </c>
      <c r="K339" s="6">
        <v>509.98080000000004</v>
      </c>
      <c r="L339" s="6">
        <v>580.79999999999995</v>
      </c>
      <c r="M339" s="23">
        <f>Таблица1[[#This Row],[Сумма в ценах продажи]]-Таблица1[[#This Row],[Сумма в ценах закупки]]</f>
        <v>70.81919999999991</v>
      </c>
    </row>
    <row r="340" spans="1:13" hidden="1" x14ac:dyDescent="0.3">
      <c r="A340" s="16">
        <v>43025</v>
      </c>
      <c r="B340" t="s">
        <v>16</v>
      </c>
      <c r="C340" t="s">
        <v>138</v>
      </c>
      <c r="D340" t="s">
        <v>134</v>
      </c>
      <c r="E340" t="s">
        <v>139</v>
      </c>
      <c r="F340" s="5">
        <v>1005220000</v>
      </c>
      <c r="G340" t="str">
        <f>VLOOKUP(F340,'группы товаров'!$A$1:$C$88,2,0)</f>
        <v>Веселый журавлик</v>
      </c>
      <c r="H340" t="str">
        <f>VLOOKUP(Таблица1[[#This Row],[Код товара]],Группа_Товаров,3,0)</f>
        <v>Вафельные</v>
      </c>
      <c r="I340" t="s">
        <v>8</v>
      </c>
      <c r="J340">
        <v>3.5</v>
      </c>
      <c r="K340" s="6">
        <v>304.62780000000004</v>
      </c>
      <c r="L340" s="6">
        <v>394.45</v>
      </c>
      <c r="M340" s="23">
        <f>Таблица1[[#This Row],[Сумма в ценах продажи]]-Таблица1[[#This Row],[Сумма в ценах закупки]]</f>
        <v>89.822199999999953</v>
      </c>
    </row>
    <row r="341" spans="1:13" hidden="1" x14ac:dyDescent="0.3">
      <c r="A341" s="16">
        <v>43025</v>
      </c>
      <c r="B341" t="s">
        <v>7</v>
      </c>
      <c r="C341" t="s">
        <v>199</v>
      </c>
      <c r="D341" t="s">
        <v>134</v>
      </c>
      <c r="E341" t="s">
        <v>200</v>
      </c>
      <c r="F341" s="5">
        <v>1005300500</v>
      </c>
      <c r="G341" t="str">
        <f>VLOOKUP(F341,'группы товаров'!$A$1:$C$88,2,0)</f>
        <v>Рококо</v>
      </c>
      <c r="H341" t="str">
        <f>VLOOKUP(Таблица1[[#This Row],[Код товара]],Группа_Товаров,3,0)</f>
        <v>Кремовые</v>
      </c>
      <c r="I341" t="s">
        <v>8</v>
      </c>
      <c r="J341">
        <v>3.5</v>
      </c>
      <c r="K341" s="6">
        <v>684.35500000000002</v>
      </c>
      <c r="L341" s="6">
        <v>778.43499999999995</v>
      </c>
      <c r="M341" s="23">
        <f>Таблица1[[#This Row],[Сумма в ценах продажи]]-Таблица1[[#This Row],[Сумма в ценах закупки]]</f>
        <v>94.079999999999927</v>
      </c>
    </row>
    <row r="342" spans="1:13" hidden="1" x14ac:dyDescent="0.3">
      <c r="A342" s="16">
        <v>43025</v>
      </c>
      <c r="B342" t="s">
        <v>7</v>
      </c>
      <c r="C342" t="s">
        <v>165</v>
      </c>
      <c r="D342" t="s">
        <v>134</v>
      </c>
      <c r="E342" t="s">
        <v>166</v>
      </c>
      <c r="F342" s="7">
        <v>220000</v>
      </c>
      <c r="G342" t="str">
        <f>VLOOKUP(F342,'группы товаров'!$A$1:$C$88,2,0)</f>
        <v>Сливки-апельсин</v>
      </c>
      <c r="H342" t="str">
        <f>VLOOKUP(Таблица1[[#This Row],[Код товара]],Группа_Товаров,3,0)</f>
        <v>Отливная</v>
      </c>
      <c r="I342" t="s">
        <v>8</v>
      </c>
      <c r="J342">
        <v>3.22</v>
      </c>
      <c r="K342" s="6">
        <v>894.74</v>
      </c>
      <c r="L342" s="6">
        <v>998.9</v>
      </c>
      <c r="M342" s="23">
        <f>Таблица1[[#This Row],[Сумма в ценах продажи]]-Таблица1[[#This Row],[Сумма в ценах закупки]]</f>
        <v>104.15999999999997</v>
      </c>
    </row>
    <row r="343" spans="1:13" hidden="1" x14ac:dyDescent="0.3">
      <c r="A343" s="16">
        <v>43024</v>
      </c>
      <c r="B343" t="s">
        <v>23</v>
      </c>
      <c r="C343" t="s">
        <v>286</v>
      </c>
      <c r="D343" t="s">
        <v>156</v>
      </c>
      <c r="E343" t="s">
        <v>287</v>
      </c>
      <c r="F343" s="8">
        <v>1500000201</v>
      </c>
      <c r="G343" t="str">
        <f>VLOOKUP(F343,'группы товаров'!$A$1:$C$88,2,0)</f>
        <v>Рулет капучино</v>
      </c>
      <c r="H343" t="str">
        <f>VLOOKUP(Таблица1[[#This Row],[Код товара]],Группа_Товаров,3,0)</f>
        <v>Бисквиты</v>
      </c>
      <c r="I343" t="s">
        <v>8</v>
      </c>
      <c r="J343">
        <v>1</v>
      </c>
      <c r="K343" s="6">
        <v>95.395200000000003</v>
      </c>
      <c r="L343" s="6">
        <v>115.01</v>
      </c>
      <c r="M343" s="23">
        <f>Таблица1[[#This Row],[Сумма в ценах продажи]]-Таблица1[[#This Row],[Сумма в ценах закупки]]</f>
        <v>19.614800000000002</v>
      </c>
    </row>
    <row r="344" spans="1:13" hidden="1" x14ac:dyDescent="0.3">
      <c r="A344" s="16">
        <v>43024</v>
      </c>
      <c r="B344" t="s">
        <v>10</v>
      </c>
      <c r="C344" t="s">
        <v>503</v>
      </c>
      <c r="D344" t="s">
        <v>147</v>
      </c>
      <c r="E344" t="s">
        <v>504</v>
      </c>
      <c r="F344" s="7">
        <v>1005274300</v>
      </c>
      <c r="G344" t="str">
        <f>VLOOKUP(F344,'группы товаров'!$A$1:$C$88,2,0)</f>
        <v>Миндальные</v>
      </c>
      <c r="H344" t="str">
        <f>VLOOKUP(Таблица1[[#This Row],[Код товара]],Группа_Товаров,3,0)</f>
        <v>Кремовые</v>
      </c>
      <c r="I344" t="s">
        <v>8</v>
      </c>
      <c r="J344">
        <v>2</v>
      </c>
      <c r="K344" s="6">
        <v>106.80800000000001</v>
      </c>
      <c r="L344" s="6">
        <v>128.80000000000001</v>
      </c>
      <c r="M344" s="23">
        <f>Таблица1[[#This Row],[Сумма в ценах продажи]]-Таблица1[[#This Row],[Сумма в ценах закупки]]</f>
        <v>21.992000000000004</v>
      </c>
    </row>
    <row r="345" spans="1:13" hidden="1" x14ac:dyDescent="0.3">
      <c r="A345" s="16">
        <v>43024</v>
      </c>
      <c r="B345" t="s">
        <v>7</v>
      </c>
      <c r="C345" t="s">
        <v>167</v>
      </c>
      <c r="D345" t="s">
        <v>134</v>
      </c>
      <c r="E345" t="s">
        <v>168</v>
      </c>
      <c r="F345" s="7">
        <v>1005050200</v>
      </c>
      <c r="G345" t="str">
        <f>VLOOKUP(F345,'группы товаров'!$A$1:$C$88,2,0)</f>
        <v>Серебрянный шедевр</v>
      </c>
      <c r="H345" t="str">
        <f>VLOOKUP(Таблица1[[#This Row],[Код товара]],Группа_Товаров,3,0)</f>
        <v>Помадка</v>
      </c>
      <c r="I345" t="s">
        <v>8</v>
      </c>
      <c r="J345">
        <v>1.65</v>
      </c>
      <c r="K345" s="6">
        <v>229.67450000000002</v>
      </c>
      <c r="L345" s="6">
        <v>257.95</v>
      </c>
      <c r="M345" s="23">
        <f>Таблица1[[#This Row],[Сумма в ценах продажи]]-Таблица1[[#This Row],[Сумма в ценах закупки]]</f>
        <v>28.275499999999965</v>
      </c>
    </row>
    <row r="346" spans="1:13" hidden="1" x14ac:dyDescent="0.3">
      <c r="A346" s="16">
        <v>43024</v>
      </c>
      <c r="B346" t="s">
        <v>7</v>
      </c>
      <c r="C346" t="s">
        <v>258</v>
      </c>
      <c r="D346" t="s">
        <v>134</v>
      </c>
      <c r="E346" t="s">
        <v>259</v>
      </c>
      <c r="F346" s="5">
        <v>1005050200</v>
      </c>
      <c r="G346" t="str">
        <f>VLOOKUP(F346,'группы товаров'!$A$1:$C$88,2,0)</f>
        <v>Серебрянный шедевр</v>
      </c>
      <c r="H346" t="str">
        <f>VLOOKUP(Таблица1[[#This Row],[Код товара]],Группа_Товаров,3,0)</f>
        <v>Помадка</v>
      </c>
      <c r="I346" t="s">
        <v>8</v>
      </c>
      <c r="J346">
        <v>3.5</v>
      </c>
      <c r="K346" s="6">
        <v>352.03100000000001</v>
      </c>
      <c r="L346" s="6">
        <v>391.3</v>
      </c>
      <c r="M346" s="23">
        <f>Таблица1[[#This Row],[Сумма в ценах продажи]]-Таблица1[[#This Row],[Сумма в ценах закупки]]</f>
        <v>39.269000000000005</v>
      </c>
    </row>
    <row r="347" spans="1:13" hidden="1" x14ac:dyDescent="0.3">
      <c r="A347" s="16">
        <v>43024</v>
      </c>
      <c r="B347" t="s">
        <v>23</v>
      </c>
      <c r="C347" t="s">
        <v>149</v>
      </c>
      <c r="D347" t="s">
        <v>134</v>
      </c>
      <c r="E347" t="s">
        <v>150</v>
      </c>
      <c r="F347" s="5">
        <v>1005040500</v>
      </c>
      <c r="G347" t="str">
        <f>VLOOKUP(F347,'группы товаров'!$A$1:$C$88,2,0)</f>
        <v>Пилот</v>
      </c>
      <c r="H347" t="str">
        <f>VLOOKUP(Таблица1[[#This Row],[Код товара]],Группа_Товаров,3,0)</f>
        <v>Глазированные</v>
      </c>
      <c r="I347" t="s">
        <v>8</v>
      </c>
      <c r="J347">
        <v>3</v>
      </c>
      <c r="K347" s="6">
        <v>214.62</v>
      </c>
      <c r="L347" s="6">
        <v>258.75</v>
      </c>
      <c r="M347" s="23">
        <f>Таблица1[[#This Row],[Сумма в ценах продажи]]-Таблица1[[#This Row],[Сумма в ценах закупки]]</f>
        <v>44.129999999999995</v>
      </c>
    </row>
    <row r="348" spans="1:13" hidden="1" x14ac:dyDescent="0.3">
      <c r="A348" s="16">
        <v>43024</v>
      </c>
      <c r="B348" t="s">
        <v>7</v>
      </c>
      <c r="C348" t="s">
        <v>238</v>
      </c>
      <c r="D348" t="s">
        <v>208</v>
      </c>
      <c r="E348" t="s">
        <v>239</v>
      </c>
      <c r="F348" s="7">
        <v>1005040900</v>
      </c>
      <c r="G348" t="str">
        <f>VLOOKUP(F348,'группы товаров'!$A$1:$C$88,2,0)</f>
        <v xml:space="preserve">Ромашка </v>
      </c>
      <c r="H348" t="str">
        <f>VLOOKUP(Таблица1[[#This Row],[Код товара]],Группа_Товаров,3,0)</f>
        <v>Глазированные</v>
      </c>
      <c r="I348" t="s">
        <v>8</v>
      </c>
      <c r="J348">
        <v>2.64</v>
      </c>
      <c r="K348" s="6">
        <v>400.55880000000002</v>
      </c>
      <c r="L348" s="6">
        <v>447</v>
      </c>
      <c r="M348" s="23">
        <f>Таблица1[[#This Row],[Сумма в ценах продажи]]-Таблица1[[#This Row],[Сумма в ценах закупки]]</f>
        <v>46.441199999999981</v>
      </c>
    </row>
    <row r="349" spans="1:13" hidden="1" x14ac:dyDescent="0.3">
      <c r="A349" s="16">
        <v>43024</v>
      </c>
      <c r="B349" t="s">
        <v>16</v>
      </c>
      <c r="C349" t="s">
        <v>375</v>
      </c>
      <c r="D349" t="s">
        <v>147</v>
      </c>
      <c r="E349" t="s">
        <v>376</v>
      </c>
      <c r="F349" s="7">
        <v>270400</v>
      </c>
      <c r="G349" t="str">
        <f>VLOOKUP(F349,'группы товаров'!$A$1:$C$88,2,0)</f>
        <v>Шипучка лимон</v>
      </c>
      <c r="H349" t="str">
        <f>VLOOKUP(Таблица1[[#This Row],[Код товара]],Группа_Товаров,3,0)</f>
        <v>Леденцовая</v>
      </c>
      <c r="I349" t="s">
        <v>8</v>
      </c>
      <c r="J349">
        <v>0.58800000000000008</v>
      </c>
      <c r="K349" s="6">
        <v>149.51940000000002</v>
      </c>
      <c r="L349" s="6">
        <v>201.54</v>
      </c>
      <c r="M349" s="23">
        <f>Таблица1[[#This Row],[Сумма в ценах продажи]]-Таблица1[[#This Row],[Сумма в ценах закупки]]</f>
        <v>52.020599999999973</v>
      </c>
    </row>
    <row r="350" spans="1:13" hidden="1" x14ac:dyDescent="0.3">
      <c r="A350" s="16">
        <v>43024</v>
      </c>
      <c r="B350" t="s">
        <v>7</v>
      </c>
      <c r="C350" t="s">
        <v>276</v>
      </c>
      <c r="D350" t="s">
        <v>147</v>
      </c>
      <c r="E350" t="s">
        <v>277</v>
      </c>
      <c r="F350" s="7">
        <v>1005040400</v>
      </c>
      <c r="G350" t="str">
        <f>VLOOKUP(F350,'группы товаров'!$A$1:$C$88,2,0)</f>
        <v>Ласточка</v>
      </c>
      <c r="H350" t="str">
        <f>VLOOKUP(Таблица1[[#This Row],[Код товара]],Группа_Товаров,3,0)</f>
        <v>Глазированные</v>
      </c>
      <c r="I350" t="s">
        <v>8</v>
      </c>
      <c r="J350">
        <v>5</v>
      </c>
      <c r="K350" s="6">
        <v>372.46200000000005</v>
      </c>
      <c r="L350" s="6">
        <v>436.5</v>
      </c>
      <c r="M350" s="23">
        <f>Таблица1[[#This Row],[Сумма в ценах продажи]]-Таблица1[[#This Row],[Сумма в ценах закупки]]</f>
        <v>64.037999999999954</v>
      </c>
    </row>
    <row r="351" spans="1:13" hidden="1" x14ac:dyDescent="0.3">
      <c r="A351" s="16">
        <v>43024</v>
      </c>
      <c r="B351" t="s">
        <v>7</v>
      </c>
      <c r="C351" t="s">
        <v>303</v>
      </c>
      <c r="D351" t="s">
        <v>208</v>
      </c>
      <c r="E351" t="s">
        <v>304</v>
      </c>
      <c r="F351" s="7">
        <v>573100</v>
      </c>
      <c r="G351" t="str">
        <f>VLOOKUP(F351,'группы товаров'!$A$1:$C$88,2,0)</f>
        <v xml:space="preserve">Пчелка </v>
      </c>
      <c r="H351" t="str">
        <f>VLOOKUP(Таблица1[[#This Row],[Код товара]],Группа_Товаров,3,0)</f>
        <v>Желейные</v>
      </c>
      <c r="I351" t="s">
        <v>8</v>
      </c>
      <c r="J351">
        <v>4.5999999999999996</v>
      </c>
      <c r="K351" s="6">
        <v>1085.6218000000001</v>
      </c>
      <c r="L351" s="6">
        <v>1237.6760000000002</v>
      </c>
      <c r="M351" s="23">
        <f>Таблица1[[#This Row],[Сумма в ценах продажи]]-Таблица1[[#This Row],[Сумма в ценах закупки]]</f>
        <v>152.05420000000004</v>
      </c>
    </row>
    <row r="352" spans="1:13" hidden="1" x14ac:dyDescent="0.3">
      <c r="A352" s="16">
        <v>43024</v>
      </c>
      <c r="B352" t="s">
        <v>7</v>
      </c>
      <c r="C352" t="s">
        <v>250</v>
      </c>
      <c r="D352" t="s">
        <v>208</v>
      </c>
      <c r="E352" t="s">
        <v>251</v>
      </c>
      <c r="F352" s="5">
        <v>1005300500</v>
      </c>
      <c r="G352" t="str">
        <f>VLOOKUP(F352,'группы товаров'!$A$1:$C$88,2,0)</f>
        <v>Рококо</v>
      </c>
      <c r="H352" t="str">
        <f>VLOOKUP(Таблица1[[#This Row],[Код товара]],Группа_Товаров,3,0)</f>
        <v>Кремовые</v>
      </c>
      <c r="I352" t="s">
        <v>8</v>
      </c>
      <c r="J352">
        <v>7</v>
      </c>
      <c r="K352" s="6">
        <v>1316.4812000000002</v>
      </c>
      <c r="L352" s="6">
        <v>1528.1</v>
      </c>
      <c r="M352" s="23">
        <f>Таблица1[[#This Row],[Сумма в ценах продажи]]-Таблица1[[#This Row],[Сумма в ценах закупки]]</f>
        <v>211.61879999999974</v>
      </c>
    </row>
    <row r="353" spans="1:13" hidden="1" x14ac:dyDescent="0.3">
      <c r="A353" s="16">
        <v>43024</v>
      </c>
      <c r="B353" t="s">
        <v>7</v>
      </c>
      <c r="C353" t="s">
        <v>593</v>
      </c>
      <c r="D353" t="s">
        <v>147</v>
      </c>
      <c r="E353" t="s">
        <v>594</v>
      </c>
      <c r="F353" s="7">
        <v>1005712010</v>
      </c>
      <c r="G353" t="str">
        <f>VLOOKUP(F353,'группы товаров'!$A$1:$C$88,2,0)</f>
        <v>Сказочный мишка</v>
      </c>
      <c r="H353" t="str">
        <f>VLOOKUP(Таблица1[[#This Row],[Код товара]],Группа_Товаров,3,0)</f>
        <v>Глазированные</v>
      </c>
      <c r="I353" t="s">
        <v>8</v>
      </c>
      <c r="J353">
        <v>6</v>
      </c>
      <c r="K353" s="6">
        <v>108.71340000000001</v>
      </c>
      <c r="L353" s="6">
        <v>412.2</v>
      </c>
      <c r="M353" s="23">
        <f>Таблица1[[#This Row],[Сумма в ценах продажи]]-Таблица1[[#This Row],[Сумма в ценах закупки]]</f>
        <v>303.48659999999995</v>
      </c>
    </row>
    <row r="354" spans="1:13" hidden="1" x14ac:dyDescent="0.3">
      <c r="A354" s="16">
        <v>43024</v>
      </c>
      <c r="B354" t="s">
        <v>7</v>
      </c>
      <c r="C354" t="s">
        <v>555</v>
      </c>
      <c r="D354" t="s">
        <v>156</v>
      </c>
      <c r="E354" t="s">
        <v>556</v>
      </c>
      <c r="F354" s="7">
        <v>573100</v>
      </c>
      <c r="G354" t="str">
        <f>VLOOKUP(F354,'группы товаров'!$A$1:$C$88,2,0)</f>
        <v xml:space="preserve">Пчелка </v>
      </c>
      <c r="H354" t="str">
        <f>VLOOKUP(Таблица1[[#This Row],[Код товара]],Группа_Товаров,3,0)</f>
        <v>Желейные</v>
      </c>
      <c r="I354" t="s">
        <v>8</v>
      </c>
      <c r="J354">
        <v>7</v>
      </c>
      <c r="K354" s="6">
        <v>684.68400000000008</v>
      </c>
      <c r="L354" s="6">
        <v>1148</v>
      </c>
      <c r="M354" s="23">
        <f>Таблица1[[#This Row],[Сумма в ценах продажи]]-Таблица1[[#This Row],[Сумма в ценах закупки]]</f>
        <v>463.31599999999992</v>
      </c>
    </row>
    <row r="355" spans="1:13" hidden="1" x14ac:dyDescent="0.3">
      <c r="A355" s="16">
        <v>43021</v>
      </c>
      <c r="B355" t="s">
        <v>10</v>
      </c>
      <c r="C355" t="s">
        <v>153</v>
      </c>
      <c r="D355" t="s">
        <v>134</v>
      </c>
      <c r="E355" t="s">
        <v>154</v>
      </c>
      <c r="F355" s="7">
        <v>1005244600</v>
      </c>
      <c r="G355" t="str">
        <f>VLOOKUP(F355,'группы товаров'!$A$1:$C$88,2,0)</f>
        <v>Кремовые</v>
      </c>
      <c r="H355" t="str">
        <f>VLOOKUP(Таблица1[[#This Row],[Код товара]],Группа_Товаров,3,0)</f>
        <v>Кремовые</v>
      </c>
      <c r="I355" t="s">
        <v>8</v>
      </c>
      <c r="J355">
        <v>1</v>
      </c>
      <c r="K355" s="6">
        <v>109.69</v>
      </c>
      <c r="L355" s="6">
        <v>131.65</v>
      </c>
      <c r="M355" s="23">
        <f>Таблица1[[#This Row],[Сумма в ценах продажи]]-Таблица1[[#This Row],[Сумма в ценах закупки]]</f>
        <v>21.960000000000008</v>
      </c>
    </row>
    <row r="356" spans="1:13" hidden="1" x14ac:dyDescent="0.3">
      <c r="A356" s="16">
        <v>43021</v>
      </c>
      <c r="B356" t="s">
        <v>7</v>
      </c>
      <c r="C356" t="s">
        <v>171</v>
      </c>
      <c r="D356" t="s">
        <v>131</v>
      </c>
      <c r="E356" t="s">
        <v>172</v>
      </c>
      <c r="F356" s="7">
        <v>1005030501</v>
      </c>
      <c r="G356" t="str">
        <f>VLOOKUP(F356,'группы товаров'!$A$1:$C$88,2,0)</f>
        <v>Орешек</v>
      </c>
      <c r="H356" t="str">
        <f>VLOOKUP(Таблица1[[#This Row],[Код товара]],Группа_Товаров,3,0)</f>
        <v>Глазированные</v>
      </c>
      <c r="I356" t="s">
        <v>8</v>
      </c>
      <c r="J356">
        <v>2.4</v>
      </c>
      <c r="K356" s="6">
        <v>224.352</v>
      </c>
      <c r="L356" s="6">
        <v>250.44</v>
      </c>
      <c r="M356" s="23">
        <f>Таблица1[[#This Row],[Сумма в ценах продажи]]-Таблица1[[#This Row],[Сумма в ценах закупки]]</f>
        <v>26.087999999999994</v>
      </c>
    </row>
    <row r="357" spans="1:13" hidden="1" x14ac:dyDescent="0.3">
      <c r="A357" s="16">
        <v>43021</v>
      </c>
      <c r="B357" t="s">
        <v>7</v>
      </c>
      <c r="C357" t="s">
        <v>270</v>
      </c>
      <c r="D357" t="s">
        <v>134</v>
      </c>
      <c r="E357" t="s">
        <v>271</v>
      </c>
      <c r="F357" s="5">
        <v>1005030501</v>
      </c>
      <c r="G357" t="str">
        <f>VLOOKUP(F357,'группы товаров'!$A$1:$C$88,2,0)</f>
        <v>Орешек</v>
      </c>
      <c r="H357" t="str">
        <f>VLOOKUP(Таблица1[[#This Row],[Код товара]],Группа_Товаров,3,0)</f>
        <v>Глазированные</v>
      </c>
      <c r="I357" t="s">
        <v>8</v>
      </c>
      <c r="J357">
        <v>2.8</v>
      </c>
      <c r="K357" s="6">
        <v>280.42</v>
      </c>
      <c r="L357" s="6">
        <v>313.04000000000002</v>
      </c>
      <c r="M357" s="23">
        <f>Таблица1[[#This Row],[Сумма в ценах продажи]]-Таблица1[[#This Row],[Сумма в ценах закупки]]</f>
        <v>32.620000000000005</v>
      </c>
    </row>
    <row r="358" spans="1:13" hidden="1" x14ac:dyDescent="0.3">
      <c r="A358" s="16">
        <v>43021</v>
      </c>
      <c r="B358" t="s">
        <v>16</v>
      </c>
      <c r="C358" t="s">
        <v>171</v>
      </c>
      <c r="D358" t="s">
        <v>131</v>
      </c>
      <c r="E358" t="s">
        <v>172</v>
      </c>
      <c r="F358" s="7">
        <v>1005053500</v>
      </c>
      <c r="G358" t="str">
        <f>VLOOKUP(F358,'группы товаров'!$A$1:$C$88,2,0)</f>
        <v>Тоффи в помаде</v>
      </c>
      <c r="H358" t="str">
        <f>VLOOKUP(Таблица1[[#This Row],[Код товара]],Группа_Товаров,3,0)</f>
        <v>Помадка</v>
      </c>
      <c r="I358" t="s">
        <v>8</v>
      </c>
      <c r="J358">
        <v>0.58800000000000008</v>
      </c>
      <c r="K358" s="6">
        <v>168.7698</v>
      </c>
      <c r="L358" s="6">
        <v>201.54</v>
      </c>
      <c r="M358" s="23">
        <f>Таблица1[[#This Row],[Сумма в ценах продажи]]-Таблица1[[#This Row],[Сумма в ценах закупки]]</f>
        <v>32.770199999999988</v>
      </c>
    </row>
    <row r="359" spans="1:13" hidden="1" x14ac:dyDescent="0.3">
      <c r="A359" s="16">
        <v>43021</v>
      </c>
      <c r="B359" t="s">
        <v>7</v>
      </c>
      <c r="C359" t="s">
        <v>212</v>
      </c>
      <c r="D359" t="s">
        <v>156</v>
      </c>
      <c r="E359" t="s">
        <v>213</v>
      </c>
      <c r="F359" s="7">
        <v>1005050200</v>
      </c>
      <c r="G359" t="str">
        <f>VLOOKUP(F359,'группы товаров'!$A$1:$C$88,2,0)</f>
        <v>Серебрянный шедевр</v>
      </c>
      <c r="H359" t="str">
        <f>VLOOKUP(Таблица1[[#This Row],[Код товара]],Группа_Товаров,3,0)</f>
        <v>Помадка</v>
      </c>
      <c r="I359" t="s">
        <v>8</v>
      </c>
      <c r="J359">
        <v>5.7</v>
      </c>
      <c r="K359" s="6">
        <v>255.64500000000001</v>
      </c>
      <c r="L359" s="6">
        <v>290.64300000000003</v>
      </c>
      <c r="M359" s="23">
        <f>Таблица1[[#This Row],[Сумма в ценах продажи]]-Таблица1[[#This Row],[Сумма в ценах закупки]]</f>
        <v>34.998000000000019</v>
      </c>
    </row>
    <row r="360" spans="1:13" hidden="1" x14ac:dyDescent="0.3">
      <c r="A360" s="16">
        <v>43021</v>
      </c>
      <c r="B360" t="s">
        <v>7</v>
      </c>
      <c r="C360" t="s">
        <v>226</v>
      </c>
      <c r="D360" t="s">
        <v>134</v>
      </c>
      <c r="E360" t="s">
        <v>227</v>
      </c>
      <c r="F360" s="7">
        <v>1005040700</v>
      </c>
      <c r="G360" t="str">
        <f>VLOOKUP(F360,'группы товаров'!$A$1:$C$88,2,0)</f>
        <v>Буревестник</v>
      </c>
      <c r="H360" t="str">
        <f>VLOOKUP(Таблица1[[#This Row],[Код товара]],Группа_Товаров,3,0)</f>
        <v>Глазированные</v>
      </c>
      <c r="I360" t="s">
        <v>8</v>
      </c>
      <c r="J360">
        <v>3</v>
      </c>
      <c r="K360" s="6">
        <v>287.30279999999999</v>
      </c>
      <c r="L360" s="6">
        <v>329.1</v>
      </c>
      <c r="M360" s="23">
        <f>Таблица1[[#This Row],[Сумма в ценах продажи]]-Таблица1[[#This Row],[Сумма в ценах закупки]]</f>
        <v>41.797200000000032</v>
      </c>
    </row>
    <row r="361" spans="1:13" hidden="1" x14ac:dyDescent="0.3">
      <c r="A361" s="16">
        <v>43021</v>
      </c>
      <c r="B361" t="s">
        <v>7</v>
      </c>
      <c r="C361" t="s">
        <v>144</v>
      </c>
      <c r="D361" t="s">
        <v>134</v>
      </c>
      <c r="E361" t="s">
        <v>145</v>
      </c>
      <c r="F361" s="7">
        <v>1005244300</v>
      </c>
      <c r="G361" t="str">
        <f>VLOOKUP(F361,'группы товаров'!$A$1:$C$88,2,0)</f>
        <v>Ореховые</v>
      </c>
      <c r="H361" t="str">
        <f>VLOOKUP(Таблица1[[#This Row],[Код товара]],Группа_Товаров,3,0)</f>
        <v>Кремовые</v>
      </c>
      <c r="I361" t="s">
        <v>8</v>
      </c>
      <c r="J361">
        <v>8</v>
      </c>
      <c r="K361" s="6">
        <v>427.23200000000003</v>
      </c>
      <c r="L361" s="6">
        <v>477.2</v>
      </c>
      <c r="M361" s="23">
        <f>Таблица1[[#This Row],[Сумма в ценах продажи]]-Таблица1[[#This Row],[Сумма в ценах закупки]]</f>
        <v>49.967999999999961</v>
      </c>
    </row>
    <row r="362" spans="1:13" hidden="1" x14ac:dyDescent="0.3">
      <c r="A362" s="16">
        <v>43021</v>
      </c>
      <c r="B362" t="s">
        <v>23</v>
      </c>
      <c r="C362" t="s">
        <v>175</v>
      </c>
      <c r="D362" t="s">
        <v>134</v>
      </c>
      <c r="E362" t="s">
        <v>176</v>
      </c>
      <c r="F362" s="5">
        <v>1005030501</v>
      </c>
      <c r="G362" t="str">
        <f>VLOOKUP(F362,'группы товаров'!$A$1:$C$88,2,0)</f>
        <v>Орешек</v>
      </c>
      <c r="H362" t="str">
        <f>VLOOKUP(Таблица1[[#This Row],[Код товара]],Группа_Товаров,3,0)</f>
        <v>Глазированные</v>
      </c>
      <c r="I362" t="s">
        <v>8</v>
      </c>
      <c r="J362">
        <v>2.8</v>
      </c>
      <c r="K362" s="6">
        <v>280.42</v>
      </c>
      <c r="L362" s="6">
        <v>338.1</v>
      </c>
      <c r="M362" s="23">
        <f>Таблица1[[#This Row],[Сумма в ценах продажи]]-Таблица1[[#This Row],[Сумма в ценах закупки]]</f>
        <v>57.680000000000007</v>
      </c>
    </row>
    <row r="363" spans="1:13" hidden="1" x14ac:dyDescent="0.3">
      <c r="A363" s="16">
        <v>43021</v>
      </c>
      <c r="B363" t="s">
        <v>7</v>
      </c>
      <c r="C363" t="s">
        <v>177</v>
      </c>
      <c r="D363" t="s">
        <v>131</v>
      </c>
      <c r="E363" t="s">
        <v>178</v>
      </c>
      <c r="F363" s="7">
        <v>1005040400</v>
      </c>
      <c r="G363" t="str">
        <f>VLOOKUP(F363,'группы товаров'!$A$1:$C$88,2,0)</f>
        <v>Ласточка</v>
      </c>
      <c r="H363" t="str">
        <f>VLOOKUP(Таблица1[[#This Row],[Код товара]],Группа_Товаров,3,0)</f>
        <v>Глазированные</v>
      </c>
      <c r="I363" t="s">
        <v>8</v>
      </c>
      <c r="J363">
        <v>2.64</v>
      </c>
      <c r="K363" s="6">
        <v>480.68880000000001</v>
      </c>
      <c r="L363" s="6">
        <v>546.84</v>
      </c>
      <c r="M363" s="23">
        <f>Таблица1[[#This Row],[Сумма в ценах продажи]]-Таблица1[[#This Row],[Сумма в ценах закупки]]</f>
        <v>66.151200000000017</v>
      </c>
    </row>
    <row r="364" spans="1:13" hidden="1" x14ac:dyDescent="0.3">
      <c r="A364" s="16">
        <v>43021</v>
      </c>
      <c r="B364" t="s">
        <v>7</v>
      </c>
      <c r="C364" t="s">
        <v>171</v>
      </c>
      <c r="D364" t="s">
        <v>131</v>
      </c>
      <c r="E364" t="s">
        <v>172</v>
      </c>
      <c r="F364" s="5">
        <v>1005030501</v>
      </c>
      <c r="G364" t="str">
        <f>VLOOKUP(F364,'группы товаров'!$A$1:$C$88,2,0)</f>
        <v>Орешек</v>
      </c>
      <c r="H364" t="str">
        <f>VLOOKUP(Таблица1[[#This Row],[Код товара]],Группа_Товаров,3,0)</f>
        <v>Глазированные</v>
      </c>
      <c r="I364" t="s">
        <v>8</v>
      </c>
      <c r="J364">
        <v>8.4</v>
      </c>
      <c r="K364" s="6">
        <v>841.31540000000007</v>
      </c>
      <c r="L364" s="6">
        <v>939.12</v>
      </c>
      <c r="M364" s="23">
        <f>Таблица1[[#This Row],[Сумма в ценах продажи]]-Таблица1[[#This Row],[Сумма в ценах закупки]]</f>
        <v>97.804599999999937</v>
      </c>
    </row>
    <row r="365" spans="1:13" hidden="1" x14ac:dyDescent="0.3">
      <c r="A365" s="16">
        <v>43021</v>
      </c>
      <c r="B365" t="s">
        <v>7</v>
      </c>
      <c r="C365" t="s">
        <v>195</v>
      </c>
      <c r="D365" t="s">
        <v>131</v>
      </c>
      <c r="E365" t="s">
        <v>196</v>
      </c>
      <c r="F365" s="5">
        <v>1005244300</v>
      </c>
      <c r="G365" t="str">
        <f>VLOOKUP(F365,'группы товаров'!$A$1:$C$88,2,0)</f>
        <v>Ореховые</v>
      </c>
      <c r="H365" t="str">
        <f>VLOOKUP(Таблица1[[#This Row],[Код товара]],Группа_Товаров,3,0)</f>
        <v>Кремовые</v>
      </c>
      <c r="I365" t="s">
        <v>8</v>
      </c>
      <c r="J365">
        <v>5.4</v>
      </c>
      <c r="K365" s="6">
        <v>963.30600000000004</v>
      </c>
      <c r="L365" s="6">
        <v>1075.4100000000001</v>
      </c>
      <c r="M365" s="23">
        <f>Таблица1[[#This Row],[Сумма в ценах продажи]]-Таблица1[[#This Row],[Сумма в ценах закупки]]</f>
        <v>112.10400000000004</v>
      </c>
    </row>
    <row r="366" spans="1:13" hidden="1" x14ac:dyDescent="0.3">
      <c r="A366" s="16">
        <v>43021</v>
      </c>
      <c r="B366" t="s">
        <v>23</v>
      </c>
      <c r="C366" t="s">
        <v>195</v>
      </c>
      <c r="D366" t="s">
        <v>131</v>
      </c>
      <c r="E366" t="s">
        <v>196</v>
      </c>
      <c r="F366" s="7">
        <v>1005712305</v>
      </c>
      <c r="G366" t="str">
        <f>VLOOKUP(F366,'группы товаров'!$A$1:$C$88,2,0)</f>
        <v>Золотой шедевр</v>
      </c>
      <c r="H366" t="str">
        <f>VLOOKUP(Таблица1[[#This Row],[Код товара]],Группа_Товаров,3,0)</f>
        <v>Глазированные</v>
      </c>
      <c r="I366" t="s">
        <v>8</v>
      </c>
      <c r="J366">
        <v>8</v>
      </c>
      <c r="K366" s="6">
        <v>763.16160000000002</v>
      </c>
      <c r="L366" s="6">
        <v>920.08</v>
      </c>
      <c r="M366" s="23">
        <f>Таблица1[[#This Row],[Сумма в ценах продажи]]-Таблица1[[#This Row],[Сумма в ценах закупки]]</f>
        <v>156.91840000000002</v>
      </c>
    </row>
    <row r="367" spans="1:13" hidden="1" x14ac:dyDescent="0.3">
      <c r="A367" s="16">
        <v>43020</v>
      </c>
      <c r="B367" t="s">
        <v>10</v>
      </c>
      <c r="C367" t="s">
        <v>169</v>
      </c>
      <c r="D367" t="s">
        <v>156</v>
      </c>
      <c r="E367" t="s">
        <v>170</v>
      </c>
      <c r="F367" s="7">
        <v>190000</v>
      </c>
      <c r="G367" t="str">
        <f>VLOOKUP(F367,'группы товаров'!$A$1:$C$88,2,0)</f>
        <v>Капри молоко</v>
      </c>
      <c r="H367" t="str">
        <f>VLOOKUP(Таблица1[[#This Row],[Код товара]],Группа_Товаров,3,0)</f>
        <v>Отливная</v>
      </c>
      <c r="I367" t="s">
        <v>8</v>
      </c>
      <c r="J367">
        <v>0.48</v>
      </c>
      <c r="K367" s="6">
        <v>60.894000000000005</v>
      </c>
      <c r="L367" s="6">
        <v>88.6</v>
      </c>
      <c r="M367" s="23">
        <f>Таблица1[[#This Row],[Сумма в ценах продажи]]-Таблица1[[#This Row],[Сумма в ценах закупки]]</f>
        <v>27.705999999999989</v>
      </c>
    </row>
    <row r="368" spans="1:13" hidden="1" x14ac:dyDescent="0.3">
      <c r="A368" s="16">
        <v>43020</v>
      </c>
      <c r="B368" t="s">
        <v>16</v>
      </c>
      <c r="C368" t="s">
        <v>133</v>
      </c>
      <c r="D368" t="s">
        <v>134</v>
      </c>
      <c r="E368" t="s">
        <v>135</v>
      </c>
      <c r="F368" s="7">
        <v>1005040900</v>
      </c>
      <c r="G368" t="str">
        <f>VLOOKUP(F368,'группы товаров'!$A$1:$C$88,2,0)</f>
        <v xml:space="preserve">Ромашка </v>
      </c>
      <c r="H368" t="str">
        <f>VLOOKUP(Таблица1[[#This Row],[Код товара]],Группа_Товаров,3,0)</f>
        <v>Глазированные</v>
      </c>
      <c r="I368" t="s">
        <v>8</v>
      </c>
      <c r="J368">
        <v>0.64500000000000002</v>
      </c>
      <c r="K368" s="6">
        <v>171.67619999999999</v>
      </c>
      <c r="L368" s="6">
        <v>204.96</v>
      </c>
      <c r="M368" s="23">
        <f>Таблица1[[#This Row],[Сумма в ценах продажи]]-Таблица1[[#This Row],[Сумма в ценах закупки]]</f>
        <v>33.283800000000014</v>
      </c>
    </row>
    <row r="369" spans="1:13" hidden="1" x14ac:dyDescent="0.3">
      <c r="A369" s="16">
        <v>43020</v>
      </c>
      <c r="B369" t="s">
        <v>7</v>
      </c>
      <c r="C369" t="s">
        <v>162</v>
      </c>
      <c r="D369" t="s">
        <v>134</v>
      </c>
      <c r="E369" t="s">
        <v>164</v>
      </c>
      <c r="F369" s="7">
        <v>1005300000</v>
      </c>
      <c r="G369" t="str">
        <f>VLOOKUP(F369,'группы товаров'!$A$1:$C$88,2,0)</f>
        <v>Нежные</v>
      </c>
      <c r="H369" t="str">
        <f>VLOOKUP(Таблица1[[#This Row],[Код товара]],Группа_Товаров,3,0)</f>
        <v>Кремовые</v>
      </c>
      <c r="I369" t="s">
        <v>8</v>
      </c>
      <c r="J369">
        <v>2.64</v>
      </c>
      <c r="K369" s="6">
        <v>400.5564</v>
      </c>
      <c r="L369" s="6">
        <v>447</v>
      </c>
      <c r="M369" s="23">
        <f>Таблица1[[#This Row],[Сумма в ценах продажи]]-Таблица1[[#This Row],[Сумма в ценах закупки]]</f>
        <v>46.443600000000004</v>
      </c>
    </row>
    <row r="370" spans="1:13" hidden="1" x14ac:dyDescent="0.3">
      <c r="A370" s="16">
        <v>43020</v>
      </c>
      <c r="B370" t="s">
        <v>7</v>
      </c>
      <c r="C370" t="s">
        <v>210</v>
      </c>
      <c r="D370" t="s">
        <v>156</v>
      </c>
      <c r="E370" t="s">
        <v>211</v>
      </c>
      <c r="F370" s="5">
        <v>1005040600</v>
      </c>
      <c r="G370" t="str">
        <f>VLOOKUP(F370,'группы товаров'!$A$1:$C$88,2,0)</f>
        <v xml:space="preserve">Морская звезда </v>
      </c>
      <c r="H370" t="str">
        <f>VLOOKUP(Таблица1[[#This Row],[Код товара]],Группа_Товаров,3,0)</f>
        <v>Глазированные</v>
      </c>
      <c r="I370" t="s">
        <v>8</v>
      </c>
      <c r="J370">
        <v>6</v>
      </c>
      <c r="K370" s="6">
        <v>429.3</v>
      </c>
      <c r="L370" s="6">
        <v>479.1</v>
      </c>
      <c r="M370" s="23">
        <f>Таблица1[[#This Row],[Сумма в ценах продажи]]-Таблица1[[#This Row],[Сумма в ценах закупки]]</f>
        <v>49.800000000000011</v>
      </c>
    </row>
    <row r="371" spans="1:13" hidden="1" x14ac:dyDescent="0.3">
      <c r="A371" s="16">
        <v>43020</v>
      </c>
      <c r="B371" t="s">
        <v>23</v>
      </c>
      <c r="C371" t="s">
        <v>195</v>
      </c>
      <c r="D371" t="s">
        <v>131</v>
      </c>
      <c r="E371" t="s">
        <v>196</v>
      </c>
      <c r="F371" s="7">
        <v>1005052500</v>
      </c>
      <c r="G371" t="str">
        <f>VLOOKUP(F371,'группы товаров'!$A$1:$C$88,2,0)</f>
        <v>желе в помаде</v>
      </c>
      <c r="H371" t="str">
        <f>VLOOKUP(Таблица1[[#This Row],[Код товара]],Группа_Товаров,3,0)</f>
        <v>Помадка</v>
      </c>
      <c r="I371" t="s">
        <v>8</v>
      </c>
      <c r="J371">
        <v>5</v>
      </c>
      <c r="K371" s="6">
        <v>395.9</v>
      </c>
      <c r="L371" s="6">
        <v>477.25</v>
      </c>
      <c r="M371" s="23">
        <f>Таблица1[[#This Row],[Сумма в ценах продажи]]-Таблица1[[#This Row],[Сумма в ценах закупки]]</f>
        <v>81.350000000000023</v>
      </c>
    </row>
    <row r="372" spans="1:13" hidden="1" x14ac:dyDescent="0.3">
      <c r="A372" s="16">
        <v>43020</v>
      </c>
      <c r="B372" t="s">
        <v>7</v>
      </c>
      <c r="C372" t="s">
        <v>179</v>
      </c>
      <c r="D372" t="s">
        <v>131</v>
      </c>
      <c r="E372" t="s">
        <v>180</v>
      </c>
      <c r="F372" s="5">
        <v>1005050200</v>
      </c>
      <c r="G372" t="str">
        <f>VLOOKUP(F372,'группы товаров'!$A$1:$C$88,2,0)</f>
        <v>Серебрянный шедевр</v>
      </c>
      <c r="H372" t="str">
        <f>VLOOKUP(Таблица1[[#This Row],[Код товара]],Группа_Товаров,3,0)</f>
        <v>Помадка</v>
      </c>
      <c r="I372" t="s">
        <v>8</v>
      </c>
      <c r="J372">
        <v>7</v>
      </c>
      <c r="K372" s="6">
        <v>703.05790000000002</v>
      </c>
      <c r="L372" s="6">
        <v>797.44</v>
      </c>
      <c r="M372" s="23">
        <f>Таблица1[[#This Row],[Сумма в ценах продажи]]-Таблица1[[#This Row],[Сумма в ценах закупки]]</f>
        <v>94.382100000000037</v>
      </c>
    </row>
    <row r="373" spans="1:13" hidden="1" x14ac:dyDescent="0.3">
      <c r="A373" s="16">
        <v>43020</v>
      </c>
      <c r="B373" t="s">
        <v>7</v>
      </c>
      <c r="C373" t="s">
        <v>136</v>
      </c>
      <c r="D373" t="s">
        <v>131</v>
      </c>
      <c r="E373" t="s">
        <v>137</v>
      </c>
      <c r="F373" s="5">
        <v>1005300000</v>
      </c>
      <c r="G373" t="str">
        <f>VLOOKUP(F373,'группы товаров'!$A$1:$C$88,2,0)</f>
        <v>Нежные</v>
      </c>
      <c r="H373" t="str">
        <f>VLOOKUP(Таблица1[[#This Row],[Код товара]],Группа_Товаров,3,0)</f>
        <v>Кремовые</v>
      </c>
      <c r="I373" t="s">
        <v>8</v>
      </c>
      <c r="J373">
        <v>3.5</v>
      </c>
      <c r="K373" s="6">
        <v>627.96510000000001</v>
      </c>
      <c r="L373" s="6">
        <v>764.05</v>
      </c>
      <c r="M373" s="23">
        <f>Таблица1[[#This Row],[Сумма в ценах продажи]]-Таблица1[[#This Row],[Сумма в ценах закупки]]</f>
        <v>136.08489999999995</v>
      </c>
    </row>
    <row r="374" spans="1:13" hidden="1" x14ac:dyDescent="0.3">
      <c r="A374" s="16">
        <v>43020</v>
      </c>
      <c r="B374" t="s">
        <v>23</v>
      </c>
      <c r="C374" t="s">
        <v>228</v>
      </c>
      <c r="D374" t="s">
        <v>134</v>
      </c>
      <c r="E374" t="s">
        <v>229</v>
      </c>
      <c r="F374" s="7">
        <v>1005040700</v>
      </c>
      <c r="G374" t="str">
        <f>VLOOKUP(F374,'группы товаров'!$A$1:$C$88,2,0)</f>
        <v>Буревестник</v>
      </c>
      <c r="H374" t="str">
        <f>VLOOKUP(Таблица1[[#This Row],[Код товара]],Группа_Товаров,3,0)</f>
        <v>Глазированные</v>
      </c>
      <c r="I374" t="s">
        <v>8</v>
      </c>
      <c r="J374">
        <v>10</v>
      </c>
      <c r="K374" s="6">
        <v>483.86700000000002</v>
      </c>
      <c r="L374" s="6">
        <v>644</v>
      </c>
      <c r="M374" s="23">
        <f>Таблица1[[#This Row],[Сумма в ценах продажи]]-Таблица1[[#This Row],[Сумма в ценах закупки]]</f>
        <v>160.13299999999998</v>
      </c>
    </row>
    <row r="375" spans="1:13" hidden="1" x14ac:dyDescent="0.3">
      <c r="A375" s="16">
        <v>43020</v>
      </c>
      <c r="B375" t="s">
        <v>7</v>
      </c>
      <c r="C375" t="s">
        <v>260</v>
      </c>
      <c r="D375" t="s">
        <v>134</v>
      </c>
      <c r="E375" t="s">
        <v>261</v>
      </c>
      <c r="F375" s="7">
        <v>1005300000</v>
      </c>
      <c r="G375" t="str">
        <f>VLOOKUP(F375,'группы товаров'!$A$1:$C$88,2,0)</f>
        <v>Нежные</v>
      </c>
      <c r="H375" t="str">
        <f>VLOOKUP(Таблица1[[#This Row],[Код товара]],Группа_Товаров,3,0)</f>
        <v>Кремовые</v>
      </c>
      <c r="I375" t="s">
        <v>8</v>
      </c>
      <c r="J375">
        <v>22.5</v>
      </c>
      <c r="K375" s="6">
        <v>1358.5</v>
      </c>
      <c r="L375" s="6">
        <v>1518.75</v>
      </c>
      <c r="M375" s="23">
        <f>Таблица1[[#This Row],[Сумма в ценах продажи]]-Таблица1[[#This Row],[Сумма в ценах закупки]]</f>
        <v>160.25</v>
      </c>
    </row>
    <row r="376" spans="1:13" hidden="1" x14ac:dyDescent="0.3">
      <c r="A376" s="16">
        <v>43020</v>
      </c>
      <c r="B376" t="s">
        <v>7</v>
      </c>
      <c r="C376" t="s">
        <v>160</v>
      </c>
      <c r="D376" t="s">
        <v>134</v>
      </c>
      <c r="E376" t="s">
        <v>161</v>
      </c>
      <c r="F376" s="5">
        <v>1005300000</v>
      </c>
      <c r="G376" t="str">
        <f>VLOOKUP(F376,'группы товаров'!$A$1:$C$88,2,0)</f>
        <v>Нежные</v>
      </c>
      <c r="H376" t="str">
        <f>VLOOKUP(Таблица1[[#This Row],[Код товара]],Группа_Товаров,3,0)</f>
        <v>Кремовые</v>
      </c>
      <c r="I376" t="s">
        <v>8</v>
      </c>
      <c r="J376">
        <v>7</v>
      </c>
      <c r="K376" s="6">
        <v>1312.3201000000001</v>
      </c>
      <c r="L376" s="6">
        <v>1528.1</v>
      </c>
      <c r="M376" s="23">
        <f>Таблица1[[#This Row],[Сумма в ценах продажи]]-Таблица1[[#This Row],[Сумма в ценах закупки]]</f>
        <v>215.77989999999977</v>
      </c>
    </row>
    <row r="377" spans="1:13" hidden="1" x14ac:dyDescent="0.3">
      <c r="A377" s="16">
        <v>43020</v>
      </c>
      <c r="B377" t="s">
        <v>7</v>
      </c>
      <c r="C377" t="s">
        <v>179</v>
      </c>
      <c r="D377" t="s">
        <v>131</v>
      </c>
      <c r="E377" t="s">
        <v>180</v>
      </c>
      <c r="F377" s="7">
        <v>170101</v>
      </c>
      <c r="G377" t="str">
        <f>VLOOKUP(F377,'группы товаров'!$A$1:$C$88,2,0)</f>
        <v>Морошковая</v>
      </c>
      <c r="H377" t="str">
        <f>VLOOKUP(Таблица1[[#This Row],[Код товара]],Группа_Товаров,3,0)</f>
        <v>Желейные</v>
      </c>
      <c r="I377" t="s">
        <v>8</v>
      </c>
      <c r="J377">
        <v>43</v>
      </c>
      <c r="K377" s="6">
        <v>2297.223</v>
      </c>
      <c r="L377" s="6">
        <v>2564.9499999999998</v>
      </c>
      <c r="M377" s="23">
        <f>Таблица1[[#This Row],[Сумма в ценах продажи]]-Таблица1[[#This Row],[Сумма в ценах закупки]]</f>
        <v>267.72699999999986</v>
      </c>
    </row>
    <row r="378" spans="1:13" hidden="1" x14ac:dyDescent="0.3">
      <c r="A378" s="16">
        <v>43020</v>
      </c>
      <c r="B378" t="s">
        <v>7</v>
      </c>
      <c r="C378" t="s">
        <v>210</v>
      </c>
      <c r="D378" t="s">
        <v>156</v>
      </c>
      <c r="E378" t="s">
        <v>211</v>
      </c>
      <c r="F378" s="7">
        <v>1005040400</v>
      </c>
      <c r="G378" t="str">
        <f>VLOOKUP(F378,'группы товаров'!$A$1:$C$88,2,0)</f>
        <v>Ласточка</v>
      </c>
      <c r="H378" t="str">
        <f>VLOOKUP(Таблица1[[#This Row],[Код товара]],Группа_Товаров,3,0)</f>
        <v>Глазированные</v>
      </c>
      <c r="I378" t="s">
        <v>8</v>
      </c>
      <c r="J378">
        <v>14.4</v>
      </c>
      <c r="K378" s="6">
        <v>2266.56</v>
      </c>
      <c r="L378" s="6">
        <v>2577.6</v>
      </c>
      <c r="M378" s="23">
        <f>Таблица1[[#This Row],[Сумма в ценах продажи]]-Таблица1[[#This Row],[Сумма в ценах закупки]]</f>
        <v>311.03999999999996</v>
      </c>
    </row>
    <row r="379" spans="1:13" hidden="1" x14ac:dyDescent="0.3">
      <c r="A379" s="16">
        <v>43019</v>
      </c>
      <c r="B379" t="s">
        <v>7</v>
      </c>
      <c r="C379" t="s">
        <v>365</v>
      </c>
      <c r="D379" t="s">
        <v>208</v>
      </c>
      <c r="E379" t="s">
        <v>366</v>
      </c>
      <c r="F379" s="7">
        <v>1005186300</v>
      </c>
      <c r="G379" t="str">
        <f>VLOOKUP(F379,'группы товаров'!$A$1:$C$88,2,0)</f>
        <v>Мини  молоко</v>
      </c>
      <c r="H379" t="str">
        <f>VLOOKUP(Таблица1[[#This Row],[Код товара]],Группа_Товаров,3,0)</f>
        <v>Вафельные</v>
      </c>
      <c r="I379" t="s">
        <v>8</v>
      </c>
      <c r="J379">
        <v>1.65</v>
      </c>
      <c r="K379" s="6">
        <v>230.78</v>
      </c>
      <c r="L379" s="6">
        <v>257.95</v>
      </c>
      <c r="M379" s="23">
        <f>Таблица1[[#This Row],[Сумма в ценах продажи]]-Таблица1[[#This Row],[Сумма в ценах закупки]]</f>
        <v>27.169999999999987</v>
      </c>
    </row>
    <row r="380" spans="1:13" hidden="1" x14ac:dyDescent="0.3">
      <c r="A380" s="16">
        <v>43019</v>
      </c>
      <c r="B380" t="s">
        <v>7</v>
      </c>
      <c r="C380" t="s">
        <v>446</v>
      </c>
      <c r="D380" t="s">
        <v>147</v>
      </c>
      <c r="E380" t="s">
        <v>447</v>
      </c>
      <c r="F380" s="7">
        <v>1005186300</v>
      </c>
      <c r="G380" t="str">
        <f>VLOOKUP(F380,'группы товаров'!$A$1:$C$88,2,0)</f>
        <v>Мини  молоко</v>
      </c>
      <c r="H380" t="str">
        <f>VLOOKUP(Таблица1[[#This Row],[Код товара]],Группа_Товаров,3,0)</f>
        <v>Вафельные</v>
      </c>
      <c r="I380" t="s">
        <v>8</v>
      </c>
      <c r="J380">
        <v>2.64</v>
      </c>
      <c r="K380" s="6">
        <v>480.68880000000001</v>
      </c>
      <c r="L380" s="6">
        <v>536.4</v>
      </c>
      <c r="M380" s="23">
        <f>Таблица1[[#This Row],[Сумма в ценах продажи]]-Таблица1[[#This Row],[Сумма в ценах закупки]]</f>
        <v>55.711199999999963</v>
      </c>
    </row>
    <row r="381" spans="1:13" hidden="1" x14ac:dyDescent="0.3">
      <c r="A381" s="16">
        <v>43019</v>
      </c>
      <c r="B381" t="s">
        <v>16</v>
      </c>
      <c r="C381" t="s">
        <v>375</v>
      </c>
      <c r="D381" t="s">
        <v>147</v>
      </c>
      <c r="E381" t="s">
        <v>376</v>
      </c>
      <c r="F381" s="7">
        <v>170101</v>
      </c>
      <c r="G381" t="str">
        <f>VLOOKUP(F381,'группы товаров'!$A$1:$C$88,2,0)</f>
        <v>Морошковая</v>
      </c>
      <c r="H381" t="str">
        <f>VLOOKUP(Таблица1[[#This Row],[Код товара]],Группа_Товаров,3,0)</f>
        <v>Желейные</v>
      </c>
      <c r="I381" t="s">
        <v>8</v>
      </c>
      <c r="J381">
        <v>0.58800000000000008</v>
      </c>
      <c r="K381" s="6">
        <v>149.51940000000002</v>
      </c>
      <c r="L381" s="6">
        <v>206.61</v>
      </c>
      <c r="M381" s="23">
        <f>Таблица1[[#This Row],[Сумма в ценах продажи]]-Таблица1[[#This Row],[Сумма в ценах закупки]]</f>
        <v>57.090599999999995</v>
      </c>
    </row>
    <row r="382" spans="1:13" hidden="1" x14ac:dyDescent="0.3">
      <c r="A382" s="16">
        <v>43019</v>
      </c>
      <c r="B382" t="s">
        <v>23</v>
      </c>
      <c r="C382" t="s">
        <v>162</v>
      </c>
      <c r="D382" t="s">
        <v>163</v>
      </c>
      <c r="E382" t="s">
        <v>164</v>
      </c>
      <c r="F382" s="5">
        <v>1005030501</v>
      </c>
      <c r="G382" t="str">
        <f>VLOOKUP(F382,'группы товаров'!$A$1:$C$88,2,0)</f>
        <v>Орешек</v>
      </c>
      <c r="H382" t="str">
        <f>VLOOKUP(Таблица1[[#This Row],[Код товара]],Группа_Товаров,3,0)</f>
        <v>Глазированные</v>
      </c>
      <c r="I382" t="s">
        <v>8</v>
      </c>
      <c r="J382">
        <v>2.8</v>
      </c>
      <c r="K382" s="6">
        <v>280.42</v>
      </c>
      <c r="L382" s="6">
        <v>338.1</v>
      </c>
      <c r="M382" s="23">
        <f>Таблица1[[#This Row],[Сумма в ценах продажи]]-Таблица1[[#This Row],[Сумма в ценах закупки]]</f>
        <v>57.680000000000007</v>
      </c>
    </row>
    <row r="383" spans="1:13" hidden="1" x14ac:dyDescent="0.3">
      <c r="A383" s="16">
        <v>43019</v>
      </c>
      <c r="B383" t="s">
        <v>23</v>
      </c>
      <c r="C383" t="s">
        <v>162</v>
      </c>
      <c r="D383" t="s">
        <v>163</v>
      </c>
      <c r="E383" t="s">
        <v>164</v>
      </c>
      <c r="F383" s="5">
        <v>1005220000</v>
      </c>
      <c r="G383" t="str">
        <f>VLOOKUP(F383,'группы товаров'!$A$1:$C$88,2,0)</f>
        <v>Веселый журавлик</v>
      </c>
      <c r="H383" t="str">
        <f>VLOOKUP(Таблица1[[#This Row],[Код товара]],Группа_Товаров,3,0)</f>
        <v>Вафельные</v>
      </c>
      <c r="I383" t="s">
        <v>8</v>
      </c>
      <c r="J383">
        <v>3.5</v>
      </c>
      <c r="K383" s="6">
        <v>313.12470000000002</v>
      </c>
      <c r="L383" s="6">
        <v>394.45</v>
      </c>
      <c r="M383" s="23">
        <f>Таблица1[[#This Row],[Сумма в ценах продажи]]-Таблица1[[#This Row],[Сумма в ценах закупки]]</f>
        <v>81.32529999999997</v>
      </c>
    </row>
    <row r="384" spans="1:13" hidden="1" x14ac:dyDescent="0.3">
      <c r="A384" s="16">
        <v>43019</v>
      </c>
      <c r="B384" t="s">
        <v>24</v>
      </c>
      <c r="C384" t="s">
        <v>420</v>
      </c>
      <c r="D384" t="s">
        <v>291</v>
      </c>
      <c r="E384" t="s">
        <v>704</v>
      </c>
      <c r="F384" s="7">
        <v>1005300000</v>
      </c>
      <c r="G384" t="str">
        <f>VLOOKUP(F384,'группы товаров'!$A$1:$C$88,2,0)</f>
        <v>Нежные</v>
      </c>
      <c r="H384" t="str">
        <f>VLOOKUP(Таблица1[[#This Row],[Код товара]],Группа_Товаров,3,0)</f>
        <v>Кремовые</v>
      </c>
      <c r="I384" t="s">
        <v>8</v>
      </c>
      <c r="J384">
        <v>5</v>
      </c>
      <c r="K384" s="6">
        <v>384.52300000000002</v>
      </c>
      <c r="L384" s="6">
        <v>480.95</v>
      </c>
      <c r="M384" s="23">
        <f>Таблица1[[#This Row],[Сумма в ценах продажи]]-Таблица1[[#This Row],[Сумма в ценах закупки]]</f>
        <v>96.426999999999964</v>
      </c>
    </row>
    <row r="385" spans="1:13" hidden="1" x14ac:dyDescent="0.3">
      <c r="A385" s="16">
        <v>43019</v>
      </c>
      <c r="B385" t="s">
        <v>7</v>
      </c>
      <c r="C385" t="s">
        <v>234</v>
      </c>
      <c r="D385" t="s">
        <v>147</v>
      </c>
      <c r="E385" t="s">
        <v>235</v>
      </c>
      <c r="F385" s="7">
        <v>1005186300</v>
      </c>
      <c r="G385" t="str">
        <f>VLOOKUP(F385,'группы товаров'!$A$1:$C$88,2,0)</f>
        <v>Мини  молоко</v>
      </c>
      <c r="H385" t="str">
        <f>VLOOKUP(Таблица1[[#This Row],[Код товара]],Группа_Товаров,3,0)</f>
        <v>Вафельные</v>
      </c>
      <c r="I385" t="s">
        <v>8</v>
      </c>
      <c r="J385">
        <v>10</v>
      </c>
      <c r="K385" s="6">
        <v>1183.559</v>
      </c>
      <c r="L385" s="6">
        <v>1293</v>
      </c>
      <c r="M385" s="23">
        <f>Таблица1[[#This Row],[Сумма в ценах продажи]]-Таблица1[[#This Row],[Сумма в ценах закупки]]</f>
        <v>109.44100000000003</v>
      </c>
    </row>
    <row r="386" spans="1:13" hidden="1" x14ac:dyDescent="0.3">
      <c r="A386" s="16">
        <v>43019</v>
      </c>
      <c r="B386" t="s">
        <v>7</v>
      </c>
      <c r="C386" t="s">
        <v>467</v>
      </c>
      <c r="D386" t="s">
        <v>147</v>
      </c>
      <c r="E386" t="s">
        <v>468</v>
      </c>
      <c r="F386" s="7">
        <v>1005040900</v>
      </c>
      <c r="G386" t="str">
        <f>VLOOKUP(F386,'группы товаров'!$A$1:$C$88,2,0)</f>
        <v xml:space="preserve">Ромашка </v>
      </c>
      <c r="H386" t="str">
        <f>VLOOKUP(Таблица1[[#This Row],[Код товара]],Группа_Товаров,3,0)</f>
        <v>Глазированные</v>
      </c>
      <c r="I386" t="s">
        <v>8</v>
      </c>
      <c r="J386">
        <v>17</v>
      </c>
      <c r="K386" s="6">
        <v>843.37</v>
      </c>
      <c r="L386" s="6">
        <v>959.14</v>
      </c>
      <c r="M386" s="23">
        <f>Таблица1[[#This Row],[Сумма в ценах продажи]]-Таблица1[[#This Row],[Сумма в ценах закупки]]</f>
        <v>115.76999999999998</v>
      </c>
    </row>
    <row r="387" spans="1:13" hidden="1" x14ac:dyDescent="0.3">
      <c r="A387" s="16">
        <v>43019</v>
      </c>
      <c r="B387" t="s">
        <v>7</v>
      </c>
      <c r="C387" t="s">
        <v>220</v>
      </c>
      <c r="D387" t="s">
        <v>134</v>
      </c>
      <c r="E387" t="s">
        <v>221</v>
      </c>
      <c r="F387" s="7">
        <v>170101</v>
      </c>
      <c r="G387" t="str">
        <f>VLOOKUP(F387,'группы товаров'!$A$1:$C$88,2,0)</f>
        <v>Морошковая</v>
      </c>
      <c r="H387" t="str">
        <f>VLOOKUP(Таблица1[[#This Row],[Код товара]],Группа_Товаров,3,0)</f>
        <v>Желейные</v>
      </c>
      <c r="I387" t="s">
        <v>8</v>
      </c>
      <c r="J387">
        <v>4.5999999999999996</v>
      </c>
      <c r="K387" s="6">
        <v>1083.0677000000001</v>
      </c>
      <c r="L387" s="6">
        <v>1214.6300000000001</v>
      </c>
      <c r="M387" s="23">
        <f>Таблица1[[#This Row],[Сумма в ценах продажи]]-Таблица1[[#This Row],[Сумма в ценах закупки]]</f>
        <v>131.56230000000005</v>
      </c>
    </row>
    <row r="388" spans="1:13" hidden="1" x14ac:dyDescent="0.3">
      <c r="A388" s="16">
        <v>43019</v>
      </c>
      <c r="B388" t="s">
        <v>7</v>
      </c>
      <c r="C388" t="s">
        <v>402</v>
      </c>
      <c r="D388" t="s">
        <v>291</v>
      </c>
      <c r="E388" t="s">
        <v>403</v>
      </c>
      <c r="F388" s="7">
        <v>1005186100</v>
      </c>
      <c r="G388" t="str">
        <f>VLOOKUP(F388,'группы товаров'!$A$1:$C$88,2,0)</f>
        <v xml:space="preserve">Мини  шоколад </v>
      </c>
      <c r="H388" t="str">
        <f>VLOOKUP(Таблица1[[#This Row],[Код товара]],Группа_Товаров,3,0)</f>
        <v>Вафельные</v>
      </c>
      <c r="I388" t="s">
        <v>8</v>
      </c>
      <c r="J388">
        <v>12</v>
      </c>
      <c r="K388" s="6">
        <v>1046.3268</v>
      </c>
      <c r="L388" s="6">
        <v>1252.2</v>
      </c>
      <c r="M388" s="23">
        <f>Таблица1[[#This Row],[Сумма в ценах продажи]]-Таблица1[[#This Row],[Сумма в ценах закупки]]</f>
        <v>205.8732</v>
      </c>
    </row>
    <row r="389" spans="1:13" hidden="1" x14ac:dyDescent="0.3">
      <c r="A389" s="16">
        <v>43019</v>
      </c>
      <c r="B389" t="s">
        <v>7</v>
      </c>
      <c r="C389" t="s">
        <v>524</v>
      </c>
      <c r="D389" t="s">
        <v>291</v>
      </c>
      <c r="E389" t="s">
        <v>525</v>
      </c>
      <c r="F389" s="7">
        <v>1005040400</v>
      </c>
      <c r="G389" t="str">
        <f>VLOOKUP(F389,'группы товаров'!$A$1:$C$88,2,0)</f>
        <v>Ласточка</v>
      </c>
      <c r="H389" t="str">
        <f>VLOOKUP(Таблица1[[#This Row],[Код товара]],Группа_Товаров,3,0)</f>
        <v>Глазированные</v>
      </c>
      <c r="I389" t="s">
        <v>8</v>
      </c>
      <c r="J389">
        <v>8.6</v>
      </c>
      <c r="K389" s="6">
        <v>2289.0610000000001</v>
      </c>
      <c r="L389" s="6">
        <v>2591.6</v>
      </c>
      <c r="M389" s="23">
        <f>Таблица1[[#This Row],[Сумма в ценах продажи]]-Таблица1[[#This Row],[Сумма в ценах закупки]]</f>
        <v>302.53899999999976</v>
      </c>
    </row>
    <row r="390" spans="1:13" hidden="1" x14ac:dyDescent="0.3">
      <c r="A390" s="16">
        <v>43019</v>
      </c>
      <c r="B390" t="s">
        <v>7</v>
      </c>
      <c r="C390" t="s">
        <v>616</v>
      </c>
      <c r="D390" t="s">
        <v>147</v>
      </c>
      <c r="E390" t="s">
        <v>617</v>
      </c>
      <c r="F390" s="7">
        <v>170101</v>
      </c>
      <c r="G390" t="str">
        <f>VLOOKUP(F390,'группы товаров'!$A$1:$C$88,2,0)</f>
        <v>Морошковая</v>
      </c>
      <c r="H390" t="str">
        <f>VLOOKUP(Таблица1[[#This Row],[Код товара]],Группа_Товаров,3,0)</f>
        <v>Желейные</v>
      </c>
      <c r="I390" t="s">
        <v>8</v>
      </c>
      <c r="J390">
        <v>30</v>
      </c>
      <c r="K390" s="6">
        <v>4111.7245000000003</v>
      </c>
      <c r="L390" s="6">
        <v>4728</v>
      </c>
      <c r="M390" s="23">
        <f>Таблица1[[#This Row],[Сумма в ценах продажи]]-Таблица1[[#This Row],[Сумма в ценах закупки]]</f>
        <v>616.27549999999974</v>
      </c>
    </row>
    <row r="391" spans="1:13" hidden="1" x14ac:dyDescent="0.3">
      <c r="A391" s="16">
        <v>43018</v>
      </c>
      <c r="B391" t="s">
        <v>7</v>
      </c>
      <c r="C391" t="s">
        <v>224</v>
      </c>
      <c r="D391" t="s">
        <v>134</v>
      </c>
      <c r="E391" t="s">
        <v>225</v>
      </c>
      <c r="F391" s="7">
        <v>1005186200</v>
      </c>
      <c r="G391" t="str">
        <f>VLOOKUP(F391,'группы товаров'!$A$1:$C$88,2,0)</f>
        <v xml:space="preserve">Мини  орех </v>
      </c>
      <c r="H391" t="str">
        <f>VLOOKUP(Таблица1[[#This Row],[Код товара]],Группа_Товаров,3,0)</f>
        <v>Вафельные</v>
      </c>
      <c r="I391" t="s">
        <v>8</v>
      </c>
      <c r="J391">
        <v>1.65</v>
      </c>
      <c r="K391" s="6">
        <v>230.78</v>
      </c>
      <c r="L391" s="6">
        <v>257.95</v>
      </c>
      <c r="M391" s="23">
        <f>Таблица1[[#This Row],[Сумма в ценах продажи]]-Таблица1[[#This Row],[Сумма в ценах закупки]]</f>
        <v>27.169999999999987</v>
      </c>
    </row>
    <row r="392" spans="1:13" hidden="1" x14ac:dyDescent="0.3">
      <c r="A392" s="16">
        <v>43018</v>
      </c>
      <c r="B392" t="s">
        <v>16</v>
      </c>
      <c r="C392" t="s">
        <v>140</v>
      </c>
      <c r="D392" t="s">
        <v>134</v>
      </c>
      <c r="E392" t="s">
        <v>141</v>
      </c>
      <c r="F392" s="7">
        <v>1005186100</v>
      </c>
      <c r="G392" t="str">
        <f>VLOOKUP(F392,'группы товаров'!$A$1:$C$88,2,0)</f>
        <v xml:space="preserve">Мини  шоколад </v>
      </c>
      <c r="H392" t="str">
        <f>VLOOKUP(Таблица1[[#This Row],[Код товара]],Группа_Товаров,3,0)</f>
        <v>Вафельные</v>
      </c>
      <c r="I392" t="s">
        <v>8</v>
      </c>
      <c r="J392">
        <v>0.47100000000000003</v>
      </c>
      <c r="K392" s="6">
        <v>183.11880000000002</v>
      </c>
      <c r="L392" s="6">
        <v>224.1</v>
      </c>
      <c r="M392" s="23">
        <f>Таблица1[[#This Row],[Сумма в ценах продажи]]-Таблица1[[#This Row],[Сумма в ценах закупки]]</f>
        <v>40.981199999999973</v>
      </c>
    </row>
    <row r="393" spans="1:13" hidden="1" x14ac:dyDescent="0.3">
      <c r="A393" s="16">
        <v>43018</v>
      </c>
      <c r="B393" t="s">
        <v>16</v>
      </c>
      <c r="C393" t="s">
        <v>193</v>
      </c>
      <c r="D393" t="s">
        <v>134</v>
      </c>
      <c r="E393" t="s">
        <v>194</v>
      </c>
      <c r="F393" s="7">
        <v>1005201100</v>
      </c>
      <c r="G393" t="str">
        <f>VLOOKUP(F393,'группы товаров'!$A$1:$C$88,2,0)</f>
        <v xml:space="preserve">крем-орех </v>
      </c>
      <c r="H393" t="str">
        <f>VLOOKUP(Таблица1[[#This Row],[Код товара]],Группа_Товаров,3,0)</f>
        <v>Вафельные</v>
      </c>
      <c r="I393" t="s">
        <v>8</v>
      </c>
      <c r="J393">
        <v>2</v>
      </c>
      <c r="K393" s="6">
        <v>87.392800000000008</v>
      </c>
      <c r="L393" s="6">
        <v>128.80000000000001</v>
      </c>
      <c r="M393" s="23">
        <f>Таблица1[[#This Row],[Сумма в ценах продажи]]-Таблица1[[#This Row],[Сумма в ценах закупки]]</f>
        <v>41.407200000000003</v>
      </c>
    </row>
    <row r="394" spans="1:13" hidden="1" x14ac:dyDescent="0.3">
      <c r="A394" s="16">
        <v>43018</v>
      </c>
      <c r="B394" t="s">
        <v>7</v>
      </c>
      <c r="C394" t="s">
        <v>183</v>
      </c>
      <c r="D394" t="s">
        <v>156</v>
      </c>
      <c r="E394" t="s">
        <v>184</v>
      </c>
      <c r="F394" s="7">
        <v>5160002</v>
      </c>
      <c r="G394" t="str">
        <f>VLOOKUP(F394,'группы товаров'!$A$1:$C$88,2,0)</f>
        <v>Микс</v>
      </c>
      <c r="H394" t="str">
        <f>VLOOKUP(Таблица1[[#This Row],[Код товара]],Группа_Товаров,3,0)</f>
        <v>Отливная</v>
      </c>
      <c r="I394" t="s">
        <v>8</v>
      </c>
      <c r="J394">
        <v>4</v>
      </c>
      <c r="K394" s="6">
        <v>350.238</v>
      </c>
      <c r="L394" s="6">
        <v>394</v>
      </c>
      <c r="M394" s="23">
        <f>Таблица1[[#This Row],[Сумма в ценах продажи]]-Таблица1[[#This Row],[Сумма в ценах закупки]]</f>
        <v>43.762</v>
      </c>
    </row>
    <row r="395" spans="1:13" hidden="1" x14ac:dyDescent="0.3">
      <c r="A395" s="16">
        <v>43018</v>
      </c>
      <c r="B395" t="s">
        <v>24</v>
      </c>
      <c r="C395" t="s">
        <v>248</v>
      </c>
      <c r="D395" t="s">
        <v>156</v>
      </c>
      <c r="E395" t="s">
        <v>249</v>
      </c>
      <c r="F395" s="7">
        <v>1005186100</v>
      </c>
      <c r="G395" t="str">
        <f>VLOOKUP(F395,'группы товаров'!$A$1:$C$88,2,0)</f>
        <v xml:space="preserve">Мини  шоколад </v>
      </c>
      <c r="H395" t="str">
        <f>VLOOKUP(Таблица1[[#This Row],[Код товара]],Группа_Товаров,3,0)</f>
        <v>Вафельные</v>
      </c>
      <c r="I395" t="s">
        <v>8</v>
      </c>
      <c r="J395">
        <v>0.86</v>
      </c>
      <c r="K395" s="6">
        <v>228.9016</v>
      </c>
      <c r="L395" s="6">
        <v>281.52</v>
      </c>
      <c r="M395" s="23">
        <f>Таблица1[[#This Row],[Сумма в ценах продажи]]-Таблица1[[#This Row],[Сумма в ценах закупки]]</f>
        <v>52.61839999999998</v>
      </c>
    </row>
    <row r="396" spans="1:13" hidden="1" x14ac:dyDescent="0.3">
      <c r="A396" s="16">
        <v>43018</v>
      </c>
      <c r="B396" t="s">
        <v>7</v>
      </c>
      <c r="C396" t="s">
        <v>262</v>
      </c>
      <c r="D396" t="s">
        <v>134</v>
      </c>
      <c r="E396" t="s">
        <v>263</v>
      </c>
      <c r="F396" s="7">
        <v>1005186400</v>
      </c>
      <c r="G396" t="str">
        <f>VLOOKUP(F396,'группы товаров'!$A$1:$C$88,2,0)</f>
        <v xml:space="preserve">Мини вкус вишни </v>
      </c>
      <c r="H396" t="str">
        <f>VLOOKUP(Таблица1[[#This Row],[Код товара]],Группа_Товаров,3,0)</f>
        <v>Вафельные</v>
      </c>
      <c r="I396" t="s">
        <v>8</v>
      </c>
      <c r="J396">
        <v>5</v>
      </c>
      <c r="K396" s="6">
        <v>591.77949999999998</v>
      </c>
      <c r="L396" s="6">
        <v>646.5</v>
      </c>
      <c r="M396" s="23">
        <f>Таблица1[[#This Row],[Сумма в ценах продажи]]-Таблица1[[#This Row],[Сумма в ценах закупки]]</f>
        <v>54.720500000000015</v>
      </c>
    </row>
    <row r="397" spans="1:13" hidden="1" x14ac:dyDescent="0.3">
      <c r="A397" s="16">
        <v>43018</v>
      </c>
      <c r="B397" t="s">
        <v>7</v>
      </c>
      <c r="C397" t="s">
        <v>153</v>
      </c>
      <c r="D397" t="s">
        <v>134</v>
      </c>
      <c r="E397" t="s">
        <v>154</v>
      </c>
      <c r="F397" s="7">
        <v>1005186200</v>
      </c>
      <c r="G397" t="str">
        <f>VLOOKUP(F397,'группы товаров'!$A$1:$C$88,2,0)</f>
        <v xml:space="preserve">Мини  орех </v>
      </c>
      <c r="H397" t="str">
        <f>VLOOKUP(Таблица1[[#This Row],[Код товара]],Группа_Товаров,3,0)</f>
        <v>Вафельные</v>
      </c>
      <c r="I397" t="s">
        <v>8</v>
      </c>
      <c r="J397">
        <v>2.64</v>
      </c>
      <c r="K397" s="6">
        <v>480.68880000000001</v>
      </c>
      <c r="L397" s="6">
        <v>536.4</v>
      </c>
      <c r="M397" s="23">
        <f>Таблица1[[#This Row],[Сумма в ценах продажи]]-Таблица1[[#This Row],[Сумма в ценах закупки]]</f>
        <v>55.711199999999963</v>
      </c>
    </row>
    <row r="398" spans="1:13" hidden="1" x14ac:dyDescent="0.3">
      <c r="A398" s="16">
        <v>43018</v>
      </c>
      <c r="B398" t="s">
        <v>7</v>
      </c>
      <c r="C398" t="s">
        <v>183</v>
      </c>
      <c r="D398" t="s">
        <v>156</v>
      </c>
      <c r="E398" t="s">
        <v>184</v>
      </c>
      <c r="F398" s="7">
        <v>260200</v>
      </c>
      <c r="G398" t="str">
        <f>VLOOKUP(F398,'группы товаров'!$A$1:$C$88,2,0)</f>
        <v>Медовая дыня</v>
      </c>
      <c r="H398" t="str">
        <f>VLOOKUP(Таблица1[[#This Row],[Код товара]],Группа_Товаров,3,0)</f>
        <v>Отливная</v>
      </c>
      <c r="I398" t="s">
        <v>8</v>
      </c>
      <c r="J398">
        <v>7.5</v>
      </c>
      <c r="K398" s="6">
        <v>448.9</v>
      </c>
      <c r="L398" s="6">
        <v>506.25</v>
      </c>
      <c r="M398" s="23">
        <f>Таблица1[[#This Row],[Сумма в ценах продажи]]-Таблица1[[#This Row],[Сумма в ценах закупки]]</f>
        <v>57.350000000000023</v>
      </c>
    </row>
    <row r="399" spans="1:13" hidden="1" x14ac:dyDescent="0.3">
      <c r="A399" s="16">
        <v>43018</v>
      </c>
      <c r="B399" t="s">
        <v>7</v>
      </c>
      <c r="C399" t="s">
        <v>224</v>
      </c>
      <c r="D399" t="s">
        <v>134</v>
      </c>
      <c r="E399" t="s">
        <v>225</v>
      </c>
      <c r="F399" s="7">
        <v>260200</v>
      </c>
      <c r="G399" t="str">
        <f>VLOOKUP(F399,'группы товаров'!$A$1:$C$88,2,0)</f>
        <v>Медовая дыня</v>
      </c>
      <c r="H399" t="str">
        <f>VLOOKUP(Таблица1[[#This Row],[Код товара]],Группа_Товаров,3,0)</f>
        <v>Отливная</v>
      </c>
      <c r="I399" t="s">
        <v>8</v>
      </c>
      <c r="J399">
        <v>4</v>
      </c>
      <c r="K399" s="6">
        <v>335.30600000000004</v>
      </c>
      <c r="L399" s="6">
        <v>394</v>
      </c>
      <c r="M399" s="23">
        <f>Таблица1[[#This Row],[Сумма в ценах продажи]]-Таблица1[[#This Row],[Сумма в ценах закупки]]</f>
        <v>58.69399999999996</v>
      </c>
    </row>
    <row r="400" spans="1:13" hidden="1" x14ac:dyDescent="0.3">
      <c r="A400" s="16">
        <v>43018</v>
      </c>
      <c r="B400" t="s">
        <v>23</v>
      </c>
      <c r="C400" t="s">
        <v>248</v>
      </c>
      <c r="D400" t="s">
        <v>156</v>
      </c>
      <c r="E400" t="s">
        <v>249</v>
      </c>
      <c r="F400" s="5">
        <v>20100</v>
      </c>
      <c r="G400" t="str">
        <f>VLOOKUP(F400,'группы товаров'!$A$1:$C$88,2,0)</f>
        <v xml:space="preserve">Карамель дюшес </v>
      </c>
      <c r="H400" t="str">
        <f>VLOOKUP(Таблица1[[#This Row],[Код товара]],Группа_Товаров,3,0)</f>
        <v>Леденцовая</v>
      </c>
      <c r="I400" t="s">
        <v>8</v>
      </c>
      <c r="J400">
        <v>8</v>
      </c>
      <c r="K400" s="6">
        <v>426.85680000000002</v>
      </c>
      <c r="L400" s="6">
        <v>515.20000000000005</v>
      </c>
      <c r="M400" s="23">
        <f>Таблица1[[#This Row],[Сумма в ценах продажи]]-Таблица1[[#This Row],[Сумма в ценах закупки]]</f>
        <v>88.343200000000024</v>
      </c>
    </row>
    <row r="401" spans="1:13" hidden="1" x14ac:dyDescent="0.3">
      <c r="A401" s="16">
        <v>43018</v>
      </c>
      <c r="B401" t="s">
        <v>7</v>
      </c>
      <c r="C401" t="s">
        <v>193</v>
      </c>
      <c r="D401" t="s">
        <v>134</v>
      </c>
      <c r="E401" t="s">
        <v>194</v>
      </c>
      <c r="F401" s="7">
        <v>1005040900</v>
      </c>
      <c r="G401" t="str">
        <f>VLOOKUP(F401,'группы товаров'!$A$1:$C$88,2,0)</f>
        <v xml:space="preserve">Ромашка </v>
      </c>
      <c r="H401" t="str">
        <f>VLOOKUP(Таблица1[[#This Row],[Код товара]],Группа_Товаров,3,0)</f>
        <v>Глазированные</v>
      </c>
      <c r="I401" t="s">
        <v>8</v>
      </c>
      <c r="J401">
        <v>2.198</v>
      </c>
      <c r="K401" s="6">
        <v>854.55439999999999</v>
      </c>
      <c r="L401" s="6">
        <v>972.02</v>
      </c>
      <c r="M401" s="23">
        <f>Таблица1[[#This Row],[Сумма в ценах продажи]]-Таблица1[[#This Row],[Сумма в ценах закупки]]</f>
        <v>117.46559999999999</v>
      </c>
    </row>
    <row r="402" spans="1:13" hidden="1" x14ac:dyDescent="0.3">
      <c r="A402" s="16">
        <v>43018</v>
      </c>
      <c r="B402" t="s">
        <v>7</v>
      </c>
      <c r="C402" t="s">
        <v>212</v>
      </c>
      <c r="D402" t="s">
        <v>156</v>
      </c>
      <c r="E402" t="s">
        <v>213</v>
      </c>
      <c r="F402" s="7">
        <v>1005040400</v>
      </c>
      <c r="G402" t="str">
        <f>VLOOKUP(F402,'группы товаров'!$A$1:$C$88,2,0)</f>
        <v>Ласточка</v>
      </c>
      <c r="H402" t="str">
        <f>VLOOKUP(Таблица1[[#This Row],[Код товара]],Группа_Товаров,3,0)</f>
        <v>Глазированные</v>
      </c>
      <c r="I402" t="s">
        <v>8</v>
      </c>
      <c r="J402">
        <v>7.8250000000000002</v>
      </c>
      <c r="K402" s="6">
        <v>2575.4899999999998</v>
      </c>
      <c r="L402" s="6">
        <v>2929.5</v>
      </c>
      <c r="M402" s="23">
        <f>Таблица1[[#This Row],[Сумма в ценах продажи]]-Таблица1[[#This Row],[Сумма в ценах закупки]]</f>
        <v>354.01000000000022</v>
      </c>
    </row>
    <row r="403" spans="1:13" hidden="1" x14ac:dyDescent="0.3">
      <c r="A403" s="16">
        <v>43017</v>
      </c>
      <c r="B403" t="s">
        <v>7</v>
      </c>
      <c r="C403" t="s">
        <v>171</v>
      </c>
      <c r="D403" t="s">
        <v>131</v>
      </c>
      <c r="E403" t="s">
        <v>172</v>
      </c>
      <c r="F403" s="7">
        <v>5162402</v>
      </c>
      <c r="G403" t="str">
        <f>VLOOKUP(F403,'группы товаров'!$A$1:$C$88,2,0)</f>
        <v>Лимонно-апельсиновый</v>
      </c>
      <c r="H403" t="str">
        <f>VLOOKUP(Таблица1[[#This Row],[Код товара]],Группа_Товаров,3,0)</f>
        <v>Отливная</v>
      </c>
      <c r="I403" t="s">
        <v>8</v>
      </c>
      <c r="J403">
        <v>2.52</v>
      </c>
      <c r="K403" s="6">
        <v>206.64</v>
      </c>
      <c r="L403" s="6">
        <v>231</v>
      </c>
      <c r="M403" s="23">
        <f>Таблица1[[#This Row],[Сумма в ценах продажи]]-Таблица1[[#This Row],[Сумма в ценах закупки]]</f>
        <v>24.360000000000014</v>
      </c>
    </row>
    <row r="404" spans="1:13" hidden="1" x14ac:dyDescent="0.3">
      <c r="A404" s="16">
        <v>43017</v>
      </c>
      <c r="B404" t="s">
        <v>16</v>
      </c>
      <c r="C404" t="s">
        <v>165</v>
      </c>
      <c r="D404" t="s">
        <v>134</v>
      </c>
      <c r="E404" t="s">
        <v>166</v>
      </c>
      <c r="F404" s="7">
        <v>1005052500</v>
      </c>
      <c r="G404" t="str">
        <f>VLOOKUP(F404,'группы товаров'!$A$1:$C$88,2,0)</f>
        <v>желе в помаде</v>
      </c>
      <c r="H404" t="str">
        <f>VLOOKUP(Таблица1[[#This Row],[Код товара]],Группа_Товаров,3,0)</f>
        <v>Помадка</v>
      </c>
      <c r="I404" t="s">
        <v>8</v>
      </c>
      <c r="J404">
        <v>0.58800000000000008</v>
      </c>
      <c r="K404" s="6">
        <v>168.7698</v>
      </c>
      <c r="L404" s="6">
        <v>206.61</v>
      </c>
      <c r="M404" s="23">
        <f>Таблица1[[#This Row],[Сумма в ценах продажи]]-Таблица1[[#This Row],[Сумма в ценах закупки]]</f>
        <v>37.84020000000001</v>
      </c>
    </row>
    <row r="405" spans="1:13" hidden="1" x14ac:dyDescent="0.3">
      <c r="A405" s="16">
        <v>43017</v>
      </c>
      <c r="B405" t="s">
        <v>7</v>
      </c>
      <c r="C405" t="s">
        <v>282</v>
      </c>
      <c r="D405" t="s">
        <v>134</v>
      </c>
      <c r="E405" t="s">
        <v>283</v>
      </c>
      <c r="F405" s="5">
        <v>5162402</v>
      </c>
      <c r="G405" t="str">
        <f>VLOOKUP(F405,'группы товаров'!$A$1:$C$88,2,0)</f>
        <v>Лимонно-апельсиновый</v>
      </c>
      <c r="H405" t="str">
        <f>VLOOKUP(Таблица1[[#This Row],[Код товара]],Группа_Товаров,3,0)</f>
        <v>Отливная</v>
      </c>
      <c r="I405" t="s">
        <v>8</v>
      </c>
      <c r="J405">
        <v>3.2</v>
      </c>
      <c r="K405" s="6">
        <v>256.55600000000004</v>
      </c>
      <c r="L405" s="6">
        <v>298</v>
      </c>
      <c r="M405" s="23">
        <f>Таблица1[[#This Row],[Сумма в ценах продажи]]-Таблица1[[#This Row],[Сумма в ценах закупки]]</f>
        <v>41.44399999999996</v>
      </c>
    </row>
    <row r="406" spans="1:13" hidden="1" x14ac:dyDescent="0.3">
      <c r="A406" s="16">
        <v>43017</v>
      </c>
      <c r="B406" t="s">
        <v>24</v>
      </c>
      <c r="C406" t="s">
        <v>162</v>
      </c>
      <c r="D406" t="s">
        <v>134</v>
      </c>
      <c r="E406" t="s">
        <v>164</v>
      </c>
      <c r="F406" s="7">
        <v>1005712305</v>
      </c>
      <c r="G406" t="str">
        <f>VLOOKUP(F406,'группы товаров'!$A$1:$C$88,2,0)</f>
        <v>Золотой шедевр</v>
      </c>
      <c r="H406" t="str">
        <f>VLOOKUP(Таблица1[[#This Row],[Код товара]],Группа_Товаров,3,0)</f>
        <v>Глазированные</v>
      </c>
      <c r="I406" t="s">
        <v>8</v>
      </c>
      <c r="J406">
        <v>1.32</v>
      </c>
      <c r="K406" s="6">
        <v>200.27940000000001</v>
      </c>
      <c r="L406" s="6">
        <v>246.36</v>
      </c>
      <c r="M406" s="23">
        <f>Таблица1[[#This Row],[Сумма в ценах продажи]]-Таблица1[[#This Row],[Сумма в ценах закупки]]</f>
        <v>46.080600000000004</v>
      </c>
    </row>
    <row r="407" spans="1:13" hidden="1" x14ac:dyDescent="0.3">
      <c r="A407" s="16">
        <v>43017</v>
      </c>
      <c r="B407" t="s">
        <v>7</v>
      </c>
      <c r="C407" t="s">
        <v>288</v>
      </c>
      <c r="D407" t="s">
        <v>134</v>
      </c>
      <c r="E407" t="s">
        <v>289</v>
      </c>
      <c r="F407" s="7">
        <v>260200</v>
      </c>
      <c r="G407" t="str">
        <f>VLOOKUP(F407,'группы товаров'!$A$1:$C$88,2,0)</f>
        <v>Медовая дыня</v>
      </c>
      <c r="H407" t="str">
        <f>VLOOKUP(Таблица1[[#This Row],[Код товара]],Группа_Товаров,3,0)</f>
        <v>Отливная</v>
      </c>
      <c r="I407" t="s">
        <v>8</v>
      </c>
      <c r="J407">
        <v>6</v>
      </c>
      <c r="K407" s="6">
        <v>492.2328</v>
      </c>
      <c r="L407" s="6">
        <v>549.6</v>
      </c>
      <c r="M407" s="23">
        <f>Таблица1[[#This Row],[Сумма в ценах продажи]]-Таблица1[[#This Row],[Сумма в ценах закупки]]</f>
        <v>57.367200000000025</v>
      </c>
    </row>
    <row r="408" spans="1:13" hidden="1" x14ac:dyDescent="0.3">
      <c r="A408" s="16">
        <v>43017</v>
      </c>
      <c r="B408" t="s">
        <v>7</v>
      </c>
      <c r="C408" t="s">
        <v>280</v>
      </c>
      <c r="D408" t="s">
        <v>134</v>
      </c>
      <c r="E408" t="s">
        <v>281</v>
      </c>
      <c r="F408" s="7">
        <v>1005300500</v>
      </c>
      <c r="G408" t="str">
        <f>VLOOKUP(F408,'группы товаров'!$A$1:$C$88,2,0)</f>
        <v>Рококо</v>
      </c>
      <c r="H408" t="str">
        <f>VLOOKUP(Таблица1[[#This Row],[Код товара]],Группа_Товаров,3,0)</f>
        <v>Кремовые</v>
      </c>
      <c r="I408" t="s">
        <v>8</v>
      </c>
      <c r="J408">
        <v>5</v>
      </c>
      <c r="K408" s="6">
        <v>384.52300000000002</v>
      </c>
      <c r="L408" s="6">
        <v>444.8</v>
      </c>
      <c r="M408" s="23">
        <f>Таблица1[[#This Row],[Сумма в ценах продажи]]-Таблица1[[#This Row],[Сумма в ценах закупки]]</f>
        <v>60.276999999999987</v>
      </c>
    </row>
    <row r="409" spans="1:13" hidden="1" x14ac:dyDescent="0.3">
      <c r="A409" s="16">
        <v>43017</v>
      </c>
      <c r="B409" t="s">
        <v>23</v>
      </c>
      <c r="C409" t="s">
        <v>226</v>
      </c>
      <c r="D409" t="s">
        <v>134</v>
      </c>
      <c r="E409" t="s">
        <v>227</v>
      </c>
      <c r="F409" s="5">
        <v>1005052600</v>
      </c>
      <c r="G409" t="str">
        <f>VLOOKUP(F409,'группы товаров'!$A$1:$C$88,2,0)</f>
        <v>Желе апельсина</v>
      </c>
      <c r="H409" t="str">
        <f>VLOOKUP(Таблица1[[#This Row],[Код товара]],Группа_Товаров,3,0)</f>
        <v>Помадка</v>
      </c>
      <c r="I409" t="s">
        <v>8</v>
      </c>
      <c r="J409">
        <v>3.5</v>
      </c>
      <c r="K409" s="6">
        <v>355.07740000000001</v>
      </c>
      <c r="L409" s="6">
        <v>422.625</v>
      </c>
      <c r="M409" s="23">
        <f>Таблица1[[#This Row],[Сумма в ценах продажи]]-Таблица1[[#This Row],[Сумма в ценах закупки]]</f>
        <v>67.547599999999989</v>
      </c>
    </row>
    <row r="410" spans="1:13" hidden="1" x14ac:dyDescent="0.3">
      <c r="A410" s="16">
        <v>43017</v>
      </c>
      <c r="B410" t="s">
        <v>16</v>
      </c>
      <c r="C410" t="s">
        <v>162</v>
      </c>
      <c r="D410" t="s">
        <v>134</v>
      </c>
      <c r="E410" t="s">
        <v>164</v>
      </c>
      <c r="F410" s="7">
        <v>20100</v>
      </c>
      <c r="G410" t="str">
        <f>VLOOKUP(F410,'группы товаров'!$A$1:$C$88,2,0)</f>
        <v xml:space="preserve">Карамель дюшес </v>
      </c>
      <c r="H410" t="str">
        <f>VLOOKUP(Таблица1[[#This Row],[Код товара]],Группа_Товаров,3,0)</f>
        <v>Леденцовая</v>
      </c>
      <c r="I410" t="s">
        <v>8</v>
      </c>
      <c r="J410">
        <v>3</v>
      </c>
      <c r="K410" s="6">
        <v>163.91730000000001</v>
      </c>
      <c r="L410" s="6">
        <v>234.6</v>
      </c>
      <c r="M410" s="23">
        <f>Таблица1[[#This Row],[Сумма в ценах продажи]]-Таблица1[[#This Row],[Сумма в ценах закупки]]</f>
        <v>70.682699999999983</v>
      </c>
    </row>
    <row r="411" spans="1:13" hidden="1" x14ac:dyDescent="0.3">
      <c r="A411" s="16">
        <v>43017</v>
      </c>
      <c r="B411" t="s">
        <v>7</v>
      </c>
      <c r="C411" t="s">
        <v>149</v>
      </c>
      <c r="D411" t="s">
        <v>134</v>
      </c>
      <c r="E411" t="s">
        <v>150</v>
      </c>
      <c r="F411" s="5">
        <v>5162402</v>
      </c>
      <c r="G411" t="str">
        <f>VLOOKUP(F411,'группы товаров'!$A$1:$C$88,2,0)</f>
        <v>Лимонно-апельсиновый</v>
      </c>
      <c r="H411" t="str">
        <f>VLOOKUP(Таблица1[[#This Row],[Код товара]],Группа_Товаров,3,0)</f>
        <v>Отливная</v>
      </c>
      <c r="I411" t="s">
        <v>8</v>
      </c>
      <c r="J411">
        <v>6.4</v>
      </c>
      <c r="K411" s="6">
        <v>520.21600000000001</v>
      </c>
      <c r="L411" s="6">
        <v>596</v>
      </c>
      <c r="M411" s="23">
        <f>Таблица1[[#This Row],[Сумма в ценах продажи]]-Таблица1[[#This Row],[Сумма в ценах закупки]]</f>
        <v>75.783999999999992</v>
      </c>
    </row>
    <row r="412" spans="1:13" hidden="1" x14ac:dyDescent="0.3">
      <c r="A412" s="16">
        <v>43017</v>
      </c>
      <c r="B412" t="s">
        <v>7</v>
      </c>
      <c r="C412" t="s">
        <v>155</v>
      </c>
      <c r="D412" t="s">
        <v>156</v>
      </c>
      <c r="E412" t="s">
        <v>157</v>
      </c>
      <c r="F412" s="7">
        <v>5162402</v>
      </c>
      <c r="G412" t="str">
        <f>VLOOKUP(F412,'группы товаров'!$A$1:$C$88,2,0)</f>
        <v>Лимонно-апельсиновый</v>
      </c>
      <c r="H412" t="str">
        <f>VLOOKUP(Таблица1[[#This Row],[Код товара]],Группа_Товаров,3,0)</f>
        <v>Отливная</v>
      </c>
      <c r="I412" t="s">
        <v>8</v>
      </c>
      <c r="J412">
        <v>3.01</v>
      </c>
      <c r="K412" s="6">
        <v>747.80510000000004</v>
      </c>
      <c r="L412" s="6">
        <v>834.75</v>
      </c>
      <c r="M412" s="23">
        <f>Таблица1[[#This Row],[Сумма в ценах продажи]]-Таблица1[[#This Row],[Сумма в ценах закупки]]</f>
        <v>86.944899999999961</v>
      </c>
    </row>
    <row r="413" spans="1:13" hidden="1" x14ac:dyDescent="0.3">
      <c r="A413" s="16">
        <v>43017</v>
      </c>
      <c r="B413" t="s">
        <v>7</v>
      </c>
      <c r="C413" t="s">
        <v>270</v>
      </c>
      <c r="D413" t="s">
        <v>134</v>
      </c>
      <c r="E413" t="s">
        <v>271</v>
      </c>
      <c r="F413" s="7">
        <v>5162402</v>
      </c>
      <c r="G413" t="str">
        <f>VLOOKUP(F413,'группы товаров'!$A$1:$C$88,2,0)</f>
        <v>Лимонно-апельсиновый</v>
      </c>
      <c r="H413" t="str">
        <f>VLOOKUP(Таблица1[[#This Row],[Код товара]],Группа_Товаров,3,0)</f>
        <v>Отливная</v>
      </c>
      <c r="I413" t="s">
        <v>8</v>
      </c>
      <c r="J413">
        <v>5</v>
      </c>
      <c r="K413" s="6">
        <v>345.245</v>
      </c>
      <c r="L413" s="6">
        <v>436.5</v>
      </c>
      <c r="M413" s="23">
        <f>Таблица1[[#This Row],[Сумма в ценах продажи]]-Таблица1[[#This Row],[Сумма в ценах закупки]]</f>
        <v>91.254999999999995</v>
      </c>
    </row>
    <row r="414" spans="1:13" hidden="1" x14ac:dyDescent="0.3">
      <c r="A414" s="16">
        <v>43017</v>
      </c>
      <c r="B414" t="s">
        <v>7</v>
      </c>
      <c r="C414" t="s">
        <v>165</v>
      </c>
      <c r="D414" t="s">
        <v>134</v>
      </c>
      <c r="E414" t="s">
        <v>166</v>
      </c>
      <c r="F414" s="7">
        <v>1005040400</v>
      </c>
      <c r="G414" t="str">
        <f>VLOOKUP(F414,'группы товаров'!$A$1:$C$88,2,0)</f>
        <v>Ласточка</v>
      </c>
      <c r="H414" t="str">
        <f>VLOOKUP(Таблица1[[#This Row],[Код товара]],Группа_Товаров,3,0)</f>
        <v>Глазированные</v>
      </c>
      <c r="I414" t="s">
        <v>8</v>
      </c>
      <c r="J414">
        <v>2.198</v>
      </c>
      <c r="K414" s="6">
        <v>854.55439999999999</v>
      </c>
      <c r="L414" s="6">
        <v>972.02</v>
      </c>
      <c r="M414" s="23">
        <f>Таблица1[[#This Row],[Сумма в ценах продажи]]-Таблица1[[#This Row],[Сумма в ценах закупки]]</f>
        <v>117.46559999999999</v>
      </c>
    </row>
    <row r="415" spans="1:13" hidden="1" x14ac:dyDescent="0.3">
      <c r="A415" s="16">
        <v>43014</v>
      </c>
      <c r="B415" t="s">
        <v>28</v>
      </c>
      <c r="C415" t="s">
        <v>509</v>
      </c>
      <c r="D415" t="s">
        <v>147</v>
      </c>
      <c r="E415" t="s">
        <v>510</v>
      </c>
      <c r="F415" s="7">
        <v>220000</v>
      </c>
      <c r="G415" t="str">
        <f>VLOOKUP(F415,'группы товаров'!$A$1:$C$88,2,0)</f>
        <v>Сливки-апельсин</v>
      </c>
      <c r="H415" t="str">
        <f>VLOOKUP(Таблица1[[#This Row],[Код товара]],Группа_Товаров,3,0)</f>
        <v>Отливная</v>
      </c>
      <c r="I415" t="s">
        <v>8</v>
      </c>
      <c r="J415">
        <v>0.4</v>
      </c>
      <c r="K415" s="6">
        <v>43.861499999999999</v>
      </c>
      <c r="L415" s="6">
        <v>52.9</v>
      </c>
      <c r="M415" s="23">
        <f>Таблица1[[#This Row],[Сумма в ценах продажи]]-Таблица1[[#This Row],[Сумма в ценах закупки]]</f>
        <v>9.0384999999999991</v>
      </c>
    </row>
    <row r="416" spans="1:13" hidden="1" x14ac:dyDescent="0.3">
      <c r="A416" s="16">
        <v>43014</v>
      </c>
      <c r="B416" t="s">
        <v>10</v>
      </c>
      <c r="C416" t="s">
        <v>702</v>
      </c>
      <c r="D416" t="s">
        <v>147</v>
      </c>
      <c r="E416" t="s">
        <v>703</v>
      </c>
      <c r="F416" s="8">
        <v>1500000001</v>
      </c>
      <c r="G416" t="str">
        <f>VLOOKUP(F416,'группы товаров'!$A$1:$C$88,2,0)</f>
        <v>Рулет шоколадный</v>
      </c>
      <c r="H416" t="str">
        <f>VLOOKUP(Таблица1[[#This Row],[Код товара]],Группа_Товаров,3,0)</f>
        <v>Бисквиты</v>
      </c>
      <c r="I416" t="s">
        <v>8</v>
      </c>
      <c r="J416">
        <v>3</v>
      </c>
      <c r="K416" s="6">
        <v>286.12470000000002</v>
      </c>
      <c r="L416" s="6">
        <v>336.6</v>
      </c>
      <c r="M416" s="23">
        <f>Таблица1[[#This Row],[Сумма в ценах продажи]]-Таблица1[[#This Row],[Сумма в ценах закупки]]</f>
        <v>50.475300000000004</v>
      </c>
    </row>
    <row r="417" spans="1:13" hidden="1" x14ac:dyDescent="0.3">
      <c r="A417" s="16">
        <v>43014</v>
      </c>
      <c r="B417" t="s">
        <v>7</v>
      </c>
      <c r="C417" t="s">
        <v>222</v>
      </c>
      <c r="D417" t="s">
        <v>134</v>
      </c>
      <c r="E417" t="s">
        <v>223</v>
      </c>
      <c r="F417" s="7">
        <v>580000</v>
      </c>
      <c r="G417" t="str">
        <f>VLOOKUP(F417,'группы товаров'!$A$1:$C$88,2,0)</f>
        <v>Вишня</v>
      </c>
      <c r="H417" t="str">
        <f>VLOOKUP(Таблица1[[#This Row],[Код товара]],Группа_Товаров,3,0)</f>
        <v>Желейные</v>
      </c>
      <c r="I417" t="s">
        <v>8</v>
      </c>
      <c r="J417">
        <v>5</v>
      </c>
      <c r="K417" s="6">
        <v>395.9</v>
      </c>
      <c r="L417" s="6">
        <v>450.25</v>
      </c>
      <c r="M417" s="23">
        <f>Таблица1[[#This Row],[Сумма в ценах продажи]]-Таблица1[[#This Row],[Сумма в ценах закупки]]</f>
        <v>54.350000000000023</v>
      </c>
    </row>
    <row r="418" spans="1:13" hidden="1" x14ac:dyDescent="0.3">
      <c r="A418" s="16">
        <v>43014</v>
      </c>
      <c r="B418" t="s">
        <v>24</v>
      </c>
      <c r="C418" t="s">
        <v>140</v>
      </c>
      <c r="D418" t="s">
        <v>134</v>
      </c>
      <c r="E418" t="s">
        <v>141</v>
      </c>
      <c r="F418" s="7">
        <v>260000</v>
      </c>
      <c r="G418" t="str">
        <f>VLOOKUP(F418,'группы товаров'!$A$1:$C$88,2,0)</f>
        <v xml:space="preserve">Банан-клубника </v>
      </c>
      <c r="H418" t="str">
        <f>VLOOKUP(Таблица1[[#This Row],[Код товара]],Группа_Товаров,3,0)</f>
        <v>Отливная</v>
      </c>
      <c r="I418" t="s">
        <v>8</v>
      </c>
      <c r="J418">
        <v>1.29</v>
      </c>
      <c r="K418" s="6">
        <v>320.48790000000002</v>
      </c>
      <c r="L418" s="6">
        <v>394.17</v>
      </c>
      <c r="M418" s="23">
        <f>Таблица1[[#This Row],[Сумма в ценах продажи]]-Таблица1[[#This Row],[Сумма в ценах закупки]]</f>
        <v>73.682099999999991</v>
      </c>
    </row>
    <row r="419" spans="1:13" hidden="1" x14ac:dyDescent="0.3">
      <c r="A419" s="16">
        <v>43014</v>
      </c>
      <c r="B419" t="s">
        <v>7</v>
      </c>
      <c r="C419" t="s">
        <v>476</v>
      </c>
      <c r="D419" t="s">
        <v>147</v>
      </c>
      <c r="E419" t="s">
        <v>477</v>
      </c>
      <c r="F419" s="7">
        <v>1005040400</v>
      </c>
      <c r="G419" t="str">
        <f>VLOOKUP(F419,'группы товаров'!$A$1:$C$88,2,0)</f>
        <v>Ласточка</v>
      </c>
      <c r="H419" t="str">
        <f>VLOOKUP(Таблица1[[#This Row],[Код товара]],Группа_Товаров,3,0)</f>
        <v>Глазированные</v>
      </c>
      <c r="I419" t="s">
        <v>8</v>
      </c>
      <c r="J419">
        <v>5</v>
      </c>
      <c r="K419" s="6">
        <v>610.54499999999996</v>
      </c>
      <c r="L419" s="6">
        <v>694.4</v>
      </c>
      <c r="M419" s="23">
        <f>Таблица1[[#This Row],[Сумма в ценах продажи]]-Таблица1[[#This Row],[Сумма в ценах закупки]]</f>
        <v>83.855000000000018</v>
      </c>
    </row>
    <row r="420" spans="1:13" hidden="1" x14ac:dyDescent="0.3">
      <c r="A420" s="16">
        <v>43014</v>
      </c>
      <c r="B420" t="s">
        <v>7</v>
      </c>
      <c r="C420" t="s">
        <v>191</v>
      </c>
      <c r="D420" t="s">
        <v>156</v>
      </c>
      <c r="E420" t="s">
        <v>192</v>
      </c>
      <c r="F420" s="7">
        <v>1005040500</v>
      </c>
      <c r="G420" t="str">
        <f>VLOOKUP(F420,'группы товаров'!$A$1:$C$88,2,0)</f>
        <v>Пилот</v>
      </c>
      <c r="H420" t="str">
        <f>VLOOKUP(Таблица1[[#This Row],[Код товара]],Группа_Товаров,3,0)</f>
        <v>Глазированные</v>
      </c>
      <c r="I420" t="s">
        <v>8</v>
      </c>
      <c r="J420">
        <v>4.8</v>
      </c>
      <c r="K420" s="6">
        <v>755.52</v>
      </c>
      <c r="L420" s="6">
        <v>859.2</v>
      </c>
      <c r="M420" s="23">
        <f>Таблица1[[#This Row],[Сумма в ценах продажи]]-Таблица1[[#This Row],[Сумма в ценах закупки]]</f>
        <v>103.68000000000006</v>
      </c>
    </row>
    <row r="421" spans="1:13" hidden="1" x14ac:dyDescent="0.3">
      <c r="A421" s="16">
        <v>43014</v>
      </c>
      <c r="B421" t="s">
        <v>22</v>
      </c>
      <c r="C421" t="s">
        <v>346</v>
      </c>
      <c r="D421" t="s">
        <v>156</v>
      </c>
      <c r="E421" t="s">
        <v>347</v>
      </c>
      <c r="F421" s="7">
        <v>1005053500</v>
      </c>
      <c r="G421" t="str">
        <f>VLOOKUP(F421,'группы товаров'!$A$1:$C$88,2,0)</f>
        <v>Тоффи в помаде</v>
      </c>
      <c r="H421" t="str">
        <f>VLOOKUP(Таблица1[[#This Row],[Код товара]],Группа_Товаров,3,0)</f>
        <v>Помадка</v>
      </c>
      <c r="I421" t="s">
        <v>8</v>
      </c>
      <c r="J421">
        <v>5</v>
      </c>
      <c r="K421" s="6">
        <v>348.66500000000002</v>
      </c>
      <c r="L421" s="6">
        <v>477.25</v>
      </c>
      <c r="M421" s="23">
        <f>Таблица1[[#This Row],[Сумма в ценах продажи]]-Таблица1[[#This Row],[Сумма в ценах закупки]]</f>
        <v>128.58499999999998</v>
      </c>
    </row>
    <row r="422" spans="1:13" hidden="1" x14ac:dyDescent="0.3">
      <c r="A422" s="16">
        <v>43014</v>
      </c>
      <c r="B422" t="s">
        <v>7</v>
      </c>
      <c r="C422" t="s">
        <v>151</v>
      </c>
      <c r="D422" t="s">
        <v>134</v>
      </c>
      <c r="E422" t="s">
        <v>152</v>
      </c>
      <c r="F422" s="5">
        <v>1005400001</v>
      </c>
      <c r="G422" t="str">
        <f>VLOOKUP(F422,'группы товаров'!$A$1:$C$88,2,0)</f>
        <v>Лесной орех</v>
      </c>
      <c r="H422" t="str">
        <f>VLOOKUP(Таблица1[[#This Row],[Код товара]],Группа_Товаров,3,0)</f>
        <v>Кремовые</v>
      </c>
      <c r="I422" t="s">
        <v>8</v>
      </c>
      <c r="J422">
        <v>4.5999999999999996</v>
      </c>
      <c r="K422" s="6">
        <v>1081.1663000000001</v>
      </c>
      <c r="L422" s="6">
        <v>1214.6300000000001</v>
      </c>
      <c r="M422" s="23">
        <f>Таблица1[[#This Row],[Сумма в ценах продажи]]-Таблица1[[#This Row],[Сумма в ценах закупки]]</f>
        <v>133.46370000000002</v>
      </c>
    </row>
    <row r="423" spans="1:13" hidden="1" x14ac:dyDescent="0.3">
      <c r="A423" s="16">
        <v>43014</v>
      </c>
      <c r="B423" t="s">
        <v>7</v>
      </c>
      <c r="C423" t="s">
        <v>138</v>
      </c>
      <c r="D423" t="s">
        <v>134</v>
      </c>
      <c r="E423" t="s">
        <v>139</v>
      </c>
      <c r="F423" s="5">
        <v>580000</v>
      </c>
      <c r="G423" t="str">
        <f>VLOOKUP(F423,'группы товаров'!$A$1:$C$88,2,0)</f>
        <v>Вишня</v>
      </c>
      <c r="H423" t="str">
        <f>VLOOKUP(Таблица1[[#This Row],[Код товара]],Группа_Товаров,3,0)</f>
        <v>Желейные</v>
      </c>
      <c r="I423" t="s">
        <v>8</v>
      </c>
      <c r="J423">
        <v>16</v>
      </c>
      <c r="K423" s="6">
        <v>1190.6112000000001</v>
      </c>
      <c r="L423" s="6">
        <v>1347.36</v>
      </c>
      <c r="M423" s="23">
        <f>Таблица1[[#This Row],[Сумма в ценах продажи]]-Таблица1[[#This Row],[Сумма в ценах закупки]]</f>
        <v>156.74879999999985</v>
      </c>
    </row>
    <row r="424" spans="1:13" hidden="1" x14ac:dyDescent="0.3">
      <c r="A424" s="16">
        <v>43014</v>
      </c>
      <c r="B424" t="s">
        <v>7</v>
      </c>
      <c r="C424" t="s">
        <v>282</v>
      </c>
      <c r="D424" t="s">
        <v>134</v>
      </c>
      <c r="E424" t="s">
        <v>283</v>
      </c>
      <c r="F424" s="7">
        <v>1005212000</v>
      </c>
      <c r="G424" t="str">
        <f>VLOOKUP(F424,'группы товаров'!$A$1:$C$88,2,0)</f>
        <v xml:space="preserve">Знаки Зодиака </v>
      </c>
      <c r="H424" t="str">
        <f>VLOOKUP(Таблица1[[#This Row],[Код товара]],Группа_Товаров,3,0)</f>
        <v>Вафельные</v>
      </c>
      <c r="I424" t="s">
        <v>8</v>
      </c>
      <c r="J424">
        <v>24</v>
      </c>
      <c r="K424" s="6">
        <v>1281.9992</v>
      </c>
      <c r="L424" s="6">
        <v>1452.56</v>
      </c>
      <c r="M424" s="23">
        <f>Таблица1[[#This Row],[Сумма в ценах продажи]]-Таблица1[[#This Row],[Сумма в ценах закупки]]</f>
        <v>170.56079999999997</v>
      </c>
    </row>
    <row r="425" spans="1:13" hidden="1" x14ac:dyDescent="0.3">
      <c r="A425" s="16">
        <v>43014</v>
      </c>
      <c r="B425" t="s">
        <v>7</v>
      </c>
      <c r="C425" t="s">
        <v>207</v>
      </c>
      <c r="D425" t="s">
        <v>208</v>
      </c>
      <c r="E425" t="s">
        <v>209</v>
      </c>
      <c r="F425" s="7">
        <v>1005040700</v>
      </c>
      <c r="G425" t="str">
        <f>VLOOKUP(F425,'группы товаров'!$A$1:$C$88,2,0)</f>
        <v>Буревестник</v>
      </c>
      <c r="H425" t="str">
        <f>VLOOKUP(Таблица1[[#This Row],[Код товара]],Группа_Товаров,3,0)</f>
        <v>Глазированные</v>
      </c>
      <c r="I425" t="s">
        <v>8</v>
      </c>
      <c r="J425">
        <v>15</v>
      </c>
      <c r="K425" s="6">
        <v>1765.4749999999999</v>
      </c>
      <c r="L425" s="6">
        <v>1976.25</v>
      </c>
      <c r="M425" s="23">
        <f>Таблица1[[#This Row],[Сумма в ценах продажи]]-Таблица1[[#This Row],[Сумма в ценах закупки]]</f>
        <v>210.77500000000009</v>
      </c>
    </row>
    <row r="426" spans="1:13" hidden="1" x14ac:dyDescent="0.3">
      <c r="A426" s="16">
        <v>43014</v>
      </c>
      <c r="B426" t="s">
        <v>7</v>
      </c>
      <c r="C426" t="s">
        <v>179</v>
      </c>
      <c r="D426" t="s">
        <v>131</v>
      </c>
      <c r="E426" t="s">
        <v>180</v>
      </c>
      <c r="F426" s="7">
        <v>1005212101</v>
      </c>
      <c r="G426" t="str">
        <f>VLOOKUP(F426,'группы товаров'!$A$1:$C$88,2,0)</f>
        <v>Зеленый петушок</v>
      </c>
      <c r="H426" t="str">
        <f>VLOOKUP(Таблица1[[#This Row],[Код товара]],Группа_Товаров,3,0)</f>
        <v>Вафельные</v>
      </c>
      <c r="I426" t="s">
        <v>8</v>
      </c>
      <c r="J426">
        <v>8</v>
      </c>
      <c r="K426" s="6">
        <v>1640</v>
      </c>
      <c r="L426" s="6">
        <v>1866.4</v>
      </c>
      <c r="M426" s="23">
        <f>Таблица1[[#This Row],[Сумма в ценах продажи]]-Таблица1[[#This Row],[Сумма в ценах закупки]]</f>
        <v>226.40000000000009</v>
      </c>
    </row>
    <row r="427" spans="1:13" hidden="1" x14ac:dyDescent="0.3">
      <c r="A427" s="16">
        <v>43013</v>
      </c>
      <c r="B427" t="s">
        <v>18</v>
      </c>
      <c r="C427" t="s">
        <v>270</v>
      </c>
      <c r="D427" t="s">
        <v>134</v>
      </c>
      <c r="E427" t="s">
        <v>271</v>
      </c>
      <c r="F427" s="7">
        <v>1005052600</v>
      </c>
      <c r="G427" t="str">
        <f>VLOOKUP(F427,'группы товаров'!$A$1:$C$88,2,0)</f>
        <v>Желе апельсина</v>
      </c>
      <c r="H427" t="str">
        <f>VLOOKUP(Таблица1[[#This Row],[Код товара]],Группа_Товаров,3,0)</f>
        <v>Помадка</v>
      </c>
      <c r="I427" t="s">
        <v>8</v>
      </c>
      <c r="J427">
        <v>1</v>
      </c>
      <c r="K427" s="6">
        <v>95.395200000000003</v>
      </c>
      <c r="L427" s="6">
        <v>113.89</v>
      </c>
      <c r="M427" s="23">
        <f>Таблица1[[#This Row],[Сумма в ценах продажи]]-Таблица1[[#This Row],[Сумма в ценах закупки]]</f>
        <v>18.494799999999998</v>
      </c>
    </row>
    <row r="428" spans="1:13" hidden="1" x14ac:dyDescent="0.3">
      <c r="A428" s="16">
        <v>43013</v>
      </c>
      <c r="B428" t="s">
        <v>7</v>
      </c>
      <c r="C428" t="s">
        <v>311</v>
      </c>
      <c r="D428" t="s">
        <v>134</v>
      </c>
      <c r="E428" t="s">
        <v>312</v>
      </c>
      <c r="F428" s="5">
        <v>1005040700</v>
      </c>
      <c r="G428" t="str">
        <f>VLOOKUP(F428,'группы товаров'!$A$1:$C$88,2,0)</f>
        <v>Буревестник</v>
      </c>
      <c r="H428" t="str">
        <f>VLOOKUP(Таблица1[[#This Row],[Код товара]],Группа_Товаров,3,0)</f>
        <v>Глазированные</v>
      </c>
      <c r="I428" t="s">
        <v>8</v>
      </c>
      <c r="J428">
        <v>3</v>
      </c>
      <c r="K428" s="6">
        <v>214.62</v>
      </c>
      <c r="L428" s="6">
        <v>244.11</v>
      </c>
      <c r="M428" s="23">
        <f>Таблица1[[#This Row],[Сумма в ценах продажи]]-Таблица1[[#This Row],[Сумма в ценах закупки]]</f>
        <v>29.490000000000009</v>
      </c>
    </row>
    <row r="429" spans="1:13" hidden="1" x14ac:dyDescent="0.3">
      <c r="A429" s="16">
        <v>43013</v>
      </c>
      <c r="B429" t="s">
        <v>7</v>
      </c>
      <c r="C429" t="s">
        <v>195</v>
      </c>
      <c r="D429" t="s">
        <v>131</v>
      </c>
      <c r="E429" t="s">
        <v>196</v>
      </c>
      <c r="F429" s="5">
        <v>1005040500</v>
      </c>
      <c r="G429" t="str">
        <f>VLOOKUP(F429,'группы товаров'!$A$1:$C$88,2,0)</f>
        <v>Пилот</v>
      </c>
      <c r="H429" t="str">
        <f>VLOOKUP(Таблица1[[#This Row],[Код товара]],Группа_Товаров,3,0)</f>
        <v>Глазированные</v>
      </c>
      <c r="I429" t="s">
        <v>8</v>
      </c>
      <c r="J429">
        <v>3</v>
      </c>
      <c r="K429" s="6">
        <v>214.62</v>
      </c>
      <c r="L429" s="6">
        <v>244.11</v>
      </c>
      <c r="M429" s="23">
        <f>Таблица1[[#This Row],[Сумма в ценах продажи]]-Таблица1[[#This Row],[Сумма в ценах закупки]]</f>
        <v>29.490000000000009</v>
      </c>
    </row>
    <row r="430" spans="1:13" hidden="1" x14ac:dyDescent="0.3">
      <c r="A430" s="16">
        <v>43013</v>
      </c>
      <c r="B430" t="s">
        <v>18</v>
      </c>
      <c r="C430" t="s">
        <v>171</v>
      </c>
      <c r="D430" t="s">
        <v>131</v>
      </c>
      <c r="E430" t="s">
        <v>172</v>
      </c>
      <c r="F430" s="7">
        <v>1005040600</v>
      </c>
      <c r="G430" t="str">
        <f>VLOOKUP(F430,'группы товаров'!$A$1:$C$88,2,0)</f>
        <v xml:space="preserve">Морская звезда </v>
      </c>
      <c r="H430" t="str">
        <f>VLOOKUP(Таблица1[[#This Row],[Код товара]],Группа_Товаров,3,0)</f>
        <v>Глазированные</v>
      </c>
      <c r="I430" t="s">
        <v>8</v>
      </c>
      <c r="J430">
        <v>4</v>
      </c>
      <c r="K430" s="6">
        <v>213.65960000000001</v>
      </c>
      <c r="L430" s="6">
        <v>255.12</v>
      </c>
      <c r="M430" s="23">
        <f>Таблица1[[#This Row],[Сумма в ценах продажи]]-Таблица1[[#This Row],[Сумма в ценах закупки]]</f>
        <v>41.460399999999993</v>
      </c>
    </row>
    <row r="431" spans="1:13" hidden="1" x14ac:dyDescent="0.3">
      <c r="A431" s="16">
        <v>43013</v>
      </c>
      <c r="B431" t="s">
        <v>22</v>
      </c>
      <c r="C431" t="s">
        <v>171</v>
      </c>
      <c r="D431" t="s">
        <v>131</v>
      </c>
      <c r="E431" t="s">
        <v>172</v>
      </c>
      <c r="F431" s="7">
        <v>1005040900</v>
      </c>
      <c r="G431" t="str">
        <f>VLOOKUP(F431,'группы товаров'!$A$1:$C$88,2,0)</f>
        <v xml:space="preserve">Ромашка </v>
      </c>
      <c r="H431" t="str">
        <f>VLOOKUP(Таблица1[[#This Row],[Код товара]],Группа_Товаров,3,0)</f>
        <v>Глазированные</v>
      </c>
      <c r="I431" t="s">
        <v>8</v>
      </c>
      <c r="J431">
        <v>8</v>
      </c>
      <c r="K431" s="6">
        <v>427.28320000000002</v>
      </c>
      <c r="L431" s="6">
        <v>515.20000000000005</v>
      </c>
      <c r="M431" s="23">
        <f>Таблица1[[#This Row],[Сумма в ценах продажи]]-Таблица1[[#This Row],[Сумма в ценах закупки]]</f>
        <v>87.916800000000023</v>
      </c>
    </row>
    <row r="432" spans="1:13" hidden="1" x14ac:dyDescent="0.3">
      <c r="A432" s="16">
        <v>43013</v>
      </c>
      <c r="B432" t="s">
        <v>12</v>
      </c>
      <c r="C432" t="s">
        <v>244</v>
      </c>
      <c r="D432" t="s">
        <v>134</v>
      </c>
      <c r="E432" t="s">
        <v>245</v>
      </c>
      <c r="F432" s="5">
        <v>280500</v>
      </c>
      <c r="G432" t="str">
        <f>VLOOKUP(F432,'группы товаров'!$A$1:$C$88,2,0)</f>
        <v>Шипучка микс</v>
      </c>
      <c r="H432" t="str">
        <f>VLOOKUP(Таблица1[[#This Row],[Код товара]],Группа_Товаров,3,0)</f>
        <v>Леденцовая</v>
      </c>
      <c r="I432" t="s">
        <v>8</v>
      </c>
      <c r="J432">
        <v>5</v>
      </c>
      <c r="K432" s="6">
        <v>364.6</v>
      </c>
      <c r="L432" s="6">
        <v>457.75</v>
      </c>
      <c r="M432" s="23">
        <f>Таблица1[[#This Row],[Сумма в ценах продажи]]-Таблица1[[#This Row],[Сумма в ценах закупки]]</f>
        <v>93.149999999999977</v>
      </c>
    </row>
    <row r="433" spans="1:13" hidden="1" x14ac:dyDescent="0.3">
      <c r="A433" s="16">
        <v>43013</v>
      </c>
      <c r="B433" t="s">
        <v>24</v>
      </c>
      <c r="C433" t="s">
        <v>248</v>
      </c>
      <c r="D433" t="s">
        <v>156</v>
      </c>
      <c r="E433" t="s">
        <v>249</v>
      </c>
      <c r="F433" s="7">
        <v>260100</v>
      </c>
      <c r="G433" t="str">
        <f>VLOOKUP(F433,'группы товаров'!$A$1:$C$88,2,0)</f>
        <v xml:space="preserve">Банан-вишня </v>
      </c>
      <c r="H433" t="str">
        <f>VLOOKUP(Таблица1[[#This Row],[Код товара]],Группа_Товаров,3,0)</f>
        <v>Отливная</v>
      </c>
      <c r="I433" t="s">
        <v>8</v>
      </c>
      <c r="J433">
        <v>1.72</v>
      </c>
      <c r="K433" s="6">
        <v>427.31720000000001</v>
      </c>
      <c r="L433" s="6">
        <v>525.55999999999995</v>
      </c>
      <c r="M433" s="23">
        <f>Таблица1[[#This Row],[Сумма в ценах продажи]]-Таблица1[[#This Row],[Сумма в ценах закупки]]</f>
        <v>98.242799999999932</v>
      </c>
    </row>
    <row r="434" spans="1:13" hidden="1" x14ac:dyDescent="0.3">
      <c r="A434" s="16">
        <v>43013</v>
      </c>
      <c r="B434" t="s">
        <v>10</v>
      </c>
      <c r="C434" t="s">
        <v>153</v>
      </c>
      <c r="D434" t="s">
        <v>134</v>
      </c>
      <c r="E434" t="s">
        <v>154</v>
      </c>
      <c r="F434" s="7">
        <v>1005040200</v>
      </c>
      <c r="G434" t="str">
        <f>VLOOKUP(F434,'группы товаров'!$A$1:$C$88,2,0)</f>
        <v xml:space="preserve">Южный вечер </v>
      </c>
      <c r="H434" t="str">
        <f>VLOOKUP(Таблица1[[#This Row],[Код товара]],Группа_Товаров,3,0)</f>
        <v>Глазированные</v>
      </c>
      <c r="I434" t="s">
        <v>8</v>
      </c>
      <c r="J434">
        <v>3</v>
      </c>
      <c r="K434" s="6">
        <v>348.22470000000004</v>
      </c>
      <c r="L434" s="6">
        <v>455.43</v>
      </c>
      <c r="M434" s="23">
        <f>Таблица1[[#This Row],[Сумма в ценах продажи]]-Таблица1[[#This Row],[Сумма в ценах закупки]]</f>
        <v>107.20529999999997</v>
      </c>
    </row>
    <row r="435" spans="1:13" hidden="1" x14ac:dyDescent="0.3">
      <c r="A435" s="16">
        <v>43013</v>
      </c>
      <c r="B435" t="s">
        <v>7</v>
      </c>
      <c r="C435" t="s">
        <v>301</v>
      </c>
      <c r="D435" t="s">
        <v>134</v>
      </c>
      <c r="E435" t="s">
        <v>302</v>
      </c>
      <c r="F435" s="7">
        <v>260000</v>
      </c>
      <c r="G435" t="str">
        <f>VLOOKUP(F435,'группы товаров'!$A$1:$C$88,2,0)</f>
        <v xml:space="preserve">Банан-клубника </v>
      </c>
      <c r="H435" t="str">
        <f>VLOOKUP(Таблица1[[#This Row],[Код товара]],Группа_Товаров,3,0)</f>
        <v>Отливная</v>
      </c>
      <c r="I435" t="s">
        <v>8</v>
      </c>
      <c r="J435">
        <v>4</v>
      </c>
      <c r="K435" s="6">
        <v>934.8</v>
      </c>
      <c r="L435" s="6">
        <v>1063.2</v>
      </c>
      <c r="M435" s="23">
        <f>Таблица1[[#This Row],[Сумма в ценах продажи]]-Таблица1[[#This Row],[Сумма в ценах закупки]]</f>
        <v>128.40000000000009</v>
      </c>
    </row>
    <row r="436" spans="1:13" hidden="1" x14ac:dyDescent="0.3">
      <c r="A436" s="16">
        <v>43013</v>
      </c>
      <c r="B436" t="s">
        <v>7</v>
      </c>
      <c r="C436" t="s">
        <v>175</v>
      </c>
      <c r="D436" t="s">
        <v>134</v>
      </c>
      <c r="E436" t="s">
        <v>176</v>
      </c>
      <c r="F436" s="7">
        <v>1005040400</v>
      </c>
      <c r="G436" t="str">
        <f>VLOOKUP(F436,'группы товаров'!$A$1:$C$88,2,0)</f>
        <v>Ласточка</v>
      </c>
      <c r="H436" t="str">
        <f>VLOOKUP(Таблица1[[#This Row],[Код товара]],Группа_Товаров,3,0)</f>
        <v>Глазированные</v>
      </c>
      <c r="I436" t="s">
        <v>8</v>
      </c>
      <c r="J436">
        <v>9</v>
      </c>
      <c r="K436" s="6">
        <v>1240.6464000000001</v>
      </c>
      <c r="L436" s="6">
        <v>1413.72</v>
      </c>
      <c r="M436" s="23">
        <f>Таблица1[[#This Row],[Сумма в ценах продажи]]-Таблица1[[#This Row],[Сумма в ценах закупки]]</f>
        <v>173.07359999999994</v>
      </c>
    </row>
    <row r="437" spans="1:13" hidden="1" x14ac:dyDescent="0.3">
      <c r="A437" s="16">
        <v>43013</v>
      </c>
      <c r="B437" t="s">
        <v>7</v>
      </c>
      <c r="C437" t="s">
        <v>248</v>
      </c>
      <c r="D437" t="s">
        <v>156</v>
      </c>
      <c r="E437" t="s">
        <v>249</v>
      </c>
      <c r="F437" s="7">
        <v>260100</v>
      </c>
      <c r="G437" t="str">
        <f>VLOOKUP(F437,'группы товаров'!$A$1:$C$88,2,0)</f>
        <v xml:space="preserve">Банан-вишня </v>
      </c>
      <c r="H437" t="str">
        <f>VLOOKUP(Таблица1[[#This Row],[Код товара]],Группа_Товаров,3,0)</f>
        <v>Отливная</v>
      </c>
      <c r="I437" t="s">
        <v>8</v>
      </c>
      <c r="J437">
        <v>4.5999999999999996</v>
      </c>
      <c r="K437" s="6">
        <v>1316.367</v>
      </c>
      <c r="L437" s="6">
        <v>1497.4</v>
      </c>
      <c r="M437" s="23">
        <f>Таблица1[[#This Row],[Сумма в ценах продажи]]-Таблица1[[#This Row],[Сумма в ценах закупки]]</f>
        <v>181.03300000000013</v>
      </c>
    </row>
    <row r="438" spans="1:13" hidden="1" x14ac:dyDescent="0.3">
      <c r="A438" s="16">
        <v>43013</v>
      </c>
      <c r="B438" t="s">
        <v>18</v>
      </c>
      <c r="C438" t="s">
        <v>288</v>
      </c>
      <c r="D438" t="s">
        <v>134</v>
      </c>
      <c r="E438" t="s">
        <v>289</v>
      </c>
      <c r="F438" s="5">
        <v>1005040200</v>
      </c>
      <c r="G438" t="str">
        <f>VLOOKUP(F438,'группы товаров'!$A$1:$C$88,2,0)</f>
        <v xml:space="preserve">Южный вечер </v>
      </c>
      <c r="H438" t="str">
        <f>VLOOKUP(Таблица1[[#This Row],[Код товара]],Группа_Товаров,3,0)</f>
        <v>Глазированные</v>
      </c>
      <c r="I438" t="s">
        <v>8</v>
      </c>
      <c r="J438">
        <v>3</v>
      </c>
      <c r="K438" s="6">
        <v>0</v>
      </c>
      <c r="L438" s="6">
        <v>256.26</v>
      </c>
      <c r="M438" s="23">
        <f>Таблица1[[#This Row],[Сумма в ценах продажи]]-Таблица1[[#This Row],[Сумма в ценах закупки]]</f>
        <v>256.26</v>
      </c>
    </row>
    <row r="439" spans="1:13" hidden="1" x14ac:dyDescent="0.3">
      <c r="A439" s="16">
        <v>43012</v>
      </c>
      <c r="B439" t="s">
        <v>12</v>
      </c>
      <c r="C439" t="s">
        <v>138</v>
      </c>
      <c r="D439" t="s">
        <v>134</v>
      </c>
      <c r="E439" t="s">
        <v>139</v>
      </c>
      <c r="F439" s="7">
        <v>1005712010</v>
      </c>
      <c r="G439" t="str">
        <f>VLOOKUP(F439,'группы товаров'!$A$1:$C$88,2,0)</f>
        <v>Сказочный мишка</v>
      </c>
      <c r="H439" t="str">
        <f>VLOOKUP(Таблица1[[#This Row],[Код товара]],Группа_Товаров,3,0)</f>
        <v>Глазированные</v>
      </c>
      <c r="I439" t="s">
        <v>8</v>
      </c>
      <c r="J439">
        <v>2.4</v>
      </c>
      <c r="K439" s="6">
        <v>244.99200000000002</v>
      </c>
      <c r="L439" s="6">
        <v>262.608</v>
      </c>
      <c r="M439" s="23">
        <f>Таблица1[[#This Row],[Сумма в ценах продажи]]-Таблица1[[#This Row],[Сумма в ценах закупки]]</f>
        <v>17.615999999999985</v>
      </c>
    </row>
    <row r="440" spans="1:13" hidden="1" x14ac:dyDescent="0.3">
      <c r="A440" s="16">
        <v>43012</v>
      </c>
      <c r="B440" t="s">
        <v>7</v>
      </c>
      <c r="C440" t="s">
        <v>133</v>
      </c>
      <c r="D440" t="s">
        <v>134</v>
      </c>
      <c r="E440" t="s">
        <v>135</v>
      </c>
      <c r="F440" s="7">
        <v>1005040700</v>
      </c>
      <c r="G440" t="str">
        <f>VLOOKUP(F440,'группы товаров'!$A$1:$C$88,2,0)</f>
        <v>Буревестник</v>
      </c>
      <c r="H440" t="str">
        <f>VLOOKUP(Таблица1[[#This Row],[Код товара]],Группа_Товаров,3,0)</f>
        <v>Глазированные</v>
      </c>
      <c r="I440" t="s">
        <v>8</v>
      </c>
      <c r="J440">
        <v>1.65</v>
      </c>
      <c r="K440" s="6">
        <v>230.78</v>
      </c>
      <c r="L440" s="6">
        <v>262.57</v>
      </c>
      <c r="M440" s="23">
        <f>Таблица1[[#This Row],[Сумма в ценах продажи]]-Таблица1[[#This Row],[Сумма в ценах закупки]]</f>
        <v>31.789999999999992</v>
      </c>
    </row>
    <row r="441" spans="1:13" hidden="1" x14ac:dyDescent="0.3">
      <c r="A441" s="16">
        <v>43012</v>
      </c>
      <c r="B441" t="s">
        <v>18</v>
      </c>
      <c r="C441" t="s">
        <v>167</v>
      </c>
      <c r="D441" t="s">
        <v>134</v>
      </c>
      <c r="E441" t="s">
        <v>168</v>
      </c>
      <c r="F441" s="7">
        <v>1005040600</v>
      </c>
      <c r="G441" t="str">
        <f>VLOOKUP(F441,'группы товаров'!$A$1:$C$88,2,0)</f>
        <v xml:space="preserve">Морская звезда </v>
      </c>
      <c r="H441" t="str">
        <f>VLOOKUP(Таблица1[[#This Row],[Код товара]],Группа_Товаров,3,0)</f>
        <v>Глазированные</v>
      </c>
      <c r="I441" t="s">
        <v>8</v>
      </c>
      <c r="J441">
        <v>4</v>
      </c>
      <c r="K441" s="6">
        <v>213.58460000000002</v>
      </c>
      <c r="L441" s="6">
        <v>255.12</v>
      </c>
      <c r="M441" s="23">
        <f>Таблица1[[#This Row],[Сумма в ценах продажи]]-Таблица1[[#This Row],[Сумма в ценах закупки]]</f>
        <v>41.535399999999981</v>
      </c>
    </row>
    <row r="442" spans="1:13" hidden="1" x14ac:dyDescent="0.3">
      <c r="A442" s="16">
        <v>43012</v>
      </c>
      <c r="B442" t="s">
        <v>7</v>
      </c>
      <c r="C442" t="s">
        <v>210</v>
      </c>
      <c r="D442" t="s">
        <v>156</v>
      </c>
      <c r="E442" t="s">
        <v>211</v>
      </c>
      <c r="F442" s="7">
        <v>1005030501</v>
      </c>
      <c r="G442" t="str">
        <f>VLOOKUP(F442,'группы товаров'!$A$1:$C$88,2,0)</f>
        <v>Орешек</v>
      </c>
      <c r="H442" t="str">
        <f>VLOOKUP(Таблица1[[#This Row],[Код товара]],Группа_Товаров,3,0)</f>
        <v>Глазированные</v>
      </c>
      <c r="I442" t="s">
        <v>8</v>
      </c>
      <c r="J442">
        <v>2.64</v>
      </c>
      <c r="K442" s="6">
        <v>400.55880000000002</v>
      </c>
      <c r="L442" s="6">
        <v>455.64</v>
      </c>
      <c r="M442" s="23">
        <f>Таблица1[[#This Row],[Сумма в ценах продажи]]-Таблица1[[#This Row],[Сумма в ценах закупки]]</f>
        <v>55.081199999999967</v>
      </c>
    </row>
    <row r="443" spans="1:13" hidden="1" x14ac:dyDescent="0.3">
      <c r="A443" s="16">
        <v>43012</v>
      </c>
      <c r="B443" t="s">
        <v>10</v>
      </c>
      <c r="C443" t="s">
        <v>220</v>
      </c>
      <c r="D443" t="s">
        <v>134</v>
      </c>
      <c r="E443" t="s">
        <v>221</v>
      </c>
      <c r="F443" s="5">
        <v>280500</v>
      </c>
      <c r="G443" t="str">
        <f>VLOOKUP(F443,'группы товаров'!$A$1:$C$88,2,0)</f>
        <v>Шипучка микс</v>
      </c>
      <c r="H443" t="str">
        <f>VLOOKUP(Таблица1[[#This Row],[Код товара]],Группа_Товаров,3,0)</f>
        <v>Леденцовая</v>
      </c>
      <c r="I443" t="s">
        <v>8</v>
      </c>
      <c r="J443">
        <v>5</v>
      </c>
      <c r="K443" s="6">
        <v>390.70249999999999</v>
      </c>
      <c r="L443" s="6">
        <v>460</v>
      </c>
      <c r="M443" s="23">
        <f>Таблица1[[#This Row],[Сумма в ценах продажи]]-Таблица1[[#This Row],[Сумма в ценах закупки]]</f>
        <v>69.297500000000014</v>
      </c>
    </row>
    <row r="444" spans="1:13" hidden="1" x14ac:dyDescent="0.3">
      <c r="A444" s="16">
        <v>43012</v>
      </c>
      <c r="B444" t="s">
        <v>24</v>
      </c>
      <c r="C444" t="s">
        <v>199</v>
      </c>
      <c r="D444" t="s">
        <v>134</v>
      </c>
      <c r="E444" t="s">
        <v>200</v>
      </c>
      <c r="F444" s="7">
        <v>1005040900</v>
      </c>
      <c r="G444" t="str">
        <f>VLOOKUP(F444,'группы товаров'!$A$1:$C$88,2,0)</f>
        <v xml:space="preserve">Ромашка </v>
      </c>
      <c r="H444" t="str">
        <f>VLOOKUP(Таблица1[[#This Row],[Код товара]],Группа_Товаров,3,0)</f>
        <v>Глазированные</v>
      </c>
      <c r="I444" t="s">
        <v>8</v>
      </c>
      <c r="J444">
        <v>2.5</v>
      </c>
      <c r="K444" s="6">
        <v>305.25</v>
      </c>
      <c r="L444" s="6">
        <v>375.375</v>
      </c>
      <c r="M444" s="23">
        <f>Таблица1[[#This Row],[Сумма в ценах продажи]]-Таблица1[[#This Row],[Сумма в ценах закупки]]</f>
        <v>70.125</v>
      </c>
    </row>
    <row r="445" spans="1:13" hidden="1" x14ac:dyDescent="0.3">
      <c r="A445" s="16">
        <v>43012</v>
      </c>
      <c r="B445" t="s">
        <v>18</v>
      </c>
      <c r="C445" t="s">
        <v>201</v>
      </c>
      <c r="D445" t="s">
        <v>134</v>
      </c>
      <c r="E445" t="s">
        <v>202</v>
      </c>
      <c r="F445" s="7">
        <v>1005274300</v>
      </c>
      <c r="G445" t="str">
        <f>VLOOKUP(F445,'группы товаров'!$A$1:$C$88,2,0)</f>
        <v>Миндальные</v>
      </c>
      <c r="H445" t="str">
        <f>VLOOKUP(Таблица1[[#This Row],[Код товара]],Группа_Товаров,3,0)</f>
        <v>Кремовые</v>
      </c>
      <c r="I445" t="s">
        <v>8</v>
      </c>
      <c r="J445">
        <v>5</v>
      </c>
      <c r="K445" s="6">
        <v>395.9</v>
      </c>
      <c r="L445" s="6">
        <v>472.6</v>
      </c>
      <c r="M445" s="23">
        <f>Таблица1[[#This Row],[Сумма в ценах продажи]]-Таблица1[[#This Row],[Сумма в ценах закупки]]</f>
        <v>76.700000000000045</v>
      </c>
    </row>
    <row r="446" spans="1:13" hidden="1" x14ac:dyDescent="0.3">
      <c r="A446" s="16">
        <v>43012</v>
      </c>
      <c r="B446" t="s">
        <v>24</v>
      </c>
      <c r="C446" t="s">
        <v>151</v>
      </c>
      <c r="D446" t="s">
        <v>134</v>
      </c>
      <c r="E446" t="s">
        <v>152</v>
      </c>
      <c r="F446" s="5">
        <v>280500</v>
      </c>
      <c r="G446" t="str">
        <f>VLOOKUP(F446,'группы товаров'!$A$1:$C$88,2,0)</f>
        <v>Шипучка микс</v>
      </c>
      <c r="H446" t="str">
        <f>VLOOKUP(Таблица1[[#This Row],[Код товара]],Группа_Товаров,3,0)</f>
        <v>Леденцовая</v>
      </c>
      <c r="I446" t="s">
        <v>8</v>
      </c>
      <c r="J446">
        <v>5</v>
      </c>
      <c r="K446" s="6">
        <v>391.01350000000002</v>
      </c>
      <c r="L446" s="6">
        <v>480.95</v>
      </c>
      <c r="M446" s="23">
        <f>Таблица1[[#This Row],[Сумма в ценах продажи]]-Таблица1[[#This Row],[Сумма в ценах закупки]]</f>
        <v>89.936499999999967</v>
      </c>
    </row>
    <row r="447" spans="1:13" hidden="1" x14ac:dyDescent="0.3">
      <c r="A447" s="16">
        <v>43012</v>
      </c>
      <c r="B447" t="s">
        <v>26</v>
      </c>
      <c r="C447" t="s">
        <v>138</v>
      </c>
      <c r="D447" t="s">
        <v>134</v>
      </c>
      <c r="E447" t="s">
        <v>139</v>
      </c>
      <c r="F447" s="7">
        <v>270200</v>
      </c>
      <c r="G447" t="str">
        <f>VLOOKUP(F447,'группы товаров'!$A$1:$C$88,2,0)</f>
        <v>Шипучка апельсин</v>
      </c>
      <c r="H447" t="str">
        <f>VLOOKUP(Таблица1[[#This Row],[Код товара]],Группа_Товаров,3,0)</f>
        <v>Леденцовая</v>
      </c>
      <c r="I447" t="s">
        <v>8</v>
      </c>
      <c r="J447">
        <v>3</v>
      </c>
      <c r="K447" s="6">
        <v>123.62880000000001</v>
      </c>
      <c r="L447" s="6">
        <v>227.76</v>
      </c>
      <c r="M447" s="23">
        <f>Таблица1[[#This Row],[Сумма в ценах продажи]]-Таблица1[[#This Row],[Сумма в ценах закупки]]</f>
        <v>104.13119999999998</v>
      </c>
    </row>
    <row r="448" spans="1:13" hidden="1" x14ac:dyDescent="0.3">
      <c r="A448" s="16">
        <v>43012</v>
      </c>
      <c r="B448" t="s">
        <v>22</v>
      </c>
      <c r="C448" t="s">
        <v>142</v>
      </c>
      <c r="D448" t="s">
        <v>134</v>
      </c>
      <c r="E448" t="s">
        <v>143</v>
      </c>
      <c r="F448" s="7">
        <v>1005300000</v>
      </c>
      <c r="G448" t="str">
        <f>VLOOKUP(F448,'группы товаров'!$A$1:$C$88,2,0)</f>
        <v>Нежные</v>
      </c>
      <c r="H448" t="str">
        <f>VLOOKUP(Таблица1[[#This Row],[Код товара]],Группа_Товаров,3,0)</f>
        <v>Кремовые</v>
      </c>
      <c r="I448" t="s">
        <v>8</v>
      </c>
      <c r="J448">
        <v>10</v>
      </c>
      <c r="K448" s="6">
        <v>791.8</v>
      </c>
      <c r="L448" s="6">
        <v>954.5</v>
      </c>
      <c r="M448" s="23">
        <f>Таблица1[[#This Row],[Сумма в ценах продажи]]-Таблица1[[#This Row],[Сумма в ценах закупки]]</f>
        <v>162.70000000000005</v>
      </c>
    </row>
    <row r="449" spans="1:13" hidden="1" x14ac:dyDescent="0.3">
      <c r="A449" s="16">
        <v>43012</v>
      </c>
      <c r="B449" t="s">
        <v>10</v>
      </c>
      <c r="C449" t="s">
        <v>191</v>
      </c>
      <c r="D449" t="s">
        <v>156</v>
      </c>
      <c r="E449" t="s">
        <v>192</v>
      </c>
      <c r="F449" s="5">
        <v>573100</v>
      </c>
      <c r="G449" t="str">
        <f>VLOOKUP(F449,'группы товаров'!$A$1:$C$88,2,0)</f>
        <v xml:space="preserve">Пчелка </v>
      </c>
      <c r="H449" t="str">
        <f>VLOOKUP(Таблица1[[#This Row],[Код товара]],Группа_Товаров,3,0)</f>
        <v>Желейные</v>
      </c>
      <c r="I449" t="s">
        <v>8</v>
      </c>
      <c r="J449">
        <v>10</v>
      </c>
      <c r="K449" s="6">
        <v>934.8</v>
      </c>
      <c r="L449" s="6">
        <v>1115.8</v>
      </c>
      <c r="M449" s="23">
        <f>Таблица1[[#This Row],[Сумма в ценах продажи]]-Таблица1[[#This Row],[Сумма в ценах закупки]]</f>
        <v>181</v>
      </c>
    </row>
    <row r="450" spans="1:13" hidden="1" x14ac:dyDescent="0.3">
      <c r="A450" s="16">
        <v>43012</v>
      </c>
      <c r="B450" t="s">
        <v>24</v>
      </c>
      <c r="C450" t="s">
        <v>162</v>
      </c>
      <c r="D450" t="s">
        <v>163</v>
      </c>
      <c r="E450" t="s">
        <v>164</v>
      </c>
      <c r="F450" s="7">
        <v>1005400001</v>
      </c>
      <c r="G450" t="str">
        <f>VLOOKUP(F450,'группы товаров'!$A$1:$C$88,2,0)</f>
        <v>Лесной орех</v>
      </c>
      <c r="H450" t="str">
        <f>VLOOKUP(Таблица1[[#This Row],[Код товара]],Группа_Товаров,3,0)</f>
        <v>Кремовые</v>
      </c>
      <c r="I450" t="s">
        <v>8</v>
      </c>
      <c r="J450">
        <v>5</v>
      </c>
      <c r="K450" s="6">
        <v>540.89700000000005</v>
      </c>
      <c r="L450" s="6">
        <v>733.15</v>
      </c>
      <c r="M450" s="23">
        <f>Таблица1[[#This Row],[Сумма в ценах продажи]]-Таблица1[[#This Row],[Сумма в ценах закупки]]</f>
        <v>192.25299999999993</v>
      </c>
    </row>
    <row r="451" spans="1:13" hidden="1" x14ac:dyDescent="0.3">
      <c r="A451" s="16">
        <v>43011</v>
      </c>
      <c r="B451" t="s">
        <v>16</v>
      </c>
      <c r="C451" t="s">
        <v>313</v>
      </c>
      <c r="D451" t="s">
        <v>147</v>
      </c>
      <c r="E451" t="s">
        <v>314</v>
      </c>
      <c r="F451" s="7">
        <v>1005201100</v>
      </c>
      <c r="G451" t="str">
        <f>VLOOKUP(F451,'группы товаров'!$A$1:$C$88,2,0)</f>
        <v xml:space="preserve">крем-орех </v>
      </c>
      <c r="H451" t="str">
        <f>VLOOKUP(Таблица1[[#This Row],[Код товара]],Группа_Товаров,3,0)</f>
        <v>Вафельные</v>
      </c>
      <c r="I451" t="s">
        <v>8</v>
      </c>
      <c r="J451">
        <v>0.22</v>
      </c>
      <c r="K451" s="6">
        <v>33.380600000000001</v>
      </c>
      <c r="L451" s="6">
        <v>40.25</v>
      </c>
      <c r="M451" s="23">
        <f>Таблица1[[#This Row],[Сумма в ценах продажи]]-Таблица1[[#This Row],[Сумма в ценах закупки]]</f>
        <v>6.8693999999999988</v>
      </c>
    </row>
    <row r="452" spans="1:13" hidden="1" x14ac:dyDescent="0.3">
      <c r="A452" s="16">
        <v>43011</v>
      </c>
      <c r="B452" t="s">
        <v>7</v>
      </c>
      <c r="C452" t="s">
        <v>162</v>
      </c>
      <c r="D452" t="s">
        <v>163</v>
      </c>
      <c r="E452" t="s">
        <v>164</v>
      </c>
      <c r="F452" s="5">
        <v>1005040700</v>
      </c>
      <c r="G452" t="str">
        <f>VLOOKUP(F452,'группы товаров'!$A$1:$C$88,2,0)</f>
        <v>Буревестник</v>
      </c>
      <c r="H452" t="str">
        <f>VLOOKUP(Таблица1[[#This Row],[Код товара]],Группа_Товаров,3,0)</f>
        <v>Глазированные</v>
      </c>
      <c r="I452" t="s">
        <v>8</v>
      </c>
      <c r="J452">
        <v>3</v>
      </c>
      <c r="K452" s="6">
        <v>214.62</v>
      </c>
      <c r="L452" s="6">
        <v>244.11</v>
      </c>
      <c r="M452" s="23">
        <f>Таблица1[[#This Row],[Сумма в ценах продажи]]-Таблица1[[#This Row],[Сумма в ценах закупки]]</f>
        <v>29.490000000000009</v>
      </c>
    </row>
    <row r="453" spans="1:13" hidden="1" x14ac:dyDescent="0.3">
      <c r="A453" s="16">
        <v>43011</v>
      </c>
      <c r="B453" t="s">
        <v>26</v>
      </c>
      <c r="C453" t="s">
        <v>191</v>
      </c>
      <c r="D453" t="s">
        <v>156</v>
      </c>
      <c r="E453" t="s">
        <v>192</v>
      </c>
      <c r="F453" s="7">
        <v>1005186200</v>
      </c>
      <c r="G453" t="str">
        <f>VLOOKUP(F453,'группы товаров'!$A$1:$C$88,2,0)</f>
        <v xml:space="preserve">Мини  орех </v>
      </c>
      <c r="H453" t="str">
        <f>VLOOKUP(Таблица1[[#This Row],[Код товара]],Группа_Товаров,3,0)</f>
        <v>Вафельные</v>
      </c>
      <c r="I453" t="s">
        <v>8</v>
      </c>
      <c r="J453">
        <v>5.7</v>
      </c>
      <c r="K453" s="6">
        <v>223.50380000000001</v>
      </c>
      <c r="L453" s="6">
        <v>299.13600000000002</v>
      </c>
      <c r="M453" s="23">
        <f>Таблица1[[#This Row],[Сумма в ценах продажи]]-Таблица1[[#This Row],[Сумма в ценах закупки]]</f>
        <v>75.632200000000012</v>
      </c>
    </row>
    <row r="454" spans="1:13" hidden="1" x14ac:dyDescent="0.3">
      <c r="A454" s="16">
        <v>43011</v>
      </c>
      <c r="B454" t="s">
        <v>10</v>
      </c>
      <c r="C454" t="s">
        <v>700</v>
      </c>
      <c r="D454" t="s">
        <v>147</v>
      </c>
      <c r="E454" t="s">
        <v>701</v>
      </c>
      <c r="F454" s="5">
        <v>20000</v>
      </c>
      <c r="G454" t="str">
        <f>VLOOKUP(F454,'группы товаров'!$A$1:$C$88,2,0)</f>
        <v>Карамель барбарис</v>
      </c>
      <c r="H454" t="str">
        <f>VLOOKUP(Таблица1[[#This Row],[Код товара]],Группа_Товаров,3,0)</f>
        <v>Леденцовая</v>
      </c>
      <c r="I454" t="s">
        <v>8</v>
      </c>
      <c r="J454">
        <v>8</v>
      </c>
      <c r="K454" s="6">
        <v>427.36560000000003</v>
      </c>
      <c r="L454" s="6">
        <v>510.08</v>
      </c>
      <c r="M454" s="23">
        <f>Таблица1[[#This Row],[Сумма в ценах продажи]]-Таблица1[[#This Row],[Сумма в ценах закупки]]</f>
        <v>82.714399999999955</v>
      </c>
    </row>
    <row r="455" spans="1:13" hidden="1" x14ac:dyDescent="0.3">
      <c r="A455" s="16">
        <v>43011</v>
      </c>
      <c r="B455" t="s">
        <v>22</v>
      </c>
      <c r="C455" t="s">
        <v>272</v>
      </c>
      <c r="D455" t="s">
        <v>156</v>
      </c>
      <c r="E455" t="s">
        <v>273</v>
      </c>
      <c r="F455" s="7">
        <v>1005201500</v>
      </c>
      <c r="G455" t="str">
        <f>VLOOKUP(F455,'группы товаров'!$A$1:$C$88,2,0)</f>
        <v xml:space="preserve">крем-сгущенное молоко </v>
      </c>
      <c r="H455" t="str">
        <f>VLOOKUP(Таблица1[[#This Row],[Код товара]],Группа_Товаров,3,0)</f>
        <v>Вафельные</v>
      </c>
      <c r="I455" t="s">
        <v>8</v>
      </c>
      <c r="J455">
        <v>6</v>
      </c>
      <c r="K455" s="6">
        <v>429.24</v>
      </c>
      <c r="L455" s="6">
        <v>517.5</v>
      </c>
      <c r="M455" s="23">
        <f>Таблица1[[#This Row],[Сумма в ценах продажи]]-Таблица1[[#This Row],[Сумма в ценах закупки]]</f>
        <v>88.259999999999991</v>
      </c>
    </row>
    <row r="456" spans="1:13" hidden="1" x14ac:dyDescent="0.3">
      <c r="A456" s="16">
        <v>43011</v>
      </c>
      <c r="B456" t="s">
        <v>12</v>
      </c>
      <c r="C456" t="s">
        <v>254</v>
      </c>
      <c r="D456" t="s">
        <v>131</v>
      </c>
      <c r="E456" t="s">
        <v>255</v>
      </c>
      <c r="F456" s="5">
        <v>1005030501</v>
      </c>
      <c r="G456" t="str">
        <f>VLOOKUP(F456,'группы товаров'!$A$1:$C$88,2,0)</f>
        <v>Орешек</v>
      </c>
      <c r="H456" t="str">
        <f>VLOOKUP(Таблица1[[#This Row],[Код товара]],Группа_Товаров,3,0)</f>
        <v>Глазированные</v>
      </c>
      <c r="I456" t="s">
        <v>8</v>
      </c>
      <c r="J456">
        <v>2.8</v>
      </c>
      <c r="K456" s="6">
        <v>228.44749999999999</v>
      </c>
      <c r="L456" s="6">
        <v>328.24400000000003</v>
      </c>
      <c r="M456" s="23">
        <f>Таблица1[[#This Row],[Сумма в ценах продажи]]-Таблица1[[#This Row],[Сумма в ценах закупки]]</f>
        <v>99.796500000000037</v>
      </c>
    </row>
    <row r="457" spans="1:13" hidden="1" x14ac:dyDescent="0.3">
      <c r="A457" s="16">
        <v>43011</v>
      </c>
      <c r="B457" t="s">
        <v>7</v>
      </c>
      <c r="C457" t="s">
        <v>133</v>
      </c>
      <c r="D457" t="s">
        <v>134</v>
      </c>
      <c r="E457" t="s">
        <v>135</v>
      </c>
      <c r="F457" s="5">
        <v>1005030501</v>
      </c>
      <c r="G457" t="str">
        <f>VLOOKUP(F457,'группы товаров'!$A$1:$C$88,2,0)</f>
        <v>Орешек</v>
      </c>
      <c r="H457" t="str">
        <f>VLOOKUP(Таблица1[[#This Row],[Код товара]],Группа_Товаров,3,0)</f>
        <v>Глазированные</v>
      </c>
      <c r="I457" t="s">
        <v>8</v>
      </c>
      <c r="J457">
        <v>11.2</v>
      </c>
      <c r="K457" s="6">
        <v>1121.7354</v>
      </c>
      <c r="L457" s="6">
        <v>1275.904</v>
      </c>
      <c r="M457" s="23">
        <f>Таблица1[[#This Row],[Сумма в ценах продажи]]-Таблица1[[#This Row],[Сумма в ценах закупки]]</f>
        <v>154.16859999999997</v>
      </c>
    </row>
    <row r="458" spans="1:13" hidden="1" x14ac:dyDescent="0.3">
      <c r="A458" s="16">
        <v>43011</v>
      </c>
      <c r="B458" t="s">
        <v>9</v>
      </c>
      <c r="C458" t="s">
        <v>250</v>
      </c>
      <c r="D458" t="s">
        <v>208</v>
      </c>
      <c r="E458" t="s">
        <v>251</v>
      </c>
      <c r="F458" s="7">
        <v>170100</v>
      </c>
      <c r="G458" t="str">
        <f>VLOOKUP(F458,'группы товаров'!$A$1:$C$88,2,0)</f>
        <v>Клюковка</v>
      </c>
      <c r="H458" t="str">
        <f>VLOOKUP(Таблица1[[#This Row],[Код товара]],Группа_Товаров,3,0)</f>
        <v>Желейные</v>
      </c>
      <c r="I458" t="s">
        <v>8</v>
      </c>
      <c r="J458">
        <v>8.25</v>
      </c>
      <c r="K458" s="6">
        <v>1149.7695000000001</v>
      </c>
      <c r="L458" s="6">
        <v>1312.85</v>
      </c>
      <c r="M458" s="23">
        <f>Таблица1[[#This Row],[Сумма в ценах продажи]]-Таблица1[[#This Row],[Сумма в ценах закупки]]</f>
        <v>163.0804999999998</v>
      </c>
    </row>
    <row r="459" spans="1:13" hidden="1" x14ac:dyDescent="0.3">
      <c r="A459" s="16">
        <v>43011</v>
      </c>
      <c r="B459" t="s">
        <v>9</v>
      </c>
      <c r="C459" t="s">
        <v>238</v>
      </c>
      <c r="D459" t="s">
        <v>208</v>
      </c>
      <c r="E459" t="s">
        <v>239</v>
      </c>
      <c r="F459" s="5">
        <v>5162402</v>
      </c>
      <c r="G459" t="str">
        <f>VLOOKUP(F459,'группы товаров'!$A$1:$C$88,2,0)</f>
        <v>Лимонно-апельсиновый</v>
      </c>
      <c r="H459" t="str">
        <f>VLOOKUP(Таблица1[[#This Row],[Код товара]],Группа_Товаров,3,0)</f>
        <v>Отливная</v>
      </c>
      <c r="I459" t="s">
        <v>8</v>
      </c>
      <c r="J459">
        <v>12.8</v>
      </c>
      <c r="K459" s="6">
        <v>1026.2240000000002</v>
      </c>
      <c r="L459" s="6">
        <v>1214.4000000000001</v>
      </c>
      <c r="M459" s="23">
        <f>Таблица1[[#This Row],[Сумма в ценах продажи]]-Таблица1[[#This Row],[Сумма в ценах закупки]]</f>
        <v>188.17599999999993</v>
      </c>
    </row>
    <row r="460" spans="1:13" hidden="1" x14ac:dyDescent="0.3">
      <c r="A460" s="16">
        <v>43011</v>
      </c>
      <c r="B460" t="s">
        <v>10</v>
      </c>
      <c r="C460" t="s">
        <v>276</v>
      </c>
      <c r="D460" t="s">
        <v>147</v>
      </c>
      <c r="E460" t="s">
        <v>277</v>
      </c>
      <c r="F460" s="7">
        <v>270200</v>
      </c>
      <c r="G460" t="str">
        <f>VLOOKUP(F460,'группы товаров'!$A$1:$C$88,2,0)</f>
        <v>Шипучка апельсин</v>
      </c>
      <c r="H460" t="str">
        <f>VLOOKUP(Таблица1[[#This Row],[Код товара]],Группа_Товаров,3,0)</f>
        <v>Леденцовая</v>
      </c>
      <c r="I460" t="s">
        <v>8</v>
      </c>
      <c r="J460">
        <v>16</v>
      </c>
      <c r="K460" s="6">
        <v>774.18720000000008</v>
      </c>
      <c r="L460" s="6">
        <v>1017.84</v>
      </c>
      <c r="M460" s="23">
        <f>Таблица1[[#This Row],[Сумма в ценах продажи]]-Таблица1[[#This Row],[Сумма в ценах закупки]]</f>
        <v>243.65279999999996</v>
      </c>
    </row>
    <row r="461" spans="1:13" hidden="1" x14ac:dyDescent="0.3">
      <c r="A461" s="16">
        <v>43011</v>
      </c>
      <c r="B461" t="s">
        <v>9</v>
      </c>
      <c r="C461" t="s">
        <v>309</v>
      </c>
      <c r="D461" t="s">
        <v>147</v>
      </c>
      <c r="E461" t="s">
        <v>310</v>
      </c>
      <c r="F461" s="7">
        <v>5162402</v>
      </c>
      <c r="G461" t="str">
        <f>VLOOKUP(F461,'группы товаров'!$A$1:$C$88,2,0)</f>
        <v>Лимонно-апельсиновый</v>
      </c>
      <c r="H461" t="str">
        <f>VLOOKUP(Таблица1[[#This Row],[Код товара]],Группа_Товаров,3,0)</f>
        <v>Отливная</v>
      </c>
      <c r="I461" t="s">
        <v>8</v>
      </c>
      <c r="J461">
        <v>14.4</v>
      </c>
      <c r="K461" s="6">
        <v>2266.56</v>
      </c>
      <c r="L461" s="6">
        <v>2577.6</v>
      </c>
      <c r="M461" s="23">
        <f>Таблица1[[#This Row],[Сумма в ценах продажи]]-Таблица1[[#This Row],[Сумма в ценах закупки]]</f>
        <v>311.03999999999996</v>
      </c>
    </row>
    <row r="462" spans="1:13" hidden="1" x14ac:dyDescent="0.3">
      <c r="A462" s="16">
        <v>43011</v>
      </c>
      <c r="B462" t="s">
        <v>9</v>
      </c>
      <c r="C462" t="s">
        <v>402</v>
      </c>
      <c r="D462" t="s">
        <v>291</v>
      </c>
      <c r="E462" t="s">
        <v>403</v>
      </c>
      <c r="F462" s="7">
        <v>260200</v>
      </c>
      <c r="G462" t="str">
        <f>VLOOKUP(F462,'группы товаров'!$A$1:$C$88,2,0)</f>
        <v>Медовая дыня</v>
      </c>
      <c r="H462" t="str">
        <f>VLOOKUP(Таблица1[[#This Row],[Код товара]],Группа_Товаров,3,0)</f>
        <v>Отливная</v>
      </c>
      <c r="I462" t="s">
        <v>8</v>
      </c>
      <c r="J462">
        <v>120</v>
      </c>
      <c r="K462" s="6">
        <v>6409.2480000000005</v>
      </c>
      <c r="L462" s="6">
        <v>7263.6</v>
      </c>
      <c r="M462" s="23">
        <f>Таблица1[[#This Row],[Сумма в ценах продажи]]-Таблица1[[#This Row],[Сумма в ценах закупки]]</f>
        <v>854.35199999999986</v>
      </c>
    </row>
    <row r="463" spans="1:13" hidden="1" x14ac:dyDescent="0.3">
      <c r="A463" s="16">
        <v>43010</v>
      </c>
      <c r="B463" t="s">
        <v>7</v>
      </c>
      <c r="C463" t="s">
        <v>518</v>
      </c>
      <c r="D463" t="s">
        <v>147</v>
      </c>
      <c r="E463" t="s">
        <v>519</v>
      </c>
      <c r="F463" s="7">
        <v>1005030501</v>
      </c>
      <c r="G463" t="str">
        <f>VLOOKUP(F463,'группы товаров'!$A$1:$C$88,2,0)</f>
        <v>Орешек</v>
      </c>
      <c r="H463" t="str">
        <f>VLOOKUP(Таблица1[[#This Row],[Код товара]],Группа_Товаров,3,0)</f>
        <v>Глазированные</v>
      </c>
      <c r="I463" t="s">
        <v>8</v>
      </c>
      <c r="J463">
        <v>3</v>
      </c>
      <c r="K463" s="6">
        <v>291.68340000000001</v>
      </c>
      <c r="L463" s="6">
        <v>335.25</v>
      </c>
      <c r="M463" s="23">
        <f>Таблица1[[#This Row],[Сумма в ценах продажи]]-Таблица1[[#This Row],[Сумма в ценах закупки]]</f>
        <v>43.566599999999994</v>
      </c>
    </row>
    <row r="464" spans="1:13" hidden="1" x14ac:dyDescent="0.3">
      <c r="A464" s="16">
        <v>43010</v>
      </c>
      <c r="B464" t="s">
        <v>22</v>
      </c>
      <c r="C464" t="s">
        <v>593</v>
      </c>
      <c r="D464" t="s">
        <v>147</v>
      </c>
      <c r="E464" t="s">
        <v>594</v>
      </c>
      <c r="F464" s="7">
        <v>1005244000</v>
      </c>
      <c r="G464" t="str">
        <f>VLOOKUP(F464,'группы товаров'!$A$1:$C$88,2,0)</f>
        <v>Кофейные</v>
      </c>
      <c r="H464" t="str">
        <f>VLOOKUP(Таблица1[[#This Row],[Код товара]],Группа_Товаров,3,0)</f>
        <v>Кремовые</v>
      </c>
      <c r="I464" t="s">
        <v>8</v>
      </c>
      <c r="J464">
        <v>3.4</v>
      </c>
      <c r="K464" s="6">
        <v>243.23600000000002</v>
      </c>
      <c r="L464" s="6">
        <v>293.25</v>
      </c>
      <c r="M464" s="23">
        <f>Таблица1[[#This Row],[Сумма в ценах продажи]]-Таблица1[[#This Row],[Сумма в ценах закупки]]</f>
        <v>50.013999999999982</v>
      </c>
    </row>
    <row r="465" spans="1:13" hidden="1" x14ac:dyDescent="0.3">
      <c r="A465" s="16">
        <v>43010</v>
      </c>
      <c r="B465" t="s">
        <v>26</v>
      </c>
      <c r="C465" t="s">
        <v>363</v>
      </c>
      <c r="D465" t="s">
        <v>147</v>
      </c>
      <c r="E465" t="s">
        <v>364</v>
      </c>
      <c r="F465" s="7">
        <v>1005201100</v>
      </c>
      <c r="G465" t="str">
        <f>VLOOKUP(F465,'группы товаров'!$A$1:$C$88,2,0)</f>
        <v xml:space="preserve">крем-орех </v>
      </c>
      <c r="H465" t="str">
        <f>VLOOKUP(Таблица1[[#This Row],[Код товара]],Группа_Товаров,3,0)</f>
        <v>Вафельные</v>
      </c>
      <c r="I465" t="s">
        <v>8</v>
      </c>
      <c r="J465">
        <v>5</v>
      </c>
      <c r="K465" s="6">
        <v>395.9</v>
      </c>
      <c r="L465" s="6">
        <v>463.35</v>
      </c>
      <c r="M465" s="23">
        <f>Таблица1[[#This Row],[Сумма в ценах продажи]]-Таблица1[[#This Row],[Сумма в ценах закупки]]</f>
        <v>67.450000000000045</v>
      </c>
    </row>
    <row r="466" spans="1:13" hidden="1" x14ac:dyDescent="0.3">
      <c r="A466" s="16">
        <v>43010</v>
      </c>
      <c r="B466" t="s">
        <v>9</v>
      </c>
      <c r="C466" t="s">
        <v>153</v>
      </c>
      <c r="D466" t="s">
        <v>134</v>
      </c>
      <c r="E466" t="s">
        <v>154</v>
      </c>
      <c r="F466" s="7">
        <v>170100</v>
      </c>
      <c r="G466" t="str">
        <f>VLOOKUP(F466,'группы товаров'!$A$1:$C$88,2,0)</f>
        <v>Клюковка</v>
      </c>
      <c r="H466" t="str">
        <f>VLOOKUP(Таблица1[[#This Row],[Код товара]],Группа_Товаров,3,0)</f>
        <v>Желейные</v>
      </c>
      <c r="I466" t="s">
        <v>8</v>
      </c>
      <c r="J466">
        <v>2.2999999999999998</v>
      </c>
      <c r="K466" s="6">
        <v>658.18</v>
      </c>
      <c r="L466" s="6">
        <v>748.7</v>
      </c>
      <c r="M466" s="23">
        <f>Таблица1[[#This Row],[Сумма в ценах продажи]]-Таблица1[[#This Row],[Сумма в ценах закупки]]</f>
        <v>90.520000000000095</v>
      </c>
    </row>
    <row r="467" spans="1:13" hidden="1" x14ac:dyDescent="0.3">
      <c r="A467" s="16">
        <v>43010</v>
      </c>
      <c r="B467" t="s">
        <v>12</v>
      </c>
      <c r="C467" t="s">
        <v>317</v>
      </c>
      <c r="D467" t="s">
        <v>147</v>
      </c>
      <c r="E467" t="s">
        <v>318</v>
      </c>
      <c r="F467" s="7">
        <v>1005201500</v>
      </c>
      <c r="G467" t="str">
        <f>VLOOKUP(F467,'группы товаров'!$A$1:$C$88,2,0)</f>
        <v xml:space="preserve">крем-сгущенное молоко </v>
      </c>
      <c r="H467" t="str">
        <f>VLOOKUP(Таблица1[[#This Row],[Код товара]],Группа_Товаров,3,0)</f>
        <v>Вафельные</v>
      </c>
      <c r="I467" t="s">
        <v>8</v>
      </c>
      <c r="J467">
        <v>5</v>
      </c>
      <c r="K467" s="6">
        <v>361.95</v>
      </c>
      <c r="L467" s="6">
        <v>457.75</v>
      </c>
      <c r="M467" s="23">
        <f>Таблица1[[#This Row],[Сумма в ценах продажи]]-Таблица1[[#This Row],[Сумма в ценах закупки]]</f>
        <v>95.800000000000011</v>
      </c>
    </row>
    <row r="468" spans="1:13" hidden="1" x14ac:dyDescent="0.3">
      <c r="A468" s="16">
        <v>43010</v>
      </c>
      <c r="B468" t="s">
        <v>7</v>
      </c>
      <c r="C468" t="s">
        <v>698</v>
      </c>
      <c r="D468" t="s">
        <v>147</v>
      </c>
      <c r="E468" t="s">
        <v>699</v>
      </c>
      <c r="F468" s="7">
        <v>1005244300</v>
      </c>
      <c r="G468" t="str">
        <f>VLOOKUP(F468,'группы товаров'!$A$1:$C$88,2,0)</f>
        <v>Ореховые</v>
      </c>
      <c r="H468" t="str">
        <f>VLOOKUP(Таблица1[[#This Row],[Код товара]],Группа_Товаров,3,0)</f>
        <v>Кремовые</v>
      </c>
      <c r="I468" t="s">
        <v>8</v>
      </c>
      <c r="J468">
        <v>16</v>
      </c>
      <c r="K468" s="6">
        <v>854.64480000000003</v>
      </c>
      <c r="L468" s="6">
        <v>968.48</v>
      </c>
      <c r="M468" s="23">
        <f>Таблица1[[#This Row],[Сумма в ценах продажи]]-Таблица1[[#This Row],[Сумма в ценах закупки]]</f>
        <v>113.83519999999999</v>
      </c>
    </row>
    <row r="469" spans="1:13" hidden="1" x14ac:dyDescent="0.3">
      <c r="A469" s="16">
        <v>43010</v>
      </c>
      <c r="B469" t="s">
        <v>10</v>
      </c>
      <c r="C469" t="s">
        <v>226</v>
      </c>
      <c r="D469" t="s">
        <v>134</v>
      </c>
      <c r="E469" t="s">
        <v>227</v>
      </c>
      <c r="F469" s="7">
        <v>1005051600</v>
      </c>
      <c r="G469" t="str">
        <f>VLOOKUP(F469,'группы товаров'!$A$1:$C$88,2,0)</f>
        <v xml:space="preserve">Тарантелла </v>
      </c>
      <c r="H469" t="str">
        <f>VLOOKUP(Таблица1[[#This Row],[Код товара]],Группа_Товаров,3,0)</f>
        <v>Помадка</v>
      </c>
      <c r="I469" t="s">
        <v>8</v>
      </c>
      <c r="J469">
        <v>5</v>
      </c>
      <c r="K469" s="6">
        <v>333.14</v>
      </c>
      <c r="L469" s="6">
        <v>460</v>
      </c>
      <c r="M469" s="23">
        <f>Таблица1[[#This Row],[Сумма в ценах продажи]]-Таблица1[[#This Row],[Сумма в ценах закупки]]</f>
        <v>126.86000000000001</v>
      </c>
    </row>
    <row r="470" spans="1:13" hidden="1" x14ac:dyDescent="0.3">
      <c r="A470" s="16">
        <v>43010</v>
      </c>
      <c r="B470" t="s">
        <v>9</v>
      </c>
      <c r="C470" t="s">
        <v>175</v>
      </c>
      <c r="D470" t="s">
        <v>134</v>
      </c>
      <c r="E470" t="s">
        <v>176</v>
      </c>
      <c r="F470" s="7">
        <v>170100</v>
      </c>
      <c r="G470" t="str">
        <f>VLOOKUP(F470,'группы товаров'!$A$1:$C$88,2,0)</f>
        <v>Клюковка</v>
      </c>
      <c r="H470" t="str">
        <f>VLOOKUP(Таблица1[[#This Row],[Код товара]],Группа_Товаров,3,0)</f>
        <v>Желейные</v>
      </c>
      <c r="I470" t="s">
        <v>8</v>
      </c>
      <c r="J470">
        <v>5.6640000000000006</v>
      </c>
      <c r="K470" s="6">
        <v>2003.28</v>
      </c>
      <c r="L470" s="6">
        <v>2278.44</v>
      </c>
      <c r="M470" s="23">
        <f>Таблица1[[#This Row],[Сумма в ценах продажи]]-Таблица1[[#This Row],[Сумма в ценах закупки]]</f>
        <v>275.16000000000008</v>
      </c>
    </row>
    <row r="471" spans="1:13" hidden="1" x14ac:dyDescent="0.3">
      <c r="A471" s="16">
        <v>43007</v>
      </c>
      <c r="B471" t="s">
        <v>26</v>
      </c>
      <c r="C471" t="s">
        <v>185</v>
      </c>
      <c r="D471" t="s">
        <v>134</v>
      </c>
      <c r="E471" t="s">
        <v>186</v>
      </c>
      <c r="F471" s="7">
        <v>1005274000</v>
      </c>
      <c r="G471" t="str">
        <f>VLOOKUP(F471,'группы товаров'!$A$1:$C$88,2,0)</f>
        <v>Ванильные</v>
      </c>
      <c r="H471" t="str">
        <f>VLOOKUP(Таблица1[[#This Row],[Код товара]],Группа_Товаров,3,0)</f>
        <v>Кремовые</v>
      </c>
      <c r="I471" t="s">
        <v>8</v>
      </c>
      <c r="J471">
        <v>3</v>
      </c>
      <c r="K471" s="6">
        <v>294.28559999999999</v>
      </c>
      <c r="L471" s="6">
        <v>345</v>
      </c>
      <c r="M471" s="23">
        <f>Таблица1[[#This Row],[Сумма в ценах продажи]]-Таблица1[[#This Row],[Сумма в ценах закупки]]</f>
        <v>50.714400000000012</v>
      </c>
    </row>
    <row r="472" spans="1:13" hidden="1" x14ac:dyDescent="0.3">
      <c r="A472" s="16">
        <v>43007</v>
      </c>
      <c r="B472" t="s">
        <v>7</v>
      </c>
      <c r="C472" t="s">
        <v>140</v>
      </c>
      <c r="D472" t="s">
        <v>134</v>
      </c>
      <c r="E472" t="s">
        <v>141</v>
      </c>
      <c r="F472" s="5">
        <v>1005244300</v>
      </c>
      <c r="G472" t="str">
        <f>VLOOKUP(F472,'группы товаров'!$A$1:$C$88,2,0)</f>
        <v>Ореховые</v>
      </c>
      <c r="H472" t="str">
        <f>VLOOKUP(Таблица1[[#This Row],[Код товара]],Группа_Товаров,3,0)</f>
        <v>Кремовые</v>
      </c>
      <c r="I472" t="s">
        <v>8</v>
      </c>
      <c r="J472">
        <v>2.7</v>
      </c>
      <c r="K472" s="6">
        <v>481.65300000000002</v>
      </c>
      <c r="L472" s="6">
        <v>547.803</v>
      </c>
      <c r="M472" s="23">
        <f>Таблица1[[#This Row],[Сумма в ценах продажи]]-Таблица1[[#This Row],[Сумма в ценах закупки]]</f>
        <v>66.149999999999977</v>
      </c>
    </row>
    <row r="473" spans="1:13" hidden="1" x14ac:dyDescent="0.3">
      <c r="A473" s="16">
        <v>43007</v>
      </c>
      <c r="B473" t="s">
        <v>10</v>
      </c>
      <c r="C473" t="s">
        <v>228</v>
      </c>
      <c r="D473" t="s">
        <v>134</v>
      </c>
      <c r="E473" t="s">
        <v>229</v>
      </c>
      <c r="F473" s="8">
        <v>210000</v>
      </c>
      <c r="G473" t="str">
        <f>VLOOKUP(F473,'группы товаров'!$A$1:$C$88,2,0)</f>
        <v>Сливки-апельсин</v>
      </c>
      <c r="H473" t="str">
        <f>VLOOKUP(Таблица1[[#This Row],[Код товара]],Группа_Товаров,3,0)</f>
        <v>Отливная</v>
      </c>
      <c r="I473" t="s">
        <v>8</v>
      </c>
      <c r="J473">
        <v>5</v>
      </c>
      <c r="K473" s="6">
        <v>382.32</v>
      </c>
      <c r="L473" s="6">
        <v>460</v>
      </c>
      <c r="M473" s="23">
        <f>Таблица1[[#This Row],[Сумма в ценах продажи]]-Таблица1[[#This Row],[Сумма в ценах закупки]]</f>
        <v>77.680000000000007</v>
      </c>
    </row>
    <row r="474" spans="1:13" hidden="1" x14ac:dyDescent="0.3">
      <c r="A474" s="16">
        <v>43007</v>
      </c>
      <c r="B474" t="s">
        <v>22</v>
      </c>
      <c r="C474" t="s">
        <v>185</v>
      </c>
      <c r="D474" t="s">
        <v>134</v>
      </c>
      <c r="E474" t="s">
        <v>186</v>
      </c>
      <c r="F474" s="5">
        <v>20100</v>
      </c>
      <c r="G474" t="str">
        <f>VLOOKUP(F474,'группы товаров'!$A$1:$C$88,2,0)</f>
        <v xml:space="preserve">Карамель дюшес </v>
      </c>
      <c r="H474" t="str">
        <f>VLOOKUP(Таблица1[[#This Row],[Код товара]],Группа_Товаров,3,0)</f>
        <v>Леденцовая</v>
      </c>
      <c r="I474" t="s">
        <v>8</v>
      </c>
      <c r="J474">
        <v>8</v>
      </c>
      <c r="K474" s="6">
        <v>426.85680000000002</v>
      </c>
      <c r="L474" s="6">
        <v>515.20000000000005</v>
      </c>
      <c r="M474" s="23">
        <f>Таблица1[[#This Row],[Сумма в ценах продажи]]-Таблица1[[#This Row],[Сумма в ценах закупки]]</f>
        <v>88.343200000000024</v>
      </c>
    </row>
    <row r="475" spans="1:13" hidden="1" x14ac:dyDescent="0.3">
      <c r="A475" s="16">
        <v>43007</v>
      </c>
      <c r="B475" t="s">
        <v>12</v>
      </c>
      <c r="C475" t="s">
        <v>144</v>
      </c>
      <c r="D475" t="s">
        <v>134</v>
      </c>
      <c r="E475" t="s">
        <v>145</v>
      </c>
      <c r="F475" s="7">
        <v>1005050000</v>
      </c>
      <c r="G475" t="str">
        <f>VLOOKUP(F475,'группы товаров'!$A$1:$C$88,2,0)</f>
        <v>Золотой орех</v>
      </c>
      <c r="H475" t="str">
        <f>VLOOKUP(Таблица1[[#This Row],[Код товара]],Группа_Товаров,3,0)</f>
        <v>Помадка</v>
      </c>
      <c r="I475" t="s">
        <v>8</v>
      </c>
      <c r="J475">
        <v>3.5</v>
      </c>
      <c r="K475" s="6">
        <v>256.29000000000002</v>
      </c>
      <c r="L475" s="6">
        <v>382.97</v>
      </c>
      <c r="M475" s="23">
        <f>Таблица1[[#This Row],[Сумма в ценах продажи]]-Таблица1[[#This Row],[Сумма в ценах закупки]]</f>
        <v>126.68</v>
      </c>
    </row>
    <row r="476" spans="1:13" hidden="1" x14ac:dyDescent="0.3">
      <c r="A476" s="16">
        <v>43007</v>
      </c>
      <c r="B476" t="s">
        <v>7</v>
      </c>
      <c r="C476" t="s">
        <v>142</v>
      </c>
      <c r="D476" t="s">
        <v>134</v>
      </c>
      <c r="E476" t="s">
        <v>143</v>
      </c>
      <c r="F476" s="5">
        <v>1005030501</v>
      </c>
      <c r="G476" t="str">
        <f>VLOOKUP(F476,'группы товаров'!$A$1:$C$88,2,0)</f>
        <v>Орешек</v>
      </c>
      <c r="H476" t="str">
        <f>VLOOKUP(Таблица1[[#This Row],[Код товара]],Группа_Товаров,3,0)</f>
        <v>Глазированные</v>
      </c>
      <c r="I476" t="s">
        <v>8</v>
      </c>
      <c r="J476">
        <v>11.2</v>
      </c>
      <c r="K476" s="6">
        <v>1121.7354</v>
      </c>
      <c r="L476" s="6">
        <v>1275.904</v>
      </c>
      <c r="M476" s="23">
        <f>Таблица1[[#This Row],[Сумма в ценах продажи]]-Таблица1[[#This Row],[Сумма в ценах закупки]]</f>
        <v>154.16859999999997</v>
      </c>
    </row>
    <row r="477" spans="1:13" hidden="1" x14ac:dyDescent="0.3">
      <c r="A477" s="16">
        <v>43006</v>
      </c>
      <c r="B477" t="s">
        <v>16</v>
      </c>
      <c r="C477" t="s">
        <v>171</v>
      </c>
      <c r="D477" t="s">
        <v>131</v>
      </c>
      <c r="E477" t="s">
        <v>172</v>
      </c>
      <c r="F477" s="7">
        <v>1005201100</v>
      </c>
      <c r="G477" t="str">
        <f>VLOOKUP(F477,'группы товаров'!$A$1:$C$88,2,0)</f>
        <v xml:space="preserve">крем-орех </v>
      </c>
      <c r="H477" t="str">
        <f>VLOOKUP(Таблица1[[#This Row],[Код товара]],Группа_Товаров,3,0)</f>
        <v>Вафельные</v>
      </c>
      <c r="I477" t="s">
        <v>8</v>
      </c>
      <c r="J477">
        <v>3</v>
      </c>
      <c r="K477" s="6">
        <v>214.62</v>
      </c>
      <c r="L477" s="6">
        <v>251.22</v>
      </c>
      <c r="M477" s="23">
        <f>Таблица1[[#This Row],[Сумма в ценах продажи]]-Таблица1[[#This Row],[Сумма в ценах закупки]]</f>
        <v>36.599999999999994</v>
      </c>
    </row>
    <row r="478" spans="1:13" hidden="1" x14ac:dyDescent="0.3">
      <c r="A478" s="16">
        <v>43006</v>
      </c>
      <c r="B478" t="s">
        <v>10</v>
      </c>
      <c r="C478" t="s">
        <v>175</v>
      </c>
      <c r="D478" t="s">
        <v>134</v>
      </c>
      <c r="E478" t="s">
        <v>176</v>
      </c>
      <c r="F478" s="8">
        <v>1500001001</v>
      </c>
      <c r="G478" t="str">
        <f>VLOOKUP(F478,'группы товаров'!$A$1:$C$88,2,0)</f>
        <v>Рулет абрикос-крем</v>
      </c>
      <c r="H478" t="str">
        <f>VLOOKUP(Таблица1[[#This Row],[Код товара]],Группа_Товаров,3,0)</f>
        <v>Бисквиты</v>
      </c>
      <c r="I478" t="s">
        <v>8</v>
      </c>
      <c r="J478">
        <v>8</v>
      </c>
      <c r="K478" s="6">
        <v>427.1936</v>
      </c>
      <c r="L478" s="6">
        <v>502.64</v>
      </c>
      <c r="M478" s="23">
        <f>Таблица1[[#This Row],[Сумма в ценах продажи]]-Таблица1[[#This Row],[Сумма в ценах закупки]]</f>
        <v>75.446399999999983</v>
      </c>
    </row>
    <row r="479" spans="1:13" hidden="1" x14ac:dyDescent="0.3">
      <c r="A479" s="16">
        <v>43006</v>
      </c>
      <c r="B479" t="s">
        <v>22</v>
      </c>
      <c r="C479" t="s">
        <v>244</v>
      </c>
      <c r="D479" t="s">
        <v>134</v>
      </c>
      <c r="E479" t="s">
        <v>245</v>
      </c>
      <c r="F479" s="5">
        <v>1005040500</v>
      </c>
      <c r="G479" t="str">
        <f>VLOOKUP(F479,'группы товаров'!$A$1:$C$88,2,0)</f>
        <v>Пилот</v>
      </c>
      <c r="H479" t="str">
        <f>VLOOKUP(Таблица1[[#This Row],[Код товара]],Группа_Товаров,3,0)</f>
        <v>Глазированные</v>
      </c>
      <c r="I479" t="s">
        <v>8</v>
      </c>
      <c r="J479">
        <v>6</v>
      </c>
      <c r="K479" s="6">
        <v>429.24</v>
      </c>
      <c r="L479" s="6">
        <v>517.5</v>
      </c>
      <c r="M479" s="23">
        <f>Таблица1[[#This Row],[Сумма в ценах продажи]]-Таблица1[[#This Row],[Сумма в ценах закупки]]</f>
        <v>88.259999999999991</v>
      </c>
    </row>
    <row r="480" spans="1:13" hidden="1" x14ac:dyDescent="0.3">
      <c r="A480" s="16">
        <v>43006</v>
      </c>
      <c r="B480" t="s">
        <v>7</v>
      </c>
      <c r="C480" t="s">
        <v>155</v>
      </c>
      <c r="D480" t="s">
        <v>156</v>
      </c>
      <c r="E480" t="s">
        <v>157</v>
      </c>
      <c r="F480" s="5">
        <v>1005300000</v>
      </c>
      <c r="G480" t="str">
        <f>VLOOKUP(F480,'группы товаров'!$A$1:$C$88,2,0)</f>
        <v>Нежные</v>
      </c>
      <c r="H480" t="str">
        <f>VLOOKUP(Таблица1[[#This Row],[Код товара]],Группа_Товаров,3,0)</f>
        <v>Кремовые</v>
      </c>
      <c r="I480" t="s">
        <v>8</v>
      </c>
      <c r="J480">
        <v>3.5</v>
      </c>
      <c r="K480" s="6">
        <v>684.35500000000002</v>
      </c>
      <c r="L480" s="6">
        <v>778.43499999999995</v>
      </c>
      <c r="M480" s="23">
        <f>Таблица1[[#This Row],[Сумма в ценах продажи]]-Таблица1[[#This Row],[Сумма в ценах закупки]]</f>
        <v>94.079999999999927</v>
      </c>
    </row>
    <row r="481" spans="1:13" hidden="1" x14ac:dyDescent="0.3">
      <c r="A481" s="16">
        <v>43006</v>
      </c>
      <c r="B481" t="s">
        <v>12</v>
      </c>
      <c r="C481" t="s">
        <v>244</v>
      </c>
      <c r="D481" t="s">
        <v>134</v>
      </c>
      <c r="E481" t="s">
        <v>245</v>
      </c>
      <c r="F481" s="7">
        <v>1005052700</v>
      </c>
      <c r="G481" t="str">
        <f>VLOOKUP(F481,'группы товаров'!$A$1:$C$88,2,0)</f>
        <v>Желе черники</v>
      </c>
      <c r="H481" t="str">
        <f>VLOOKUP(Таблица1[[#This Row],[Код товара]],Группа_Товаров,3,0)</f>
        <v>Помадка</v>
      </c>
      <c r="I481" t="s">
        <v>8</v>
      </c>
      <c r="J481">
        <v>5</v>
      </c>
      <c r="K481" s="6">
        <v>326.39999999999998</v>
      </c>
      <c r="L481" s="6">
        <v>463.35</v>
      </c>
      <c r="M481" s="23">
        <f>Таблица1[[#This Row],[Сумма в ценах продажи]]-Таблица1[[#This Row],[Сумма в ценах закупки]]</f>
        <v>136.95000000000005</v>
      </c>
    </row>
    <row r="482" spans="1:13" hidden="1" x14ac:dyDescent="0.3">
      <c r="A482" s="16">
        <v>43006</v>
      </c>
      <c r="B482" t="s">
        <v>7</v>
      </c>
      <c r="C482" t="s">
        <v>301</v>
      </c>
      <c r="D482" t="s">
        <v>134</v>
      </c>
      <c r="E482" t="s">
        <v>302</v>
      </c>
      <c r="F482" s="7">
        <v>1005244300</v>
      </c>
      <c r="G482" t="str">
        <f>VLOOKUP(F482,'группы товаров'!$A$1:$C$88,2,0)</f>
        <v>Ореховые</v>
      </c>
      <c r="H482" t="str">
        <f>VLOOKUP(Таблица1[[#This Row],[Код товара]],Группа_Товаров,3,0)</f>
        <v>Кремовые</v>
      </c>
      <c r="I482" t="s">
        <v>8</v>
      </c>
      <c r="J482">
        <v>4</v>
      </c>
      <c r="K482" s="6">
        <v>1316</v>
      </c>
      <c r="L482" s="6">
        <v>1497.2</v>
      </c>
      <c r="M482" s="23">
        <f>Таблица1[[#This Row],[Сумма в ценах продажи]]-Таблица1[[#This Row],[Сумма в ценах закупки]]</f>
        <v>181.20000000000005</v>
      </c>
    </row>
    <row r="483" spans="1:13" hidden="1" x14ac:dyDescent="0.3">
      <c r="A483" s="16">
        <v>43005</v>
      </c>
      <c r="B483" t="s">
        <v>16</v>
      </c>
      <c r="C483" t="s">
        <v>282</v>
      </c>
      <c r="D483" t="s">
        <v>134</v>
      </c>
      <c r="E483" t="s">
        <v>283</v>
      </c>
      <c r="F483" s="5">
        <v>1005040500</v>
      </c>
      <c r="G483" t="str">
        <f>VLOOKUP(F483,'группы товаров'!$A$1:$C$88,2,0)</f>
        <v>Пилот</v>
      </c>
      <c r="H483" t="str">
        <f>VLOOKUP(Таблица1[[#This Row],[Код товара]],Группа_Товаров,3,0)</f>
        <v>Глазированные</v>
      </c>
      <c r="I483" t="s">
        <v>8</v>
      </c>
      <c r="J483">
        <v>3</v>
      </c>
      <c r="K483" s="6">
        <v>214.65</v>
      </c>
      <c r="L483" s="6">
        <v>242.49</v>
      </c>
      <c r="M483" s="23">
        <f>Таблица1[[#This Row],[Сумма в ценах продажи]]-Таблица1[[#This Row],[Сумма в ценах закупки]]</f>
        <v>27.840000000000003</v>
      </c>
    </row>
    <row r="484" spans="1:13" hidden="1" x14ac:dyDescent="0.3">
      <c r="A484" s="16">
        <v>43005</v>
      </c>
      <c r="B484" t="s">
        <v>7</v>
      </c>
      <c r="C484" t="s">
        <v>151</v>
      </c>
      <c r="D484" t="s">
        <v>134</v>
      </c>
      <c r="E484" t="s">
        <v>152</v>
      </c>
      <c r="F484" s="5">
        <v>1005040600</v>
      </c>
      <c r="G484" t="str">
        <f>VLOOKUP(F484,'группы товаров'!$A$1:$C$88,2,0)</f>
        <v xml:space="preserve">Морская звезда </v>
      </c>
      <c r="H484" t="str">
        <f>VLOOKUP(Таблица1[[#This Row],[Код товара]],Группа_Товаров,3,0)</f>
        <v>Глазированные</v>
      </c>
      <c r="I484" t="s">
        <v>8</v>
      </c>
      <c r="J484">
        <v>3</v>
      </c>
      <c r="K484" s="6">
        <v>214.65</v>
      </c>
      <c r="L484" s="6">
        <v>244.11</v>
      </c>
      <c r="M484" s="23">
        <f>Таблица1[[#This Row],[Сумма в ценах продажи]]-Таблица1[[#This Row],[Сумма в ценах закупки]]</f>
        <v>29.460000000000008</v>
      </c>
    </row>
    <row r="485" spans="1:13" hidden="1" x14ac:dyDescent="0.3">
      <c r="A485" s="16">
        <v>43005</v>
      </c>
      <c r="B485" t="s">
        <v>10</v>
      </c>
      <c r="C485" t="s">
        <v>169</v>
      </c>
      <c r="D485" t="s">
        <v>156</v>
      </c>
      <c r="E485" t="s">
        <v>170</v>
      </c>
      <c r="F485" s="5">
        <v>573100</v>
      </c>
      <c r="G485" t="str">
        <f>VLOOKUP(F485,'группы товаров'!$A$1:$C$88,2,0)</f>
        <v xml:space="preserve">Пчелка </v>
      </c>
      <c r="H485" t="str">
        <f>VLOOKUP(Таблица1[[#This Row],[Код товара]],Группа_Товаров,3,0)</f>
        <v>Желейные</v>
      </c>
      <c r="I485" t="s">
        <v>8</v>
      </c>
      <c r="J485">
        <v>5</v>
      </c>
      <c r="K485" s="6">
        <v>467.4</v>
      </c>
      <c r="L485" s="6">
        <v>549.75</v>
      </c>
      <c r="M485" s="23">
        <f>Таблица1[[#This Row],[Сумма в ценах продажи]]-Таблица1[[#This Row],[Сумма в ценах закупки]]</f>
        <v>82.350000000000023</v>
      </c>
    </row>
    <row r="486" spans="1:13" hidden="1" x14ac:dyDescent="0.3">
      <c r="A486" s="16">
        <v>43005</v>
      </c>
      <c r="B486" t="s">
        <v>16</v>
      </c>
      <c r="C486" t="s">
        <v>254</v>
      </c>
      <c r="D486" t="s">
        <v>131</v>
      </c>
      <c r="E486" t="s">
        <v>255</v>
      </c>
      <c r="F486" s="7">
        <v>1005040200</v>
      </c>
      <c r="G486" t="str">
        <f>VLOOKUP(F486,'группы товаров'!$A$1:$C$88,2,0)</f>
        <v xml:space="preserve">Южный вечер </v>
      </c>
      <c r="H486" t="str">
        <f>VLOOKUP(Таблица1[[#This Row],[Код товара]],Группа_Товаров,3,0)</f>
        <v>Глазированные</v>
      </c>
      <c r="I486" t="s">
        <v>8</v>
      </c>
      <c r="J486">
        <v>5</v>
      </c>
      <c r="K486" s="6">
        <v>348.61150000000004</v>
      </c>
      <c r="L486" s="6">
        <v>467.9</v>
      </c>
      <c r="M486" s="23">
        <f>Таблица1[[#This Row],[Сумма в ценах продажи]]-Таблица1[[#This Row],[Сумма в ценах закупки]]</f>
        <v>119.28849999999994</v>
      </c>
    </row>
    <row r="487" spans="1:13" hidden="1" x14ac:dyDescent="0.3">
      <c r="A487" s="16">
        <v>43005</v>
      </c>
      <c r="B487" t="s">
        <v>7</v>
      </c>
      <c r="C487" t="s">
        <v>165</v>
      </c>
      <c r="D487" t="s">
        <v>134</v>
      </c>
      <c r="E487" t="s">
        <v>166</v>
      </c>
      <c r="F487" s="7">
        <v>1005300000</v>
      </c>
      <c r="G487" t="str">
        <f>VLOOKUP(F487,'группы товаров'!$A$1:$C$88,2,0)</f>
        <v>Нежные</v>
      </c>
      <c r="H487" t="str">
        <f>VLOOKUP(Таблица1[[#This Row],[Код товара]],Группа_Товаров,3,0)</f>
        <v>Кремовые</v>
      </c>
      <c r="I487" t="s">
        <v>8</v>
      </c>
      <c r="J487">
        <v>4</v>
      </c>
      <c r="K487" s="6">
        <v>934.8</v>
      </c>
      <c r="L487" s="6">
        <v>1063.2</v>
      </c>
      <c r="M487" s="23">
        <f>Таблица1[[#This Row],[Сумма в ценах продажи]]-Таблица1[[#This Row],[Сумма в ценах закупки]]</f>
        <v>128.40000000000009</v>
      </c>
    </row>
    <row r="488" spans="1:13" hidden="1" x14ac:dyDescent="0.3">
      <c r="A488" s="16">
        <v>43005</v>
      </c>
      <c r="B488" t="s">
        <v>11</v>
      </c>
      <c r="C488" t="s">
        <v>222</v>
      </c>
      <c r="D488" t="s">
        <v>134</v>
      </c>
      <c r="E488" t="s">
        <v>223</v>
      </c>
      <c r="F488" s="7">
        <v>260200</v>
      </c>
      <c r="G488" t="str">
        <f>VLOOKUP(F488,'группы товаров'!$A$1:$C$88,2,0)</f>
        <v>Медовая дыня</v>
      </c>
      <c r="H488" t="str">
        <f>VLOOKUP(Таблица1[[#This Row],[Код товара]],Группа_Товаров,3,0)</f>
        <v>Отливная</v>
      </c>
      <c r="I488" t="s">
        <v>8</v>
      </c>
      <c r="J488">
        <v>200</v>
      </c>
      <c r="K488" s="6">
        <v>21938</v>
      </c>
      <c r="L488" s="6">
        <v>26140</v>
      </c>
      <c r="M488" s="23">
        <f>Таблица1[[#This Row],[Сумма в ценах продажи]]-Таблица1[[#This Row],[Сумма в ценах закупки]]</f>
        <v>4202</v>
      </c>
    </row>
    <row r="489" spans="1:13" hidden="1" x14ac:dyDescent="0.3">
      <c r="A489" s="16">
        <v>43004</v>
      </c>
      <c r="B489" t="s">
        <v>16</v>
      </c>
      <c r="C489" t="s">
        <v>133</v>
      </c>
      <c r="D489" t="s">
        <v>134</v>
      </c>
      <c r="E489" t="s">
        <v>135</v>
      </c>
      <c r="F489" s="5">
        <v>1005040800</v>
      </c>
      <c r="G489" t="str">
        <f>VLOOKUP(F489,'группы товаров'!$A$1:$C$88,2,0)</f>
        <v>Бим-Бом</v>
      </c>
      <c r="H489" t="str">
        <f>VLOOKUP(Таблица1[[#This Row],[Код товара]],Группа_Товаров,3,0)</f>
        <v>Глазированные</v>
      </c>
      <c r="I489" t="s">
        <v>8</v>
      </c>
      <c r="J489">
        <v>3</v>
      </c>
      <c r="K489" s="6">
        <v>192.6456</v>
      </c>
      <c r="L489" s="6">
        <v>253.68</v>
      </c>
      <c r="M489" s="23">
        <f>Таблица1[[#This Row],[Сумма в ценах продажи]]-Таблица1[[#This Row],[Сумма в ценах закупки]]</f>
        <v>61.034400000000005</v>
      </c>
    </row>
    <row r="490" spans="1:13" hidden="1" x14ac:dyDescent="0.3">
      <c r="A490" s="16">
        <v>43004</v>
      </c>
      <c r="B490" t="s">
        <v>7</v>
      </c>
      <c r="C490" t="s">
        <v>272</v>
      </c>
      <c r="D490" t="s">
        <v>156</v>
      </c>
      <c r="E490" t="s">
        <v>273</v>
      </c>
      <c r="F490" s="7">
        <v>170101</v>
      </c>
      <c r="G490" t="str">
        <f>VLOOKUP(F490,'группы товаров'!$A$1:$C$88,2,0)</f>
        <v>Морошковая</v>
      </c>
      <c r="H490" t="str">
        <f>VLOOKUP(Таблица1[[#This Row],[Код товара]],Группа_Товаров,3,0)</f>
        <v>Желейные</v>
      </c>
      <c r="I490" t="s">
        <v>8</v>
      </c>
      <c r="J490">
        <v>1.8720000000000001</v>
      </c>
      <c r="K490" s="6">
        <v>781.17600000000004</v>
      </c>
      <c r="L490" s="6">
        <v>898.44</v>
      </c>
      <c r="M490" s="23">
        <f>Таблица1[[#This Row],[Сумма в ценах продажи]]-Таблица1[[#This Row],[Сумма в ценах закупки]]</f>
        <v>117.26400000000001</v>
      </c>
    </row>
    <row r="491" spans="1:13" hidden="1" x14ac:dyDescent="0.3">
      <c r="A491" s="16">
        <v>43004</v>
      </c>
      <c r="B491" t="s">
        <v>10</v>
      </c>
      <c r="C491" t="s">
        <v>151</v>
      </c>
      <c r="D491" t="s">
        <v>134</v>
      </c>
      <c r="E491" t="s">
        <v>152</v>
      </c>
      <c r="F491" s="5">
        <v>170000</v>
      </c>
      <c r="G491" t="str">
        <f>VLOOKUP(F491,'группы товаров'!$A$1:$C$88,2,0)</f>
        <v>Лайм</v>
      </c>
      <c r="H491" t="str">
        <f>VLOOKUP(Таблица1[[#This Row],[Код товара]],Группа_Товаров,3,0)</f>
        <v>Желейные</v>
      </c>
      <c r="I491" t="s">
        <v>8</v>
      </c>
      <c r="J491">
        <v>5</v>
      </c>
      <c r="K491" s="6">
        <v>334.16650000000004</v>
      </c>
      <c r="L491" s="6">
        <v>460</v>
      </c>
      <c r="M491" s="23">
        <f>Таблица1[[#This Row],[Сумма в ценах продажи]]-Таблица1[[#This Row],[Сумма в ценах закупки]]</f>
        <v>125.83349999999996</v>
      </c>
    </row>
    <row r="492" spans="1:13" hidden="1" x14ac:dyDescent="0.3">
      <c r="A492" s="16">
        <v>43004</v>
      </c>
      <c r="B492" t="s">
        <v>7</v>
      </c>
      <c r="C492" t="s">
        <v>165</v>
      </c>
      <c r="D492" t="s">
        <v>134</v>
      </c>
      <c r="E492" t="s">
        <v>166</v>
      </c>
      <c r="F492" s="7">
        <v>1005040600</v>
      </c>
      <c r="G492" t="str">
        <f>VLOOKUP(F492,'группы товаров'!$A$1:$C$88,2,0)</f>
        <v xml:space="preserve">Морская звезда </v>
      </c>
      <c r="H492" t="str">
        <f>VLOOKUP(Таблица1[[#This Row],[Код товара]],Группа_Товаров,3,0)</f>
        <v>Глазированные</v>
      </c>
      <c r="I492" t="s">
        <v>8</v>
      </c>
      <c r="J492">
        <v>15</v>
      </c>
      <c r="K492" s="6">
        <v>1765.4749999999999</v>
      </c>
      <c r="L492" s="6">
        <v>1976.25</v>
      </c>
      <c r="M492" s="23">
        <f>Таблица1[[#This Row],[Сумма в ценах продажи]]-Таблица1[[#This Row],[Сумма в ценах закупки]]</f>
        <v>210.77500000000009</v>
      </c>
    </row>
    <row r="493" spans="1:13" hidden="1" x14ac:dyDescent="0.3">
      <c r="A493" s="16">
        <v>43004</v>
      </c>
      <c r="B493" t="s">
        <v>11</v>
      </c>
      <c r="C493" t="s">
        <v>179</v>
      </c>
      <c r="D493" t="s">
        <v>131</v>
      </c>
      <c r="E493" t="s">
        <v>180</v>
      </c>
      <c r="F493" s="7">
        <v>5190002</v>
      </c>
      <c r="G493" t="str">
        <f>VLOOKUP(F493,'группы товаров'!$A$1:$C$88,2,0)</f>
        <v>Молочный</v>
      </c>
      <c r="H493" t="str">
        <f>VLOOKUP(Таблица1[[#This Row],[Код товара]],Группа_Товаров,3,0)</f>
        <v>Отливная</v>
      </c>
      <c r="I493" t="s">
        <v>8</v>
      </c>
      <c r="J493">
        <v>79</v>
      </c>
      <c r="K493" s="6">
        <v>7536.2208000000001</v>
      </c>
      <c r="L493" s="6">
        <v>8259.4500000000007</v>
      </c>
      <c r="M493" s="23">
        <f>Таблица1[[#This Row],[Сумма в ценах продажи]]-Таблица1[[#This Row],[Сумма в ценах закупки]]</f>
        <v>723.22920000000067</v>
      </c>
    </row>
    <row r="494" spans="1:13" hidden="1" x14ac:dyDescent="0.3">
      <c r="A494" s="16">
        <v>43004</v>
      </c>
      <c r="B494" t="s">
        <v>16</v>
      </c>
      <c r="C494" t="s">
        <v>201</v>
      </c>
      <c r="D494" t="s">
        <v>134</v>
      </c>
      <c r="E494" t="s">
        <v>202</v>
      </c>
      <c r="F494" s="7">
        <v>1005186400</v>
      </c>
      <c r="G494" t="str">
        <f>VLOOKUP(F494,'группы товаров'!$A$1:$C$88,2,0)</f>
        <v xml:space="preserve">Мини вкус вишни </v>
      </c>
      <c r="H494" t="str">
        <f>VLOOKUP(Таблица1[[#This Row],[Код товара]],Группа_Товаров,3,0)</f>
        <v>Вафельные</v>
      </c>
      <c r="I494" t="s">
        <v>8</v>
      </c>
      <c r="J494">
        <v>72</v>
      </c>
      <c r="K494" s="6">
        <v>3369.8824</v>
      </c>
      <c r="L494" s="6">
        <v>4616.32</v>
      </c>
      <c r="M494" s="23">
        <f>Таблица1[[#This Row],[Сумма в ценах продажи]]-Таблица1[[#This Row],[Сумма в ценах закупки]]</f>
        <v>1246.4375999999997</v>
      </c>
    </row>
    <row r="495" spans="1:13" hidden="1" x14ac:dyDescent="0.3">
      <c r="A495" s="16">
        <v>43003</v>
      </c>
      <c r="B495" t="s">
        <v>7</v>
      </c>
      <c r="C495" t="s">
        <v>238</v>
      </c>
      <c r="D495" t="s">
        <v>208</v>
      </c>
      <c r="E495" t="s">
        <v>239</v>
      </c>
      <c r="F495" s="7">
        <v>1005186100</v>
      </c>
      <c r="G495" t="str">
        <f>VLOOKUP(F495,'группы товаров'!$A$1:$C$88,2,0)</f>
        <v xml:space="preserve">Мини  шоколад </v>
      </c>
      <c r="H495" t="str">
        <f>VLOOKUP(Таблица1[[#This Row],[Код товара]],Группа_Товаров,3,0)</f>
        <v>Вафельные</v>
      </c>
      <c r="I495" t="s">
        <v>8</v>
      </c>
      <c r="J495">
        <v>5.7</v>
      </c>
      <c r="K495" s="6">
        <v>255.62450000000001</v>
      </c>
      <c r="L495" s="6">
        <v>290.64300000000003</v>
      </c>
      <c r="M495" s="23">
        <f>Таблица1[[#This Row],[Сумма в ценах продажи]]-Таблица1[[#This Row],[Сумма в ценах закупки]]</f>
        <v>35.018500000000017</v>
      </c>
    </row>
    <row r="496" spans="1:13" hidden="1" x14ac:dyDescent="0.3">
      <c r="A496" s="16">
        <v>43003</v>
      </c>
      <c r="B496" t="s">
        <v>7</v>
      </c>
      <c r="C496" t="s">
        <v>390</v>
      </c>
      <c r="D496" t="s">
        <v>147</v>
      </c>
      <c r="E496" t="s">
        <v>391</v>
      </c>
      <c r="F496" s="5">
        <v>1005040600</v>
      </c>
      <c r="G496" t="str">
        <f>VLOOKUP(F496,'группы товаров'!$A$1:$C$88,2,0)</f>
        <v xml:space="preserve">Морская звезда </v>
      </c>
      <c r="H496" t="str">
        <f>VLOOKUP(Таблица1[[#This Row],[Код товара]],Группа_Товаров,3,0)</f>
        <v>Глазированные</v>
      </c>
      <c r="I496" t="s">
        <v>8</v>
      </c>
      <c r="J496">
        <v>6</v>
      </c>
      <c r="K496" s="6">
        <v>429.3</v>
      </c>
      <c r="L496" s="6">
        <v>488.22</v>
      </c>
      <c r="M496" s="23">
        <f>Таблица1[[#This Row],[Сумма в ценах продажи]]-Таблица1[[#This Row],[Сумма в ценах закупки]]</f>
        <v>58.920000000000016</v>
      </c>
    </row>
    <row r="497" spans="1:13" hidden="1" x14ac:dyDescent="0.3">
      <c r="A497" s="16">
        <v>43003</v>
      </c>
      <c r="B497" t="s">
        <v>10</v>
      </c>
      <c r="C497" t="s">
        <v>301</v>
      </c>
      <c r="D497" t="s">
        <v>134</v>
      </c>
      <c r="E497" t="s">
        <v>302</v>
      </c>
      <c r="F497" s="5">
        <v>573100</v>
      </c>
      <c r="G497" t="str">
        <f>VLOOKUP(F497,'группы товаров'!$A$1:$C$88,2,0)</f>
        <v xml:space="preserve">Пчелка </v>
      </c>
      <c r="H497" t="str">
        <f>VLOOKUP(Таблица1[[#This Row],[Код товара]],Группа_Товаров,3,0)</f>
        <v>Желейные</v>
      </c>
      <c r="I497" t="s">
        <v>8</v>
      </c>
      <c r="J497">
        <v>5</v>
      </c>
      <c r="K497" s="6">
        <v>467.4</v>
      </c>
      <c r="L497" s="6">
        <v>563.5</v>
      </c>
      <c r="M497" s="23">
        <f>Таблица1[[#This Row],[Сумма в ценах продажи]]-Таблица1[[#This Row],[Сумма в ценах закупки]]</f>
        <v>96.100000000000023</v>
      </c>
    </row>
    <row r="498" spans="1:13" hidden="1" x14ac:dyDescent="0.3">
      <c r="A498" s="16">
        <v>43003</v>
      </c>
      <c r="B498" t="s">
        <v>11</v>
      </c>
      <c r="C498" t="s">
        <v>290</v>
      </c>
      <c r="D498" t="s">
        <v>291</v>
      </c>
      <c r="E498" t="s">
        <v>292</v>
      </c>
      <c r="F498" s="5">
        <v>1005053500</v>
      </c>
      <c r="G498" t="str">
        <f>VLOOKUP(F498,'группы товаров'!$A$1:$C$88,2,0)</f>
        <v>Тоффи в помаде</v>
      </c>
      <c r="H498" t="str">
        <f>VLOOKUP(Таблица1[[#This Row],[Код товара]],Группа_Товаров,3,0)</f>
        <v>Помадка</v>
      </c>
      <c r="I498" t="s">
        <v>8</v>
      </c>
      <c r="J498">
        <v>17.5</v>
      </c>
      <c r="K498" s="6">
        <v>1760.2305000000001</v>
      </c>
      <c r="L498" s="6">
        <v>1920.625</v>
      </c>
      <c r="M498" s="23">
        <f>Таблица1[[#This Row],[Сумма в ценах продажи]]-Таблица1[[#This Row],[Сумма в ценах закупки]]</f>
        <v>160.39449999999988</v>
      </c>
    </row>
    <row r="499" spans="1:13" hidden="1" x14ac:dyDescent="0.3">
      <c r="A499" s="16">
        <v>43003</v>
      </c>
      <c r="B499" t="s">
        <v>10</v>
      </c>
      <c r="C499" t="s">
        <v>288</v>
      </c>
      <c r="D499" t="s">
        <v>134</v>
      </c>
      <c r="E499" t="s">
        <v>289</v>
      </c>
      <c r="F499" s="5">
        <v>20100</v>
      </c>
      <c r="G499" t="str">
        <f>VLOOKUP(F499,'группы товаров'!$A$1:$C$88,2,0)</f>
        <v xml:space="preserve">Карамель дюшес </v>
      </c>
      <c r="H499" t="str">
        <f>VLOOKUP(Таблица1[[#This Row],[Код товара]],Группа_Товаров,3,0)</f>
        <v>Леденцовая</v>
      </c>
      <c r="I499" t="s">
        <v>8</v>
      </c>
      <c r="J499">
        <v>16</v>
      </c>
      <c r="K499" s="6">
        <v>848.69440000000009</v>
      </c>
      <c r="L499" s="6">
        <v>1017.84</v>
      </c>
      <c r="M499" s="23">
        <f>Таблица1[[#This Row],[Сумма в ценах продажи]]-Таблица1[[#This Row],[Сумма в ценах закупки]]</f>
        <v>169.14559999999994</v>
      </c>
    </row>
    <row r="500" spans="1:13" hidden="1" x14ac:dyDescent="0.3">
      <c r="A500" s="16">
        <v>43003</v>
      </c>
      <c r="B500" t="s">
        <v>13</v>
      </c>
      <c r="C500" t="s">
        <v>452</v>
      </c>
      <c r="D500" t="s">
        <v>147</v>
      </c>
      <c r="E500" t="s">
        <v>453</v>
      </c>
      <c r="F500" s="5">
        <v>1005274600</v>
      </c>
      <c r="G500" t="str">
        <f>VLOOKUP(F500,'группы товаров'!$A$1:$C$88,2,0)</f>
        <v>Какао со сливками</v>
      </c>
      <c r="H500" t="str">
        <f>VLOOKUP(Таблица1[[#This Row],[Код товара]],Группа_Товаров,3,0)</f>
        <v>Кремовые</v>
      </c>
      <c r="I500" t="s">
        <v>8</v>
      </c>
      <c r="J500">
        <v>7</v>
      </c>
      <c r="K500" s="6">
        <v>1368.7624000000001</v>
      </c>
      <c r="L500" s="6">
        <v>1650.25</v>
      </c>
      <c r="M500" s="23">
        <f>Таблица1[[#This Row],[Сумма в ценах продажи]]-Таблица1[[#This Row],[Сумма в ценах закупки]]</f>
        <v>281.48759999999993</v>
      </c>
    </row>
    <row r="501" spans="1:13" hidden="1" x14ac:dyDescent="0.3">
      <c r="A501" s="16">
        <v>43000</v>
      </c>
      <c r="B501" t="s">
        <v>10</v>
      </c>
      <c r="C501" t="s">
        <v>175</v>
      </c>
      <c r="D501" t="s">
        <v>134</v>
      </c>
      <c r="E501" t="s">
        <v>176</v>
      </c>
      <c r="F501" s="7">
        <v>1005244000</v>
      </c>
      <c r="G501" t="str">
        <f>VLOOKUP(F501,'группы товаров'!$A$1:$C$88,2,0)</f>
        <v>Кофейные</v>
      </c>
      <c r="H501" t="str">
        <f>VLOOKUP(Таблица1[[#This Row],[Код товара]],Группа_Товаров,3,0)</f>
        <v>Кремовые</v>
      </c>
      <c r="I501" t="s">
        <v>8</v>
      </c>
      <c r="J501">
        <v>2</v>
      </c>
      <c r="K501" s="6">
        <v>219.38</v>
      </c>
      <c r="L501" s="6">
        <v>258.14</v>
      </c>
      <c r="M501" s="23">
        <f>Таблица1[[#This Row],[Сумма в ценах продажи]]-Таблица1[[#This Row],[Сумма в ценах закупки]]</f>
        <v>38.759999999999991</v>
      </c>
    </row>
    <row r="502" spans="1:13" hidden="1" x14ac:dyDescent="0.3">
      <c r="A502" s="16">
        <v>43000</v>
      </c>
      <c r="B502" t="s">
        <v>13</v>
      </c>
      <c r="C502" t="s">
        <v>140</v>
      </c>
      <c r="D502" t="s">
        <v>134</v>
      </c>
      <c r="E502" t="s">
        <v>141</v>
      </c>
      <c r="F502" s="5">
        <v>1005040800</v>
      </c>
      <c r="G502" t="str">
        <f>VLOOKUP(F502,'группы товаров'!$A$1:$C$88,2,0)</f>
        <v>Бим-Бом</v>
      </c>
      <c r="H502" t="str">
        <f>VLOOKUP(Таблица1[[#This Row],[Код товара]],Группа_Товаров,3,0)</f>
        <v>Глазированные</v>
      </c>
      <c r="I502" t="s">
        <v>8</v>
      </c>
      <c r="J502">
        <v>3</v>
      </c>
      <c r="K502" s="6">
        <v>214.62</v>
      </c>
      <c r="L502" s="6">
        <v>258.75</v>
      </c>
      <c r="M502" s="23">
        <f>Таблица1[[#This Row],[Сумма в ценах продажи]]-Таблица1[[#This Row],[Сумма в ценах закупки]]</f>
        <v>44.129999999999995</v>
      </c>
    </row>
    <row r="503" spans="1:13" hidden="1" x14ac:dyDescent="0.3">
      <c r="A503" s="16">
        <v>43000</v>
      </c>
      <c r="B503" t="s">
        <v>7</v>
      </c>
      <c r="C503" t="s">
        <v>262</v>
      </c>
      <c r="D503" t="s">
        <v>134</v>
      </c>
      <c r="E503" t="s">
        <v>263</v>
      </c>
      <c r="F503" s="7">
        <v>170101</v>
      </c>
      <c r="G503" t="str">
        <f>VLOOKUP(F503,'группы товаров'!$A$1:$C$88,2,0)</f>
        <v>Морошковая</v>
      </c>
      <c r="H503" t="str">
        <f>VLOOKUP(Таблица1[[#This Row],[Код товара]],Группа_Товаров,3,0)</f>
        <v>Желейные</v>
      </c>
      <c r="I503" t="s">
        <v>8</v>
      </c>
      <c r="J503">
        <v>1.8720000000000001</v>
      </c>
      <c r="K503" s="6">
        <v>781.17600000000004</v>
      </c>
      <c r="L503" s="6">
        <v>898.44</v>
      </c>
      <c r="M503" s="23">
        <f>Таблица1[[#This Row],[Сумма в ценах продажи]]-Таблица1[[#This Row],[Сумма в ценах закупки]]</f>
        <v>117.26400000000001</v>
      </c>
    </row>
    <row r="504" spans="1:13" hidden="1" x14ac:dyDescent="0.3">
      <c r="A504" s="16">
        <v>43000</v>
      </c>
      <c r="B504" t="s">
        <v>10</v>
      </c>
      <c r="C504" t="s">
        <v>177</v>
      </c>
      <c r="D504" t="s">
        <v>131</v>
      </c>
      <c r="E504" t="s">
        <v>178</v>
      </c>
      <c r="F504" s="5">
        <v>20000</v>
      </c>
      <c r="G504" t="str">
        <f>VLOOKUP(F504,'группы товаров'!$A$1:$C$88,2,0)</f>
        <v>Карамель барбарис</v>
      </c>
      <c r="H504" t="str">
        <f>VLOOKUP(Таблица1[[#This Row],[Код товара]],Группа_Товаров,3,0)</f>
        <v>Леденцовая</v>
      </c>
      <c r="I504" t="s">
        <v>8</v>
      </c>
      <c r="J504">
        <v>16</v>
      </c>
      <c r="K504" s="6">
        <v>854.88</v>
      </c>
      <c r="L504" s="6">
        <v>1017.84</v>
      </c>
      <c r="M504" s="23">
        <f>Таблица1[[#This Row],[Сумма в ценах продажи]]-Таблица1[[#This Row],[Сумма в ценах закупки]]</f>
        <v>162.96000000000004</v>
      </c>
    </row>
    <row r="505" spans="1:13" hidden="1" x14ac:dyDescent="0.3">
      <c r="A505" s="16">
        <v>43000</v>
      </c>
      <c r="B505" t="s">
        <v>7</v>
      </c>
      <c r="C505" t="s">
        <v>195</v>
      </c>
      <c r="D505" t="s">
        <v>131</v>
      </c>
      <c r="E505" t="s">
        <v>196</v>
      </c>
      <c r="F505" s="7">
        <v>1005186400</v>
      </c>
      <c r="G505" t="str">
        <f>VLOOKUP(F505,'группы товаров'!$A$1:$C$88,2,0)</f>
        <v xml:space="preserve">Мини вкус вишни </v>
      </c>
      <c r="H505" t="str">
        <f>VLOOKUP(Таблица1[[#This Row],[Код товара]],Группа_Товаров,3,0)</f>
        <v>Вафельные</v>
      </c>
      <c r="I505" t="s">
        <v>8</v>
      </c>
      <c r="J505">
        <v>20</v>
      </c>
      <c r="K505" s="6">
        <v>1583.6</v>
      </c>
      <c r="L505" s="6">
        <v>1801</v>
      </c>
      <c r="M505" s="23">
        <f>Таблица1[[#This Row],[Сумма в ценах продажи]]-Таблица1[[#This Row],[Сумма в ценах закупки]]</f>
        <v>217.40000000000009</v>
      </c>
    </row>
    <row r="506" spans="1:13" hidden="1" x14ac:dyDescent="0.3">
      <c r="A506" s="16">
        <v>43000</v>
      </c>
      <c r="B506" t="s">
        <v>11</v>
      </c>
      <c r="C506" t="s">
        <v>226</v>
      </c>
      <c r="D506" t="s">
        <v>134</v>
      </c>
      <c r="E506" t="s">
        <v>227</v>
      </c>
      <c r="F506" s="7">
        <v>220000</v>
      </c>
      <c r="G506" t="str">
        <f>VLOOKUP(F506,'группы товаров'!$A$1:$C$88,2,0)</f>
        <v>Сливки-апельсин</v>
      </c>
      <c r="H506" t="str">
        <f>VLOOKUP(Таблица1[[#This Row],[Код товара]],Группа_Товаров,3,0)</f>
        <v>Отливная</v>
      </c>
      <c r="I506" t="s">
        <v>8</v>
      </c>
      <c r="J506">
        <v>125</v>
      </c>
      <c r="K506" s="6">
        <v>9728.5225000000009</v>
      </c>
      <c r="L506" s="6">
        <v>10718.75</v>
      </c>
      <c r="M506" s="23">
        <f>Таблица1[[#This Row],[Сумма в ценах продажи]]-Таблица1[[#This Row],[Сумма в ценах закупки]]</f>
        <v>990.22749999999905</v>
      </c>
    </row>
    <row r="507" spans="1:13" hidden="1" x14ac:dyDescent="0.3">
      <c r="A507" s="16">
        <v>42999</v>
      </c>
      <c r="B507" t="s">
        <v>7</v>
      </c>
      <c r="C507" t="s">
        <v>155</v>
      </c>
      <c r="D507" t="s">
        <v>156</v>
      </c>
      <c r="E507" t="s">
        <v>157</v>
      </c>
      <c r="F507" s="7">
        <v>1005186400</v>
      </c>
      <c r="G507" t="str">
        <f>VLOOKUP(F507,'группы товаров'!$A$1:$C$88,2,0)</f>
        <v xml:space="preserve">Мини вкус вишни </v>
      </c>
      <c r="H507" t="str">
        <f>VLOOKUP(Таблица1[[#This Row],[Код товара]],Группа_Товаров,3,0)</f>
        <v>Вафельные</v>
      </c>
      <c r="I507" t="s">
        <v>8</v>
      </c>
      <c r="J507">
        <v>3</v>
      </c>
      <c r="K507" s="6">
        <v>214.62</v>
      </c>
      <c r="L507" s="6">
        <v>244.11</v>
      </c>
      <c r="M507" s="23">
        <f>Таблица1[[#This Row],[Сумма в ценах продажи]]-Таблица1[[#This Row],[Сумма в ценах закупки]]</f>
        <v>29.490000000000009</v>
      </c>
    </row>
    <row r="508" spans="1:13" hidden="1" x14ac:dyDescent="0.3">
      <c r="A508" s="16">
        <v>42999</v>
      </c>
      <c r="B508" t="s">
        <v>7</v>
      </c>
      <c r="C508" t="s">
        <v>144</v>
      </c>
      <c r="D508" t="s">
        <v>134</v>
      </c>
      <c r="E508" t="s">
        <v>145</v>
      </c>
      <c r="F508" s="7">
        <v>1005186100</v>
      </c>
      <c r="G508" t="str">
        <f>VLOOKUP(F508,'группы товаров'!$A$1:$C$88,2,0)</f>
        <v xml:space="preserve">Мини  шоколад </v>
      </c>
      <c r="H508" t="str">
        <f>VLOOKUP(Таблица1[[#This Row],[Код товара]],Группа_Товаров,3,0)</f>
        <v>Вафельные</v>
      </c>
      <c r="I508" t="s">
        <v>8</v>
      </c>
      <c r="J508">
        <v>5.7</v>
      </c>
      <c r="K508" s="6">
        <v>255.62450000000001</v>
      </c>
      <c r="L508" s="6">
        <v>290.64300000000003</v>
      </c>
      <c r="M508" s="23">
        <f>Таблица1[[#This Row],[Сумма в ценах продажи]]-Таблица1[[#This Row],[Сумма в ценах закупки]]</f>
        <v>35.018500000000017</v>
      </c>
    </row>
    <row r="509" spans="1:13" hidden="1" x14ac:dyDescent="0.3">
      <c r="A509" s="16">
        <v>42999</v>
      </c>
      <c r="B509" t="s">
        <v>29</v>
      </c>
      <c r="C509" t="s">
        <v>140</v>
      </c>
      <c r="D509" t="s">
        <v>134</v>
      </c>
      <c r="E509" t="s">
        <v>141</v>
      </c>
      <c r="F509" s="7">
        <v>30000</v>
      </c>
      <c r="G509" t="str">
        <f>VLOOKUP(F509,'группы товаров'!$A$1:$C$88,2,0)</f>
        <v>Цитрусовая карамель</v>
      </c>
      <c r="H509" t="str">
        <f>VLOOKUP(Таблица1[[#This Row],[Код товара]],Группа_Товаров,3,0)</f>
        <v>Леденцовая</v>
      </c>
      <c r="I509" t="s">
        <v>8</v>
      </c>
      <c r="J509">
        <v>0.66</v>
      </c>
      <c r="K509" s="6">
        <v>71.439000000000007</v>
      </c>
      <c r="L509" s="6">
        <v>117.24</v>
      </c>
      <c r="M509" s="23">
        <f>Таблица1[[#This Row],[Сумма в ценах продажи]]-Таблица1[[#This Row],[Сумма в ценах закупки]]</f>
        <v>45.800999999999988</v>
      </c>
    </row>
    <row r="510" spans="1:13" hidden="1" x14ac:dyDescent="0.3">
      <c r="A510" s="16">
        <v>42999</v>
      </c>
      <c r="B510" t="s">
        <v>10</v>
      </c>
      <c r="C510" t="s">
        <v>212</v>
      </c>
      <c r="D510" t="s">
        <v>156</v>
      </c>
      <c r="E510" t="s">
        <v>213</v>
      </c>
      <c r="F510" s="5">
        <v>20000</v>
      </c>
      <c r="G510" t="str">
        <f>VLOOKUP(F510,'группы товаров'!$A$1:$C$88,2,0)</f>
        <v>Карамель барбарис</v>
      </c>
      <c r="H510" t="str">
        <f>VLOOKUP(Таблица1[[#This Row],[Код товара]],Группа_Товаров,3,0)</f>
        <v>Леденцовая</v>
      </c>
      <c r="I510" t="s">
        <v>8</v>
      </c>
      <c r="J510">
        <v>8</v>
      </c>
      <c r="K510" s="6">
        <v>427.36560000000003</v>
      </c>
      <c r="L510" s="6">
        <v>505.12</v>
      </c>
      <c r="M510" s="23">
        <f>Таблица1[[#This Row],[Сумма в ценах продажи]]-Таблица1[[#This Row],[Сумма в ценах закупки]]</f>
        <v>77.754399999999976</v>
      </c>
    </row>
    <row r="511" spans="1:13" hidden="1" x14ac:dyDescent="0.3">
      <c r="A511" s="16">
        <v>42999</v>
      </c>
      <c r="B511" t="s">
        <v>10</v>
      </c>
      <c r="C511" t="s">
        <v>246</v>
      </c>
      <c r="D511" t="s">
        <v>156</v>
      </c>
      <c r="E511" t="s">
        <v>247</v>
      </c>
      <c r="F511" s="5">
        <v>190000</v>
      </c>
      <c r="G511" t="str">
        <f>VLOOKUP(F511,'группы товаров'!$A$1:$C$88,2,0)</f>
        <v>Капри молоко</v>
      </c>
      <c r="H511" t="str">
        <f>VLOOKUP(Таблица1[[#This Row],[Код товара]],Группа_Товаров,3,0)</f>
        <v>Отливная</v>
      </c>
      <c r="I511" t="s">
        <v>8</v>
      </c>
      <c r="J511">
        <v>10</v>
      </c>
      <c r="K511" s="6">
        <v>757.04399999999998</v>
      </c>
      <c r="L511" s="6">
        <v>931.5</v>
      </c>
      <c r="M511" s="23">
        <f>Таблица1[[#This Row],[Сумма в ценах продажи]]-Таблица1[[#This Row],[Сумма в ценах закупки]]</f>
        <v>174.45600000000002</v>
      </c>
    </row>
    <row r="512" spans="1:13" hidden="1" x14ac:dyDescent="0.3">
      <c r="A512" s="16">
        <v>42999</v>
      </c>
      <c r="B512" t="s">
        <v>11</v>
      </c>
      <c r="C512" t="s">
        <v>142</v>
      </c>
      <c r="D512" t="s">
        <v>134</v>
      </c>
      <c r="E512" t="s">
        <v>143</v>
      </c>
      <c r="F512" s="7">
        <v>1005300500</v>
      </c>
      <c r="G512" t="str">
        <f>VLOOKUP(F512,'группы товаров'!$A$1:$C$88,2,0)</f>
        <v>Рококо</v>
      </c>
      <c r="H512" t="str">
        <f>VLOOKUP(Таблица1[[#This Row],[Код товара]],Группа_Товаров,3,0)</f>
        <v>Кремовые</v>
      </c>
      <c r="I512" t="s">
        <v>8</v>
      </c>
      <c r="J512">
        <v>11.5</v>
      </c>
      <c r="K512" s="6">
        <v>2720.44</v>
      </c>
      <c r="L512" s="6">
        <v>2981.375</v>
      </c>
      <c r="M512" s="23">
        <f>Таблица1[[#This Row],[Сумма в ценах продажи]]-Таблица1[[#This Row],[Сумма в ценах закупки]]</f>
        <v>260.93499999999995</v>
      </c>
    </row>
    <row r="513" spans="1:13" hidden="1" x14ac:dyDescent="0.3">
      <c r="A513" s="16">
        <v>42998</v>
      </c>
      <c r="B513" t="s">
        <v>29</v>
      </c>
      <c r="C513" t="s">
        <v>149</v>
      </c>
      <c r="D513" t="s">
        <v>134</v>
      </c>
      <c r="E513" t="s">
        <v>150</v>
      </c>
      <c r="F513" s="7">
        <v>1005030501</v>
      </c>
      <c r="G513" t="str">
        <f>VLOOKUP(F513,'группы товаров'!$A$1:$C$88,2,0)</f>
        <v>Орешек</v>
      </c>
      <c r="H513" t="str">
        <f>VLOOKUP(Таблица1[[#This Row],[Код товара]],Группа_Товаров,3,0)</f>
        <v>Глазированные</v>
      </c>
      <c r="I513" t="s">
        <v>8</v>
      </c>
      <c r="J513">
        <v>0.66</v>
      </c>
      <c r="K513" s="6">
        <v>87.844500000000011</v>
      </c>
      <c r="L513" s="6">
        <v>140.66999999999999</v>
      </c>
      <c r="M513" s="23">
        <f>Таблица1[[#This Row],[Сумма в ценах продажи]]-Таблица1[[#This Row],[Сумма в ценах закупки]]</f>
        <v>52.825499999999977</v>
      </c>
    </row>
    <row r="514" spans="1:13" hidden="1" x14ac:dyDescent="0.3">
      <c r="A514" s="16">
        <v>42998</v>
      </c>
      <c r="B514" t="s">
        <v>7</v>
      </c>
      <c r="C514" t="s">
        <v>133</v>
      </c>
      <c r="D514" t="s">
        <v>134</v>
      </c>
      <c r="E514" t="s">
        <v>135</v>
      </c>
      <c r="F514" s="7">
        <v>1005274300</v>
      </c>
      <c r="G514" t="str">
        <f>VLOOKUP(F514,'группы товаров'!$A$1:$C$88,2,0)</f>
        <v>Миндальные</v>
      </c>
      <c r="H514" t="str">
        <f>VLOOKUP(Таблица1[[#This Row],[Код товара]],Группа_Товаров,3,0)</f>
        <v>Кремовые</v>
      </c>
      <c r="I514" t="s">
        <v>8</v>
      </c>
      <c r="J514">
        <v>3.5</v>
      </c>
      <c r="K514" s="6">
        <v>301.27019999999999</v>
      </c>
      <c r="L514" s="6">
        <v>372.12</v>
      </c>
      <c r="M514" s="23">
        <f>Таблица1[[#This Row],[Сумма в ценах продажи]]-Таблица1[[#This Row],[Сумма в ценах закупки]]</f>
        <v>70.849800000000016</v>
      </c>
    </row>
    <row r="515" spans="1:13" hidden="1" x14ac:dyDescent="0.3">
      <c r="A515" s="16">
        <v>42998</v>
      </c>
      <c r="B515" t="s">
        <v>10</v>
      </c>
      <c r="C515" t="s">
        <v>254</v>
      </c>
      <c r="D515" t="s">
        <v>131</v>
      </c>
      <c r="E515" t="s">
        <v>255</v>
      </c>
      <c r="F515" s="7">
        <v>1005050100</v>
      </c>
      <c r="G515" t="str">
        <f>VLOOKUP(F515,'группы товаров'!$A$1:$C$88,2,0)</f>
        <v>Золотой  крем-брюле</v>
      </c>
      <c r="H515" t="str">
        <f>VLOOKUP(Таблица1[[#This Row],[Код товара]],Группа_Товаров,3,0)</f>
        <v>Помадка</v>
      </c>
      <c r="I515" t="s">
        <v>8</v>
      </c>
      <c r="J515">
        <v>3</v>
      </c>
      <c r="K515" s="6">
        <v>271.07190000000003</v>
      </c>
      <c r="L515" s="6">
        <v>355.35</v>
      </c>
      <c r="M515" s="23">
        <f>Таблица1[[#This Row],[Сумма в ценах продажи]]-Таблица1[[#This Row],[Сумма в ценах закупки]]</f>
        <v>84.278099999999995</v>
      </c>
    </row>
    <row r="516" spans="1:13" hidden="1" x14ac:dyDescent="0.3">
      <c r="A516" s="16">
        <v>42998</v>
      </c>
      <c r="B516" t="s">
        <v>7</v>
      </c>
      <c r="C516" t="s">
        <v>169</v>
      </c>
      <c r="D516" t="s">
        <v>156</v>
      </c>
      <c r="E516" t="s">
        <v>170</v>
      </c>
      <c r="F516" s="7">
        <v>1005186300</v>
      </c>
      <c r="G516" t="str">
        <f>VLOOKUP(F516,'группы товаров'!$A$1:$C$88,2,0)</f>
        <v>Мини  молоко</v>
      </c>
      <c r="H516" t="str">
        <f>VLOOKUP(Таблица1[[#This Row],[Код товара]],Группа_Товаров,3,0)</f>
        <v>Вафельные</v>
      </c>
      <c r="I516" t="s">
        <v>8</v>
      </c>
      <c r="J516">
        <v>4</v>
      </c>
      <c r="K516" s="6">
        <v>934.8</v>
      </c>
      <c r="L516" s="6">
        <v>1063.2</v>
      </c>
      <c r="M516" s="23">
        <f>Таблица1[[#This Row],[Сумма в ценах продажи]]-Таблица1[[#This Row],[Сумма в ценах закупки]]</f>
        <v>128.40000000000009</v>
      </c>
    </row>
    <row r="517" spans="1:13" hidden="1" x14ac:dyDescent="0.3">
      <c r="A517" s="16">
        <v>42998</v>
      </c>
      <c r="B517" t="s">
        <v>11</v>
      </c>
      <c r="C517" t="s">
        <v>181</v>
      </c>
      <c r="D517" t="s">
        <v>134</v>
      </c>
      <c r="E517" t="s">
        <v>182</v>
      </c>
      <c r="F517" s="5">
        <v>573100</v>
      </c>
      <c r="G517" t="str">
        <f>VLOOKUP(F517,'группы товаров'!$A$1:$C$88,2,0)</f>
        <v xml:space="preserve">Пчелка </v>
      </c>
      <c r="H517" t="str">
        <f>VLOOKUP(Таблица1[[#This Row],[Код товара]],Группа_Товаров,3,0)</f>
        <v>Желейные</v>
      </c>
      <c r="I517" t="s">
        <v>8</v>
      </c>
      <c r="J517">
        <v>50</v>
      </c>
      <c r="K517" s="6">
        <v>4674</v>
      </c>
      <c r="L517" s="6">
        <v>5122.5</v>
      </c>
      <c r="M517" s="23">
        <f>Таблица1[[#This Row],[Сумма в ценах продажи]]-Таблица1[[#This Row],[Сумма в ценах закупки]]</f>
        <v>448.5</v>
      </c>
    </row>
    <row r="518" spans="1:13" hidden="1" x14ac:dyDescent="0.3">
      <c r="A518" s="16">
        <v>42998</v>
      </c>
      <c r="B518" t="s">
        <v>11</v>
      </c>
      <c r="C518" t="s">
        <v>136</v>
      </c>
      <c r="D518" t="s">
        <v>131</v>
      </c>
      <c r="E518" t="s">
        <v>137</v>
      </c>
      <c r="F518" s="7">
        <v>1005040900</v>
      </c>
      <c r="G518" t="str">
        <f>VLOOKUP(F518,'группы товаров'!$A$1:$C$88,2,0)</f>
        <v xml:space="preserve">Ромашка </v>
      </c>
      <c r="H518" t="str">
        <f>VLOOKUP(Таблица1[[#This Row],[Код товара]],Группа_Товаров,3,0)</f>
        <v>Глазированные</v>
      </c>
      <c r="I518" t="s">
        <v>8</v>
      </c>
      <c r="J518">
        <v>50</v>
      </c>
      <c r="K518" s="6">
        <v>4769.88</v>
      </c>
      <c r="L518" s="6">
        <v>5227.5</v>
      </c>
      <c r="M518" s="23">
        <f>Таблица1[[#This Row],[Сумма в ценах продажи]]-Таблица1[[#This Row],[Сумма в ценах закупки]]</f>
        <v>457.61999999999989</v>
      </c>
    </row>
    <row r="519" spans="1:13" hidden="1" x14ac:dyDescent="0.3">
      <c r="A519" s="16">
        <v>42997</v>
      </c>
      <c r="B519" t="s">
        <v>7</v>
      </c>
      <c r="C519" t="s">
        <v>282</v>
      </c>
      <c r="D519" t="s">
        <v>134</v>
      </c>
      <c r="E519" t="s">
        <v>283</v>
      </c>
      <c r="F519" s="7">
        <v>1005186300</v>
      </c>
      <c r="G519" t="str">
        <f>VLOOKUP(F519,'группы товаров'!$A$1:$C$88,2,0)</f>
        <v>Мини  молоко</v>
      </c>
      <c r="H519" t="str">
        <f>VLOOKUP(Таблица1[[#This Row],[Код товара]],Группа_Товаров,3,0)</f>
        <v>Вафельные</v>
      </c>
      <c r="I519" t="s">
        <v>8</v>
      </c>
      <c r="J519">
        <v>3.2</v>
      </c>
      <c r="K519" s="6">
        <v>264.53200000000004</v>
      </c>
      <c r="L519" s="6">
        <v>303.60000000000002</v>
      </c>
      <c r="M519" s="23">
        <f>Таблица1[[#This Row],[Сумма в ценах продажи]]-Таблица1[[#This Row],[Сумма в ценах закупки]]</f>
        <v>39.067999999999984</v>
      </c>
    </row>
    <row r="520" spans="1:13" hidden="1" x14ac:dyDescent="0.3">
      <c r="A520" s="16">
        <v>42997</v>
      </c>
      <c r="B520" t="s">
        <v>23</v>
      </c>
      <c r="C520" t="s">
        <v>162</v>
      </c>
      <c r="D520" t="s">
        <v>163</v>
      </c>
      <c r="E520" t="s">
        <v>164</v>
      </c>
      <c r="F520" s="7">
        <v>1005052800</v>
      </c>
      <c r="G520" t="str">
        <f>VLOOKUP(F520,'группы товаров'!$A$1:$C$88,2,0)</f>
        <v>Желе барбариса</v>
      </c>
      <c r="H520" t="str">
        <f>VLOOKUP(Таблица1[[#This Row],[Код товара]],Группа_Товаров,3,0)</f>
        <v>Помадка</v>
      </c>
      <c r="I520" t="s">
        <v>8</v>
      </c>
      <c r="J520">
        <v>5</v>
      </c>
      <c r="K520" s="6">
        <v>393.09950000000003</v>
      </c>
      <c r="L520" s="6">
        <v>463.35</v>
      </c>
      <c r="M520" s="23">
        <f>Таблица1[[#This Row],[Сумма в ценах продажи]]-Таблица1[[#This Row],[Сумма в ценах закупки]]</f>
        <v>70.250499999999988</v>
      </c>
    </row>
    <row r="521" spans="1:13" hidden="1" x14ac:dyDescent="0.3">
      <c r="A521" s="16">
        <v>42997</v>
      </c>
      <c r="B521" t="s">
        <v>10</v>
      </c>
      <c r="C521" t="s">
        <v>179</v>
      </c>
      <c r="D521" t="s">
        <v>131</v>
      </c>
      <c r="E521" t="s">
        <v>180</v>
      </c>
      <c r="F521" s="7">
        <v>1005212300</v>
      </c>
      <c r="G521" t="str">
        <f>VLOOKUP(F521,'группы товаров'!$A$1:$C$88,2,0)</f>
        <v>Василиса</v>
      </c>
      <c r="H521" t="str">
        <f>VLOOKUP(Таблица1[[#This Row],[Код товара]],Группа_Товаров,3,0)</f>
        <v>Вафельные</v>
      </c>
      <c r="I521" t="s">
        <v>8</v>
      </c>
      <c r="J521">
        <v>4</v>
      </c>
      <c r="K521" s="6">
        <v>461.60480000000001</v>
      </c>
      <c r="L521" s="6">
        <v>558.6</v>
      </c>
      <c r="M521" s="23">
        <f>Таблица1[[#This Row],[Сумма в ценах продажи]]-Таблица1[[#This Row],[Сумма в ценах закупки]]</f>
        <v>96.995200000000011</v>
      </c>
    </row>
    <row r="522" spans="1:13" hidden="1" x14ac:dyDescent="0.3">
      <c r="A522" s="16">
        <v>42997</v>
      </c>
      <c r="B522" t="s">
        <v>7</v>
      </c>
      <c r="C522" t="s">
        <v>160</v>
      </c>
      <c r="D522" t="s">
        <v>134</v>
      </c>
      <c r="E522" t="s">
        <v>161</v>
      </c>
      <c r="F522" s="5">
        <v>1005274300</v>
      </c>
      <c r="G522" t="str">
        <f>VLOOKUP(F522,'группы товаров'!$A$1:$C$88,2,0)</f>
        <v>Миндальные</v>
      </c>
      <c r="H522" t="str">
        <f>VLOOKUP(Таблица1[[#This Row],[Код товара]],Группа_Товаров,3,0)</f>
        <v>Кремовые</v>
      </c>
      <c r="I522" t="s">
        <v>8</v>
      </c>
      <c r="J522">
        <v>3.5</v>
      </c>
      <c r="K522" s="6">
        <v>619.41920000000005</v>
      </c>
      <c r="L522" s="6">
        <v>778.43499999999995</v>
      </c>
      <c r="M522" s="23">
        <f>Таблица1[[#This Row],[Сумма в ценах продажи]]-Таблица1[[#This Row],[Сумма в ценах закупки]]</f>
        <v>159.0157999999999</v>
      </c>
    </row>
    <row r="523" spans="1:13" hidden="1" x14ac:dyDescent="0.3">
      <c r="A523" s="16">
        <v>42997</v>
      </c>
      <c r="B523" t="s">
        <v>11</v>
      </c>
      <c r="C523" t="s">
        <v>252</v>
      </c>
      <c r="D523" t="s">
        <v>134</v>
      </c>
      <c r="E523" t="s">
        <v>253</v>
      </c>
      <c r="F523" s="7">
        <v>270200</v>
      </c>
      <c r="G523" t="str">
        <f>VLOOKUP(F523,'группы товаров'!$A$1:$C$88,2,0)</f>
        <v>Шипучка апельсин</v>
      </c>
      <c r="H523" t="str">
        <f>VLOOKUP(Таблица1[[#This Row],[Код товара]],Группа_Товаров,3,0)</f>
        <v>Леденцовая</v>
      </c>
      <c r="I523" t="s">
        <v>8</v>
      </c>
      <c r="J523">
        <v>30</v>
      </c>
      <c r="K523" s="6">
        <v>2332.3740000000003</v>
      </c>
      <c r="L523" s="6">
        <v>2571.9</v>
      </c>
      <c r="M523" s="23">
        <f>Таблица1[[#This Row],[Сумма в ценах продажи]]-Таблица1[[#This Row],[Сумма в ценах закупки]]</f>
        <v>239.52599999999984</v>
      </c>
    </row>
    <row r="524" spans="1:13" hidden="1" x14ac:dyDescent="0.3">
      <c r="A524" s="16">
        <v>42997</v>
      </c>
      <c r="B524" t="s">
        <v>11</v>
      </c>
      <c r="C524" t="s">
        <v>222</v>
      </c>
      <c r="D524" t="s">
        <v>134</v>
      </c>
      <c r="E524" t="s">
        <v>223</v>
      </c>
      <c r="F524" s="5">
        <v>1005040700</v>
      </c>
      <c r="G524" t="str">
        <f>VLOOKUP(F524,'группы товаров'!$A$1:$C$88,2,0)</f>
        <v>Буревестник</v>
      </c>
      <c r="H524" t="str">
        <f>VLOOKUP(Таблица1[[#This Row],[Код товара]],Группа_Товаров,3,0)</f>
        <v>Глазированные</v>
      </c>
      <c r="I524" t="s">
        <v>8</v>
      </c>
      <c r="J524">
        <v>60</v>
      </c>
      <c r="K524" s="6">
        <v>4292.3999999999996</v>
      </c>
      <c r="L524" s="6">
        <v>4704</v>
      </c>
      <c r="M524" s="23">
        <f>Таблица1[[#This Row],[Сумма в ценах продажи]]-Таблица1[[#This Row],[Сумма в ценах закупки]]</f>
        <v>411.60000000000036</v>
      </c>
    </row>
    <row r="525" spans="1:13" hidden="1" x14ac:dyDescent="0.3">
      <c r="A525" s="16">
        <v>42996</v>
      </c>
      <c r="B525" t="s">
        <v>23</v>
      </c>
      <c r="C525" t="s">
        <v>169</v>
      </c>
      <c r="D525" t="s">
        <v>156</v>
      </c>
      <c r="E525" t="s">
        <v>170</v>
      </c>
      <c r="F525" s="7">
        <v>570000</v>
      </c>
      <c r="G525" t="str">
        <f>VLOOKUP(F525,'группы товаров'!$A$1:$C$88,2,0)</f>
        <v xml:space="preserve">Грушевые </v>
      </c>
      <c r="H525" t="str">
        <f>VLOOKUP(Таблица1[[#This Row],[Код товара]],Группа_Товаров,3,0)</f>
        <v>Желейные</v>
      </c>
      <c r="I525" t="s">
        <v>8</v>
      </c>
      <c r="J525">
        <v>5</v>
      </c>
      <c r="K525" s="6">
        <v>395.9</v>
      </c>
      <c r="L525" s="6">
        <v>463.35</v>
      </c>
      <c r="M525" s="23">
        <f>Таблица1[[#This Row],[Сумма в ценах продажи]]-Таблица1[[#This Row],[Сумма в ценах закупки]]</f>
        <v>67.450000000000045</v>
      </c>
    </row>
    <row r="526" spans="1:13" hidden="1" x14ac:dyDescent="0.3">
      <c r="A526" s="16">
        <v>42996</v>
      </c>
      <c r="B526" t="s">
        <v>10</v>
      </c>
      <c r="C526" t="s">
        <v>254</v>
      </c>
      <c r="D526" t="s">
        <v>131</v>
      </c>
      <c r="E526" t="s">
        <v>255</v>
      </c>
      <c r="F526" s="7">
        <v>252505</v>
      </c>
      <c r="G526" t="str">
        <f>VLOOKUP(F526,'группы товаров'!$A$1:$C$88,2,0)</f>
        <v>Байкальская мята</v>
      </c>
      <c r="H526" t="str">
        <f>VLOOKUP(Таблица1[[#This Row],[Код товара]],Группа_Товаров,3,0)</f>
        <v>Леденцовая</v>
      </c>
      <c r="I526" t="s">
        <v>8</v>
      </c>
      <c r="J526">
        <v>8</v>
      </c>
      <c r="K526" s="6">
        <v>427.31920000000002</v>
      </c>
      <c r="L526" s="6">
        <v>502.64</v>
      </c>
      <c r="M526" s="23">
        <f>Таблица1[[#This Row],[Сумма в ценах продажи]]-Таблица1[[#This Row],[Сумма в ценах закупки]]</f>
        <v>75.320799999999963</v>
      </c>
    </row>
    <row r="527" spans="1:13" hidden="1" x14ac:dyDescent="0.3">
      <c r="A527" s="16">
        <v>42996</v>
      </c>
      <c r="B527" t="s">
        <v>7</v>
      </c>
      <c r="C527" t="s">
        <v>138</v>
      </c>
      <c r="D527" t="s">
        <v>134</v>
      </c>
      <c r="E527" t="s">
        <v>139</v>
      </c>
      <c r="F527" s="7">
        <v>1005186200</v>
      </c>
      <c r="G527" t="str">
        <f>VLOOKUP(F527,'группы товаров'!$A$1:$C$88,2,0)</f>
        <v xml:space="preserve">Мини  орех </v>
      </c>
      <c r="H527" t="str">
        <f>VLOOKUP(Таблица1[[#This Row],[Код товара]],Группа_Товаров,3,0)</f>
        <v>Вафельные</v>
      </c>
      <c r="I527" t="s">
        <v>8</v>
      </c>
      <c r="J527">
        <v>4</v>
      </c>
      <c r="K527" s="6">
        <v>820</v>
      </c>
      <c r="L527" s="6">
        <v>933.2</v>
      </c>
      <c r="M527" s="23">
        <f>Таблица1[[#This Row],[Сумма в ценах продажи]]-Таблица1[[#This Row],[Сумма в ценах закупки]]</f>
        <v>113.20000000000005</v>
      </c>
    </row>
    <row r="528" spans="1:13" hidden="1" x14ac:dyDescent="0.3">
      <c r="A528" s="16">
        <v>42996</v>
      </c>
      <c r="B528" t="s">
        <v>7</v>
      </c>
      <c r="C528" t="s">
        <v>252</v>
      </c>
      <c r="D528" t="s">
        <v>134</v>
      </c>
      <c r="E528" t="s">
        <v>253</v>
      </c>
      <c r="F528" s="7">
        <v>260200</v>
      </c>
      <c r="G528" t="str">
        <f>VLOOKUP(F528,'группы товаров'!$A$1:$C$88,2,0)</f>
        <v>Медовая дыня</v>
      </c>
      <c r="H528" t="str">
        <f>VLOOKUP(Таблица1[[#This Row],[Код товара]],Группа_Товаров,3,0)</f>
        <v>Отливная</v>
      </c>
      <c r="I528" t="s">
        <v>8</v>
      </c>
      <c r="J528">
        <v>15</v>
      </c>
      <c r="K528" s="6">
        <v>1166.8735000000001</v>
      </c>
      <c r="L528" s="6">
        <v>1334.4</v>
      </c>
      <c r="M528" s="23">
        <f>Таблица1[[#This Row],[Сумма в ценах продажи]]-Таблица1[[#This Row],[Сумма в ценах закупки]]</f>
        <v>167.52649999999994</v>
      </c>
    </row>
    <row r="529" spans="1:13" hidden="1" x14ac:dyDescent="0.3">
      <c r="A529" s="16">
        <v>42996</v>
      </c>
      <c r="B529" t="s">
        <v>11</v>
      </c>
      <c r="C529" t="s">
        <v>254</v>
      </c>
      <c r="D529" t="s">
        <v>131</v>
      </c>
      <c r="E529" t="s">
        <v>255</v>
      </c>
      <c r="F529" s="7">
        <v>573100</v>
      </c>
      <c r="G529" t="str">
        <f>VLOOKUP(F529,'группы товаров'!$A$1:$C$88,2,0)</f>
        <v xml:space="preserve">Пчелка </v>
      </c>
      <c r="H529" t="str">
        <f>VLOOKUP(Таблица1[[#This Row],[Код товара]],Группа_Товаров,3,0)</f>
        <v>Желейные</v>
      </c>
      <c r="I529" t="s">
        <v>8</v>
      </c>
      <c r="J529">
        <v>25</v>
      </c>
      <c r="K529" s="6">
        <v>2742.25</v>
      </c>
      <c r="L529" s="6">
        <v>3267</v>
      </c>
      <c r="M529" s="23">
        <f>Таблица1[[#This Row],[Сумма в ценах продажи]]-Таблица1[[#This Row],[Сумма в ценах закупки]]</f>
        <v>524.75</v>
      </c>
    </row>
    <row r="530" spans="1:13" hidden="1" x14ac:dyDescent="0.3">
      <c r="A530" s="16">
        <v>42996</v>
      </c>
      <c r="B530" t="s">
        <v>11</v>
      </c>
      <c r="C530" t="s">
        <v>133</v>
      </c>
      <c r="D530" t="s">
        <v>134</v>
      </c>
      <c r="E530" t="s">
        <v>135</v>
      </c>
      <c r="F530" s="7">
        <v>1005030501</v>
      </c>
      <c r="G530" t="str">
        <f>VLOOKUP(F530,'группы товаров'!$A$1:$C$88,2,0)</f>
        <v>Орешек</v>
      </c>
      <c r="H530" t="str">
        <f>VLOOKUP(Таблица1[[#This Row],[Код товара]],Группа_Товаров,3,0)</f>
        <v>Глазированные</v>
      </c>
      <c r="I530" t="s">
        <v>8</v>
      </c>
      <c r="J530">
        <v>225</v>
      </c>
      <c r="K530" s="6">
        <v>27473.4</v>
      </c>
      <c r="L530" s="6">
        <v>30116.25</v>
      </c>
      <c r="M530" s="23">
        <f>Таблица1[[#This Row],[Сумма в ценах продажи]]-Таблица1[[#This Row],[Сумма в ценах закупки]]</f>
        <v>2642.8499999999985</v>
      </c>
    </row>
    <row r="531" spans="1:13" hidden="1" x14ac:dyDescent="0.3">
      <c r="A531" s="16">
        <v>42993</v>
      </c>
      <c r="B531" t="s">
        <v>7</v>
      </c>
      <c r="C531" t="s">
        <v>648</v>
      </c>
      <c r="D531" t="s">
        <v>147</v>
      </c>
      <c r="E531" t="s">
        <v>649</v>
      </c>
      <c r="F531" s="7">
        <v>5162402</v>
      </c>
      <c r="G531" t="str">
        <f>VLOOKUP(F531,'группы товаров'!$A$1:$C$88,2,0)</f>
        <v>Лимонно-апельсиновый</v>
      </c>
      <c r="H531" t="str">
        <f>VLOOKUP(Таблица1[[#This Row],[Код товара]],Группа_Товаров,3,0)</f>
        <v>Отливная</v>
      </c>
      <c r="I531" t="s">
        <v>8</v>
      </c>
      <c r="J531">
        <v>3.4</v>
      </c>
      <c r="K531" s="6">
        <v>243.23600000000002</v>
      </c>
      <c r="L531" s="6">
        <v>276.65800000000002</v>
      </c>
      <c r="M531" s="23">
        <f>Таблица1[[#This Row],[Сумма в ценах продажи]]-Таблица1[[#This Row],[Сумма в ценах закупки]]</f>
        <v>33.421999999999997</v>
      </c>
    </row>
    <row r="532" spans="1:13" hidden="1" x14ac:dyDescent="0.3">
      <c r="A532" s="16">
        <v>42993</v>
      </c>
      <c r="B532" t="s">
        <v>18</v>
      </c>
      <c r="C532" t="s">
        <v>371</v>
      </c>
      <c r="D532" t="s">
        <v>147</v>
      </c>
      <c r="E532" t="s">
        <v>372</v>
      </c>
      <c r="F532" s="7">
        <v>252005</v>
      </c>
      <c r="G532" t="str">
        <f>VLOOKUP(F532,'группы товаров'!$A$1:$C$88,2,0)</f>
        <v>Кленовая</v>
      </c>
      <c r="H532" t="str">
        <f>VLOOKUP(Таблица1[[#This Row],[Код товара]],Группа_Товаров,3,0)</f>
        <v>Леденцовая</v>
      </c>
      <c r="I532" t="s">
        <v>8</v>
      </c>
      <c r="J532">
        <v>2.9</v>
      </c>
      <c r="K532" s="6">
        <v>240.37200000000001</v>
      </c>
      <c r="L532" s="6">
        <v>314.27300000000002</v>
      </c>
      <c r="M532" s="23">
        <f>Таблица1[[#This Row],[Сумма в ценах продажи]]-Таблица1[[#This Row],[Сумма в ценах закупки]]</f>
        <v>73.90100000000001</v>
      </c>
    </row>
    <row r="533" spans="1:13" hidden="1" x14ac:dyDescent="0.3">
      <c r="A533" s="16">
        <v>42993</v>
      </c>
      <c r="B533" t="s">
        <v>16</v>
      </c>
      <c r="C533" t="s">
        <v>185</v>
      </c>
      <c r="D533" t="s">
        <v>134</v>
      </c>
      <c r="E533" t="s">
        <v>186</v>
      </c>
      <c r="F533" s="5">
        <v>1005220000</v>
      </c>
      <c r="G533" t="str">
        <f>VLOOKUP(F533,'группы товаров'!$A$1:$C$88,2,0)</f>
        <v>Веселый журавлик</v>
      </c>
      <c r="H533" t="str">
        <f>VLOOKUP(Таблица1[[#This Row],[Код товара]],Группа_Товаров,3,0)</f>
        <v>Вафельные</v>
      </c>
      <c r="I533" t="s">
        <v>8</v>
      </c>
      <c r="J533">
        <v>3.5</v>
      </c>
      <c r="K533" s="6">
        <v>304.62780000000004</v>
      </c>
      <c r="L533" s="6">
        <v>382.97</v>
      </c>
      <c r="M533" s="23">
        <f>Таблица1[[#This Row],[Сумма в ценах продажи]]-Таблица1[[#This Row],[Сумма в ценах закупки]]</f>
        <v>78.342199999999991</v>
      </c>
    </row>
    <row r="534" spans="1:13" hidden="1" x14ac:dyDescent="0.3">
      <c r="A534" s="16">
        <v>42993</v>
      </c>
      <c r="B534" t="s">
        <v>7</v>
      </c>
      <c r="C534" t="s">
        <v>171</v>
      </c>
      <c r="D534" t="s">
        <v>131</v>
      </c>
      <c r="E534" t="s">
        <v>172</v>
      </c>
      <c r="F534" s="7">
        <v>5160002</v>
      </c>
      <c r="G534" t="str">
        <f>VLOOKUP(F534,'группы товаров'!$A$1:$C$88,2,0)</f>
        <v>Микс</v>
      </c>
      <c r="H534" t="str">
        <f>VLOOKUP(Таблица1[[#This Row],[Код товара]],Группа_Товаров,3,0)</f>
        <v>Отливная</v>
      </c>
      <c r="I534" t="s">
        <v>8</v>
      </c>
      <c r="J534">
        <v>2.496</v>
      </c>
      <c r="K534" s="6">
        <v>915.84</v>
      </c>
      <c r="L534" s="6">
        <v>1041.5999999999999</v>
      </c>
      <c r="M534" s="23">
        <f>Таблица1[[#This Row],[Сумма в ценах продажи]]-Таблица1[[#This Row],[Сумма в ценах закупки]]</f>
        <v>125.75999999999988</v>
      </c>
    </row>
    <row r="535" spans="1:13" hidden="1" x14ac:dyDescent="0.3">
      <c r="A535" s="16">
        <v>42993</v>
      </c>
      <c r="B535" t="s">
        <v>11</v>
      </c>
      <c r="C535" t="s">
        <v>274</v>
      </c>
      <c r="D535" t="s">
        <v>147</v>
      </c>
      <c r="E535" t="s">
        <v>275</v>
      </c>
      <c r="F535" s="5">
        <v>573100</v>
      </c>
      <c r="G535" t="str">
        <f>VLOOKUP(F535,'группы товаров'!$A$1:$C$88,2,0)</f>
        <v xml:space="preserve">Пчелка </v>
      </c>
      <c r="H535" t="str">
        <f>VLOOKUP(Таблица1[[#This Row],[Код товара]],Группа_Товаров,3,0)</f>
        <v>Желейные</v>
      </c>
      <c r="I535" t="s">
        <v>8</v>
      </c>
      <c r="J535">
        <v>45</v>
      </c>
      <c r="K535" s="6">
        <v>4206.6000000000004</v>
      </c>
      <c r="L535" s="6">
        <v>4610.25</v>
      </c>
      <c r="M535" s="23">
        <f>Таблица1[[#This Row],[Сумма в ценах продажи]]-Таблица1[[#This Row],[Сумма в ценах закупки]]</f>
        <v>403.64999999999964</v>
      </c>
    </row>
    <row r="536" spans="1:13" hidden="1" x14ac:dyDescent="0.3">
      <c r="A536" s="16">
        <v>42993</v>
      </c>
      <c r="B536" t="s">
        <v>11</v>
      </c>
      <c r="C536" t="s">
        <v>250</v>
      </c>
      <c r="D536" t="s">
        <v>208</v>
      </c>
      <c r="E536" t="s">
        <v>251</v>
      </c>
      <c r="F536" s="7">
        <v>1005030501</v>
      </c>
      <c r="G536" t="str">
        <f>VLOOKUP(F536,'группы товаров'!$A$1:$C$88,2,0)</f>
        <v>Орешек</v>
      </c>
      <c r="H536" t="str">
        <f>VLOOKUP(Таблица1[[#This Row],[Код товара]],Группа_Товаров,3,0)</f>
        <v>Глазированные</v>
      </c>
      <c r="I536" t="s">
        <v>8</v>
      </c>
      <c r="J536">
        <v>60</v>
      </c>
      <c r="K536" s="6">
        <v>5808.2880000000005</v>
      </c>
      <c r="L536" s="6">
        <v>6462</v>
      </c>
      <c r="M536" s="23">
        <f>Таблица1[[#This Row],[Сумма в ценах продажи]]-Таблица1[[#This Row],[Сумма в ценах закупки]]</f>
        <v>653.71199999999953</v>
      </c>
    </row>
    <row r="537" spans="1:13" hidden="1" x14ac:dyDescent="0.3">
      <c r="A537" s="16">
        <v>42992</v>
      </c>
      <c r="B537" t="s">
        <v>18</v>
      </c>
      <c r="C537" t="s">
        <v>228</v>
      </c>
      <c r="D537" t="s">
        <v>134</v>
      </c>
      <c r="E537" t="s">
        <v>229</v>
      </c>
      <c r="F537" s="7">
        <v>1005186300</v>
      </c>
      <c r="G537" t="str">
        <f>VLOOKUP(F537,'группы товаров'!$A$1:$C$88,2,0)</f>
        <v>Мини  молоко</v>
      </c>
      <c r="H537" t="str">
        <f>VLOOKUP(Таблица1[[#This Row],[Код товара]],Группа_Товаров,3,0)</f>
        <v>Вафельные</v>
      </c>
      <c r="I537" t="s">
        <v>8</v>
      </c>
      <c r="J537">
        <v>4</v>
      </c>
      <c r="K537" s="6">
        <v>213.52760000000001</v>
      </c>
      <c r="L537" s="6">
        <v>247.68</v>
      </c>
      <c r="M537" s="23">
        <f>Таблица1[[#This Row],[Сумма в ценах продажи]]-Таблица1[[#This Row],[Сумма в ценах закупки]]</f>
        <v>34.1524</v>
      </c>
    </row>
    <row r="538" spans="1:13" hidden="1" x14ac:dyDescent="0.3">
      <c r="A538" s="16">
        <v>42992</v>
      </c>
      <c r="B538" t="s">
        <v>7</v>
      </c>
      <c r="C538" t="s">
        <v>242</v>
      </c>
      <c r="D538" t="s">
        <v>134</v>
      </c>
      <c r="E538" t="s">
        <v>243</v>
      </c>
      <c r="F538" s="5">
        <v>5162402</v>
      </c>
      <c r="G538" t="str">
        <f>VLOOKUP(F538,'группы товаров'!$A$1:$C$88,2,0)</f>
        <v>Лимонно-апельсиновый</v>
      </c>
      <c r="H538" t="str">
        <f>VLOOKUP(Таблица1[[#This Row],[Код товара]],Группа_Товаров,3,0)</f>
        <v>Отливная</v>
      </c>
      <c r="I538" t="s">
        <v>8</v>
      </c>
      <c r="J538">
        <v>3.2</v>
      </c>
      <c r="K538" s="6">
        <v>256.55600000000004</v>
      </c>
      <c r="L538" s="6">
        <v>303.60000000000002</v>
      </c>
      <c r="M538" s="23">
        <f>Таблица1[[#This Row],[Сумма в ценах продажи]]-Таблица1[[#This Row],[Сумма в ценах закупки]]</f>
        <v>47.043999999999983</v>
      </c>
    </row>
    <row r="539" spans="1:13" hidden="1" x14ac:dyDescent="0.3">
      <c r="A539" s="16">
        <v>42992</v>
      </c>
      <c r="B539" t="s">
        <v>23</v>
      </c>
      <c r="C539" t="s">
        <v>185</v>
      </c>
      <c r="D539" t="s">
        <v>134</v>
      </c>
      <c r="E539" t="s">
        <v>186</v>
      </c>
      <c r="F539" s="7">
        <v>1005400001</v>
      </c>
      <c r="G539" t="str">
        <f>VLOOKUP(F539,'группы товаров'!$A$1:$C$88,2,0)</f>
        <v>Лесной орех</v>
      </c>
      <c r="H539" t="str">
        <f>VLOOKUP(Таблица1[[#This Row],[Код товара]],Группа_Товаров,3,0)</f>
        <v>Кремовые</v>
      </c>
      <c r="I539" t="s">
        <v>8</v>
      </c>
      <c r="J539">
        <v>5</v>
      </c>
      <c r="K539" s="6">
        <v>476.976</v>
      </c>
      <c r="L539" s="6">
        <v>563.75</v>
      </c>
      <c r="M539" s="23">
        <f>Таблица1[[#This Row],[Сумма в ценах продажи]]-Таблица1[[#This Row],[Сумма в ценах закупки]]</f>
        <v>86.774000000000001</v>
      </c>
    </row>
    <row r="540" spans="1:13" hidden="1" x14ac:dyDescent="0.3">
      <c r="A540" s="16">
        <v>42992</v>
      </c>
      <c r="B540" t="s">
        <v>7</v>
      </c>
      <c r="C540" t="s">
        <v>288</v>
      </c>
      <c r="D540" t="s">
        <v>134</v>
      </c>
      <c r="E540" t="s">
        <v>289</v>
      </c>
      <c r="F540" s="7">
        <v>5162402</v>
      </c>
      <c r="G540" t="str">
        <f>VLOOKUP(F540,'группы товаров'!$A$1:$C$88,2,0)</f>
        <v>Лимонно-апельсиновый</v>
      </c>
      <c r="H540" t="str">
        <f>VLOOKUP(Таблица1[[#This Row],[Код товара]],Группа_Товаров,3,0)</f>
        <v>Отливная</v>
      </c>
      <c r="I540" t="s">
        <v>8</v>
      </c>
      <c r="J540">
        <v>3.7440000000000002</v>
      </c>
      <c r="K540" s="6">
        <v>1373.76</v>
      </c>
      <c r="L540" s="6">
        <v>1562.4</v>
      </c>
      <c r="M540" s="23">
        <f>Таблица1[[#This Row],[Сумма в ценах продажи]]-Таблица1[[#This Row],[Сумма в ценах закупки]]</f>
        <v>188.6400000000001</v>
      </c>
    </row>
    <row r="541" spans="1:13" hidden="1" x14ac:dyDescent="0.3">
      <c r="A541" s="16">
        <v>42992</v>
      </c>
      <c r="B541" t="s">
        <v>11</v>
      </c>
      <c r="C541" t="s">
        <v>228</v>
      </c>
      <c r="D541" t="s">
        <v>134</v>
      </c>
      <c r="E541" t="s">
        <v>229</v>
      </c>
      <c r="F541" s="7">
        <v>1005030501</v>
      </c>
      <c r="G541" t="str">
        <f>VLOOKUP(F541,'группы товаров'!$A$1:$C$88,2,0)</f>
        <v>Орешек</v>
      </c>
      <c r="H541" t="str">
        <f>VLOOKUP(Таблица1[[#This Row],[Код товара]],Группа_Товаров,3,0)</f>
        <v>Глазированные</v>
      </c>
      <c r="I541" t="s">
        <v>8</v>
      </c>
      <c r="J541">
        <v>20</v>
      </c>
      <c r="K541" s="6">
        <v>1504.4090000000001</v>
      </c>
      <c r="L541" s="6">
        <v>1714.6</v>
      </c>
      <c r="M541" s="23">
        <f>Таблица1[[#This Row],[Сумма в ценах продажи]]-Таблица1[[#This Row],[Сумма в ценах закупки]]</f>
        <v>210.1909999999998</v>
      </c>
    </row>
    <row r="542" spans="1:13" hidden="1" x14ac:dyDescent="0.3">
      <c r="A542" s="16">
        <v>42992</v>
      </c>
      <c r="B542" t="s">
        <v>11</v>
      </c>
      <c r="C542" t="s">
        <v>153</v>
      </c>
      <c r="D542" t="s">
        <v>134</v>
      </c>
      <c r="E542" t="s">
        <v>154</v>
      </c>
      <c r="F542" s="5">
        <v>1005030501</v>
      </c>
      <c r="G542" t="str">
        <f>VLOOKUP(F542,'группы товаров'!$A$1:$C$88,2,0)</f>
        <v>Орешек</v>
      </c>
      <c r="H542" t="str">
        <f>VLOOKUP(Таблица1[[#This Row],[Код товара]],Группа_Товаров,3,0)</f>
        <v>Глазированные</v>
      </c>
      <c r="I542" t="s">
        <v>8</v>
      </c>
      <c r="J542">
        <v>56</v>
      </c>
      <c r="K542" s="6">
        <v>5608.4</v>
      </c>
      <c r="L542" s="6">
        <v>6146</v>
      </c>
      <c r="M542" s="23">
        <f>Таблица1[[#This Row],[Сумма в ценах продажи]]-Таблица1[[#This Row],[Сумма в ценах закупки]]</f>
        <v>537.60000000000036</v>
      </c>
    </row>
    <row r="543" spans="1:13" hidden="1" x14ac:dyDescent="0.3">
      <c r="A543" s="16">
        <v>42991</v>
      </c>
      <c r="B543" t="s">
        <v>7</v>
      </c>
      <c r="C543" t="s">
        <v>149</v>
      </c>
      <c r="D543" t="s">
        <v>134</v>
      </c>
      <c r="E543" t="s">
        <v>150</v>
      </c>
      <c r="F543" s="7">
        <v>1005400001</v>
      </c>
      <c r="G543" t="str">
        <f>VLOOKUP(F543,'группы товаров'!$A$1:$C$88,2,0)</f>
        <v>Лесной орех</v>
      </c>
      <c r="H543" t="str">
        <f>VLOOKUP(Таблица1[[#This Row],[Код товара]],Группа_Товаров,3,0)</f>
        <v>Кремовые</v>
      </c>
      <c r="I543" t="s">
        <v>8</v>
      </c>
      <c r="J543">
        <v>2.52</v>
      </c>
      <c r="K543" s="6">
        <v>206.64</v>
      </c>
      <c r="L543" s="6">
        <v>234.78</v>
      </c>
      <c r="M543" s="23">
        <f>Таблица1[[#This Row],[Сумма в ценах продажи]]-Таблица1[[#This Row],[Сумма в ценах закупки]]</f>
        <v>28.140000000000015</v>
      </c>
    </row>
    <row r="544" spans="1:13" hidden="1" x14ac:dyDescent="0.3">
      <c r="A544" s="16">
        <v>42991</v>
      </c>
      <c r="B544" t="s">
        <v>18</v>
      </c>
      <c r="C544" t="s">
        <v>252</v>
      </c>
      <c r="D544" t="s">
        <v>134</v>
      </c>
      <c r="E544" t="s">
        <v>253</v>
      </c>
      <c r="F544" s="7">
        <v>1005010100</v>
      </c>
      <c r="G544" t="str">
        <f>VLOOKUP(F544,'группы товаров'!$A$1:$C$88,2,0)</f>
        <v>Кофейная со сливками</v>
      </c>
      <c r="H544" t="str">
        <f>VLOOKUP(Таблица1[[#This Row],[Код товара]],Группа_Товаров,3,0)</f>
        <v>Глазированные</v>
      </c>
      <c r="I544" t="s">
        <v>8</v>
      </c>
      <c r="J544">
        <v>4</v>
      </c>
      <c r="K544" s="6">
        <v>213.65960000000001</v>
      </c>
      <c r="L544" s="6">
        <v>247.68</v>
      </c>
      <c r="M544" s="23">
        <f>Таблица1[[#This Row],[Сумма в ценах продажи]]-Таблица1[[#This Row],[Сумма в ценах закупки]]</f>
        <v>34.020399999999995</v>
      </c>
    </row>
    <row r="545" spans="1:13" hidden="1" x14ac:dyDescent="0.3">
      <c r="A545" s="16">
        <v>42991</v>
      </c>
      <c r="B545" t="s">
        <v>7</v>
      </c>
      <c r="C545" t="s">
        <v>181</v>
      </c>
      <c r="D545" t="s">
        <v>134</v>
      </c>
      <c r="E545" t="s">
        <v>182</v>
      </c>
      <c r="F545" s="5">
        <v>5162402</v>
      </c>
      <c r="G545" t="str">
        <f>VLOOKUP(F545,'группы товаров'!$A$1:$C$88,2,0)</f>
        <v>Лимонно-апельсиновый</v>
      </c>
      <c r="H545" t="str">
        <f>VLOOKUP(Таблица1[[#This Row],[Код товара]],Группа_Товаров,3,0)</f>
        <v>Отливная</v>
      </c>
      <c r="I545" t="s">
        <v>8</v>
      </c>
      <c r="J545">
        <v>3.2</v>
      </c>
      <c r="K545" s="6">
        <v>256.55600000000004</v>
      </c>
      <c r="L545" s="6">
        <v>303.60000000000002</v>
      </c>
      <c r="M545" s="23">
        <f>Таблица1[[#This Row],[Сумма в ценах продажи]]-Таблица1[[#This Row],[Сумма в ценах закупки]]</f>
        <v>47.043999999999983</v>
      </c>
    </row>
    <row r="546" spans="1:13" hidden="1" x14ac:dyDescent="0.3">
      <c r="A546" s="16">
        <v>42991</v>
      </c>
      <c r="B546" t="s">
        <v>23</v>
      </c>
      <c r="C546" t="s">
        <v>144</v>
      </c>
      <c r="D546" t="s">
        <v>134</v>
      </c>
      <c r="E546" t="s">
        <v>145</v>
      </c>
      <c r="F546" s="7">
        <v>1005201500</v>
      </c>
      <c r="G546" t="str">
        <f>VLOOKUP(F546,'группы товаров'!$A$1:$C$88,2,0)</f>
        <v xml:space="preserve">крем-сгущенное молоко </v>
      </c>
      <c r="H546" t="str">
        <f>VLOOKUP(Таблица1[[#This Row],[Код товара]],Группа_Товаров,3,0)</f>
        <v>Вафельные</v>
      </c>
      <c r="I546" t="s">
        <v>8</v>
      </c>
      <c r="J546">
        <v>5</v>
      </c>
      <c r="K546" s="6">
        <v>395.9</v>
      </c>
      <c r="L546" s="6">
        <v>467.9</v>
      </c>
      <c r="M546" s="23">
        <f>Таблица1[[#This Row],[Сумма в ценах продажи]]-Таблица1[[#This Row],[Сумма в ценах закупки]]</f>
        <v>72</v>
      </c>
    </row>
    <row r="547" spans="1:13" hidden="1" x14ac:dyDescent="0.3">
      <c r="A547" s="16">
        <v>42991</v>
      </c>
      <c r="B547" t="s">
        <v>11</v>
      </c>
      <c r="C547" t="s">
        <v>183</v>
      </c>
      <c r="D547" t="s">
        <v>156</v>
      </c>
      <c r="E547" t="s">
        <v>184</v>
      </c>
      <c r="F547" s="7">
        <v>1005186100</v>
      </c>
      <c r="G547" t="str">
        <f>VLOOKUP(F547,'группы товаров'!$A$1:$C$88,2,0)</f>
        <v xml:space="preserve">Мини  шоколад </v>
      </c>
      <c r="H547" t="str">
        <f>VLOOKUP(Таблица1[[#This Row],[Код товара]],Группа_Товаров,3,0)</f>
        <v>Вафельные</v>
      </c>
      <c r="I547" t="s">
        <v>8</v>
      </c>
      <c r="J547">
        <v>50</v>
      </c>
      <c r="K547" s="6">
        <v>6105</v>
      </c>
      <c r="L547" s="6">
        <v>6691.5</v>
      </c>
      <c r="M547" s="23">
        <f>Таблица1[[#This Row],[Сумма в ценах продажи]]-Таблица1[[#This Row],[Сумма в ценах закупки]]</f>
        <v>586.5</v>
      </c>
    </row>
    <row r="548" spans="1:13" hidden="1" x14ac:dyDescent="0.3">
      <c r="A548" s="16">
        <v>42991</v>
      </c>
      <c r="B548" t="s">
        <v>11</v>
      </c>
      <c r="C548" t="s">
        <v>288</v>
      </c>
      <c r="D548" t="s">
        <v>134</v>
      </c>
      <c r="E548" t="s">
        <v>289</v>
      </c>
      <c r="F548" s="7">
        <v>1005244300</v>
      </c>
      <c r="G548" t="str">
        <f>VLOOKUP(F548,'группы товаров'!$A$1:$C$88,2,0)</f>
        <v>Ореховые</v>
      </c>
      <c r="H548" t="str">
        <f>VLOOKUP(Таблица1[[#This Row],[Код товара]],Группа_Товаров,3,0)</f>
        <v>Кремовые</v>
      </c>
      <c r="I548" t="s">
        <v>8</v>
      </c>
      <c r="J548">
        <v>90</v>
      </c>
      <c r="K548" s="6">
        <v>8841.6270000000004</v>
      </c>
      <c r="L548" s="6">
        <v>9693</v>
      </c>
      <c r="M548" s="23">
        <f>Таблица1[[#This Row],[Сумма в ценах продажи]]-Таблица1[[#This Row],[Сумма в ценах закупки]]</f>
        <v>851.37299999999959</v>
      </c>
    </row>
    <row r="549" spans="1:13" hidden="1" x14ac:dyDescent="0.3">
      <c r="A549" s="16">
        <v>42990</v>
      </c>
      <c r="B549" t="s">
        <v>10</v>
      </c>
      <c r="C549" t="s">
        <v>138</v>
      </c>
      <c r="D549" t="s">
        <v>134</v>
      </c>
      <c r="E549" t="s">
        <v>139</v>
      </c>
      <c r="F549" s="7">
        <v>280500</v>
      </c>
      <c r="G549" t="str">
        <f>VLOOKUP(F549,'группы товаров'!$A$1:$C$88,2,0)</f>
        <v>Шипучка микс</v>
      </c>
      <c r="H549" t="str">
        <f>VLOOKUP(Таблица1[[#This Row],[Код товара]],Группа_Товаров,3,0)</f>
        <v>Леденцовая</v>
      </c>
      <c r="I549" t="s">
        <v>8</v>
      </c>
      <c r="J549">
        <v>3</v>
      </c>
      <c r="K549" s="6">
        <v>194.6097</v>
      </c>
      <c r="L549" s="6">
        <v>228.87</v>
      </c>
      <c r="M549" s="23">
        <f>Таблица1[[#This Row],[Сумма в ценах продажи]]-Таблица1[[#This Row],[Сумма в ценах закупки]]</f>
        <v>34.260300000000001</v>
      </c>
    </row>
    <row r="550" spans="1:13" hidden="1" x14ac:dyDescent="0.3">
      <c r="A550" s="16">
        <v>42990</v>
      </c>
      <c r="B550" t="s">
        <v>23</v>
      </c>
      <c r="C550" t="s">
        <v>179</v>
      </c>
      <c r="D550" t="s">
        <v>131</v>
      </c>
      <c r="E550" t="s">
        <v>180</v>
      </c>
      <c r="F550" s="5">
        <v>1005040500</v>
      </c>
      <c r="G550" t="str">
        <f>VLOOKUP(F550,'группы товаров'!$A$1:$C$88,2,0)</f>
        <v>Пилот</v>
      </c>
      <c r="H550" t="str">
        <f>VLOOKUP(Таблица1[[#This Row],[Код товара]],Группа_Товаров,3,0)</f>
        <v>Глазированные</v>
      </c>
      <c r="I550" t="s">
        <v>8</v>
      </c>
      <c r="J550">
        <v>3</v>
      </c>
      <c r="K550" s="6">
        <v>214.62</v>
      </c>
      <c r="L550" s="6">
        <v>253.68</v>
      </c>
      <c r="M550" s="23">
        <f>Таблица1[[#This Row],[Сумма в ценах продажи]]-Таблица1[[#This Row],[Сумма в ценах закупки]]</f>
        <v>39.06</v>
      </c>
    </row>
    <row r="551" spans="1:13" hidden="1" x14ac:dyDescent="0.3">
      <c r="A551" s="16">
        <v>42990</v>
      </c>
      <c r="B551" t="s">
        <v>7</v>
      </c>
      <c r="C551" t="s">
        <v>160</v>
      </c>
      <c r="D551" t="s">
        <v>134</v>
      </c>
      <c r="E551" t="s">
        <v>161</v>
      </c>
      <c r="F551" s="7">
        <v>170000</v>
      </c>
      <c r="G551" t="str">
        <f>VLOOKUP(F551,'группы товаров'!$A$1:$C$88,2,0)</f>
        <v>Лайм</v>
      </c>
      <c r="H551" t="str">
        <f>VLOOKUP(Таблица1[[#This Row],[Код товара]],Группа_Товаров,3,0)</f>
        <v>Желейные</v>
      </c>
      <c r="I551" t="s">
        <v>8</v>
      </c>
      <c r="J551">
        <v>1.96</v>
      </c>
      <c r="K551" s="6">
        <v>561.85400000000004</v>
      </c>
      <c r="L551" s="6">
        <v>640.1</v>
      </c>
      <c r="M551" s="23">
        <f>Таблица1[[#This Row],[Сумма в ценах продажи]]-Таблица1[[#This Row],[Сумма в ценах закупки]]</f>
        <v>78.245999999999981</v>
      </c>
    </row>
    <row r="552" spans="1:13" hidden="1" x14ac:dyDescent="0.3">
      <c r="A552" s="16">
        <v>42990</v>
      </c>
      <c r="B552" t="s">
        <v>7</v>
      </c>
      <c r="C552" t="s">
        <v>167</v>
      </c>
      <c r="D552" t="s">
        <v>134</v>
      </c>
      <c r="E552" t="s">
        <v>168</v>
      </c>
      <c r="F552" s="7">
        <v>1005400001</v>
      </c>
      <c r="G552" t="str">
        <f>VLOOKUP(F552,'группы товаров'!$A$1:$C$88,2,0)</f>
        <v>Лесной орех</v>
      </c>
      <c r="H552" t="str">
        <f>VLOOKUP(Таблица1[[#This Row],[Код товара]],Группа_Товаров,3,0)</f>
        <v>Кремовые</v>
      </c>
      <c r="I552" t="s">
        <v>8</v>
      </c>
      <c r="J552">
        <v>6.9</v>
      </c>
      <c r="K552" s="6">
        <v>1624.7618</v>
      </c>
      <c r="L552" s="6">
        <v>1856.5140000000001</v>
      </c>
      <c r="M552" s="23">
        <f>Таблица1[[#This Row],[Сумма в ценах продажи]]-Таблица1[[#This Row],[Сумма в ценах закупки]]</f>
        <v>231.75220000000013</v>
      </c>
    </row>
    <row r="553" spans="1:13" hidden="1" x14ac:dyDescent="0.3">
      <c r="A553" s="16">
        <v>42990</v>
      </c>
      <c r="B553" t="s">
        <v>11</v>
      </c>
      <c r="C553" t="s">
        <v>260</v>
      </c>
      <c r="D553" t="s">
        <v>134</v>
      </c>
      <c r="E553" t="s">
        <v>261</v>
      </c>
      <c r="F553" s="7">
        <v>5162402</v>
      </c>
      <c r="G553" t="str">
        <f>VLOOKUP(F553,'группы товаров'!$A$1:$C$88,2,0)</f>
        <v>Лимонно-апельсиновый</v>
      </c>
      <c r="H553" t="str">
        <f>VLOOKUP(Таблица1[[#This Row],[Код товара]],Группа_Товаров,3,0)</f>
        <v>Отливная</v>
      </c>
      <c r="I553" t="s">
        <v>8</v>
      </c>
      <c r="J553">
        <v>56</v>
      </c>
      <c r="K553" s="6">
        <v>2990.9856</v>
      </c>
      <c r="L553" s="6">
        <v>3278.8</v>
      </c>
      <c r="M553" s="23">
        <f>Таблица1[[#This Row],[Сумма в ценах продажи]]-Таблица1[[#This Row],[Сумма в ценах закупки]]</f>
        <v>287.81440000000021</v>
      </c>
    </row>
    <row r="554" spans="1:13" hidden="1" x14ac:dyDescent="0.3">
      <c r="A554" s="16">
        <v>42990</v>
      </c>
      <c r="B554" t="s">
        <v>11</v>
      </c>
      <c r="C554" t="s">
        <v>160</v>
      </c>
      <c r="D554" t="s">
        <v>134</v>
      </c>
      <c r="E554" t="s">
        <v>161</v>
      </c>
      <c r="F554" s="5">
        <v>1005300000</v>
      </c>
      <c r="G554" t="str">
        <f>VLOOKUP(F554,'группы товаров'!$A$1:$C$88,2,0)</f>
        <v>Нежные</v>
      </c>
      <c r="H554" t="str">
        <f>VLOOKUP(Таблица1[[#This Row],[Код товара]],Группа_Товаров,3,0)</f>
        <v>Кремовые</v>
      </c>
      <c r="I554" t="s">
        <v>8</v>
      </c>
      <c r="J554">
        <v>17.5</v>
      </c>
      <c r="K554" s="6">
        <v>3139.8255000000004</v>
      </c>
      <c r="L554" s="6">
        <v>3750.25</v>
      </c>
      <c r="M554" s="23">
        <f>Таблица1[[#This Row],[Сумма в ценах продажи]]-Таблица1[[#This Row],[Сумма в ценах закупки]]</f>
        <v>610.42449999999963</v>
      </c>
    </row>
    <row r="555" spans="1:13" hidden="1" x14ac:dyDescent="0.3">
      <c r="A555" s="16">
        <v>42989</v>
      </c>
      <c r="B555" t="s">
        <v>22</v>
      </c>
      <c r="C555" t="s">
        <v>133</v>
      </c>
      <c r="D555" t="s">
        <v>134</v>
      </c>
      <c r="E555" t="s">
        <v>135</v>
      </c>
      <c r="F555" s="7">
        <v>1005274600</v>
      </c>
      <c r="G555" t="str">
        <f>VLOOKUP(F555,'группы товаров'!$A$1:$C$88,2,0)</f>
        <v>Какао со сливками</v>
      </c>
      <c r="H555" t="str">
        <f>VLOOKUP(Таблица1[[#This Row],[Код товара]],Группа_Товаров,3,0)</f>
        <v>Кремовые</v>
      </c>
      <c r="I555" t="s">
        <v>8</v>
      </c>
      <c r="J555">
        <v>1</v>
      </c>
      <c r="K555" s="6">
        <v>95.395200000000003</v>
      </c>
      <c r="L555" s="6">
        <v>115.01</v>
      </c>
      <c r="M555" s="23">
        <f>Таблица1[[#This Row],[Сумма в ценах продажи]]-Таблица1[[#This Row],[Сумма в ценах закупки]]</f>
        <v>19.614800000000002</v>
      </c>
    </row>
    <row r="556" spans="1:13" hidden="1" x14ac:dyDescent="0.3">
      <c r="A556" s="16">
        <v>42989</v>
      </c>
      <c r="B556" t="s">
        <v>7</v>
      </c>
      <c r="C556" t="s">
        <v>220</v>
      </c>
      <c r="D556" t="s">
        <v>134</v>
      </c>
      <c r="E556" t="s">
        <v>221</v>
      </c>
      <c r="F556" s="5">
        <v>1005400001</v>
      </c>
      <c r="G556" t="str">
        <f>VLOOKUP(F556,'группы товаров'!$A$1:$C$88,2,0)</f>
        <v>Лесной орех</v>
      </c>
      <c r="H556" t="str">
        <f>VLOOKUP(Таблица1[[#This Row],[Код товара]],Группа_Товаров,3,0)</f>
        <v>Кремовые</v>
      </c>
      <c r="I556" t="s">
        <v>8</v>
      </c>
      <c r="J556">
        <v>2.2999999999999998</v>
      </c>
      <c r="K556" s="6">
        <v>538.19360000000006</v>
      </c>
      <c r="L556" s="6">
        <v>618.83800000000008</v>
      </c>
      <c r="M556" s="23">
        <f>Таблица1[[#This Row],[Сумма в ценах продажи]]-Таблица1[[#This Row],[Сумма в ценах закупки]]</f>
        <v>80.644400000000019</v>
      </c>
    </row>
    <row r="557" spans="1:13" hidden="1" x14ac:dyDescent="0.3">
      <c r="A557" s="16">
        <v>42989</v>
      </c>
      <c r="B557" t="s">
        <v>7</v>
      </c>
      <c r="C557" t="s">
        <v>138</v>
      </c>
      <c r="D557" t="s">
        <v>134</v>
      </c>
      <c r="E557" t="s">
        <v>139</v>
      </c>
      <c r="F557" s="5">
        <v>170000</v>
      </c>
      <c r="G557" t="str">
        <f>VLOOKUP(F557,'группы товаров'!$A$1:$C$88,2,0)</f>
        <v>Лайм</v>
      </c>
      <c r="H557" t="str">
        <f>VLOOKUP(Таблица1[[#This Row],[Код товара]],Группа_Товаров,3,0)</f>
        <v>Желейные</v>
      </c>
      <c r="I557" t="s">
        <v>8</v>
      </c>
      <c r="J557">
        <v>5</v>
      </c>
      <c r="K557" s="6">
        <v>363.88150000000002</v>
      </c>
      <c r="L557" s="6">
        <v>444.8</v>
      </c>
      <c r="M557" s="23">
        <f>Таблица1[[#This Row],[Сумма в ценах продажи]]-Таблица1[[#This Row],[Сумма в ценах закупки]]</f>
        <v>80.918499999999995</v>
      </c>
    </row>
    <row r="558" spans="1:13" hidden="1" x14ac:dyDescent="0.3">
      <c r="A558" s="16">
        <v>42989</v>
      </c>
      <c r="B558" t="s">
        <v>10</v>
      </c>
      <c r="C558" t="s">
        <v>286</v>
      </c>
      <c r="D558" t="s">
        <v>156</v>
      </c>
      <c r="E558" t="s">
        <v>287</v>
      </c>
      <c r="F558" s="7">
        <v>1005052600</v>
      </c>
      <c r="G558" t="str">
        <f>VLOOKUP(F558,'группы товаров'!$A$1:$C$88,2,0)</f>
        <v>Желе апельсина</v>
      </c>
      <c r="H558" t="str">
        <f>VLOOKUP(Таблица1[[#This Row],[Код товара]],Группа_Товаров,3,0)</f>
        <v>Помадка</v>
      </c>
      <c r="I558" t="s">
        <v>8</v>
      </c>
      <c r="J558">
        <v>5</v>
      </c>
      <c r="K558" s="6">
        <v>348.66500000000002</v>
      </c>
      <c r="L558" s="6">
        <v>465.6</v>
      </c>
      <c r="M558" s="23">
        <f>Таблица1[[#This Row],[Сумма в ценах продажи]]-Таблица1[[#This Row],[Сумма в ценах закупки]]</f>
        <v>116.935</v>
      </c>
    </row>
    <row r="559" spans="1:13" hidden="1" x14ac:dyDescent="0.3">
      <c r="A559" s="16">
        <v>42989</v>
      </c>
      <c r="B559" t="s">
        <v>11</v>
      </c>
      <c r="C559" t="s">
        <v>254</v>
      </c>
      <c r="D559" t="s">
        <v>131</v>
      </c>
      <c r="E559" t="s">
        <v>255</v>
      </c>
      <c r="F559" s="7">
        <v>20200</v>
      </c>
      <c r="G559" t="str">
        <f>VLOOKUP(F559,'группы товаров'!$A$1:$C$88,2,0)</f>
        <v xml:space="preserve">Карамель мята </v>
      </c>
      <c r="H559" t="str">
        <f>VLOOKUP(Таблица1[[#This Row],[Код товара]],Группа_Товаров,3,0)</f>
        <v>Леденцовая</v>
      </c>
      <c r="I559" t="s">
        <v>8</v>
      </c>
      <c r="J559">
        <v>30</v>
      </c>
      <c r="K559" s="6">
        <v>1945.9485000000002</v>
      </c>
      <c r="L559" s="6">
        <v>2132.6999999999998</v>
      </c>
      <c r="M559" s="23">
        <f>Таблица1[[#This Row],[Сумма в ценах продажи]]-Таблица1[[#This Row],[Сумма в ценах закупки]]</f>
        <v>186.75149999999962</v>
      </c>
    </row>
    <row r="560" spans="1:13" hidden="1" x14ac:dyDescent="0.3">
      <c r="A560" s="16">
        <v>42989</v>
      </c>
      <c r="B560" t="s">
        <v>11</v>
      </c>
      <c r="C560" t="s">
        <v>162</v>
      </c>
      <c r="D560" t="s">
        <v>163</v>
      </c>
      <c r="E560" t="s">
        <v>164</v>
      </c>
      <c r="F560" s="7">
        <v>170101</v>
      </c>
      <c r="G560" t="str">
        <f>VLOOKUP(F560,'группы товаров'!$A$1:$C$88,2,0)</f>
        <v>Морошковая</v>
      </c>
      <c r="H560" t="str">
        <f>VLOOKUP(Таблица1[[#This Row],[Код товара]],Группа_Товаров,3,0)</f>
        <v>Желейные</v>
      </c>
      <c r="I560" t="s">
        <v>8</v>
      </c>
      <c r="J560">
        <v>17.5</v>
      </c>
      <c r="K560" s="6">
        <v>3133.7285000000002</v>
      </c>
      <c r="L560" s="6">
        <v>3750.25</v>
      </c>
      <c r="M560" s="23">
        <f>Таблица1[[#This Row],[Сумма в ценах продажи]]-Таблица1[[#This Row],[Сумма в ценах закупки]]</f>
        <v>616.52149999999983</v>
      </c>
    </row>
    <row r="561" spans="1:13" hidden="1" x14ac:dyDescent="0.3">
      <c r="A561" s="16">
        <v>42986</v>
      </c>
      <c r="B561" t="s">
        <v>22</v>
      </c>
      <c r="C561" t="s">
        <v>136</v>
      </c>
      <c r="D561" t="s">
        <v>131</v>
      </c>
      <c r="E561" t="s">
        <v>137</v>
      </c>
      <c r="F561" s="7">
        <v>1005040400</v>
      </c>
      <c r="G561" t="str">
        <f>VLOOKUP(F561,'группы товаров'!$A$1:$C$88,2,0)</f>
        <v>Ласточка</v>
      </c>
      <c r="H561" t="str">
        <f>VLOOKUP(Таблица1[[#This Row],[Код товара]],Группа_Товаров,3,0)</f>
        <v>Глазированные</v>
      </c>
      <c r="I561" t="s">
        <v>8</v>
      </c>
      <c r="J561">
        <v>2</v>
      </c>
      <c r="K561" s="6">
        <v>96.773400000000009</v>
      </c>
      <c r="L561" s="6">
        <v>128.80000000000001</v>
      </c>
      <c r="M561" s="23">
        <f>Таблица1[[#This Row],[Сумма в ценах продажи]]-Таблица1[[#This Row],[Сумма в ценах закупки]]</f>
        <v>32.026600000000002</v>
      </c>
    </row>
    <row r="562" spans="1:13" hidden="1" x14ac:dyDescent="0.3">
      <c r="A562" s="16">
        <v>42986</v>
      </c>
      <c r="B562" t="s">
        <v>10</v>
      </c>
      <c r="C562" t="s">
        <v>610</v>
      </c>
      <c r="D562" t="s">
        <v>147</v>
      </c>
      <c r="E562" t="s">
        <v>611</v>
      </c>
      <c r="F562" s="7">
        <v>5281000</v>
      </c>
      <c r="G562" t="str">
        <f>VLOOKUP(F562,'группы товаров'!$A$1:$C$88,2,0)</f>
        <v>Барбасовая</v>
      </c>
      <c r="H562" t="str">
        <f>VLOOKUP(Таблица1[[#This Row],[Код товара]],Группа_Товаров,3,0)</f>
        <v>Отливная</v>
      </c>
      <c r="I562" t="s">
        <v>8</v>
      </c>
      <c r="J562">
        <v>3.4</v>
      </c>
      <c r="K562" s="6">
        <v>243.23600000000002</v>
      </c>
      <c r="L562" s="6">
        <v>286.11</v>
      </c>
      <c r="M562" s="23">
        <f>Таблица1[[#This Row],[Сумма в ценах продажи]]-Таблица1[[#This Row],[Сумма в ценах закупки]]</f>
        <v>42.873999999999995</v>
      </c>
    </row>
    <row r="563" spans="1:13" hidden="1" x14ac:dyDescent="0.3">
      <c r="A563" s="16">
        <v>42986</v>
      </c>
      <c r="B563" t="s">
        <v>11</v>
      </c>
      <c r="C563" t="s">
        <v>160</v>
      </c>
      <c r="D563" t="s">
        <v>134</v>
      </c>
      <c r="E563" t="s">
        <v>161</v>
      </c>
      <c r="F563" s="5">
        <v>190000</v>
      </c>
      <c r="G563" t="str">
        <f>VLOOKUP(F563,'группы товаров'!$A$1:$C$88,2,0)</f>
        <v>Капри молоко</v>
      </c>
      <c r="H563" t="str">
        <f>VLOOKUP(Таблица1[[#This Row],[Код товара]],Группа_Товаров,3,0)</f>
        <v>Отливная</v>
      </c>
      <c r="I563" t="s">
        <v>8</v>
      </c>
      <c r="J563">
        <v>10</v>
      </c>
      <c r="K563" s="6">
        <v>777.87700000000007</v>
      </c>
      <c r="L563" s="6">
        <v>857.3</v>
      </c>
      <c r="M563" s="23">
        <f>Таблица1[[#This Row],[Сумма в ценах продажи]]-Таблица1[[#This Row],[Сумма в ценах закупки]]</f>
        <v>79.422999999999888</v>
      </c>
    </row>
    <row r="564" spans="1:13" hidden="1" x14ac:dyDescent="0.3">
      <c r="A564" s="16">
        <v>42986</v>
      </c>
      <c r="B564" t="s">
        <v>7</v>
      </c>
      <c r="C564" t="s">
        <v>138</v>
      </c>
      <c r="D564" t="s">
        <v>134</v>
      </c>
      <c r="E564" t="s">
        <v>139</v>
      </c>
      <c r="F564" s="7">
        <v>170000</v>
      </c>
      <c r="G564" t="str">
        <f>VLOOKUP(F564,'группы товаров'!$A$1:$C$88,2,0)</f>
        <v>Лайм</v>
      </c>
      <c r="H564" t="str">
        <f>VLOOKUP(Таблица1[[#This Row],[Код товара]],Группа_Товаров,3,0)</f>
        <v>Желейные</v>
      </c>
      <c r="I564" t="s">
        <v>8</v>
      </c>
      <c r="J564">
        <v>4.95</v>
      </c>
      <c r="K564" s="6">
        <v>692.34</v>
      </c>
      <c r="L564" s="6">
        <v>787.71</v>
      </c>
      <c r="M564" s="23">
        <f>Таблица1[[#This Row],[Сумма в ценах продажи]]-Таблица1[[#This Row],[Сумма в ценах закупки]]</f>
        <v>95.37</v>
      </c>
    </row>
    <row r="565" spans="1:13" hidden="1" x14ac:dyDescent="0.3">
      <c r="A565" s="16">
        <v>42986</v>
      </c>
      <c r="B565" t="s">
        <v>7</v>
      </c>
      <c r="C565" t="s">
        <v>179</v>
      </c>
      <c r="D565" t="s">
        <v>131</v>
      </c>
      <c r="E565" t="s">
        <v>180</v>
      </c>
      <c r="F565" s="5">
        <v>1005201500</v>
      </c>
      <c r="G565" t="str">
        <f>VLOOKUP(F565,'группы товаров'!$A$1:$C$88,2,0)</f>
        <v xml:space="preserve">крем-сгущенное молоко </v>
      </c>
      <c r="H565" t="str">
        <f>VLOOKUP(Таблица1[[#This Row],[Код товара]],Группа_Товаров,3,0)</f>
        <v>Вафельные</v>
      </c>
      <c r="I565" t="s">
        <v>8</v>
      </c>
      <c r="J565">
        <v>6</v>
      </c>
      <c r="K565" s="6">
        <v>991.17240000000004</v>
      </c>
      <c r="L565" s="6">
        <v>1191.3</v>
      </c>
      <c r="M565" s="23">
        <f>Таблица1[[#This Row],[Сумма в ценах продажи]]-Таблица1[[#This Row],[Сумма в ценах закупки]]</f>
        <v>200.12759999999992</v>
      </c>
    </row>
    <row r="566" spans="1:13" hidden="1" x14ac:dyDescent="0.3">
      <c r="A566" s="16">
        <v>42986</v>
      </c>
      <c r="B566" t="s">
        <v>11</v>
      </c>
      <c r="C566" t="s">
        <v>138</v>
      </c>
      <c r="D566" t="s">
        <v>134</v>
      </c>
      <c r="E566" t="s">
        <v>139</v>
      </c>
      <c r="F566" s="7">
        <v>1005186300</v>
      </c>
      <c r="G566" t="str">
        <f>VLOOKUP(F566,'группы товаров'!$A$1:$C$88,2,0)</f>
        <v>Мини  молоко</v>
      </c>
      <c r="H566" t="str">
        <f>VLOOKUP(Таблица1[[#This Row],[Код товара]],Группа_Товаров,3,0)</f>
        <v>Вафельные</v>
      </c>
      <c r="I566" t="s">
        <v>8</v>
      </c>
      <c r="J566">
        <v>100</v>
      </c>
      <c r="K566" s="6">
        <v>7918</v>
      </c>
      <c r="L566" s="6">
        <v>8675</v>
      </c>
      <c r="M566" s="23">
        <f>Таблица1[[#This Row],[Сумма в ценах продажи]]-Таблица1[[#This Row],[Сумма в ценах закупки]]</f>
        <v>757</v>
      </c>
    </row>
    <row r="567" spans="1:13" hidden="1" x14ac:dyDescent="0.3">
      <c r="A567" s="16">
        <v>42985</v>
      </c>
      <c r="B567" t="s">
        <v>16</v>
      </c>
      <c r="C567" t="s">
        <v>342</v>
      </c>
      <c r="D567" t="s">
        <v>147</v>
      </c>
      <c r="E567" t="s">
        <v>343</v>
      </c>
      <c r="F567" s="7">
        <v>1005244300</v>
      </c>
      <c r="G567" t="str">
        <f>VLOOKUP(F567,'группы товаров'!$A$1:$C$88,2,0)</f>
        <v>Ореховые</v>
      </c>
      <c r="H567" t="str">
        <f>VLOOKUP(Таблица1[[#This Row],[Код товара]],Группа_Товаров,3,0)</f>
        <v>Кремовые</v>
      </c>
      <c r="I567" t="s">
        <v>8</v>
      </c>
      <c r="J567">
        <v>5</v>
      </c>
      <c r="K567" s="6">
        <v>395.9</v>
      </c>
      <c r="L567" s="6">
        <v>463.35</v>
      </c>
      <c r="M567" s="23">
        <f>Таблица1[[#This Row],[Сумма в ценах продажи]]-Таблица1[[#This Row],[Сумма в ценах закупки]]</f>
        <v>67.450000000000045</v>
      </c>
    </row>
    <row r="568" spans="1:13" hidden="1" x14ac:dyDescent="0.3">
      <c r="A568" s="16">
        <v>42985</v>
      </c>
      <c r="B568" t="s">
        <v>10</v>
      </c>
      <c r="C568" t="s">
        <v>692</v>
      </c>
      <c r="D568" t="s">
        <v>147</v>
      </c>
      <c r="E568" t="s">
        <v>693</v>
      </c>
      <c r="F568" s="5">
        <v>573100</v>
      </c>
      <c r="G568" t="str">
        <f>VLOOKUP(F568,'группы товаров'!$A$1:$C$88,2,0)</f>
        <v xml:space="preserve">Пчелка </v>
      </c>
      <c r="H568" t="str">
        <f>VLOOKUP(Таблица1[[#This Row],[Код товара]],Группа_Товаров,3,0)</f>
        <v>Желейные</v>
      </c>
      <c r="I568" t="s">
        <v>8</v>
      </c>
      <c r="J568">
        <v>5</v>
      </c>
      <c r="K568" s="6">
        <v>467.4</v>
      </c>
      <c r="L568" s="6">
        <v>557.9</v>
      </c>
      <c r="M568" s="23">
        <f>Таблица1[[#This Row],[Сумма в ценах продажи]]-Таблица1[[#This Row],[Сумма в ценах закупки]]</f>
        <v>90.5</v>
      </c>
    </row>
    <row r="569" spans="1:13" hidden="1" x14ac:dyDescent="0.3">
      <c r="A569" s="16">
        <v>42985</v>
      </c>
      <c r="B569" t="s">
        <v>7</v>
      </c>
      <c r="C569" t="s">
        <v>320</v>
      </c>
      <c r="D569" t="s">
        <v>147</v>
      </c>
      <c r="E569" t="s">
        <v>321</v>
      </c>
      <c r="F569" s="7">
        <v>1005201500</v>
      </c>
      <c r="G569" t="str">
        <f>VLOOKUP(F569,'группы товаров'!$A$1:$C$88,2,0)</f>
        <v xml:space="preserve">крем-сгущенное молоко </v>
      </c>
      <c r="H569" t="str">
        <f>VLOOKUP(Таблица1[[#This Row],[Код товара]],Группа_Товаров,3,0)</f>
        <v>Вафельные</v>
      </c>
      <c r="I569" t="s">
        <v>8</v>
      </c>
      <c r="J569">
        <v>4</v>
      </c>
      <c r="K569" s="6">
        <v>820</v>
      </c>
      <c r="L569" s="6">
        <v>933.2</v>
      </c>
      <c r="M569" s="23">
        <f>Таблица1[[#This Row],[Сумма в ценах продажи]]-Таблица1[[#This Row],[Сумма в ценах закупки]]</f>
        <v>113.20000000000005</v>
      </c>
    </row>
    <row r="570" spans="1:13" hidden="1" x14ac:dyDescent="0.3">
      <c r="A570" s="16">
        <v>42985</v>
      </c>
      <c r="B570" t="s">
        <v>11</v>
      </c>
      <c r="C570" t="s">
        <v>367</v>
      </c>
      <c r="D570" t="s">
        <v>208</v>
      </c>
      <c r="E570" t="s">
        <v>368</v>
      </c>
      <c r="F570" s="7">
        <v>1005050000</v>
      </c>
      <c r="G570" t="str">
        <f>VLOOKUP(F570,'группы товаров'!$A$1:$C$88,2,0)</f>
        <v>Золотой орех</v>
      </c>
      <c r="H570" t="str">
        <f>VLOOKUP(Таблица1[[#This Row],[Код товара]],Группа_Товаров,3,0)</f>
        <v>Помадка</v>
      </c>
      <c r="I570" t="s">
        <v>8</v>
      </c>
      <c r="J570">
        <v>20</v>
      </c>
      <c r="K570" s="6">
        <v>1545.2670000000001</v>
      </c>
      <c r="L570" s="6">
        <v>1714.6</v>
      </c>
      <c r="M570" s="23">
        <f>Таблица1[[#This Row],[Сумма в ценах продажи]]-Таблица1[[#This Row],[Сумма в ценах закупки]]</f>
        <v>169.33299999999986</v>
      </c>
    </row>
    <row r="571" spans="1:13" hidden="1" x14ac:dyDescent="0.3">
      <c r="A571" s="16">
        <v>42985</v>
      </c>
      <c r="B571" t="s">
        <v>7</v>
      </c>
      <c r="C571" t="s">
        <v>207</v>
      </c>
      <c r="D571" t="s">
        <v>208</v>
      </c>
      <c r="E571" t="s">
        <v>209</v>
      </c>
      <c r="F571" s="5">
        <v>1005201500</v>
      </c>
      <c r="G571" t="str">
        <f>VLOOKUP(F571,'группы товаров'!$A$1:$C$88,2,0)</f>
        <v xml:space="preserve">крем-сгущенное молоко </v>
      </c>
      <c r="H571" t="str">
        <f>VLOOKUP(Таблица1[[#This Row],[Код товара]],Группа_Товаров,3,0)</f>
        <v>Вафельные</v>
      </c>
      <c r="I571" t="s">
        <v>8</v>
      </c>
      <c r="J571">
        <v>8</v>
      </c>
      <c r="K571" s="6">
        <v>1321.5632000000001</v>
      </c>
      <c r="L571" s="6">
        <v>1588.4</v>
      </c>
      <c r="M571" s="23">
        <f>Таблица1[[#This Row],[Сумма в ценах продажи]]-Таблица1[[#This Row],[Сумма в ценах закупки]]</f>
        <v>266.83680000000004</v>
      </c>
    </row>
    <row r="572" spans="1:13" hidden="1" x14ac:dyDescent="0.3">
      <c r="A572" s="16">
        <v>42985</v>
      </c>
      <c r="B572" t="s">
        <v>11</v>
      </c>
      <c r="C572" t="s">
        <v>365</v>
      </c>
      <c r="D572" t="s">
        <v>208</v>
      </c>
      <c r="E572" t="s">
        <v>366</v>
      </c>
      <c r="F572" s="5">
        <v>1005274300</v>
      </c>
      <c r="G572" t="str">
        <f>VLOOKUP(F572,'группы товаров'!$A$1:$C$88,2,0)</f>
        <v>Миндальные</v>
      </c>
      <c r="H572" t="str">
        <f>VLOOKUP(Таблица1[[#This Row],[Код товара]],Группа_Товаров,3,0)</f>
        <v>Кремовые</v>
      </c>
      <c r="I572" t="s">
        <v>8</v>
      </c>
      <c r="J572">
        <v>24.5</v>
      </c>
      <c r="K572" s="6">
        <v>4762.0748000000003</v>
      </c>
      <c r="L572" s="6">
        <v>5250.35</v>
      </c>
      <c r="M572" s="23">
        <f>Таблица1[[#This Row],[Сумма в ценах продажи]]-Таблица1[[#This Row],[Сумма в ценах закупки]]</f>
        <v>488.27520000000004</v>
      </c>
    </row>
    <row r="573" spans="1:13" hidden="1" x14ac:dyDescent="0.3">
      <c r="A573" s="16">
        <v>42984</v>
      </c>
      <c r="B573" t="s">
        <v>16</v>
      </c>
      <c r="C573" t="s">
        <v>185</v>
      </c>
      <c r="D573" t="s">
        <v>134</v>
      </c>
      <c r="E573" t="s">
        <v>186</v>
      </c>
      <c r="F573" s="5">
        <v>1005712010</v>
      </c>
      <c r="G573" t="str">
        <f>VLOOKUP(F573,'группы товаров'!$A$1:$C$88,2,0)</f>
        <v>Сказочный мишка</v>
      </c>
      <c r="H573" t="str">
        <f>VLOOKUP(Таблица1[[#This Row],[Код товара]],Группа_Товаров,3,0)</f>
        <v>Глазированные</v>
      </c>
      <c r="I573" t="s">
        <v>8</v>
      </c>
      <c r="J573">
        <v>0.2</v>
      </c>
      <c r="K573" s="6">
        <v>18.429000000000002</v>
      </c>
      <c r="L573" s="6">
        <v>25.65</v>
      </c>
      <c r="M573" s="23">
        <f>Таблица1[[#This Row],[Сумма в ценах продажи]]-Таблица1[[#This Row],[Сумма в ценах закупки]]</f>
        <v>7.2209999999999965</v>
      </c>
    </row>
    <row r="574" spans="1:13" hidden="1" x14ac:dyDescent="0.3">
      <c r="A574" s="16">
        <v>42984</v>
      </c>
      <c r="B574" t="s">
        <v>16</v>
      </c>
      <c r="C574" t="s">
        <v>270</v>
      </c>
      <c r="D574" t="s">
        <v>134</v>
      </c>
      <c r="E574" t="s">
        <v>271</v>
      </c>
      <c r="F574" s="5">
        <v>1005040600</v>
      </c>
      <c r="G574" t="str">
        <f>VLOOKUP(F574,'группы товаров'!$A$1:$C$88,2,0)</f>
        <v xml:space="preserve">Морская звезда </v>
      </c>
      <c r="H574" t="str">
        <f>VLOOKUP(Таблица1[[#This Row],[Код товара]],Группа_Товаров,3,0)</f>
        <v>Глазированные</v>
      </c>
      <c r="I574" t="s">
        <v>8</v>
      </c>
      <c r="J574">
        <v>3</v>
      </c>
      <c r="K574" s="6">
        <v>214.65</v>
      </c>
      <c r="L574" s="6">
        <v>251.22</v>
      </c>
      <c r="M574" s="23">
        <f>Таблица1[[#This Row],[Сумма в ценах продажи]]-Таблица1[[#This Row],[Сумма в ценах закупки]]</f>
        <v>36.569999999999993</v>
      </c>
    </row>
    <row r="575" spans="1:13" hidden="1" x14ac:dyDescent="0.3">
      <c r="A575" s="16">
        <v>42984</v>
      </c>
      <c r="B575" t="s">
        <v>7</v>
      </c>
      <c r="C575" t="s">
        <v>171</v>
      </c>
      <c r="D575" t="s">
        <v>131</v>
      </c>
      <c r="E575" t="s">
        <v>172</v>
      </c>
      <c r="F575" s="7">
        <v>1005201100</v>
      </c>
      <c r="G575" t="str">
        <f>VLOOKUP(F575,'группы товаров'!$A$1:$C$88,2,0)</f>
        <v xml:space="preserve">крем-орех </v>
      </c>
      <c r="H575" t="str">
        <f>VLOOKUP(Таблица1[[#This Row],[Код товара]],Группа_Товаров,3,0)</f>
        <v>Вафельные</v>
      </c>
      <c r="I575" t="s">
        <v>8</v>
      </c>
      <c r="J575">
        <v>1.65</v>
      </c>
      <c r="K575" s="6">
        <v>272.51949999999999</v>
      </c>
      <c r="L575" s="6">
        <v>310.31</v>
      </c>
      <c r="M575" s="23">
        <f>Таблица1[[#This Row],[Сумма в ценах продажи]]-Таблица1[[#This Row],[Сумма в ценах закупки]]</f>
        <v>37.790500000000009</v>
      </c>
    </row>
    <row r="576" spans="1:13" hidden="1" x14ac:dyDescent="0.3">
      <c r="A576" s="16">
        <v>42984</v>
      </c>
      <c r="B576" t="s">
        <v>7</v>
      </c>
      <c r="C576" t="s">
        <v>173</v>
      </c>
      <c r="D576" t="s">
        <v>156</v>
      </c>
      <c r="E576" t="s">
        <v>174</v>
      </c>
      <c r="F576" s="7">
        <v>1005201100</v>
      </c>
      <c r="G576" t="str">
        <f>VLOOKUP(F576,'группы товаров'!$A$1:$C$88,2,0)</f>
        <v xml:space="preserve">крем-орех </v>
      </c>
      <c r="H576" t="str">
        <f>VLOOKUP(Таблица1[[#This Row],[Код товара]],Группа_Товаров,3,0)</f>
        <v>Вафельные</v>
      </c>
      <c r="I576" t="s">
        <v>8</v>
      </c>
      <c r="J576">
        <v>4</v>
      </c>
      <c r="K576" s="6">
        <v>1316</v>
      </c>
      <c r="L576" s="6">
        <v>1497.2</v>
      </c>
      <c r="M576" s="23">
        <f>Таблица1[[#This Row],[Сумма в ценах продажи]]-Таблица1[[#This Row],[Сумма в ценах закупки]]</f>
        <v>181.20000000000005</v>
      </c>
    </row>
    <row r="577" spans="1:13" hidden="1" x14ac:dyDescent="0.3">
      <c r="A577" s="16">
        <v>42984</v>
      </c>
      <c r="B577" t="s">
        <v>11</v>
      </c>
      <c r="C577" t="s">
        <v>520</v>
      </c>
      <c r="D577" t="s">
        <v>147</v>
      </c>
      <c r="E577" t="s">
        <v>521</v>
      </c>
      <c r="F577" s="7">
        <v>1005212000</v>
      </c>
      <c r="G577" t="str">
        <f>VLOOKUP(F577,'группы товаров'!$A$1:$C$88,2,0)</f>
        <v xml:space="preserve">Знаки Зодиака </v>
      </c>
      <c r="H577" t="str">
        <f>VLOOKUP(Таблица1[[#This Row],[Код товара]],Группа_Товаров,3,0)</f>
        <v>Вафельные</v>
      </c>
      <c r="I577" t="s">
        <v>8</v>
      </c>
      <c r="J577">
        <v>20</v>
      </c>
      <c r="K577" s="6">
        <v>1380.056</v>
      </c>
      <c r="L577" s="6">
        <v>1714.6</v>
      </c>
      <c r="M577" s="23">
        <f>Таблица1[[#This Row],[Сумма в ценах продажи]]-Таблица1[[#This Row],[Сумма в ценах закупки]]</f>
        <v>334.54399999999987</v>
      </c>
    </row>
    <row r="578" spans="1:13" hidden="1" x14ac:dyDescent="0.3">
      <c r="A578" s="16">
        <v>42984</v>
      </c>
      <c r="B578" t="s">
        <v>11</v>
      </c>
      <c r="C578" t="s">
        <v>242</v>
      </c>
      <c r="D578" t="s">
        <v>134</v>
      </c>
      <c r="E578" t="s">
        <v>243</v>
      </c>
      <c r="F578" s="7">
        <v>5162402</v>
      </c>
      <c r="G578" t="str">
        <f>VLOOKUP(F578,'группы товаров'!$A$1:$C$88,2,0)</f>
        <v>Лимонно-апельсиновый</v>
      </c>
      <c r="H578" t="str">
        <f>VLOOKUP(Таблица1[[#This Row],[Код товара]],Группа_Товаров,3,0)</f>
        <v>Отливная</v>
      </c>
      <c r="I578" t="s">
        <v>8</v>
      </c>
      <c r="J578">
        <v>100</v>
      </c>
      <c r="K578" s="6">
        <v>7918</v>
      </c>
      <c r="L578" s="6">
        <v>8675</v>
      </c>
      <c r="M578" s="23">
        <f>Таблица1[[#This Row],[Сумма в ценах продажи]]-Таблица1[[#This Row],[Сумма в ценах закупки]]</f>
        <v>757</v>
      </c>
    </row>
    <row r="579" spans="1:13" hidden="1" x14ac:dyDescent="0.3">
      <c r="A579" s="16">
        <v>42983</v>
      </c>
      <c r="B579" t="s">
        <v>16</v>
      </c>
      <c r="C579" t="s">
        <v>193</v>
      </c>
      <c r="D579" t="s">
        <v>134</v>
      </c>
      <c r="E579" t="s">
        <v>194</v>
      </c>
      <c r="F579" s="5">
        <v>1005712005</v>
      </c>
      <c r="G579" t="str">
        <f>VLOOKUP(F579,'группы товаров'!$A$1:$C$88,2,0)</f>
        <v>Золотой теленок</v>
      </c>
      <c r="H579" t="str">
        <f>VLOOKUP(Таблица1[[#This Row],[Код товара]],Группа_Товаров,3,0)</f>
        <v>Глазированные</v>
      </c>
      <c r="I579" t="s">
        <v>8</v>
      </c>
      <c r="J579">
        <v>0.2</v>
      </c>
      <c r="K579" s="6">
        <v>18.455100000000002</v>
      </c>
      <c r="L579" s="6">
        <v>25.65</v>
      </c>
      <c r="M579" s="23">
        <f>Таблица1[[#This Row],[Сумма в ценах продажи]]-Таблица1[[#This Row],[Сумма в ценах закупки]]</f>
        <v>7.194899999999997</v>
      </c>
    </row>
    <row r="580" spans="1:13" hidden="1" x14ac:dyDescent="0.3">
      <c r="A580" s="16">
        <v>42983</v>
      </c>
      <c r="B580" t="s">
        <v>16</v>
      </c>
      <c r="C580" t="s">
        <v>244</v>
      </c>
      <c r="D580" t="s">
        <v>134</v>
      </c>
      <c r="E580" t="s">
        <v>245</v>
      </c>
      <c r="F580" s="5">
        <v>1005040500</v>
      </c>
      <c r="G580" t="str">
        <f>VLOOKUP(F580,'группы товаров'!$A$1:$C$88,2,0)</f>
        <v>Пилот</v>
      </c>
      <c r="H580" t="str">
        <f>VLOOKUP(Таблица1[[#This Row],[Код товара]],Группа_Товаров,3,0)</f>
        <v>Глазированные</v>
      </c>
      <c r="I580" t="s">
        <v>8</v>
      </c>
      <c r="J580">
        <v>6</v>
      </c>
      <c r="K580" s="6">
        <v>429.24</v>
      </c>
      <c r="L580" s="6">
        <v>502.44</v>
      </c>
      <c r="M580" s="23">
        <f>Таблица1[[#This Row],[Сумма в ценах продажи]]-Таблица1[[#This Row],[Сумма в ценах закупки]]</f>
        <v>73.199999999999989</v>
      </c>
    </row>
    <row r="581" spans="1:13" hidden="1" x14ac:dyDescent="0.3">
      <c r="A581" s="16">
        <v>42983</v>
      </c>
      <c r="B581" t="s">
        <v>7</v>
      </c>
      <c r="C581" t="s">
        <v>246</v>
      </c>
      <c r="D581" t="s">
        <v>156</v>
      </c>
      <c r="E581" t="s">
        <v>247</v>
      </c>
      <c r="F581" s="5">
        <v>1005201100</v>
      </c>
      <c r="G581" t="str">
        <f>VLOOKUP(F581,'группы товаров'!$A$1:$C$88,2,0)</f>
        <v xml:space="preserve">крем-орех </v>
      </c>
      <c r="H581" t="str">
        <f>VLOOKUP(Таблица1[[#This Row],[Код товара]],Группа_Товаров,3,0)</f>
        <v>Вафельные</v>
      </c>
      <c r="I581" t="s">
        <v>8</v>
      </c>
      <c r="J581">
        <v>6</v>
      </c>
      <c r="K581" s="6">
        <v>972.9162</v>
      </c>
      <c r="L581" s="6">
        <v>1191.3</v>
      </c>
      <c r="M581" s="23">
        <f>Таблица1[[#This Row],[Сумма в ценах продажи]]-Таблица1[[#This Row],[Сумма в ценах закупки]]</f>
        <v>218.38379999999995</v>
      </c>
    </row>
    <row r="582" spans="1:13" hidden="1" x14ac:dyDescent="0.3">
      <c r="A582" s="16">
        <v>42983</v>
      </c>
      <c r="B582" t="s">
        <v>11</v>
      </c>
      <c r="C582" t="s">
        <v>242</v>
      </c>
      <c r="D582" t="s">
        <v>134</v>
      </c>
      <c r="E582" t="s">
        <v>243</v>
      </c>
      <c r="F582" s="7">
        <v>1005212101</v>
      </c>
      <c r="G582" t="str">
        <f>VLOOKUP(F582,'группы товаров'!$A$1:$C$88,2,0)</f>
        <v>Зеленый петушок</v>
      </c>
      <c r="H582" t="str">
        <f>VLOOKUP(Таблица1[[#This Row],[Код товара]],Группа_Товаров,3,0)</f>
        <v>Вафельные</v>
      </c>
      <c r="I582" t="s">
        <v>8</v>
      </c>
      <c r="J582">
        <v>48</v>
      </c>
      <c r="K582" s="6">
        <v>2564.1952000000001</v>
      </c>
      <c r="L582" s="6">
        <v>2810.4</v>
      </c>
      <c r="M582" s="23">
        <f>Таблица1[[#This Row],[Сумма в ценах продажи]]-Таблица1[[#This Row],[Сумма в ценах закупки]]</f>
        <v>246.20479999999998</v>
      </c>
    </row>
    <row r="583" spans="1:13" hidden="1" x14ac:dyDescent="0.3">
      <c r="A583" s="16">
        <v>42983</v>
      </c>
      <c r="B583" t="s">
        <v>7</v>
      </c>
      <c r="C583" t="s">
        <v>242</v>
      </c>
      <c r="D583" t="s">
        <v>134</v>
      </c>
      <c r="E583" t="s">
        <v>243</v>
      </c>
      <c r="F583" s="5">
        <v>1005201100</v>
      </c>
      <c r="G583" t="str">
        <f>VLOOKUP(F583,'группы товаров'!$A$1:$C$88,2,0)</f>
        <v xml:space="preserve">крем-орех </v>
      </c>
      <c r="H583" t="str">
        <f>VLOOKUP(Таблица1[[#This Row],[Код товара]],Группа_Товаров,3,0)</f>
        <v>Вафельные</v>
      </c>
      <c r="I583" t="s">
        <v>8</v>
      </c>
      <c r="J583">
        <v>8</v>
      </c>
      <c r="K583" s="6">
        <v>1297.2216000000001</v>
      </c>
      <c r="L583" s="6">
        <v>1588.4</v>
      </c>
      <c r="M583" s="23">
        <f>Таблица1[[#This Row],[Сумма в ценах продажи]]-Таблица1[[#This Row],[Сумма в ценах закупки]]</f>
        <v>291.17840000000001</v>
      </c>
    </row>
    <row r="584" spans="1:13" hidden="1" x14ac:dyDescent="0.3">
      <c r="A584" s="16">
        <v>42983</v>
      </c>
      <c r="B584" t="s">
        <v>11</v>
      </c>
      <c r="C584" t="s">
        <v>301</v>
      </c>
      <c r="D584" t="s">
        <v>134</v>
      </c>
      <c r="E584" t="s">
        <v>302</v>
      </c>
      <c r="F584" s="7">
        <v>1005400001</v>
      </c>
      <c r="G584" t="str">
        <f>VLOOKUP(F584,'группы товаров'!$A$1:$C$88,2,0)</f>
        <v>Лесной орех</v>
      </c>
      <c r="H584" t="str">
        <f>VLOOKUP(Таблица1[[#This Row],[Код товара]],Группа_Товаров,3,0)</f>
        <v>Кремовые</v>
      </c>
      <c r="I584" t="s">
        <v>8</v>
      </c>
      <c r="J584">
        <v>60</v>
      </c>
      <c r="K584" s="6">
        <v>4292.3999999999996</v>
      </c>
      <c r="L584" s="6">
        <v>4704</v>
      </c>
      <c r="M584" s="23">
        <f>Таблица1[[#This Row],[Сумма в ценах продажи]]-Таблица1[[#This Row],[Сумма в ценах закупки]]</f>
        <v>411.60000000000036</v>
      </c>
    </row>
    <row r="585" spans="1:13" hidden="1" x14ac:dyDescent="0.3">
      <c r="A585" s="16">
        <v>42982</v>
      </c>
      <c r="B585" t="s">
        <v>10</v>
      </c>
      <c r="C585" t="s">
        <v>260</v>
      </c>
      <c r="D585" t="s">
        <v>134</v>
      </c>
      <c r="E585" t="s">
        <v>261</v>
      </c>
      <c r="F585" s="7">
        <v>190000</v>
      </c>
      <c r="G585" t="str">
        <f>VLOOKUP(F585,'группы товаров'!$A$1:$C$88,2,0)</f>
        <v>Капри молоко</v>
      </c>
      <c r="H585" t="str">
        <f>VLOOKUP(Таблица1[[#This Row],[Код товара]],Группа_Товаров,3,0)</f>
        <v>Отливная</v>
      </c>
      <c r="I585" t="s">
        <v>8</v>
      </c>
      <c r="J585">
        <v>0.44</v>
      </c>
      <c r="K585" s="6">
        <v>66.761200000000002</v>
      </c>
      <c r="L585" s="6">
        <v>79.7</v>
      </c>
      <c r="M585" s="23">
        <f>Таблица1[[#This Row],[Сумма в ценах продажи]]-Таблица1[[#This Row],[Сумма в ценах закупки]]</f>
        <v>12.938800000000001</v>
      </c>
    </row>
    <row r="586" spans="1:13" hidden="1" x14ac:dyDescent="0.3">
      <c r="A586" s="16">
        <v>42982</v>
      </c>
      <c r="B586" t="s">
        <v>23</v>
      </c>
      <c r="C586" t="s">
        <v>301</v>
      </c>
      <c r="D586" t="s">
        <v>134</v>
      </c>
      <c r="E586" t="s">
        <v>302</v>
      </c>
      <c r="F586" s="7">
        <v>1005040800</v>
      </c>
      <c r="G586" t="str">
        <f>VLOOKUP(F586,'группы товаров'!$A$1:$C$88,2,0)</f>
        <v>Бим-Бом</v>
      </c>
      <c r="H586" t="str">
        <f>VLOOKUP(Таблица1[[#This Row],[Код товара]],Группа_Товаров,3,0)</f>
        <v>Глазированные</v>
      </c>
      <c r="I586" t="s">
        <v>8</v>
      </c>
      <c r="J586">
        <v>2</v>
      </c>
      <c r="K586" s="6">
        <v>96.773400000000009</v>
      </c>
      <c r="L586" s="6">
        <v>128.80000000000001</v>
      </c>
      <c r="M586" s="23">
        <f>Таблица1[[#This Row],[Сумма в ценах продажи]]-Таблица1[[#This Row],[Сумма в ценах закупки]]</f>
        <v>32.026600000000002</v>
      </c>
    </row>
    <row r="587" spans="1:13" hidden="1" x14ac:dyDescent="0.3">
      <c r="A587" s="16">
        <v>42982</v>
      </c>
      <c r="B587" t="s">
        <v>7</v>
      </c>
      <c r="C587" t="s">
        <v>133</v>
      </c>
      <c r="D587" t="s">
        <v>134</v>
      </c>
      <c r="E587" t="s">
        <v>135</v>
      </c>
      <c r="F587" s="7">
        <v>1005244600</v>
      </c>
      <c r="G587" t="str">
        <f>VLOOKUP(F587,'группы товаров'!$A$1:$C$88,2,0)</f>
        <v>Кремовые</v>
      </c>
      <c r="H587" t="str">
        <f>VLOOKUP(Таблица1[[#This Row],[Код товара]],Группа_Товаров,3,0)</f>
        <v>Кремовые</v>
      </c>
      <c r="I587" t="s">
        <v>8</v>
      </c>
      <c r="J587">
        <v>3</v>
      </c>
      <c r="K587" s="6">
        <v>294.28559999999999</v>
      </c>
      <c r="L587" s="6">
        <v>335.25</v>
      </c>
      <c r="M587" s="23">
        <f>Таблица1[[#This Row],[Сумма в ценах продажи]]-Таблица1[[#This Row],[Сумма в ценах закупки]]</f>
        <v>40.964400000000012</v>
      </c>
    </row>
    <row r="588" spans="1:13" hidden="1" x14ac:dyDescent="0.3">
      <c r="A588" s="16">
        <v>42982</v>
      </c>
      <c r="B588" t="s">
        <v>7</v>
      </c>
      <c r="C588" t="s">
        <v>167</v>
      </c>
      <c r="D588" t="s">
        <v>134</v>
      </c>
      <c r="E588" t="s">
        <v>168</v>
      </c>
      <c r="F588" s="7">
        <v>1005244000</v>
      </c>
      <c r="G588" t="str">
        <f>VLOOKUP(F588,'группы товаров'!$A$1:$C$88,2,0)</f>
        <v>Кофейные</v>
      </c>
      <c r="H588" t="str">
        <f>VLOOKUP(Таблица1[[#This Row],[Код товара]],Группа_Товаров,3,0)</f>
        <v>Кремовые</v>
      </c>
      <c r="I588" t="s">
        <v>8</v>
      </c>
      <c r="J588">
        <v>11</v>
      </c>
      <c r="K588" s="6">
        <v>1141.8</v>
      </c>
      <c r="L588" s="6">
        <v>1298.44</v>
      </c>
      <c r="M588" s="23">
        <f>Таблица1[[#This Row],[Сумма в ценах продажи]]-Таблица1[[#This Row],[Сумма в ценах закупки]]</f>
        <v>156.6400000000001</v>
      </c>
    </row>
    <row r="589" spans="1:13" hidden="1" x14ac:dyDescent="0.3">
      <c r="A589" s="16">
        <v>42982</v>
      </c>
      <c r="B589" t="s">
        <v>11</v>
      </c>
      <c r="C589" t="s">
        <v>144</v>
      </c>
      <c r="D589" t="s">
        <v>134</v>
      </c>
      <c r="E589" t="s">
        <v>145</v>
      </c>
      <c r="F589" s="5">
        <v>1005400001</v>
      </c>
      <c r="G589" t="str">
        <f>VLOOKUP(F589,'группы товаров'!$A$1:$C$88,2,0)</f>
        <v>Лесной орех</v>
      </c>
      <c r="H589" t="str">
        <f>VLOOKUP(Таблица1[[#This Row],[Код товара]],Группа_Товаров,3,0)</f>
        <v>Кремовые</v>
      </c>
      <c r="I589" t="s">
        <v>8</v>
      </c>
      <c r="J589">
        <v>11.5</v>
      </c>
      <c r="K589" s="6">
        <v>2714.8636000000001</v>
      </c>
      <c r="L589" s="6">
        <v>2981.375</v>
      </c>
      <c r="M589" s="23">
        <f>Таблица1[[#This Row],[Сумма в ценах продажи]]-Таблица1[[#This Row],[Сумма в ценах закупки]]</f>
        <v>266.51139999999987</v>
      </c>
    </row>
    <row r="590" spans="1:13" hidden="1" x14ac:dyDescent="0.3">
      <c r="A590" s="16">
        <v>42982</v>
      </c>
      <c r="B590" t="s">
        <v>11</v>
      </c>
      <c r="C590" t="s">
        <v>142</v>
      </c>
      <c r="D590" t="s">
        <v>134</v>
      </c>
      <c r="E590" t="s">
        <v>143</v>
      </c>
      <c r="F590" s="7">
        <v>570000</v>
      </c>
      <c r="G590" t="str">
        <f>VLOOKUP(F590,'группы товаров'!$A$1:$C$88,2,0)</f>
        <v xml:space="preserve">Грушевые </v>
      </c>
      <c r="H590" t="str">
        <f>VLOOKUP(Таблица1[[#This Row],[Код товара]],Группа_Товаров,3,0)</f>
        <v>Желейные</v>
      </c>
      <c r="I590" t="s">
        <v>8</v>
      </c>
      <c r="J590">
        <v>75</v>
      </c>
      <c r="K590" s="6">
        <v>10251.385</v>
      </c>
      <c r="L590" s="6">
        <v>11604.75</v>
      </c>
      <c r="M590" s="23">
        <f>Таблица1[[#This Row],[Сумма в ценах продажи]]-Таблица1[[#This Row],[Сумма в ценах закупки]]</f>
        <v>1353.3649999999998</v>
      </c>
    </row>
    <row r="591" spans="1:13" hidden="1" x14ac:dyDescent="0.3">
      <c r="A591" s="16">
        <v>42979</v>
      </c>
      <c r="B591" t="s">
        <v>10</v>
      </c>
      <c r="C591" t="s">
        <v>138</v>
      </c>
      <c r="D591" t="s">
        <v>134</v>
      </c>
      <c r="E591" t="s">
        <v>139</v>
      </c>
      <c r="F591" s="7">
        <v>1005040500</v>
      </c>
      <c r="G591" t="str">
        <f>VLOOKUP(F591,'группы товаров'!$A$1:$C$88,2,0)</f>
        <v>Пилот</v>
      </c>
      <c r="H591" t="str">
        <f>VLOOKUP(Таблица1[[#This Row],[Код товара]],Группа_Товаров,3,0)</f>
        <v>Глазированные</v>
      </c>
      <c r="I591" t="s">
        <v>8</v>
      </c>
      <c r="J591">
        <v>0.44</v>
      </c>
      <c r="K591" s="6">
        <v>80.12</v>
      </c>
      <c r="L591" s="6">
        <v>95.64</v>
      </c>
      <c r="M591" s="23">
        <f>Таблица1[[#This Row],[Сумма в ценах продажи]]-Таблица1[[#This Row],[Сумма в ценах закупки]]</f>
        <v>15.519999999999996</v>
      </c>
    </row>
    <row r="592" spans="1:13" hidden="1" x14ac:dyDescent="0.3">
      <c r="A592" s="16">
        <v>42979</v>
      </c>
      <c r="B592" t="s">
        <v>16</v>
      </c>
      <c r="C592" t="s">
        <v>162</v>
      </c>
      <c r="D592" t="s">
        <v>163</v>
      </c>
      <c r="E592" t="s">
        <v>164</v>
      </c>
      <c r="F592" s="5">
        <v>1005040500</v>
      </c>
      <c r="G592" t="str">
        <f>VLOOKUP(F592,'группы товаров'!$A$1:$C$88,2,0)</f>
        <v>Пилот</v>
      </c>
      <c r="H592" t="str">
        <f>VLOOKUP(Таблица1[[#This Row],[Код товара]],Группа_Товаров,3,0)</f>
        <v>Глазированные</v>
      </c>
      <c r="I592" t="s">
        <v>8</v>
      </c>
      <c r="J592">
        <v>3</v>
      </c>
      <c r="K592" s="6">
        <v>214.62</v>
      </c>
      <c r="L592" s="6">
        <v>256.2</v>
      </c>
      <c r="M592" s="23">
        <f>Таблица1[[#This Row],[Сумма в ценах продажи]]-Таблица1[[#This Row],[Сумма в ценах закупки]]</f>
        <v>41.579999999999984</v>
      </c>
    </row>
    <row r="593" spans="1:13" hidden="1" x14ac:dyDescent="0.3">
      <c r="A593" s="16">
        <v>42979</v>
      </c>
      <c r="B593" t="s">
        <v>7</v>
      </c>
      <c r="C593" t="s">
        <v>181</v>
      </c>
      <c r="D593" t="s">
        <v>134</v>
      </c>
      <c r="E593" t="s">
        <v>182</v>
      </c>
      <c r="F593" s="5">
        <v>1005244000</v>
      </c>
      <c r="G593" t="str">
        <f>VLOOKUP(F593,'группы товаров'!$A$1:$C$88,2,0)</f>
        <v>Кофейные</v>
      </c>
      <c r="H593" t="str">
        <f>VLOOKUP(Таблица1[[#This Row],[Код товара]],Группа_Товаров,3,0)</f>
        <v>Кремовые</v>
      </c>
      <c r="I593" t="s">
        <v>8</v>
      </c>
      <c r="J593">
        <v>2.7</v>
      </c>
      <c r="K593" s="6">
        <v>481.65300000000002</v>
      </c>
      <c r="L593" s="6">
        <v>547.803</v>
      </c>
      <c r="M593" s="23">
        <f>Таблица1[[#This Row],[Сумма в ценах продажи]]-Таблица1[[#This Row],[Сумма в ценах закупки]]</f>
        <v>66.149999999999977</v>
      </c>
    </row>
    <row r="594" spans="1:13" hidden="1" x14ac:dyDescent="0.3">
      <c r="A594" s="16">
        <v>42979</v>
      </c>
      <c r="B594" t="s">
        <v>7</v>
      </c>
      <c r="C594" t="s">
        <v>272</v>
      </c>
      <c r="D594" t="s">
        <v>156</v>
      </c>
      <c r="E594" t="s">
        <v>273</v>
      </c>
      <c r="F594" s="5">
        <v>1005244600</v>
      </c>
      <c r="G594" t="str">
        <f>VLOOKUP(F594,'группы товаров'!$A$1:$C$88,2,0)</f>
        <v>Кремовые</v>
      </c>
      <c r="H594" t="str">
        <f>VLOOKUP(Таблица1[[#This Row],[Код товара]],Группа_Товаров,3,0)</f>
        <v>Кремовые</v>
      </c>
      <c r="I594" t="s">
        <v>8</v>
      </c>
      <c r="J594">
        <v>2.7</v>
      </c>
      <c r="K594" s="6">
        <v>479.15309999999999</v>
      </c>
      <c r="L594" s="6">
        <v>547.803</v>
      </c>
      <c r="M594" s="23">
        <f>Таблица1[[#This Row],[Сумма в ценах продажи]]-Таблица1[[#This Row],[Сумма в ценах закупки]]</f>
        <v>68.649900000000002</v>
      </c>
    </row>
    <row r="595" spans="1:13" hidden="1" x14ac:dyDescent="0.3">
      <c r="A595" s="16">
        <v>42979</v>
      </c>
      <c r="B595" t="s">
        <v>11</v>
      </c>
      <c r="C595" t="s">
        <v>222</v>
      </c>
      <c r="D595" t="s">
        <v>134</v>
      </c>
      <c r="E595" t="s">
        <v>223</v>
      </c>
      <c r="F595" s="5">
        <v>580000</v>
      </c>
      <c r="G595" t="str">
        <f>VLOOKUP(F595,'группы товаров'!$A$1:$C$88,2,0)</f>
        <v>Вишня</v>
      </c>
      <c r="H595" t="str">
        <f>VLOOKUP(Таблица1[[#This Row],[Код товара]],Группа_Товаров,3,0)</f>
        <v>Желейные</v>
      </c>
      <c r="I595" t="s">
        <v>8</v>
      </c>
      <c r="J595">
        <v>128</v>
      </c>
      <c r="K595" s="6">
        <v>9525.6912000000011</v>
      </c>
      <c r="L595" s="6">
        <v>10438.4</v>
      </c>
      <c r="M595" s="23">
        <f>Таблица1[[#This Row],[Сумма в ценах продажи]]-Таблица1[[#This Row],[Сумма в ценах закупки]]</f>
        <v>912.70879999999852</v>
      </c>
    </row>
    <row r="596" spans="1:13" hidden="1" x14ac:dyDescent="0.3">
      <c r="A596" s="16">
        <v>42979</v>
      </c>
      <c r="B596" t="s">
        <v>11</v>
      </c>
      <c r="C596" t="s">
        <v>149</v>
      </c>
      <c r="D596" t="s">
        <v>134</v>
      </c>
      <c r="E596" t="s">
        <v>150</v>
      </c>
      <c r="F596" s="7">
        <v>170000</v>
      </c>
      <c r="G596" t="str">
        <f>VLOOKUP(F596,'группы товаров'!$A$1:$C$88,2,0)</f>
        <v>Лайм</v>
      </c>
      <c r="H596" t="str">
        <f>VLOOKUP(Таблица1[[#This Row],[Код товара]],Группа_Товаров,3,0)</f>
        <v>Желейные</v>
      </c>
      <c r="I596" t="s">
        <v>8</v>
      </c>
      <c r="J596">
        <v>240</v>
      </c>
      <c r="K596" s="6">
        <v>15568.776</v>
      </c>
      <c r="L596" s="6">
        <v>17064</v>
      </c>
      <c r="M596" s="23">
        <f>Таблица1[[#This Row],[Сумма в ценах продажи]]-Таблица1[[#This Row],[Сумма в ценах закупки]]</f>
        <v>1495.2240000000002</v>
      </c>
    </row>
    <row r="597" spans="1:13" hidden="1" x14ac:dyDescent="0.3">
      <c r="A597" s="16">
        <v>42978</v>
      </c>
      <c r="B597" t="s">
        <v>16</v>
      </c>
      <c r="C597" t="s">
        <v>130</v>
      </c>
      <c r="D597" t="s">
        <v>131</v>
      </c>
      <c r="E597" t="s">
        <v>132</v>
      </c>
      <c r="F597" s="5">
        <v>1005712010</v>
      </c>
      <c r="G597" t="str">
        <f>VLOOKUP(F597,'группы товаров'!$A$1:$C$88,2,0)</f>
        <v>Сказочный мишка</v>
      </c>
      <c r="H597" t="str">
        <f>VLOOKUP(Таблица1[[#This Row],[Код товара]],Группа_Товаров,3,0)</f>
        <v>Глазированные</v>
      </c>
      <c r="I597" t="s">
        <v>8</v>
      </c>
      <c r="J597">
        <v>0.4</v>
      </c>
      <c r="K597" s="6">
        <v>36.858000000000004</v>
      </c>
      <c r="L597" s="6">
        <v>51.3</v>
      </c>
      <c r="M597" s="23">
        <f>Таблица1[[#This Row],[Сумма в ценах продажи]]-Таблица1[[#This Row],[Сумма в ценах закупки]]</f>
        <v>14.441999999999993</v>
      </c>
    </row>
    <row r="598" spans="1:13" hidden="1" x14ac:dyDescent="0.3">
      <c r="A598" s="16">
        <v>42978</v>
      </c>
      <c r="B598" t="s">
        <v>7</v>
      </c>
      <c r="C598" t="s">
        <v>282</v>
      </c>
      <c r="D598" t="s">
        <v>134</v>
      </c>
      <c r="E598" t="s">
        <v>283</v>
      </c>
      <c r="F598" s="7">
        <v>1005010100</v>
      </c>
      <c r="G598" t="str">
        <f>VLOOKUP(F598,'группы товаров'!$A$1:$C$88,2,0)</f>
        <v>Кофейная со сливками</v>
      </c>
      <c r="H598" t="str">
        <f>VLOOKUP(Таблица1[[#This Row],[Код товара]],Группа_Товаров,3,0)</f>
        <v>Глазированные</v>
      </c>
      <c r="I598" t="s">
        <v>8</v>
      </c>
      <c r="J598">
        <v>8.5</v>
      </c>
      <c r="K598" s="6">
        <v>421.685</v>
      </c>
      <c r="L598" s="6">
        <v>479.57</v>
      </c>
      <c r="M598" s="23">
        <f>Таблица1[[#This Row],[Сумма в ценах продажи]]-Таблица1[[#This Row],[Сумма в ценах закупки]]</f>
        <v>57.884999999999991</v>
      </c>
    </row>
    <row r="599" spans="1:13" hidden="1" x14ac:dyDescent="0.3">
      <c r="A599" s="16">
        <v>42978</v>
      </c>
      <c r="B599" t="s">
        <v>11</v>
      </c>
      <c r="C599" t="s">
        <v>167</v>
      </c>
      <c r="D599" t="s">
        <v>134</v>
      </c>
      <c r="E599" t="s">
        <v>168</v>
      </c>
      <c r="F599" s="7">
        <v>1005040500</v>
      </c>
      <c r="G599" t="str">
        <f>VLOOKUP(F599,'группы товаров'!$A$1:$C$88,2,0)</f>
        <v>Пилот</v>
      </c>
      <c r="H599" t="str">
        <f>VLOOKUP(Таблица1[[#This Row],[Код товара]],Группа_Товаров,3,0)</f>
        <v>Глазированные</v>
      </c>
      <c r="I599" t="s">
        <v>8</v>
      </c>
      <c r="J599">
        <v>9</v>
      </c>
      <c r="K599" s="6">
        <v>861.90840000000003</v>
      </c>
      <c r="L599" s="6">
        <v>969.12</v>
      </c>
      <c r="M599" s="23">
        <f>Таблица1[[#This Row],[Сумма в ценах продажи]]-Таблица1[[#This Row],[Сумма в ценах закупки]]</f>
        <v>107.21159999999998</v>
      </c>
    </row>
    <row r="600" spans="1:13" hidden="1" x14ac:dyDescent="0.3">
      <c r="A600" s="16">
        <v>42978</v>
      </c>
      <c r="B600" t="s">
        <v>7</v>
      </c>
      <c r="C600" t="s">
        <v>254</v>
      </c>
      <c r="D600" t="s">
        <v>131</v>
      </c>
      <c r="E600" t="s">
        <v>255</v>
      </c>
      <c r="F600" s="7">
        <v>1005244600</v>
      </c>
      <c r="G600" t="str">
        <f>VLOOKUP(F600,'группы товаров'!$A$1:$C$88,2,0)</f>
        <v>Кремовые</v>
      </c>
      <c r="H600" t="str">
        <f>VLOOKUP(Таблица1[[#This Row],[Код товара]],Группа_Товаров,3,0)</f>
        <v>Кремовые</v>
      </c>
      <c r="I600" t="s">
        <v>8</v>
      </c>
      <c r="J600">
        <v>4</v>
      </c>
      <c r="K600" s="6">
        <v>858.4</v>
      </c>
      <c r="L600" s="6">
        <v>976.8</v>
      </c>
      <c r="M600" s="23">
        <f>Таблица1[[#This Row],[Сумма в ценах продажи]]-Таблица1[[#This Row],[Сумма в ценах закупки]]</f>
        <v>118.39999999999998</v>
      </c>
    </row>
    <row r="601" spans="1:13" hidden="1" x14ac:dyDescent="0.3">
      <c r="A601" s="16">
        <v>42978</v>
      </c>
      <c r="B601" t="s">
        <v>20</v>
      </c>
      <c r="C601" t="s">
        <v>179</v>
      </c>
      <c r="D601" t="s">
        <v>131</v>
      </c>
      <c r="E601" t="s">
        <v>180</v>
      </c>
      <c r="F601" s="5">
        <v>1005040200</v>
      </c>
      <c r="G601" t="str">
        <f>VLOOKUP(F601,'группы товаров'!$A$1:$C$88,2,0)</f>
        <v xml:space="preserve">Южный вечер </v>
      </c>
      <c r="H601" t="str">
        <f>VLOOKUP(Таблица1[[#This Row],[Код товара]],Группа_Товаров,3,0)</f>
        <v>Глазированные</v>
      </c>
      <c r="I601" t="s">
        <v>8</v>
      </c>
      <c r="J601">
        <v>3</v>
      </c>
      <c r="K601" s="6">
        <v>0</v>
      </c>
      <c r="L601" s="6">
        <v>258.75</v>
      </c>
      <c r="M601" s="23">
        <f>Таблица1[[#This Row],[Сумма в ценах продажи]]-Таблица1[[#This Row],[Сумма в ценах закупки]]</f>
        <v>258.75</v>
      </c>
    </row>
    <row r="602" spans="1:13" hidden="1" x14ac:dyDescent="0.3">
      <c r="A602" s="16">
        <v>42978</v>
      </c>
      <c r="B602" t="s">
        <v>11</v>
      </c>
      <c r="C602" t="s">
        <v>149</v>
      </c>
      <c r="D602" t="s">
        <v>134</v>
      </c>
      <c r="E602" t="s">
        <v>150</v>
      </c>
      <c r="F602" s="5">
        <v>1005244600</v>
      </c>
      <c r="G602" t="str">
        <f>VLOOKUP(F602,'группы товаров'!$A$1:$C$88,2,0)</f>
        <v>Кремовые</v>
      </c>
      <c r="H602" t="str">
        <f>VLOOKUP(Таблица1[[#This Row],[Код товара]],Группа_Товаров,3,0)</f>
        <v>Кремовые</v>
      </c>
      <c r="I602" t="s">
        <v>8</v>
      </c>
      <c r="J602">
        <v>13.5</v>
      </c>
      <c r="K602" s="6">
        <v>2370.7674000000002</v>
      </c>
      <c r="L602" s="6">
        <v>2639.25</v>
      </c>
      <c r="M602" s="23">
        <f>Таблица1[[#This Row],[Сумма в ценах продажи]]-Таблица1[[#This Row],[Сумма в ценах закупки]]</f>
        <v>268.48259999999982</v>
      </c>
    </row>
    <row r="603" spans="1:13" hidden="1" x14ac:dyDescent="0.3">
      <c r="A603" s="16">
        <v>42977</v>
      </c>
      <c r="B603" t="s">
        <v>16</v>
      </c>
      <c r="C603" t="s">
        <v>692</v>
      </c>
      <c r="D603" t="s">
        <v>147</v>
      </c>
      <c r="E603" t="s">
        <v>693</v>
      </c>
      <c r="F603" s="5">
        <v>1005712005</v>
      </c>
      <c r="G603" t="str">
        <f>VLOOKUP(F603,'группы товаров'!$A$1:$C$88,2,0)</f>
        <v>Золотой теленок</v>
      </c>
      <c r="H603" t="str">
        <f>VLOOKUP(Таблица1[[#This Row],[Код товара]],Группа_Товаров,3,0)</f>
        <v>Глазированные</v>
      </c>
      <c r="I603" t="s">
        <v>8</v>
      </c>
      <c r="J603">
        <v>0.4</v>
      </c>
      <c r="K603" s="6">
        <v>36.910200000000003</v>
      </c>
      <c r="L603" s="6">
        <v>51.3</v>
      </c>
      <c r="M603" s="23">
        <f>Таблица1[[#This Row],[Сумма в ценах продажи]]-Таблица1[[#This Row],[Сумма в ценах закупки]]</f>
        <v>14.389799999999994</v>
      </c>
    </row>
    <row r="604" spans="1:13" hidden="1" x14ac:dyDescent="0.3">
      <c r="A604" s="16">
        <v>42977</v>
      </c>
      <c r="B604" t="s">
        <v>22</v>
      </c>
      <c r="C604" t="s">
        <v>369</v>
      </c>
      <c r="D604" t="s">
        <v>147</v>
      </c>
      <c r="E604" t="s">
        <v>370</v>
      </c>
      <c r="F604" s="7">
        <v>1005712010</v>
      </c>
      <c r="G604" t="str">
        <f>VLOOKUP(F604,'группы товаров'!$A$1:$C$88,2,0)</f>
        <v>Сказочный мишка</v>
      </c>
      <c r="H604" t="str">
        <f>VLOOKUP(Таблица1[[#This Row],[Код товара]],Группа_Товаров,3,0)</f>
        <v>Глазированные</v>
      </c>
      <c r="I604" t="s">
        <v>8</v>
      </c>
      <c r="J604">
        <v>2</v>
      </c>
      <c r="K604" s="6">
        <v>106.82080000000001</v>
      </c>
      <c r="L604" s="6">
        <v>128.80000000000001</v>
      </c>
      <c r="M604" s="23">
        <f>Таблица1[[#This Row],[Сумма в ценах продажи]]-Таблица1[[#This Row],[Сумма в ценах закупки]]</f>
        <v>21.979200000000006</v>
      </c>
    </row>
    <row r="605" spans="1:13" hidden="1" x14ac:dyDescent="0.3">
      <c r="A605" s="16">
        <v>42977</v>
      </c>
      <c r="B605" t="s">
        <v>20</v>
      </c>
      <c r="C605" t="s">
        <v>601</v>
      </c>
      <c r="D605" t="s">
        <v>147</v>
      </c>
      <c r="E605" t="s">
        <v>602</v>
      </c>
      <c r="F605" s="8">
        <v>210000</v>
      </c>
      <c r="G605" t="str">
        <f>VLOOKUP(F605,'группы товаров'!$A$1:$C$88,2,0)</f>
        <v>Сливки-апельсин</v>
      </c>
      <c r="H605" t="str">
        <f>VLOOKUP(Таблица1[[#This Row],[Код товара]],Группа_Товаров,3,0)</f>
        <v>Отливная</v>
      </c>
      <c r="I605" t="s">
        <v>8</v>
      </c>
      <c r="J605">
        <v>0.66</v>
      </c>
      <c r="K605" s="6">
        <v>71.439000000000007</v>
      </c>
      <c r="L605" s="6">
        <v>120.75</v>
      </c>
      <c r="M605" s="23">
        <f>Таблица1[[#This Row],[Сумма в ценах продажи]]-Таблица1[[#This Row],[Сумма в ценах закупки]]</f>
        <v>49.310999999999993</v>
      </c>
    </row>
    <row r="606" spans="1:13" hidden="1" x14ac:dyDescent="0.3">
      <c r="A606" s="16">
        <v>42977</v>
      </c>
      <c r="B606" t="s">
        <v>7</v>
      </c>
      <c r="C606" t="s">
        <v>234</v>
      </c>
      <c r="D606" t="s">
        <v>147</v>
      </c>
      <c r="E606" t="s">
        <v>235</v>
      </c>
      <c r="F606" s="7">
        <v>1005244000</v>
      </c>
      <c r="G606" t="str">
        <f>VLOOKUP(F606,'группы товаров'!$A$1:$C$88,2,0)</f>
        <v>Кофейные</v>
      </c>
      <c r="H606" t="str">
        <f>VLOOKUP(Таблица1[[#This Row],[Код товара]],Группа_Товаров,3,0)</f>
        <v>Кремовые</v>
      </c>
      <c r="I606" t="s">
        <v>8</v>
      </c>
      <c r="J606">
        <v>16</v>
      </c>
      <c r="K606" s="6">
        <v>854.64480000000003</v>
      </c>
      <c r="L606" s="6">
        <v>968.48</v>
      </c>
      <c r="M606" s="23">
        <f>Таблица1[[#This Row],[Сумма в ценах продажи]]-Таблица1[[#This Row],[Сумма в ценах закупки]]</f>
        <v>113.83519999999999</v>
      </c>
    </row>
    <row r="607" spans="1:13" hidden="1" x14ac:dyDescent="0.3">
      <c r="A607" s="16">
        <v>42977</v>
      </c>
      <c r="B607" t="s">
        <v>11</v>
      </c>
      <c r="C607" t="s">
        <v>162</v>
      </c>
      <c r="D607" t="s">
        <v>163</v>
      </c>
      <c r="E607" t="s">
        <v>164</v>
      </c>
      <c r="F607" s="5">
        <v>1005244000</v>
      </c>
      <c r="G607" t="str">
        <f>VLOOKUP(F607,'группы товаров'!$A$1:$C$88,2,0)</f>
        <v>Кофейные</v>
      </c>
      <c r="H607" t="str">
        <f>VLOOKUP(Таблица1[[#This Row],[Код товара]],Группа_Товаров,3,0)</f>
        <v>Кремовые</v>
      </c>
      <c r="I607" t="s">
        <v>8</v>
      </c>
      <c r="J607">
        <v>13.5</v>
      </c>
      <c r="K607" s="6">
        <v>2408.2649999999999</v>
      </c>
      <c r="L607" s="6">
        <v>2639.25</v>
      </c>
      <c r="M607" s="23">
        <f>Таблица1[[#This Row],[Сумма в ценах продажи]]-Таблица1[[#This Row],[Сумма в ценах закупки]]</f>
        <v>230.98500000000013</v>
      </c>
    </row>
    <row r="608" spans="1:13" hidden="1" x14ac:dyDescent="0.3">
      <c r="A608" s="16">
        <v>42977</v>
      </c>
      <c r="B608" t="s">
        <v>7</v>
      </c>
      <c r="C608" t="s">
        <v>189</v>
      </c>
      <c r="D608" t="s">
        <v>156</v>
      </c>
      <c r="E608" t="s">
        <v>190</v>
      </c>
      <c r="F608" s="7">
        <v>170100</v>
      </c>
      <c r="G608" t="str">
        <f>VLOOKUP(F608,'группы товаров'!$A$1:$C$88,2,0)</f>
        <v>Клюковка</v>
      </c>
      <c r="H608" t="str">
        <f>VLOOKUP(Таблица1[[#This Row],[Код товара]],Группа_Товаров,3,0)</f>
        <v>Желейные</v>
      </c>
      <c r="I608" t="s">
        <v>8</v>
      </c>
      <c r="J608">
        <v>5.88</v>
      </c>
      <c r="K608" s="6">
        <v>1686.3720000000001</v>
      </c>
      <c r="L608" s="6">
        <v>1920.3</v>
      </c>
      <c r="M608" s="23">
        <f>Таблица1[[#This Row],[Сумма в ценах продажи]]-Таблица1[[#This Row],[Сумма в ценах закупки]]</f>
        <v>233.92799999999988</v>
      </c>
    </row>
    <row r="609" spans="1:13" hidden="1" x14ac:dyDescent="0.3">
      <c r="A609" s="16">
        <v>42976</v>
      </c>
      <c r="B609" t="s">
        <v>16</v>
      </c>
      <c r="C609" t="s">
        <v>142</v>
      </c>
      <c r="D609" t="s">
        <v>134</v>
      </c>
      <c r="E609" t="s">
        <v>143</v>
      </c>
      <c r="F609" s="5">
        <v>1005712305</v>
      </c>
      <c r="G609" t="str">
        <f>VLOOKUP(F609,'группы товаров'!$A$1:$C$88,2,0)</f>
        <v>Золотой шедевр</v>
      </c>
      <c r="H609" t="str">
        <f>VLOOKUP(Таблица1[[#This Row],[Код товара]],Группа_Товаров,3,0)</f>
        <v>Глазированные</v>
      </c>
      <c r="I609" t="s">
        <v>8</v>
      </c>
      <c r="J609">
        <v>0.2</v>
      </c>
      <c r="K609" s="6">
        <v>23.604600000000001</v>
      </c>
      <c r="L609" s="6">
        <v>32.200000000000003</v>
      </c>
      <c r="M609" s="23">
        <f>Таблица1[[#This Row],[Сумма в ценах продажи]]-Таблица1[[#This Row],[Сумма в ценах закупки]]</f>
        <v>8.5954000000000015</v>
      </c>
    </row>
    <row r="610" spans="1:13" hidden="1" x14ac:dyDescent="0.3">
      <c r="A610" s="16">
        <v>42976</v>
      </c>
      <c r="B610" t="s">
        <v>22</v>
      </c>
      <c r="C610" t="s">
        <v>512</v>
      </c>
      <c r="D610" t="s">
        <v>147</v>
      </c>
      <c r="E610" t="s">
        <v>513</v>
      </c>
      <c r="F610" s="5">
        <v>190000</v>
      </c>
      <c r="G610" t="str">
        <f>VLOOKUP(F610,'группы товаров'!$A$1:$C$88,2,0)</f>
        <v>Капри молоко</v>
      </c>
      <c r="H610" t="str">
        <f>VLOOKUP(Таблица1[[#This Row],[Код товара]],Группа_Товаров,3,0)</f>
        <v>Отливная</v>
      </c>
      <c r="I610" t="s">
        <v>8</v>
      </c>
      <c r="J610">
        <v>1</v>
      </c>
      <c r="K610" s="6">
        <v>68.512500000000003</v>
      </c>
      <c r="L610" s="6">
        <v>94.3</v>
      </c>
      <c r="M610" s="23">
        <f>Таблица1[[#This Row],[Сумма в ценах продажи]]-Таблица1[[#This Row],[Сумма в ценах закупки]]</f>
        <v>25.787499999999994</v>
      </c>
    </row>
    <row r="611" spans="1:13" hidden="1" x14ac:dyDescent="0.3">
      <c r="A611" s="16">
        <v>42976</v>
      </c>
      <c r="B611" t="s">
        <v>10</v>
      </c>
      <c r="C611" t="s">
        <v>203</v>
      </c>
      <c r="D611" t="s">
        <v>134</v>
      </c>
      <c r="E611" t="s">
        <v>204</v>
      </c>
      <c r="F611" s="7">
        <v>15000</v>
      </c>
      <c r="G611" t="str">
        <f>VLOOKUP(F611,'группы товаров'!$A$1:$C$88,2,0)</f>
        <v>Цитрусовый коктейль</v>
      </c>
      <c r="H611" t="str">
        <f>VLOOKUP(Таблица1[[#This Row],[Код товара]],Группа_Товаров,3,0)</f>
        <v>Отливная</v>
      </c>
      <c r="I611" t="s">
        <v>8</v>
      </c>
      <c r="J611">
        <v>0.64500000000000002</v>
      </c>
      <c r="K611" s="6">
        <v>171.648</v>
      </c>
      <c r="L611" s="6">
        <v>200.97</v>
      </c>
      <c r="M611" s="23">
        <f>Таблица1[[#This Row],[Сумма в ценах продажи]]-Таблица1[[#This Row],[Сумма в ценах закупки]]</f>
        <v>29.322000000000003</v>
      </c>
    </row>
    <row r="612" spans="1:13" hidden="1" x14ac:dyDescent="0.3">
      <c r="A612" s="16">
        <v>42976</v>
      </c>
      <c r="B612" t="s">
        <v>20</v>
      </c>
      <c r="C612" t="s">
        <v>216</v>
      </c>
      <c r="D612" t="s">
        <v>147</v>
      </c>
      <c r="E612" t="s">
        <v>217</v>
      </c>
      <c r="F612" s="7">
        <v>1005040600</v>
      </c>
      <c r="G612" t="str">
        <f>VLOOKUP(F612,'группы товаров'!$A$1:$C$88,2,0)</f>
        <v xml:space="preserve">Морская звезда </v>
      </c>
      <c r="H612" t="str">
        <f>VLOOKUP(Таблица1[[#This Row],[Код товара]],Группа_Товаров,3,0)</f>
        <v>Глазированные</v>
      </c>
      <c r="I612" t="s">
        <v>8</v>
      </c>
      <c r="J612">
        <v>0.66</v>
      </c>
      <c r="K612" s="6">
        <v>87.844500000000011</v>
      </c>
      <c r="L612" s="6">
        <v>144.9</v>
      </c>
      <c r="M612" s="23">
        <f>Таблица1[[#This Row],[Сумма в ценах продажи]]-Таблица1[[#This Row],[Сумма в ценах закупки]]</f>
        <v>57.055499999999995</v>
      </c>
    </row>
    <row r="613" spans="1:13" hidden="1" x14ac:dyDescent="0.3">
      <c r="A613" s="16">
        <v>42976</v>
      </c>
      <c r="B613" t="s">
        <v>24</v>
      </c>
      <c r="C613" t="s">
        <v>177</v>
      </c>
      <c r="D613" t="s">
        <v>131</v>
      </c>
      <c r="E613" t="s">
        <v>178</v>
      </c>
      <c r="F613" s="5">
        <v>1005030501</v>
      </c>
      <c r="G613" t="str">
        <f>VLOOKUP(F613,'группы товаров'!$A$1:$C$88,2,0)</f>
        <v>Орешек</v>
      </c>
      <c r="H613" t="str">
        <f>VLOOKUP(Таблица1[[#This Row],[Код товара]],Группа_Товаров,3,0)</f>
        <v>Глазированные</v>
      </c>
      <c r="I613" t="s">
        <v>8</v>
      </c>
      <c r="J613">
        <v>2.8</v>
      </c>
      <c r="K613" s="6">
        <v>280.42</v>
      </c>
      <c r="L613" s="6">
        <v>344.87600000000003</v>
      </c>
      <c r="M613" s="23">
        <f>Таблица1[[#This Row],[Сумма в ценах продажи]]-Таблица1[[#This Row],[Сумма в ценах закупки]]</f>
        <v>64.456000000000017</v>
      </c>
    </row>
    <row r="614" spans="1:13" hidden="1" x14ac:dyDescent="0.3">
      <c r="A614" s="16">
        <v>42976</v>
      </c>
      <c r="B614" t="s">
        <v>7</v>
      </c>
      <c r="C614" t="s">
        <v>203</v>
      </c>
      <c r="D614" t="s">
        <v>134</v>
      </c>
      <c r="E614" t="s">
        <v>204</v>
      </c>
      <c r="F614" s="5">
        <v>1005244000</v>
      </c>
      <c r="G614" t="str">
        <f>VLOOKUP(F614,'группы товаров'!$A$1:$C$88,2,0)</f>
        <v>Кофейные</v>
      </c>
      <c r="H614" t="str">
        <f>VLOOKUP(Таблица1[[#This Row],[Код товара]],Группа_Товаров,3,0)</f>
        <v>Кремовые</v>
      </c>
      <c r="I614" t="s">
        <v>8</v>
      </c>
      <c r="J614">
        <v>2.7</v>
      </c>
      <c r="K614" s="6">
        <v>481.65300000000002</v>
      </c>
      <c r="L614" s="6">
        <v>547.803</v>
      </c>
      <c r="M614" s="23">
        <f>Таблица1[[#This Row],[Сумма в ценах продажи]]-Таблица1[[#This Row],[Сумма в ценах закупки]]</f>
        <v>66.149999999999977</v>
      </c>
    </row>
    <row r="615" spans="1:13" hidden="1" x14ac:dyDescent="0.3">
      <c r="A615" s="16">
        <v>42976</v>
      </c>
      <c r="B615" t="s">
        <v>7</v>
      </c>
      <c r="C615" t="s">
        <v>195</v>
      </c>
      <c r="D615" t="s">
        <v>131</v>
      </c>
      <c r="E615" t="s">
        <v>196</v>
      </c>
      <c r="F615" s="7">
        <v>20200</v>
      </c>
      <c r="G615" t="str">
        <f>VLOOKUP(F615,'группы товаров'!$A$1:$C$88,2,0)</f>
        <v xml:space="preserve">Карамель мята </v>
      </c>
      <c r="H615" t="str">
        <f>VLOOKUP(Таблица1[[#This Row],[Код товара]],Группа_Товаров,3,0)</f>
        <v>Леденцовая</v>
      </c>
      <c r="I615" t="s">
        <v>8</v>
      </c>
      <c r="J615">
        <v>5.8</v>
      </c>
      <c r="K615" s="6">
        <v>542.12599999999998</v>
      </c>
      <c r="L615" s="6">
        <v>616.65600000000006</v>
      </c>
      <c r="M615" s="23">
        <f>Таблица1[[#This Row],[Сумма в ценах продажи]]-Таблица1[[#This Row],[Сумма в ценах закупки]]</f>
        <v>74.530000000000086</v>
      </c>
    </row>
    <row r="616" spans="1:13" hidden="1" x14ac:dyDescent="0.3">
      <c r="A616" s="16">
        <v>42976</v>
      </c>
      <c r="B616" t="s">
        <v>11</v>
      </c>
      <c r="C616" t="s">
        <v>315</v>
      </c>
      <c r="D616" t="s">
        <v>147</v>
      </c>
      <c r="E616" t="s">
        <v>316</v>
      </c>
      <c r="F616" s="5">
        <v>20200</v>
      </c>
      <c r="G616" t="str">
        <f>VLOOKUP(F616,'группы товаров'!$A$1:$C$88,2,0)</f>
        <v xml:space="preserve">Карамель мята </v>
      </c>
      <c r="H616" t="str">
        <f>VLOOKUP(Таблица1[[#This Row],[Код товара]],Группа_Товаров,3,0)</f>
        <v>Леденцовая</v>
      </c>
      <c r="I616" t="s">
        <v>8</v>
      </c>
      <c r="J616">
        <v>320</v>
      </c>
      <c r="K616" s="6">
        <v>17057.376</v>
      </c>
      <c r="L616" s="6">
        <v>18736</v>
      </c>
      <c r="M616" s="23">
        <f>Таблица1[[#This Row],[Сумма в ценах продажи]]-Таблица1[[#This Row],[Сумма в ценах закупки]]</f>
        <v>1678.6239999999998</v>
      </c>
    </row>
    <row r="617" spans="1:13" hidden="1" x14ac:dyDescent="0.3">
      <c r="A617" s="16">
        <v>42975</v>
      </c>
      <c r="B617" t="s">
        <v>16</v>
      </c>
      <c r="C617" t="s">
        <v>133</v>
      </c>
      <c r="D617" t="s">
        <v>134</v>
      </c>
      <c r="E617" t="s">
        <v>135</v>
      </c>
      <c r="F617" s="5">
        <v>1005712005</v>
      </c>
      <c r="G617" t="str">
        <f>VLOOKUP(F617,'группы товаров'!$A$1:$C$88,2,0)</f>
        <v>Золотой теленок</v>
      </c>
      <c r="H617" t="str">
        <f>VLOOKUP(Таблица1[[#This Row],[Код товара]],Группа_Товаров,3,0)</f>
        <v>Глазированные</v>
      </c>
      <c r="I617" t="s">
        <v>8</v>
      </c>
      <c r="J617">
        <v>0.2</v>
      </c>
      <c r="K617" s="6">
        <v>18.455100000000002</v>
      </c>
      <c r="L617" s="6">
        <v>25.65</v>
      </c>
      <c r="M617" s="23">
        <f>Таблица1[[#This Row],[Сумма в ценах продажи]]-Таблица1[[#This Row],[Сумма в ценах закупки]]</f>
        <v>7.194899999999997</v>
      </c>
    </row>
    <row r="618" spans="1:13" hidden="1" x14ac:dyDescent="0.3">
      <c r="A618" s="16">
        <v>42975</v>
      </c>
      <c r="B618" t="s">
        <v>16</v>
      </c>
      <c r="C618" t="s">
        <v>181</v>
      </c>
      <c r="D618" t="s">
        <v>134</v>
      </c>
      <c r="E618" t="s">
        <v>182</v>
      </c>
      <c r="F618" s="5">
        <v>1005712010</v>
      </c>
      <c r="G618" t="str">
        <f>VLOOKUP(F618,'группы товаров'!$A$1:$C$88,2,0)</f>
        <v>Сказочный мишка</v>
      </c>
      <c r="H618" t="str">
        <f>VLOOKUP(Таблица1[[#This Row],[Код товара]],Группа_Товаров,3,0)</f>
        <v>Глазированные</v>
      </c>
      <c r="I618" t="s">
        <v>8</v>
      </c>
      <c r="J618">
        <v>1</v>
      </c>
      <c r="K618" s="6">
        <v>92.144999999999996</v>
      </c>
      <c r="L618" s="6">
        <v>130.15</v>
      </c>
      <c r="M618" s="23">
        <f>Таблица1[[#This Row],[Сумма в ценах продажи]]-Таблица1[[#This Row],[Сумма в ценах закупки]]</f>
        <v>38.00500000000001</v>
      </c>
    </row>
    <row r="619" spans="1:13" hidden="1" x14ac:dyDescent="0.3">
      <c r="A619" s="16">
        <v>42975</v>
      </c>
      <c r="B619" t="s">
        <v>10</v>
      </c>
      <c r="C619" t="s">
        <v>254</v>
      </c>
      <c r="D619" t="s">
        <v>131</v>
      </c>
      <c r="E619" t="s">
        <v>255</v>
      </c>
      <c r="F619" s="7">
        <v>5190002</v>
      </c>
      <c r="G619" t="str">
        <f>VLOOKUP(F619,'группы товаров'!$A$1:$C$88,2,0)</f>
        <v>Молочный</v>
      </c>
      <c r="H619" t="str">
        <f>VLOOKUP(Таблица1[[#This Row],[Код товара]],Группа_Товаров,3,0)</f>
        <v>Отливная</v>
      </c>
      <c r="I619" t="s">
        <v>8</v>
      </c>
      <c r="J619">
        <v>1.1000000000000001</v>
      </c>
      <c r="K619" s="6">
        <v>186.51050000000001</v>
      </c>
      <c r="L619" s="6">
        <v>234.45</v>
      </c>
      <c r="M619" s="23">
        <f>Таблица1[[#This Row],[Сумма в ценах продажи]]-Таблица1[[#This Row],[Сумма в ценах закупки]]</f>
        <v>47.939499999999981</v>
      </c>
    </row>
    <row r="620" spans="1:13" hidden="1" x14ac:dyDescent="0.3">
      <c r="A620" s="16">
        <v>42975</v>
      </c>
      <c r="B620" t="s">
        <v>16</v>
      </c>
      <c r="C620" t="s">
        <v>165</v>
      </c>
      <c r="D620" t="s">
        <v>134</v>
      </c>
      <c r="E620" t="s">
        <v>166</v>
      </c>
      <c r="F620" s="7">
        <v>1005201000</v>
      </c>
      <c r="G620" t="str">
        <f>VLOOKUP(F620,'группы товаров'!$A$1:$C$88,2,0)</f>
        <v xml:space="preserve"> крем-шоколад </v>
      </c>
      <c r="H620" t="str">
        <f>VLOOKUP(Таблица1[[#This Row],[Код товара]],Группа_Товаров,3,0)</f>
        <v>Вафельные</v>
      </c>
      <c r="I620" t="s">
        <v>8</v>
      </c>
      <c r="J620">
        <v>2</v>
      </c>
      <c r="K620" s="6">
        <v>131.74960000000002</v>
      </c>
      <c r="L620" s="6">
        <v>186.74</v>
      </c>
      <c r="M620" s="23">
        <f>Таблица1[[#This Row],[Сумма в ценах продажи]]-Таблица1[[#This Row],[Сумма в ценах закупки]]</f>
        <v>54.990399999999994</v>
      </c>
    </row>
    <row r="621" spans="1:13" hidden="1" x14ac:dyDescent="0.3">
      <c r="A621" s="16">
        <v>42975</v>
      </c>
      <c r="B621" t="s">
        <v>22</v>
      </c>
      <c r="C621" t="s">
        <v>264</v>
      </c>
      <c r="D621" t="s">
        <v>134</v>
      </c>
      <c r="E621" t="s">
        <v>265</v>
      </c>
      <c r="F621" s="5">
        <v>1005052600</v>
      </c>
      <c r="G621" t="str">
        <f>VLOOKUP(F621,'группы товаров'!$A$1:$C$88,2,0)</f>
        <v>Желе апельсина</v>
      </c>
      <c r="H621" t="str">
        <f>VLOOKUP(Таблица1[[#This Row],[Код товара]],Группа_Товаров,3,0)</f>
        <v>Помадка</v>
      </c>
      <c r="I621" t="s">
        <v>8</v>
      </c>
      <c r="J621">
        <v>3.5</v>
      </c>
      <c r="K621" s="6">
        <v>355.07740000000001</v>
      </c>
      <c r="L621" s="6">
        <v>422.625</v>
      </c>
      <c r="M621" s="23">
        <f>Таблица1[[#This Row],[Сумма в ценах продажи]]-Таблица1[[#This Row],[Сумма в ценах закупки]]</f>
        <v>67.547599999999989</v>
      </c>
    </row>
    <row r="622" spans="1:13" hidden="1" x14ac:dyDescent="0.3">
      <c r="A622" s="16">
        <v>42975</v>
      </c>
      <c r="B622" t="s">
        <v>16</v>
      </c>
      <c r="C622" t="s">
        <v>252</v>
      </c>
      <c r="D622" t="s">
        <v>134</v>
      </c>
      <c r="E622" t="s">
        <v>253</v>
      </c>
      <c r="F622" s="5">
        <v>1005712005</v>
      </c>
      <c r="G622" t="str">
        <f>VLOOKUP(F622,'группы товаров'!$A$1:$C$88,2,0)</f>
        <v>Золотой теленок</v>
      </c>
      <c r="H622" t="str">
        <f>VLOOKUP(Таблица1[[#This Row],[Код товара]],Группа_Товаров,3,0)</f>
        <v>Глазированные</v>
      </c>
      <c r="I622" t="s">
        <v>8</v>
      </c>
      <c r="J622">
        <v>2</v>
      </c>
      <c r="K622" s="6">
        <v>184.55100000000002</v>
      </c>
      <c r="L622" s="6">
        <v>260.3</v>
      </c>
      <c r="M622" s="23">
        <f>Таблица1[[#This Row],[Сумма в ценах продажи]]-Таблица1[[#This Row],[Сумма в ценах закупки]]</f>
        <v>75.748999999999995</v>
      </c>
    </row>
    <row r="623" spans="1:13" hidden="1" x14ac:dyDescent="0.3">
      <c r="A623" s="16">
        <v>42975</v>
      </c>
      <c r="B623" t="s">
        <v>20</v>
      </c>
      <c r="C623" t="s">
        <v>228</v>
      </c>
      <c r="D623" t="s">
        <v>134</v>
      </c>
      <c r="E623" t="s">
        <v>229</v>
      </c>
      <c r="F623" s="7">
        <v>1005186300</v>
      </c>
      <c r="G623" t="str">
        <f>VLOOKUP(F623,'группы товаров'!$A$1:$C$88,2,0)</f>
        <v>Мини  молоко</v>
      </c>
      <c r="H623" t="str">
        <f>VLOOKUP(Таблица1[[#This Row],[Код товара]],Группа_Товаров,3,0)</f>
        <v>Вафельные</v>
      </c>
      <c r="I623" t="s">
        <v>8</v>
      </c>
      <c r="J623">
        <v>5.7</v>
      </c>
      <c r="K623" s="6">
        <v>223.50380000000001</v>
      </c>
      <c r="L623" s="6">
        <v>308.08499999999998</v>
      </c>
      <c r="M623" s="23">
        <f>Таблица1[[#This Row],[Сумма в ценах продажи]]-Таблица1[[#This Row],[Сумма в ценах закупки]]</f>
        <v>84.581199999999967</v>
      </c>
    </row>
    <row r="624" spans="1:13" hidden="1" x14ac:dyDescent="0.3">
      <c r="A624" s="16">
        <v>42975</v>
      </c>
      <c r="B624" t="s">
        <v>24</v>
      </c>
      <c r="C624" t="s">
        <v>136</v>
      </c>
      <c r="D624" t="s">
        <v>131</v>
      </c>
      <c r="E624" t="s">
        <v>137</v>
      </c>
      <c r="F624" s="7">
        <v>1005400001</v>
      </c>
      <c r="G624" t="str">
        <f>VLOOKUP(F624,'группы товаров'!$A$1:$C$88,2,0)</f>
        <v>Лесной орех</v>
      </c>
      <c r="H624" t="str">
        <f>VLOOKUP(Таблица1[[#This Row],[Код товара]],Группа_Товаров,3,0)</f>
        <v>Кремовые</v>
      </c>
      <c r="I624" t="s">
        <v>8</v>
      </c>
      <c r="J624">
        <v>5</v>
      </c>
      <c r="K624" s="6">
        <v>395.9</v>
      </c>
      <c r="L624" s="6">
        <v>486.8</v>
      </c>
      <c r="M624" s="23">
        <f>Таблица1[[#This Row],[Сумма в ценах продажи]]-Таблица1[[#This Row],[Сумма в ценах закупки]]</f>
        <v>90.900000000000034</v>
      </c>
    </row>
    <row r="625" spans="1:13" hidden="1" x14ac:dyDescent="0.3">
      <c r="A625" s="16">
        <v>42975</v>
      </c>
      <c r="B625" t="s">
        <v>24</v>
      </c>
      <c r="C625" t="s">
        <v>254</v>
      </c>
      <c r="D625" t="s">
        <v>131</v>
      </c>
      <c r="E625" t="s">
        <v>255</v>
      </c>
      <c r="F625" s="5">
        <v>190000</v>
      </c>
      <c r="G625" t="str">
        <f>VLOOKUP(F625,'группы товаров'!$A$1:$C$88,2,0)</f>
        <v>Капри молоко</v>
      </c>
      <c r="H625" t="str">
        <f>VLOOKUP(Таблица1[[#This Row],[Код товара]],Группа_Товаров,3,0)</f>
        <v>Отливная</v>
      </c>
      <c r="I625" t="s">
        <v>8</v>
      </c>
      <c r="J625">
        <v>5</v>
      </c>
      <c r="K625" s="6">
        <v>388.93850000000003</v>
      </c>
      <c r="L625" s="6">
        <v>480.95</v>
      </c>
      <c r="M625" s="23">
        <f>Таблица1[[#This Row],[Сумма в ценах продажи]]-Таблица1[[#This Row],[Сумма в ценах закупки]]</f>
        <v>92.011499999999955</v>
      </c>
    </row>
    <row r="626" spans="1:13" hidden="1" x14ac:dyDescent="0.3">
      <c r="A626" s="16">
        <v>42975</v>
      </c>
      <c r="B626" t="s">
        <v>24</v>
      </c>
      <c r="C626" t="s">
        <v>179</v>
      </c>
      <c r="D626" t="s">
        <v>131</v>
      </c>
      <c r="E626" t="s">
        <v>180</v>
      </c>
      <c r="F626" s="7">
        <v>1005201500</v>
      </c>
      <c r="G626" t="str">
        <f>VLOOKUP(F626,'группы товаров'!$A$1:$C$88,2,0)</f>
        <v xml:space="preserve">крем-сгущенное молоко </v>
      </c>
      <c r="H626" t="str">
        <f>VLOOKUP(Таблица1[[#This Row],[Код товара]],Группа_Товаров,3,0)</f>
        <v>Вафельные</v>
      </c>
      <c r="I626" t="s">
        <v>8</v>
      </c>
      <c r="J626">
        <v>2.5</v>
      </c>
      <c r="K626" s="6">
        <v>341.09219999999999</v>
      </c>
      <c r="L626" s="6">
        <v>434</v>
      </c>
      <c r="M626" s="23">
        <f>Таблица1[[#This Row],[Сумма в ценах продажи]]-Таблица1[[#This Row],[Сумма в ценах закупки]]</f>
        <v>92.907800000000009</v>
      </c>
    </row>
    <row r="627" spans="1:13" hidden="1" x14ac:dyDescent="0.3">
      <c r="A627" s="16">
        <v>42975</v>
      </c>
      <c r="B627" t="s">
        <v>24</v>
      </c>
      <c r="C627" t="s">
        <v>169</v>
      </c>
      <c r="D627" t="s">
        <v>156</v>
      </c>
      <c r="E627" t="s">
        <v>170</v>
      </c>
      <c r="F627" s="7">
        <v>20000</v>
      </c>
      <c r="G627" t="str">
        <f>VLOOKUP(F627,'группы товаров'!$A$1:$C$88,2,0)</f>
        <v>Карамель барбарис</v>
      </c>
      <c r="H627" t="str">
        <f>VLOOKUP(Таблица1[[#This Row],[Код товара]],Группа_Товаров,3,0)</f>
        <v>Леденцовая</v>
      </c>
      <c r="I627" t="s">
        <v>8</v>
      </c>
      <c r="J627">
        <v>3.5</v>
      </c>
      <c r="K627" s="6">
        <v>304.5994</v>
      </c>
      <c r="L627" s="6">
        <v>402.32499999999999</v>
      </c>
      <c r="M627" s="23">
        <f>Таблица1[[#This Row],[Сумма в ценах продажи]]-Таблица1[[#This Row],[Сумма в ценах закупки]]</f>
        <v>97.725599999999986</v>
      </c>
    </row>
    <row r="628" spans="1:13" hidden="1" x14ac:dyDescent="0.3">
      <c r="A628" s="16">
        <v>42975</v>
      </c>
      <c r="B628" t="s">
        <v>24</v>
      </c>
      <c r="C628" t="s">
        <v>165</v>
      </c>
      <c r="D628" t="s">
        <v>134</v>
      </c>
      <c r="E628" t="s">
        <v>166</v>
      </c>
      <c r="F628" s="5">
        <v>20000</v>
      </c>
      <c r="G628" t="str">
        <f>VLOOKUP(F628,'группы товаров'!$A$1:$C$88,2,0)</f>
        <v>Карамель барбарис</v>
      </c>
      <c r="H628" t="str">
        <f>VLOOKUP(Таблица1[[#This Row],[Код товара]],Группа_Товаров,3,0)</f>
        <v>Леденцовая</v>
      </c>
      <c r="I628" t="s">
        <v>8</v>
      </c>
      <c r="J628">
        <v>8</v>
      </c>
      <c r="K628" s="6">
        <v>427.36560000000003</v>
      </c>
      <c r="L628" s="6">
        <v>525.52</v>
      </c>
      <c r="M628" s="23">
        <f>Таблица1[[#This Row],[Сумма в ценах продажи]]-Таблица1[[#This Row],[Сумма в ценах закупки]]</f>
        <v>98.154399999999953</v>
      </c>
    </row>
    <row r="629" spans="1:13" hidden="1" x14ac:dyDescent="0.3">
      <c r="A629" s="16">
        <v>42975</v>
      </c>
      <c r="B629" t="s">
        <v>9</v>
      </c>
      <c r="C629" t="s">
        <v>252</v>
      </c>
      <c r="D629" t="s">
        <v>134</v>
      </c>
      <c r="E629" t="s">
        <v>253</v>
      </c>
      <c r="F629" s="7">
        <v>1005040800</v>
      </c>
      <c r="G629" t="str">
        <f>VLOOKUP(F629,'группы товаров'!$A$1:$C$88,2,0)</f>
        <v>Бим-Бом</v>
      </c>
      <c r="H629" t="str">
        <f>VLOOKUP(Таблица1[[#This Row],[Код товара]],Группа_Товаров,3,0)</f>
        <v>Глазированные</v>
      </c>
      <c r="I629" t="s">
        <v>8</v>
      </c>
      <c r="J629">
        <v>4</v>
      </c>
      <c r="K629" s="6">
        <v>820</v>
      </c>
      <c r="L629" s="6">
        <v>933.2</v>
      </c>
      <c r="M629" s="23">
        <f>Таблица1[[#This Row],[Сумма в ценах продажи]]-Таблица1[[#This Row],[Сумма в ценах закупки]]</f>
        <v>113.20000000000005</v>
      </c>
    </row>
    <row r="630" spans="1:13" hidden="1" x14ac:dyDescent="0.3">
      <c r="A630" s="16">
        <v>42975</v>
      </c>
      <c r="B630" t="s">
        <v>9</v>
      </c>
      <c r="C630" t="s">
        <v>199</v>
      </c>
      <c r="D630" t="s">
        <v>134</v>
      </c>
      <c r="E630" t="s">
        <v>200</v>
      </c>
      <c r="F630" s="7">
        <v>5281000</v>
      </c>
      <c r="G630" t="str">
        <f>VLOOKUP(F630,'группы товаров'!$A$1:$C$88,2,0)</f>
        <v>Барбасовая</v>
      </c>
      <c r="H630" t="str">
        <f>VLOOKUP(Таблица1[[#This Row],[Код товара]],Группа_Товаров,3,0)</f>
        <v>Отливная</v>
      </c>
      <c r="I630" t="s">
        <v>8</v>
      </c>
      <c r="J630">
        <v>4</v>
      </c>
      <c r="K630" s="6">
        <v>858.4</v>
      </c>
      <c r="L630" s="6">
        <v>976.8</v>
      </c>
      <c r="M630" s="23">
        <f>Таблица1[[#This Row],[Сумма в ценах продажи]]-Таблица1[[#This Row],[Сумма в ценах закупки]]</f>
        <v>118.39999999999998</v>
      </c>
    </row>
    <row r="631" spans="1:13" hidden="1" x14ac:dyDescent="0.3">
      <c r="A631" s="16">
        <v>42975</v>
      </c>
      <c r="B631" t="s">
        <v>7</v>
      </c>
      <c r="C631" t="s">
        <v>171</v>
      </c>
      <c r="D631" t="s">
        <v>131</v>
      </c>
      <c r="E631" t="s">
        <v>172</v>
      </c>
      <c r="F631" s="7">
        <v>20100</v>
      </c>
      <c r="G631" t="str">
        <f>VLOOKUP(F631,'группы товаров'!$A$1:$C$88,2,0)</f>
        <v xml:space="preserve">Карамель дюшес </v>
      </c>
      <c r="H631" t="str">
        <f>VLOOKUP(Таблица1[[#This Row],[Код товара]],Группа_Товаров,3,0)</f>
        <v>Леденцовая</v>
      </c>
      <c r="I631" t="s">
        <v>8</v>
      </c>
      <c r="J631">
        <v>3</v>
      </c>
      <c r="K631" s="6">
        <v>588.29129999999998</v>
      </c>
      <c r="L631" s="6">
        <v>732.3</v>
      </c>
      <c r="M631" s="23">
        <f>Таблица1[[#This Row],[Сумма в ценах продажи]]-Таблица1[[#This Row],[Сумма в ценах закупки]]</f>
        <v>144.00869999999998</v>
      </c>
    </row>
    <row r="632" spans="1:13" hidden="1" x14ac:dyDescent="0.3">
      <c r="A632" s="16">
        <v>42975</v>
      </c>
      <c r="B632" t="s">
        <v>24</v>
      </c>
      <c r="C632" t="s">
        <v>160</v>
      </c>
      <c r="D632" t="s">
        <v>134</v>
      </c>
      <c r="E632" t="s">
        <v>161</v>
      </c>
      <c r="F632" s="7">
        <v>1005050000</v>
      </c>
      <c r="G632" t="str">
        <f>VLOOKUP(F632,'группы товаров'!$A$1:$C$88,2,0)</f>
        <v>Золотой орех</v>
      </c>
      <c r="H632" t="str">
        <f>VLOOKUP(Таблица1[[#This Row],[Код товара]],Группа_Товаров,3,0)</f>
        <v>Помадка</v>
      </c>
      <c r="I632" t="s">
        <v>8</v>
      </c>
      <c r="J632">
        <v>7</v>
      </c>
      <c r="K632" s="6">
        <v>633.74840000000006</v>
      </c>
      <c r="L632" s="6">
        <v>804.65</v>
      </c>
      <c r="M632" s="23">
        <f>Таблица1[[#This Row],[Сумма в ценах продажи]]-Таблица1[[#This Row],[Сумма в ценах закупки]]</f>
        <v>170.90159999999992</v>
      </c>
    </row>
    <row r="633" spans="1:13" hidden="1" x14ac:dyDescent="0.3">
      <c r="A633" s="16">
        <v>42975</v>
      </c>
      <c r="B633" t="s">
        <v>7</v>
      </c>
      <c r="C633" t="s">
        <v>195</v>
      </c>
      <c r="D633" t="s">
        <v>131</v>
      </c>
      <c r="E633" t="s">
        <v>196</v>
      </c>
      <c r="F633" s="7">
        <v>20200</v>
      </c>
      <c r="G633" t="str">
        <f>VLOOKUP(F633,'группы товаров'!$A$1:$C$88,2,0)</f>
        <v xml:space="preserve">Карамель мята </v>
      </c>
      <c r="H633" t="str">
        <f>VLOOKUP(Таблица1[[#This Row],[Код товара]],Группа_Товаров,3,0)</f>
        <v>Леденцовая</v>
      </c>
      <c r="I633" t="s">
        <v>8</v>
      </c>
      <c r="J633">
        <v>4.5999999999999996</v>
      </c>
      <c r="K633" s="6">
        <v>1316.36</v>
      </c>
      <c r="L633" s="6">
        <v>1497.4</v>
      </c>
      <c r="M633" s="23">
        <f>Таблица1[[#This Row],[Сумма в ценах продажи]]-Таблица1[[#This Row],[Сумма в ценах закупки]]</f>
        <v>181.04000000000019</v>
      </c>
    </row>
    <row r="634" spans="1:13" hidden="1" x14ac:dyDescent="0.3">
      <c r="A634" s="16">
        <v>42975</v>
      </c>
      <c r="B634" t="s">
        <v>11</v>
      </c>
      <c r="C634" t="s">
        <v>228</v>
      </c>
      <c r="D634" t="s">
        <v>134</v>
      </c>
      <c r="E634" t="s">
        <v>229</v>
      </c>
      <c r="F634" s="5">
        <v>20100</v>
      </c>
      <c r="G634" t="str">
        <f>VLOOKUP(F634,'группы товаров'!$A$1:$C$88,2,0)</f>
        <v xml:space="preserve">Карамель дюшес </v>
      </c>
      <c r="H634" t="str">
        <f>VLOOKUP(Таблица1[[#This Row],[Код товара]],Группа_Товаров,3,0)</f>
        <v>Леденцовая</v>
      </c>
      <c r="I634" t="s">
        <v>8</v>
      </c>
      <c r="J634">
        <v>320</v>
      </c>
      <c r="K634" s="6">
        <v>17074.272000000001</v>
      </c>
      <c r="L634" s="6">
        <v>18736</v>
      </c>
      <c r="M634" s="23">
        <f>Таблица1[[#This Row],[Сумма в ценах продажи]]-Таблица1[[#This Row],[Сумма в ценах закупки]]</f>
        <v>1661.7279999999992</v>
      </c>
    </row>
    <row r="635" spans="1:13" hidden="1" x14ac:dyDescent="0.3">
      <c r="A635" s="16">
        <v>42972</v>
      </c>
      <c r="B635" t="s">
        <v>16</v>
      </c>
      <c r="C635" t="s">
        <v>226</v>
      </c>
      <c r="D635" t="s">
        <v>134</v>
      </c>
      <c r="E635" t="s">
        <v>227</v>
      </c>
      <c r="F635" s="5">
        <v>20200</v>
      </c>
      <c r="G635" t="str">
        <f>VLOOKUP(F635,'группы товаров'!$A$1:$C$88,2,0)</f>
        <v xml:space="preserve">Карамель мята </v>
      </c>
      <c r="H635" t="str">
        <f>VLOOKUP(Таблица1[[#This Row],[Код товара]],Группа_Товаров,3,0)</f>
        <v>Леденцовая</v>
      </c>
      <c r="I635" t="s">
        <v>8</v>
      </c>
      <c r="J635">
        <v>2</v>
      </c>
      <c r="K635" s="6">
        <v>99.341400000000007</v>
      </c>
      <c r="L635" s="6">
        <v>128.80000000000001</v>
      </c>
      <c r="M635" s="23">
        <f>Таблица1[[#This Row],[Сумма в ценах продажи]]-Таблица1[[#This Row],[Сумма в ценах закупки]]</f>
        <v>29.458600000000004</v>
      </c>
    </row>
    <row r="636" spans="1:13" hidden="1" x14ac:dyDescent="0.3">
      <c r="A636" s="16">
        <v>42972</v>
      </c>
      <c r="B636" t="s">
        <v>16</v>
      </c>
      <c r="C636" t="s">
        <v>203</v>
      </c>
      <c r="D636" t="s">
        <v>134</v>
      </c>
      <c r="E636" t="s">
        <v>204</v>
      </c>
      <c r="F636" s="5">
        <v>1005050200</v>
      </c>
      <c r="G636" t="str">
        <f>VLOOKUP(F636,'группы товаров'!$A$1:$C$88,2,0)</f>
        <v>Серебрянный шедевр</v>
      </c>
      <c r="H636" t="str">
        <f>VLOOKUP(Таблица1[[#This Row],[Код товара]],Группа_Товаров,3,0)</f>
        <v>Помадка</v>
      </c>
      <c r="I636" t="s">
        <v>8</v>
      </c>
      <c r="J636">
        <v>3.5</v>
      </c>
      <c r="K636" s="6">
        <v>374.53960000000001</v>
      </c>
      <c r="L636" s="6">
        <v>410.30500000000001</v>
      </c>
      <c r="M636" s="23">
        <f>Таблица1[[#This Row],[Сумма в ценах продажи]]-Таблица1[[#This Row],[Сумма в ценах закупки]]</f>
        <v>35.7654</v>
      </c>
    </row>
    <row r="637" spans="1:13" hidden="1" x14ac:dyDescent="0.3">
      <c r="A637" s="16">
        <v>42972</v>
      </c>
      <c r="B637" t="s">
        <v>24</v>
      </c>
      <c r="C637" t="s">
        <v>185</v>
      </c>
      <c r="D637" t="s">
        <v>134</v>
      </c>
      <c r="E637" t="s">
        <v>186</v>
      </c>
      <c r="F637" s="5">
        <v>1005051700</v>
      </c>
      <c r="G637" t="str">
        <f>VLOOKUP(F637,'группы товаров'!$A$1:$C$88,2,0)</f>
        <v>Аромат мяты</v>
      </c>
      <c r="H637" t="str">
        <f>VLOOKUP(Таблица1[[#This Row],[Код товара]],Группа_Товаров,3,0)</f>
        <v>Помадка</v>
      </c>
      <c r="I637" t="s">
        <v>8</v>
      </c>
      <c r="J637">
        <v>3.5</v>
      </c>
      <c r="K637" s="6">
        <v>393.70590000000004</v>
      </c>
      <c r="L637" s="6">
        <v>431.09500000000003</v>
      </c>
      <c r="M637" s="23">
        <f>Таблица1[[#This Row],[Сумма в ценах продажи]]-Таблица1[[#This Row],[Сумма в ценах закупки]]</f>
        <v>37.389099999999985</v>
      </c>
    </row>
    <row r="638" spans="1:13" hidden="1" x14ac:dyDescent="0.3">
      <c r="A638" s="16">
        <v>42972</v>
      </c>
      <c r="B638" t="s">
        <v>16</v>
      </c>
      <c r="C638" t="s">
        <v>398</v>
      </c>
      <c r="D638" t="s">
        <v>147</v>
      </c>
      <c r="E638" t="s">
        <v>399</v>
      </c>
      <c r="F638" s="7">
        <v>1005300500</v>
      </c>
      <c r="G638" t="str">
        <f>VLOOKUP(F638,'группы товаров'!$A$1:$C$88,2,0)</f>
        <v>Рококо</v>
      </c>
      <c r="H638" t="str">
        <f>VLOOKUP(Таблица1[[#This Row],[Код товара]],Группа_Товаров,3,0)</f>
        <v>Кремовые</v>
      </c>
      <c r="I638" t="s">
        <v>8</v>
      </c>
      <c r="J638">
        <v>1</v>
      </c>
      <c r="K638" s="6">
        <v>108.1794</v>
      </c>
      <c r="L638" s="6">
        <v>146.63</v>
      </c>
      <c r="M638" s="23">
        <f>Таблица1[[#This Row],[Сумма в ценах продажи]]-Таблица1[[#This Row],[Сумма в ценах закупки]]</f>
        <v>38.450599999999994</v>
      </c>
    </row>
    <row r="639" spans="1:13" hidden="1" x14ac:dyDescent="0.3">
      <c r="A639" s="16">
        <v>42972</v>
      </c>
      <c r="B639" t="s">
        <v>9</v>
      </c>
      <c r="C639" t="s">
        <v>359</v>
      </c>
      <c r="D639" t="s">
        <v>147</v>
      </c>
      <c r="E639" t="s">
        <v>360</v>
      </c>
      <c r="F639" s="7">
        <v>260100</v>
      </c>
      <c r="G639" t="str">
        <f>VLOOKUP(F639,'группы товаров'!$A$1:$C$88,2,0)</f>
        <v xml:space="preserve">Банан-вишня </v>
      </c>
      <c r="H639" t="str">
        <f>VLOOKUP(Таблица1[[#This Row],[Код товара]],Группа_Товаров,3,0)</f>
        <v>Отливная</v>
      </c>
      <c r="I639" t="s">
        <v>8</v>
      </c>
      <c r="J639">
        <v>1.248</v>
      </c>
      <c r="K639" s="6">
        <v>457.92</v>
      </c>
      <c r="L639" s="6">
        <v>520.79999999999995</v>
      </c>
      <c r="M639" s="23">
        <f>Таблица1[[#This Row],[Сумма в ценах продажи]]-Таблица1[[#This Row],[Сумма в ценах закупки]]</f>
        <v>62.879999999999939</v>
      </c>
    </row>
    <row r="640" spans="1:13" hidden="1" x14ac:dyDescent="0.3">
      <c r="A640" s="16">
        <v>42972</v>
      </c>
      <c r="B640" t="s">
        <v>16</v>
      </c>
      <c r="C640" t="s">
        <v>246</v>
      </c>
      <c r="D640" t="s">
        <v>156</v>
      </c>
      <c r="E640" t="s">
        <v>247</v>
      </c>
      <c r="F640" s="7">
        <v>1005051600</v>
      </c>
      <c r="G640" t="str">
        <f>VLOOKUP(F640,'группы товаров'!$A$1:$C$88,2,0)</f>
        <v xml:space="preserve">Тарантелла </v>
      </c>
      <c r="H640" t="str">
        <f>VLOOKUP(Таблица1[[#This Row],[Код товара]],Группа_Товаров,3,0)</f>
        <v>Помадка</v>
      </c>
      <c r="I640" t="s">
        <v>8</v>
      </c>
      <c r="J640">
        <v>2.5</v>
      </c>
      <c r="K640" s="6">
        <v>341.09219999999999</v>
      </c>
      <c r="L640" s="6">
        <v>413.1</v>
      </c>
      <c r="M640" s="23">
        <f>Таблица1[[#This Row],[Сумма в ценах продажи]]-Таблица1[[#This Row],[Сумма в ценах закупки]]</f>
        <v>72.007800000000032</v>
      </c>
    </row>
    <row r="641" spans="1:13" hidden="1" x14ac:dyDescent="0.3">
      <c r="A641" s="16">
        <v>42972</v>
      </c>
      <c r="B641" t="s">
        <v>24</v>
      </c>
      <c r="C641" t="s">
        <v>244</v>
      </c>
      <c r="D641" t="s">
        <v>134</v>
      </c>
      <c r="E641" t="s">
        <v>245</v>
      </c>
      <c r="F641" s="7">
        <v>1005201000</v>
      </c>
      <c r="G641" t="str">
        <f>VLOOKUP(F641,'группы товаров'!$A$1:$C$88,2,0)</f>
        <v xml:space="preserve"> крем-шоколад </v>
      </c>
      <c r="H641" t="str">
        <f>VLOOKUP(Таблица1[[#This Row],[Код товара]],Группа_Товаров,3,0)</f>
        <v>Вафельные</v>
      </c>
      <c r="I641" t="s">
        <v>8</v>
      </c>
      <c r="J641">
        <v>6</v>
      </c>
      <c r="K641" s="6">
        <v>320.49720000000002</v>
      </c>
      <c r="L641" s="6">
        <v>394.14</v>
      </c>
      <c r="M641" s="23">
        <f>Таблица1[[#This Row],[Сумма в ценах продажи]]-Таблица1[[#This Row],[Сумма в ценах закупки]]</f>
        <v>73.642799999999966</v>
      </c>
    </row>
    <row r="642" spans="1:13" hidden="1" x14ac:dyDescent="0.3">
      <c r="A642" s="16">
        <v>42972</v>
      </c>
      <c r="B642" t="s">
        <v>7</v>
      </c>
      <c r="C642" t="s">
        <v>169</v>
      </c>
      <c r="D642" t="s">
        <v>156</v>
      </c>
      <c r="E642" t="s">
        <v>170</v>
      </c>
      <c r="F642" s="7">
        <v>20100</v>
      </c>
      <c r="G642" t="str">
        <f>VLOOKUP(F642,'группы товаров'!$A$1:$C$88,2,0)</f>
        <v xml:space="preserve">Карамель дюшес </v>
      </c>
      <c r="H642" t="str">
        <f>VLOOKUP(Таблица1[[#This Row],[Код товара]],Группа_Товаров,3,0)</f>
        <v>Леденцовая</v>
      </c>
      <c r="I642" t="s">
        <v>8</v>
      </c>
      <c r="J642">
        <v>5.8</v>
      </c>
      <c r="K642" s="6">
        <v>542.18400000000008</v>
      </c>
      <c r="L642" s="6">
        <v>616.65600000000006</v>
      </c>
      <c r="M642" s="23">
        <f>Таблица1[[#This Row],[Сумма в ценах продажи]]-Таблица1[[#This Row],[Сумма в ценах закупки]]</f>
        <v>74.47199999999998</v>
      </c>
    </row>
    <row r="643" spans="1:13" hidden="1" x14ac:dyDescent="0.3">
      <c r="A643" s="16">
        <v>42972</v>
      </c>
      <c r="B643" t="s">
        <v>24</v>
      </c>
      <c r="C643" t="s">
        <v>193</v>
      </c>
      <c r="D643" t="s">
        <v>134</v>
      </c>
      <c r="E643" t="s">
        <v>194</v>
      </c>
      <c r="F643" s="7">
        <v>1005274000</v>
      </c>
      <c r="G643" t="str">
        <f>VLOOKUP(F643,'группы товаров'!$A$1:$C$88,2,0)</f>
        <v>Ванильные</v>
      </c>
      <c r="H643" t="str">
        <f>VLOOKUP(Таблица1[[#This Row],[Код товара]],Группа_Товаров,3,0)</f>
        <v>Кремовые</v>
      </c>
      <c r="I643" t="s">
        <v>8</v>
      </c>
      <c r="J643">
        <v>3.5</v>
      </c>
      <c r="K643" s="6">
        <v>301.27019999999999</v>
      </c>
      <c r="L643" s="6">
        <v>402.32499999999999</v>
      </c>
      <c r="M643" s="23">
        <f>Таблица1[[#This Row],[Сумма в ценах продажи]]-Таблица1[[#This Row],[Сумма в ценах закупки]]</f>
        <v>101.0548</v>
      </c>
    </row>
    <row r="644" spans="1:13" hidden="1" x14ac:dyDescent="0.3">
      <c r="A644" s="16">
        <v>42972</v>
      </c>
      <c r="B644" t="s">
        <v>9</v>
      </c>
      <c r="C644" t="s">
        <v>303</v>
      </c>
      <c r="D644" t="s">
        <v>208</v>
      </c>
      <c r="E644" t="s">
        <v>304</v>
      </c>
      <c r="F644" s="7">
        <v>1005186300</v>
      </c>
      <c r="G644" t="str">
        <f>VLOOKUP(F644,'группы товаров'!$A$1:$C$88,2,0)</f>
        <v>Мини  молоко</v>
      </c>
      <c r="H644" t="str">
        <f>VLOOKUP(Таблица1[[#This Row],[Код товара]],Группа_Товаров,3,0)</f>
        <v>Вафельные</v>
      </c>
      <c r="I644" t="s">
        <v>8</v>
      </c>
      <c r="J644">
        <v>4</v>
      </c>
      <c r="K644" s="6">
        <v>820</v>
      </c>
      <c r="L644" s="6">
        <v>933.2</v>
      </c>
      <c r="M644" s="23">
        <f>Таблица1[[#This Row],[Сумма в ценах продажи]]-Таблица1[[#This Row],[Сумма в ценах закупки]]</f>
        <v>113.20000000000005</v>
      </c>
    </row>
    <row r="645" spans="1:13" hidden="1" x14ac:dyDescent="0.3">
      <c r="A645" s="16">
        <v>42972</v>
      </c>
      <c r="B645" t="s">
        <v>9</v>
      </c>
      <c r="C645" t="s">
        <v>167</v>
      </c>
      <c r="D645" t="s">
        <v>134</v>
      </c>
      <c r="E645" t="s">
        <v>168</v>
      </c>
      <c r="F645" s="7">
        <v>260100</v>
      </c>
      <c r="G645" t="str">
        <f>VLOOKUP(F645,'группы товаров'!$A$1:$C$88,2,0)</f>
        <v xml:space="preserve">Банан-вишня </v>
      </c>
      <c r="H645" t="str">
        <f>VLOOKUP(Таблица1[[#This Row],[Код товара]],Группа_Товаров,3,0)</f>
        <v>Отливная</v>
      </c>
      <c r="I645" t="s">
        <v>8</v>
      </c>
      <c r="J645">
        <v>16</v>
      </c>
      <c r="K645" s="6">
        <v>854.46400000000006</v>
      </c>
      <c r="L645" s="6">
        <v>968.48</v>
      </c>
      <c r="M645" s="23">
        <f>Таблица1[[#This Row],[Сумма в ценах продажи]]-Таблица1[[#This Row],[Сумма в ценах закупки]]</f>
        <v>114.01599999999996</v>
      </c>
    </row>
    <row r="646" spans="1:13" hidden="1" x14ac:dyDescent="0.3">
      <c r="A646" s="16">
        <v>42972</v>
      </c>
      <c r="B646" t="s">
        <v>9</v>
      </c>
      <c r="C646" t="s">
        <v>528</v>
      </c>
      <c r="D646" t="s">
        <v>147</v>
      </c>
      <c r="E646" t="s">
        <v>529</v>
      </c>
      <c r="F646" s="7">
        <v>1005186400</v>
      </c>
      <c r="G646" t="str">
        <f>VLOOKUP(F646,'группы товаров'!$A$1:$C$88,2,0)</f>
        <v xml:space="preserve">Мини вкус вишни </v>
      </c>
      <c r="H646" t="str">
        <f>VLOOKUP(Таблица1[[#This Row],[Код товара]],Группа_Товаров,3,0)</f>
        <v>Вафельные</v>
      </c>
      <c r="I646" t="s">
        <v>8</v>
      </c>
      <c r="J646">
        <v>5</v>
      </c>
      <c r="K646" s="6">
        <v>329.37400000000002</v>
      </c>
      <c r="L646" s="6">
        <v>444.8</v>
      </c>
      <c r="M646" s="23">
        <f>Таблица1[[#This Row],[Сумма в ценах продажи]]-Таблица1[[#This Row],[Сумма в ценах закупки]]</f>
        <v>115.42599999999999</v>
      </c>
    </row>
    <row r="647" spans="1:13" hidden="1" x14ac:dyDescent="0.3">
      <c r="A647" s="16">
        <v>42972</v>
      </c>
      <c r="B647" t="s">
        <v>12</v>
      </c>
      <c r="C647" t="s">
        <v>181</v>
      </c>
      <c r="D647" t="s">
        <v>134</v>
      </c>
      <c r="E647" t="s">
        <v>182</v>
      </c>
      <c r="F647" s="7">
        <v>1005244300</v>
      </c>
      <c r="G647" t="str">
        <f>VLOOKUP(F647,'группы товаров'!$A$1:$C$88,2,0)</f>
        <v>Ореховые</v>
      </c>
      <c r="H647" t="str">
        <f>VLOOKUP(Таблица1[[#This Row],[Код товара]],Группа_Товаров,3,0)</f>
        <v>Кремовые</v>
      </c>
      <c r="I647" t="s">
        <v>8</v>
      </c>
      <c r="J647">
        <v>5</v>
      </c>
      <c r="K647" s="6">
        <v>429.7</v>
      </c>
      <c r="L647" s="6">
        <v>569.35</v>
      </c>
      <c r="M647" s="23">
        <f>Таблица1[[#This Row],[Сумма в ценах продажи]]-Таблица1[[#This Row],[Сумма в ценах закупки]]</f>
        <v>139.65000000000003</v>
      </c>
    </row>
    <row r="648" spans="1:13" hidden="1" x14ac:dyDescent="0.3">
      <c r="A648" s="16">
        <v>42972</v>
      </c>
      <c r="B648" t="s">
        <v>16</v>
      </c>
      <c r="C648" t="s">
        <v>177</v>
      </c>
      <c r="D648" t="s">
        <v>131</v>
      </c>
      <c r="E648" t="s">
        <v>178</v>
      </c>
      <c r="F648" s="7">
        <v>5162402</v>
      </c>
      <c r="G648" t="str">
        <f>VLOOKUP(F648,'группы товаров'!$A$1:$C$88,2,0)</f>
        <v>Лимонно-апельсиновый</v>
      </c>
      <c r="H648" t="str">
        <f>VLOOKUP(Таблица1[[#This Row],[Код товара]],Группа_Товаров,3,0)</f>
        <v>Отливная</v>
      </c>
      <c r="I648" t="s">
        <v>8</v>
      </c>
      <c r="J648">
        <v>5</v>
      </c>
      <c r="K648" s="6">
        <v>540.85</v>
      </c>
      <c r="L648" s="6">
        <v>697.8</v>
      </c>
      <c r="M648" s="23">
        <f>Таблица1[[#This Row],[Сумма в ценах продажи]]-Таблица1[[#This Row],[Сумма в ценах закупки]]</f>
        <v>156.94999999999993</v>
      </c>
    </row>
    <row r="649" spans="1:13" hidden="1" x14ac:dyDescent="0.3">
      <c r="A649" s="16">
        <v>42972</v>
      </c>
      <c r="B649" t="s">
        <v>7</v>
      </c>
      <c r="C649" t="s">
        <v>220</v>
      </c>
      <c r="D649" t="s">
        <v>134</v>
      </c>
      <c r="E649" t="s">
        <v>221</v>
      </c>
      <c r="F649" s="5">
        <v>20100</v>
      </c>
      <c r="G649" t="str">
        <f>VLOOKUP(F649,'группы товаров'!$A$1:$C$88,2,0)</f>
        <v xml:space="preserve">Карамель дюшес </v>
      </c>
      <c r="H649" t="str">
        <f>VLOOKUP(Таблица1[[#This Row],[Код товара]],Группа_Товаров,3,0)</f>
        <v>Леденцовая</v>
      </c>
      <c r="I649" t="s">
        <v>8</v>
      </c>
      <c r="J649">
        <v>24</v>
      </c>
      <c r="K649" s="6">
        <v>1280.5704000000001</v>
      </c>
      <c r="L649" s="6">
        <v>1458</v>
      </c>
      <c r="M649" s="23">
        <f>Таблица1[[#This Row],[Сумма в ценах продажи]]-Таблица1[[#This Row],[Сумма в ценах закупки]]</f>
        <v>177.42959999999994</v>
      </c>
    </row>
    <row r="650" spans="1:13" hidden="1" x14ac:dyDescent="0.3">
      <c r="A650" s="16">
        <v>42972</v>
      </c>
      <c r="B650" t="s">
        <v>9</v>
      </c>
      <c r="C650" t="s">
        <v>365</v>
      </c>
      <c r="D650" t="s">
        <v>208</v>
      </c>
      <c r="E650" t="s">
        <v>366</v>
      </c>
      <c r="F650" s="7">
        <v>1005186300</v>
      </c>
      <c r="G650" t="str">
        <f>VLOOKUP(F650,'группы товаров'!$A$1:$C$88,2,0)</f>
        <v>Мини  молоко</v>
      </c>
      <c r="H650" t="str">
        <f>VLOOKUP(Таблица1[[#This Row],[Код товара]],Группа_Товаров,3,0)</f>
        <v>Вафельные</v>
      </c>
      <c r="I650" t="s">
        <v>8</v>
      </c>
      <c r="J650">
        <v>4</v>
      </c>
      <c r="K650" s="6">
        <v>1316</v>
      </c>
      <c r="L650" s="6">
        <v>1497.2</v>
      </c>
      <c r="M650" s="23">
        <f>Таблица1[[#This Row],[Сумма в ценах продажи]]-Таблица1[[#This Row],[Сумма в ценах закупки]]</f>
        <v>181.20000000000005</v>
      </c>
    </row>
    <row r="651" spans="1:13" hidden="1" x14ac:dyDescent="0.3">
      <c r="A651" s="16">
        <v>42972</v>
      </c>
      <c r="B651" t="s">
        <v>9</v>
      </c>
      <c r="C651" t="s">
        <v>238</v>
      </c>
      <c r="D651" t="s">
        <v>208</v>
      </c>
      <c r="E651" t="s">
        <v>239</v>
      </c>
      <c r="F651" s="7">
        <v>1005186300</v>
      </c>
      <c r="G651" t="str">
        <f>VLOOKUP(F651,'группы товаров'!$A$1:$C$88,2,0)</f>
        <v>Мини  молоко</v>
      </c>
      <c r="H651" t="str">
        <f>VLOOKUP(Таблица1[[#This Row],[Код товара]],Группа_Товаров,3,0)</f>
        <v>Вафельные</v>
      </c>
      <c r="I651" t="s">
        <v>8</v>
      </c>
      <c r="J651">
        <v>14.85</v>
      </c>
      <c r="K651" s="6">
        <v>2452.6755000000003</v>
      </c>
      <c r="L651" s="6">
        <v>2792.79</v>
      </c>
      <c r="M651" s="23">
        <f>Таблица1[[#This Row],[Сумма в ценах продажи]]-Таблица1[[#This Row],[Сумма в ценах закупки]]</f>
        <v>340.11449999999968</v>
      </c>
    </row>
    <row r="652" spans="1:13" hidden="1" x14ac:dyDescent="0.3">
      <c r="A652" s="16">
        <v>42972</v>
      </c>
      <c r="B652" t="s">
        <v>11</v>
      </c>
      <c r="C652" t="s">
        <v>160</v>
      </c>
      <c r="D652" t="s">
        <v>134</v>
      </c>
      <c r="E652" t="s">
        <v>161</v>
      </c>
      <c r="F652" s="7">
        <v>20000</v>
      </c>
      <c r="G652" t="str">
        <f>VLOOKUP(F652,'группы товаров'!$A$1:$C$88,2,0)</f>
        <v>Карамель барбарис</v>
      </c>
      <c r="H652" t="str">
        <f>VLOOKUP(Таблица1[[#This Row],[Код товара]],Группа_Товаров,3,0)</f>
        <v>Леденцовая</v>
      </c>
      <c r="I652" t="s">
        <v>8</v>
      </c>
      <c r="J652">
        <v>217.5</v>
      </c>
      <c r="K652" s="6">
        <v>20331.174999999999</v>
      </c>
      <c r="L652" s="6">
        <v>22282.875</v>
      </c>
      <c r="M652" s="23">
        <f>Таблица1[[#This Row],[Сумма в ценах продажи]]-Таблица1[[#This Row],[Сумма в ценах закупки]]</f>
        <v>1951.7000000000007</v>
      </c>
    </row>
    <row r="653" spans="1:13" hidden="1" x14ac:dyDescent="0.3">
      <c r="A653" s="16">
        <v>42971</v>
      </c>
      <c r="B653" t="s">
        <v>16</v>
      </c>
      <c r="C653" t="s">
        <v>167</v>
      </c>
      <c r="D653" t="s">
        <v>134</v>
      </c>
      <c r="E653" t="s">
        <v>168</v>
      </c>
      <c r="F653" s="7">
        <v>1005244300</v>
      </c>
      <c r="G653" t="str">
        <f>VLOOKUP(F653,'группы товаров'!$A$1:$C$88,2,0)</f>
        <v>Ореховые</v>
      </c>
      <c r="H653" t="str">
        <f>VLOOKUP(Таблица1[[#This Row],[Код товара]],Группа_Товаров,3,0)</f>
        <v>Кремовые</v>
      </c>
      <c r="I653" t="s">
        <v>8</v>
      </c>
      <c r="J653">
        <v>0.192</v>
      </c>
      <c r="K653" s="6">
        <v>46.75</v>
      </c>
      <c r="L653" s="6">
        <v>57.49</v>
      </c>
      <c r="M653" s="23">
        <f>Таблица1[[#This Row],[Сумма в ценах продажи]]-Таблица1[[#This Row],[Сумма в ценах закупки]]</f>
        <v>10.740000000000002</v>
      </c>
    </row>
    <row r="654" spans="1:13" hidden="1" x14ac:dyDescent="0.3">
      <c r="A654" s="16">
        <v>42971</v>
      </c>
      <c r="B654" t="s">
        <v>16</v>
      </c>
      <c r="C654" t="s">
        <v>167</v>
      </c>
      <c r="D654" t="s">
        <v>134</v>
      </c>
      <c r="E654" t="s">
        <v>168</v>
      </c>
      <c r="F654" s="7">
        <v>1005052800</v>
      </c>
      <c r="G654" t="str">
        <f>VLOOKUP(F654,'группы товаров'!$A$1:$C$88,2,0)</f>
        <v>Желе барбариса</v>
      </c>
      <c r="H654" t="str">
        <f>VLOOKUP(Таблица1[[#This Row],[Код товара]],Группа_Товаров,3,0)</f>
        <v>Помадка</v>
      </c>
      <c r="I654" t="s">
        <v>8</v>
      </c>
      <c r="J654">
        <v>2</v>
      </c>
      <c r="K654" s="6">
        <v>106.82980000000001</v>
      </c>
      <c r="L654" s="6">
        <v>128.80000000000001</v>
      </c>
      <c r="M654" s="23">
        <f>Таблица1[[#This Row],[Сумма в ценах продажи]]-Таблица1[[#This Row],[Сумма в ценах закупки]]</f>
        <v>21.970200000000006</v>
      </c>
    </row>
    <row r="655" spans="1:13" hidden="1" x14ac:dyDescent="0.3">
      <c r="A655" s="16">
        <v>42971</v>
      </c>
      <c r="B655" t="s">
        <v>21</v>
      </c>
      <c r="C655" t="s">
        <v>195</v>
      </c>
      <c r="D655" t="s">
        <v>131</v>
      </c>
      <c r="E655" t="s">
        <v>196</v>
      </c>
      <c r="F655" s="5">
        <v>1005040600</v>
      </c>
      <c r="G655" t="str">
        <f>VLOOKUP(F655,'группы товаров'!$A$1:$C$88,2,0)</f>
        <v xml:space="preserve">Морская звезда </v>
      </c>
      <c r="H655" t="str">
        <f>VLOOKUP(Таблица1[[#This Row],[Код товара]],Группа_Товаров,3,0)</f>
        <v>Глазированные</v>
      </c>
      <c r="I655" t="s">
        <v>8</v>
      </c>
      <c r="J655">
        <v>3</v>
      </c>
      <c r="K655" s="6">
        <v>214.65</v>
      </c>
      <c r="L655" s="6">
        <v>258.75</v>
      </c>
      <c r="M655" s="23">
        <f>Таблица1[[#This Row],[Сумма в ценах продажи]]-Таблица1[[#This Row],[Сумма в ценах закупки]]</f>
        <v>44.099999999999994</v>
      </c>
    </row>
    <row r="656" spans="1:13" hidden="1" x14ac:dyDescent="0.3">
      <c r="A656" s="16">
        <v>42971</v>
      </c>
      <c r="B656" t="s">
        <v>7</v>
      </c>
      <c r="C656" t="s">
        <v>185</v>
      </c>
      <c r="D656" t="s">
        <v>134</v>
      </c>
      <c r="E656" t="s">
        <v>186</v>
      </c>
      <c r="F656" s="5">
        <v>20100</v>
      </c>
      <c r="G656" t="str">
        <f>VLOOKUP(F656,'группы товаров'!$A$1:$C$88,2,0)</f>
        <v xml:space="preserve">Карамель дюшес </v>
      </c>
      <c r="H656" t="str">
        <f>VLOOKUP(Таблица1[[#This Row],[Код товара]],Группа_Товаров,3,0)</f>
        <v>Леденцовая</v>
      </c>
      <c r="I656" t="s">
        <v>8</v>
      </c>
      <c r="J656">
        <v>8</v>
      </c>
      <c r="K656" s="6">
        <v>426.85680000000002</v>
      </c>
      <c r="L656" s="6">
        <v>486</v>
      </c>
      <c r="M656" s="23">
        <f>Таблица1[[#This Row],[Сумма в ценах продажи]]-Таблица1[[#This Row],[Сумма в ценах закупки]]</f>
        <v>59.143199999999979</v>
      </c>
    </row>
    <row r="657" spans="1:13" hidden="1" x14ac:dyDescent="0.3">
      <c r="A657" s="16">
        <v>42971</v>
      </c>
      <c r="B657" t="s">
        <v>14</v>
      </c>
      <c r="C657" t="s">
        <v>260</v>
      </c>
      <c r="D657" t="s">
        <v>134</v>
      </c>
      <c r="E657" t="s">
        <v>261</v>
      </c>
      <c r="F657" s="7">
        <v>1005712010</v>
      </c>
      <c r="G657" t="str">
        <f>VLOOKUP(F657,'группы товаров'!$A$1:$C$88,2,0)</f>
        <v>Сказочный мишка</v>
      </c>
      <c r="H657" t="str">
        <f>VLOOKUP(Таблица1[[#This Row],[Код товара]],Группа_Товаров,3,0)</f>
        <v>Глазированные</v>
      </c>
      <c r="I657" t="s">
        <v>8</v>
      </c>
      <c r="J657">
        <v>2.5</v>
      </c>
      <c r="K657" s="6">
        <v>341.09219999999999</v>
      </c>
      <c r="L657" s="6">
        <v>405.25</v>
      </c>
      <c r="M657" s="23">
        <f>Таблица1[[#This Row],[Сумма в ценах продажи]]-Таблица1[[#This Row],[Сумма в ценах закупки]]</f>
        <v>64.157800000000009</v>
      </c>
    </row>
    <row r="658" spans="1:13" hidden="1" x14ac:dyDescent="0.3">
      <c r="A658" s="16">
        <v>42971</v>
      </c>
      <c r="B658" t="s">
        <v>14</v>
      </c>
      <c r="C658" t="s">
        <v>130</v>
      </c>
      <c r="D658" t="s">
        <v>131</v>
      </c>
      <c r="E658" t="s">
        <v>132</v>
      </c>
      <c r="F658" s="7">
        <v>15000</v>
      </c>
      <c r="G658" t="str">
        <f>VLOOKUP(F658,'группы товаров'!$A$1:$C$88,2,0)</f>
        <v>Цитрусовый коктейль</v>
      </c>
      <c r="H658" t="str">
        <f>VLOOKUP(Таблица1[[#This Row],[Код товара]],Группа_Товаров,3,0)</f>
        <v>Отливная</v>
      </c>
      <c r="I658" t="s">
        <v>8</v>
      </c>
      <c r="J658">
        <v>2.9</v>
      </c>
      <c r="K658" s="6">
        <v>240.37200000000001</v>
      </c>
      <c r="L658" s="6">
        <v>311.25700000000001</v>
      </c>
      <c r="M658" s="23">
        <f>Таблица1[[#This Row],[Сумма в ценах продажи]]-Таблица1[[#This Row],[Сумма в ценах закупки]]</f>
        <v>70.884999999999991</v>
      </c>
    </row>
    <row r="659" spans="1:13" hidden="1" x14ac:dyDescent="0.3">
      <c r="A659" s="16">
        <v>42971</v>
      </c>
      <c r="B659" t="s">
        <v>17</v>
      </c>
      <c r="C659" t="s">
        <v>282</v>
      </c>
      <c r="D659" t="s">
        <v>134</v>
      </c>
      <c r="E659" t="s">
        <v>283</v>
      </c>
      <c r="F659" s="7">
        <v>1005052500</v>
      </c>
      <c r="G659" t="str">
        <f>VLOOKUP(F659,'группы товаров'!$A$1:$C$88,2,0)</f>
        <v>желе в помаде</v>
      </c>
      <c r="H659" t="str">
        <f>VLOOKUP(Таблица1[[#This Row],[Код товара]],Группа_Товаров,3,0)</f>
        <v>Помадка</v>
      </c>
      <c r="I659" t="s">
        <v>8</v>
      </c>
      <c r="J659">
        <v>2.5</v>
      </c>
      <c r="K659" s="6">
        <v>341.09219999999999</v>
      </c>
      <c r="L659" s="6">
        <v>434</v>
      </c>
      <c r="M659" s="23">
        <f>Таблица1[[#This Row],[Сумма в ценах продажи]]-Таблица1[[#This Row],[Сумма в ценах закупки]]</f>
        <v>92.907800000000009</v>
      </c>
    </row>
    <row r="660" spans="1:13" hidden="1" x14ac:dyDescent="0.3">
      <c r="A660" s="16">
        <v>42971</v>
      </c>
      <c r="B660" t="s">
        <v>16</v>
      </c>
      <c r="C660" t="s">
        <v>258</v>
      </c>
      <c r="D660" t="s">
        <v>134</v>
      </c>
      <c r="E660" t="s">
        <v>259</v>
      </c>
      <c r="F660" s="7">
        <v>5160002</v>
      </c>
      <c r="G660" t="str">
        <f>VLOOKUP(F660,'группы товаров'!$A$1:$C$88,2,0)</f>
        <v>Микс</v>
      </c>
      <c r="H660" t="str">
        <f>VLOOKUP(Таблица1[[#This Row],[Код товара]],Группа_Товаров,3,0)</f>
        <v>Отливная</v>
      </c>
      <c r="I660" t="s">
        <v>8</v>
      </c>
      <c r="J660">
        <v>5</v>
      </c>
      <c r="K660" s="6">
        <v>361.95</v>
      </c>
      <c r="L660" s="6">
        <v>457.75</v>
      </c>
      <c r="M660" s="23">
        <f>Таблица1[[#This Row],[Сумма в ценах продажи]]-Таблица1[[#This Row],[Сумма в ценах закупки]]</f>
        <v>95.800000000000011</v>
      </c>
    </row>
    <row r="661" spans="1:13" hidden="1" x14ac:dyDescent="0.3">
      <c r="A661" s="16">
        <v>42971</v>
      </c>
      <c r="B661" t="s">
        <v>9</v>
      </c>
      <c r="C661" t="s">
        <v>288</v>
      </c>
      <c r="D661" t="s">
        <v>134</v>
      </c>
      <c r="E661" t="s">
        <v>289</v>
      </c>
      <c r="F661" s="7">
        <v>5160002</v>
      </c>
      <c r="G661" t="str">
        <f>VLOOKUP(F661,'группы товаров'!$A$1:$C$88,2,0)</f>
        <v>Микс</v>
      </c>
      <c r="H661" t="str">
        <f>VLOOKUP(Таблица1[[#This Row],[Код товара]],Группа_Товаров,3,0)</f>
        <v>Отливная</v>
      </c>
      <c r="I661" t="s">
        <v>8</v>
      </c>
      <c r="J661">
        <v>2.27</v>
      </c>
      <c r="K661" s="6">
        <v>786.86500000000001</v>
      </c>
      <c r="L661" s="6">
        <v>900.5</v>
      </c>
      <c r="M661" s="23">
        <f>Таблица1[[#This Row],[Сумма в ценах продажи]]-Таблица1[[#This Row],[Сумма в ценах закупки]]</f>
        <v>113.63499999999999</v>
      </c>
    </row>
    <row r="662" spans="1:13" hidden="1" x14ac:dyDescent="0.3">
      <c r="A662" s="16">
        <v>42971</v>
      </c>
      <c r="B662" t="s">
        <v>9</v>
      </c>
      <c r="C662" t="s">
        <v>177</v>
      </c>
      <c r="D662" t="s">
        <v>131</v>
      </c>
      <c r="E662" t="s">
        <v>178</v>
      </c>
      <c r="F662" s="7">
        <v>260200</v>
      </c>
      <c r="G662" t="str">
        <f>VLOOKUP(F662,'группы товаров'!$A$1:$C$88,2,0)</f>
        <v>Медовая дыня</v>
      </c>
      <c r="H662" t="str">
        <f>VLOOKUP(Таблица1[[#This Row],[Код товара]],Группа_Товаров,3,0)</f>
        <v>Отливная</v>
      </c>
      <c r="I662" t="s">
        <v>8</v>
      </c>
      <c r="J662">
        <v>3</v>
      </c>
      <c r="K662" s="6">
        <v>595.96350000000007</v>
      </c>
      <c r="L662" s="6">
        <v>732.3</v>
      </c>
      <c r="M662" s="23">
        <f>Таблица1[[#This Row],[Сумма в ценах продажи]]-Таблица1[[#This Row],[Сумма в ценах закупки]]</f>
        <v>136.33649999999989</v>
      </c>
    </row>
    <row r="663" spans="1:13" hidden="1" x14ac:dyDescent="0.3">
      <c r="A663" s="16">
        <v>42971</v>
      </c>
      <c r="B663" t="s">
        <v>16</v>
      </c>
      <c r="C663" t="s">
        <v>254</v>
      </c>
      <c r="D663" t="s">
        <v>131</v>
      </c>
      <c r="E663" t="s">
        <v>255</v>
      </c>
      <c r="F663" s="7">
        <v>1005712365</v>
      </c>
      <c r="G663" t="str">
        <f>VLOOKUP(F663,'группы товаров'!$A$1:$C$88,2,0)</f>
        <v>Желе в помаде</v>
      </c>
      <c r="H663" t="str">
        <f>VLOOKUP(Таблица1[[#This Row],[Код товара]],Группа_Товаров,3,0)</f>
        <v>Глазированные</v>
      </c>
      <c r="I663" t="s">
        <v>8</v>
      </c>
      <c r="J663">
        <v>8</v>
      </c>
      <c r="K663" s="6">
        <v>351.10400000000004</v>
      </c>
      <c r="L663" s="6">
        <v>500.16</v>
      </c>
      <c r="M663" s="23">
        <f>Таблица1[[#This Row],[Сумма в ценах продажи]]-Таблица1[[#This Row],[Сумма в ценах закупки]]</f>
        <v>149.05599999999998</v>
      </c>
    </row>
    <row r="664" spans="1:13" hidden="1" x14ac:dyDescent="0.3">
      <c r="A664" s="16">
        <v>42971</v>
      </c>
      <c r="B664" t="s">
        <v>9</v>
      </c>
      <c r="C664" t="s">
        <v>185</v>
      </c>
      <c r="D664" t="s">
        <v>134</v>
      </c>
      <c r="E664" t="s">
        <v>186</v>
      </c>
      <c r="F664" s="7">
        <v>1005274300</v>
      </c>
      <c r="G664" t="str">
        <f>VLOOKUP(F664,'группы товаров'!$A$1:$C$88,2,0)</f>
        <v>Миндальные</v>
      </c>
      <c r="H664" t="str">
        <f>VLOOKUP(Таблица1[[#This Row],[Код товара]],Группа_Товаров,3,0)</f>
        <v>Кремовые</v>
      </c>
      <c r="I664" t="s">
        <v>8</v>
      </c>
      <c r="J664">
        <v>8.25</v>
      </c>
      <c r="K664" s="6">
        <v>1150.1171000000002</v>
      </c>
      <c r="L664" s="6">
        <v>1312.85</v>
      </c>
      <c r="M664" s="23">
        <f>Таблица1[[#This Row],[Сумма в ценах продажи]]-Таблица1[[#This Row],[Сумма в ценах закупки]]</f>
        <v>162.73289999999974</v>
      </c>
    </row>
    <row r="665" spans="1:13" hidden="1" x14ac:dyDescent="0.3">
      <c r="A665" s="16">
        <v>42971</v>
      </c>
      <c r="B665" t="s">
        <v>14</v>
      </c>
      <c r="C665" t="s">
        <v>138</v>
      </c>
      <c r="D665" t="s">
        <v>134</v>
      </c>
      <c r="E665" t="s">
        <v>139</v>
      </c>
      <c r="F665" s="7">
        <v>1005300000</v>
      </c>
      <c r="G665" t="str">
        <f>VLOOKUP(F665,'группы товаров'!$A$1:$C$88,2,0)</f>
        <v>Нежные</v>
      </c>
      <c r="H665" t="str">
        <f>VLOOKUP(Таблица1[[#This Row],[Код товара]],Группа_Товаров,3,0)</f>
        <v>Кремовые</v>
      </c>
      <c r="I665" t="s">
        <v>8</v>
      </c>
      <c r="J665">
        <v>7</v>
      </c>
      <c r="K665" s="6">
        <v>762.38639999999998</v>
      </c>
      <c r="L665" s="6">
        <v>950.32</v>
      </c>
      <c r="M665" s="23">
        <f>Таблица1[[#This Row],[Сумма в ценах продажи]]-Таблица1[[#This Row],[Сумма в ценах закупки]]</f>
        <v>187.93360000000007</v>
      </c>
    </row>
    <row r="666" spans="1:13" hidden="1" x14ac:dyDescent="0.3">
      <c r="A666" s="16">
        <v>42971</v>
      </c>
      <c r="B666" t="s">
        <v>7</v>
      </c>
      <c r="C666" t="s">
        <v>183</v>
      </c>
      <c r="D666" t="s">
        <v>156</v>
      </c>
      <c r="E666" t="s">
        <v>184</v>
      </c>
      <c r="F666" s="7">
        <v>20000</v>
      </c>
      <c r="G666" t="str">
        <f>VLOOKUP(F666,'группы товаров'!$A$1:$C$88,2,0)</f>
        <v>Карамель барбарис</v>
      </c>
      <c r="H666" t="str">
        <f>VLOOKUP(Таблица1[[#This Row],[Код товара]],Группа_Товаров,3,0)</f>
        <v>Леденцовая</v>
      </c>
      <c r="I666" t="s">
        <v>8</v>
      </c>
      <c r="J666">
        <v>14</v>
      </c>
      <c r="K666" s="6">
        <v>1273.2363</v>
      </c>
      <c r="L666" s="6">
        <v>1488.48</v>
      </c>
      <c r="M666" s="23">
        <f>Таблица1[[#This Row],[Сумма в ценах продажи]]-Таблица1[[#This Row],[Сумма в ценах закупки]]</f>
        <v>215.24369999999999</v>
      </c>
    </row>
    <row r="667" spans="1:13" hidden="1" x14ac:dyDescent="0.3">
      <c r="A667" s="16">
        <v>42971</v>
      </c>
      <c r="B667" t="s">
        <v>9</v>
      </c>
      <c r="C667" t="s">
        <v>177</v>
      </c>
      <c r="D667" t="s">
        <v>131</v>
      </c>
      <c r="E667" t="s">
        <v>178</v>
      </c>
      <c r="F667" s="7">
        <v>1005274300</v>
      </c>
      <c r="G667" t="str">
        <f>VLOOKUP(F667,'группы товаров'!$A$1:$C$88,2,0)</f>
        <v>Миндальные</v>
      </c>
      <c r="H667" t="str">
        <f>VLOOKUP(Таблица1[[#This Row],[Код товара]],Группа_Товаров,3,0)</f>
        <v>Кремовые</v>
      </c>
      <c r="I667" t="s">
        <v>8</v>
      </c>
      <c r="J667">
        <v>17.5</v>
      </c>
      <c r="K667" s="6">
        <v>1506.3510000000001</v>
      </c>
      <c r="L667" s="6">
        <v>1860.6</v>
      </c>
      <c r="M667" s="23">
        <f>Таблица1[[#This Row],[Сумма в ценах продажи]]-Таблица1[[#This Row],[Сумма в ценах закупки]]</f>
        <v>354.2489999999998</v>
      </c>
    </row>
    <row r="668" spans="1:13" hidden="1" x14ac:dyDescent="0.3">
      <c r="A668" s="16">
        <v>42971</v>
      </c>
      <c r="B668" t="s">
        <v>9</v>
      </c>
      <c r="C668" t="s">
        <v>140</v>
      </c>
      <c r="D668" t="s">
        <v>134</v>
      </c>
      <c r="E668" t="s">
        <v>141</v>
      </c>
      <c r="F668" s="5">
        <v>1005274300</v>
      </c>
      <c r="G668" t="str">
        <f>VLOOKUP(F668,'группы товаров'!$A$1:$C$88,2,0)</f>
        <v>Миндальные</v>
      </c>
      <c r="H668" t="str">
        <f>VLOOKUP(Таблица1[[#This Row],[Код товара]],Группа_Товаров,3,0)</f>
        <v>Кремовые</v>
      </c>
      <c r="I668" t="s">
        <v>8</v>
      </c>
      <c r="J668">
        <v>14</v>
      </c>
      <c r="K668" s="6">
        <v>2538.5540000000001</v>
      </c>
      <c r="L668" s="6">
        <v>3113.74</v>
      </c>
      <c r="M668" s="23">
        <f>Таблица1[[#This Row],[Сумма в ценах продажи]]-Таблица1[[#This Row],[Сумма в ценах закупки]]</f>
        <v>575.18599999999969</v>
      </c>
    </row>
    <row r="669" spans="1:13" hidden="1" x14ac:dyDescent="0.3">
      <c r="A669" s="16">
        <v>42971</v>
      </c>
      <c r="B669" t="s">
        <v>9</v>
      </c>
      <c r="C669" t="s">
        <v>262</v>
      </c>
      <c r="D669" t="s">
        <v>134</v>
      </c>
      <c r="E669" t="s">
        <v>263</v>
      </c>
      <c r="F669" s="7">
        <v>1005052500</v>
      </c>
      <c r="G669" t="str">
        <f>VLOOKUP(F669,'группы товаров'!$A$1:$C$88,2,0)</f>
        <v>желе в помаде</v>
      </c>
      <c r="H669" t="str">
        <f>VLOOKUP(Таблица1[[#This Row],[Код товара]],Группа_Товаров,3,0)</f>
        <v>Помадка</v>
      </c>
      <c r="I669" t="s">
        <v>8</v>
      </c>
      <c r="J669">
        <v>33.6</v>
      </c>
      <c r="K669" s="6">
        <v>5288.64</v>
      </c>
      <c r="L669" s="6">
        <v>6014.4</v>
      </c>
      <c r="M669" s="23">
        <f>Таблица1[[#This Row],[Сумма в ценах продажи]]-Таблица1[[#This Row],[Сумма в ценах закупки]]</f>
        <v>725.75999999999931</v>
      </c>
    </row>
    <row r="670" spans="1:13" hidden="1" x14ac:dyDescent="0.3">
      <c r="A670" s="16">
        <v>42971</v>
      </c>
      <c r="B670" t="s">
        <v>11</v>
      </c>
      <c r="C670" t="s">
        <v>171</v>
      </c>
      <c r="D670" t="s">
        <v>131</v>
      </c>
      <c r="E670" t="s">
        <v>172</v>
      </c>
      <c r="F670" s="5">
        <v>20000</v>
      </c>
      <c r="G670" t="str">
        <f>VLOOKUP(F670,'группы товаров'!$A$1:$C$88,2,0)</f>
        <v>Карамель барбарис</v>
      </c>
      <c r="H670" t="str">
        <f>VLOOKUP(Таблица1[[#This Row],[Код товара]],Группа_Товаров,3,0)</f>
        <v>Леденцовая</v>
      </c>
      <c r="I670" t="s">
        <v>8</v>
      </c>
      <c r="J670">
        <v>640</v>
      </c>
      <c r="K670" s="6">
        <v>34189.088000000003</v>
      </c>
      <c r="L670" s="6">
        <v>37472</v>
      </c>
      <c r="M670" s="23">
        <f>Таблица1[[#This Row],[Сумма в ценах продажи]]-Таблица1[[#This Row],[Сумма в ценах закупки]]</f>
        <v>3282.9119999999966</v>
      </c>
    </row>
    <row r="671" spans="1:13" hidden="1" x14ac:dyDescent="0.3">
      <c r="A671" s="16">
        <v>42970</v>
      </c>
      <c r="B671" t="s">
        <v>21</v>
      </c>
      <c r="C671" t="s">
        <v>167</v>
      </c>
      <c r="D671" t="s">
        <v>134</v>
      </c>
      <c r="E671" t="s">
        <v>168</v>
      </c>
      <c r="F671" s="7">
        <v>1005201500</v>
      </c>
      <c r="G671" t="str">
        <f>VLOOKUP(F671,'группы товаров'!$A$1:$C$88,2,0)</f>
        <v xml:space="preserve">крем-сгущенное молоко </v>
      </c>
      <c r="H671" t="str">
        <f>VLOOKUP(Таблица1[[#This Row],[Код товара]],Группа_Товаров,3,0)</f>
        <v>Вафельные</v>
      </c>
      <c r="I671" t="s">
        <v>8</v>
      </c>
      <c r="J671">
        <v>2</v>
      </c>
      <c r="K671" s="6">
        <v>106.82080000000001</v>
      </c>
      <c r="L671" s="6">
        <v>128.80000000000001</v>
      </c>
      <c r="M671" s="23">
        <f>Таблица1[[#This Row],[Сумма в ценах продажи]]-Таблица1[[#This Row],[Сумма в ценах закупки]]</f>
        <v>21.979200000000006</v>
      </c>
    </row>
    <row r="672" spans="1:13" hidden="1" x14ac:dyDescent="0.3">
      <c r="A672" s="16">
        <v>42970</v>
      </c>
      <c r="B672" t="s">
        <v>14</v>
      </c>
      <c r="C672" t="s">
        <v>406</v>
      </c>
      <c r="D672" t="s">
        <v>156</v>
      </c>
      <c r="E672" t="s">
        <v>407</v>
      </c>
      <c r="F672" s="7">
        <v>1005186400</v>
      </c>
      <c r="G672" t="str">
        <f>VLOOKUP(F672,'группы товаров'!$A$1:$C$88,2,0)</f>
        <v xml:space="preserve">Мини вкус вишни </v>
      </c>
      <c r="H672" t="str">
        <f>VLOOKUP(Таблица1[[#This Row],[Код товара]],Группа_Товаров,3,0)</f>
        <v>Вафельные</v>
      </c>
      <c r="I672" t="s">
        <v>8</v>
      </c>
      <c r="J672">
        <v>6</v>
      </c>
      <c r="K672" s="6">
        <v>320.29140000000001</v>
      </c>
      <c r="L672" s="6">
        <v>357.24</v>
      </c>
      <c r="M672" s="23">
        <f>Таблица1[[#This Row],[Сумма в ценах продажи]]-Таблица1[[#This Row],[Сумма в ценах закупки]]</f>
        <v>36.948599999999999</v>
      </c>
    </row>
    <row r="673" spans="1:13" hidden="1" x14ac:dyDescent="0.3">
      <c r="A673" s="16">
        <v>42970</v>
      </c>
      <c r="B673" t="s">
        <v>14</v>
      </c>
      <c r="C673" t="s">
        <v>171</v>
      </c>
      <c r="D673" t="s">
        <v>131</v>
      </c>
      <c r="E673" t="s">
        <v>172</v>
      </c>
      <c r="F673" s="5">
        <v>1005040500</v>
      </c>
      <c r="G673" t="str">
        <f>VLOOKUP(F673,'группы товаров'!$A$1:$C$88,2,0)</f>
        <v>Пилот</v>
      </c>
      <c r="H673" t="str">
        <f>VLOOKUP(Таблица1[[#This Row],[Код товара]],Группа_Товаров,3,0)</f>
        <v>Глазированные</v>
      </c>
      <c r="I673" t="s">
        <v>8</v>
      </c>
      <c r="J673">
        <v>3</v>
      </c>
      <c r="K673" s="6">
        <v>214.65</v>
      </c>
      <c r="L673" s="6">
        <v>258.75</v>
      </c>
      <c r="M673" s="23">
        <f>Таблица1[[#This Row],[Сумма в ценах продажи]]-Таблица1[[#This Row],[Сумма в ценах закупки]]</f>
        <v>44.099999999999994</v>
      </c>
    </row>
    <row r="674" spans="1:13" hidden="1" x14ac:dyDescent="0.3">
      <c r="A674" s="16">
        <v>42970</v>
      </c>
      <c r="B674" t="s">
        <v>9</v>
      </c>
      <c r="C674" t="s">
        <v>165</v>
      </c>
      <c r="D674" t="s">
        <v>134</v>
      </c>
      <c r="E674" t="s">
        <v>166</v>
      </c>
      <c r="F674" s="5">
        <v>1005052500</v>
      </c>
      <c r="G674" t="str">
        <f>VLOOKUP(F674,'группы товаров'!$A$1:$C$88,2,0)</f>
        <v>желе в помаде</v>
      </c>
      <c r="H674" t="str">
        <f>VLOOKUP(Таблица1[[#This Row],[Код товара]],Группа_Товаров,3,0)</f>
        <v>Помадка</v>
      </c>
      <c r="I674" t="s">
        <v>8</v>
      </c>
      <c r="J674">
        <v>3.5</v>
      </c>
      <c r="K674" s="6">
        <v>350.52499999999998</v>
      </c>
      <c r="L674" s="6">
        <v>398.72</v>
      </c>
      <c r="M674" s="23">
        <f>Таблица1[[#This Row],[Сумма в ценах продажи]]-Таблица1[[#This Row],[Сумма в ценах закупки]]</f>
        <v>48.19500000000005</v>
      </c>
    </row>
    <row r="675" spans="1:13" hidden="1" x14ac:dyDescent="0.3">
      <c r="A675" s="16">
        <v>42970</v>
      </c>
      <c r="B675" t="s">
        <v>10</v>
      </c>
      <c r="C675" t="s">
        <v>144</v>
      </c>
      <c r="D675" t="s">
        <v>134</v>
      </c>
      <c r="E675" t="s">
        <v>145</v>
      </c>
      <c r="F675" s="5">
        <v>1005040600</v>
      </c>
      <c r="G675" t="str">
        <f>VLOOKUP(F675,'группы товаров'!$A$1:$C$88,2,0)</f>
        <v xml:space="preserve">Морская звезда </v>
      </c>
      <c r="H675" t="str">
        <f>VLOOKUP(Таблица1[[#This Row],[Код товара]],Группа_Товаров,3,0)</f>
        <v>Глазированные</v>
      </c>
      <c r="I675" t="s">
        <v>8</v>
      </c>
      <c r="J675">
        <v>3</v>
      </c>
      <c r="K675" s="6">
        <v>199.03800000000001</v>
      </c>
      <c r="L675" s="6">
        <v>255.42</v>
      </c>
      <c r="M675" s="23">
        <f>Таблица1[[#This Row],[Сумма в ценах продажи]]-Таблица1[[#This Row],[Сумма в ценах закупки]]</f>
        <v>56.381999999999977</v>
      </c>
    </row>
    <row r="676" spans="1:13" hidden="1" x14ac:dyDescent="0.3">
      <c r="A676" s="16">
        <v>42970</v>
      </c>
      <c r="B676" t="s">
        <v>14</v>
      </c>
      <c r="C676" t="s">
        <v>288</v>
      </c>
      <c r="D676" t="s">
        <v>134</v>
      </c>
      <c r="E676" t="s">
        <v>289</v>
      </c>
      <c r="F676" s="7">
        <v>580000</v>
      </c>
      <c r="G676" t="str">
        <f>VLOOKUP(F676,'группы товаров'!$A$1:$C$88,2,0)</f>
        <v>Вишня</v>
      </c>
      <c r="H676" t="str">
        <f>VLOOKUP(Таблица1[[#This Row],[Код товара]],Группа_Товаров,3,0)</f>
        <v>Желейные</v>
      </c>
      <c r="I676" t="s">
        <v>8</v>
      </c>
      <c r="J676">
        <v>5.5</v>
      </c>
      <c r="K676" s="6">
        <v>346.32070000000004</v>
      </c>
      <c r="L676" s="6">
        <v>421.08</v>
      </c>
      <c r="M676" s="23">
        <f>Таблица1[[#This Row],[Сумма в ценах продажи]]-Таблица1[[#This Row],[Сумма в ценах закупки]]</f>
        <v>74.759299999999939</v>
      </c>
    </row>
    <row r="677" spans="1:13" hidden="1" x14ac:dyDescent="0.3">
      <c r="A677" s="16">
        <v>42970</v>
      </c>
      <c r="B677" t="s">
        <v>14</v>
      </c>
      <c r="C677" t="s">
        <v>142</v>
      </c>
      <c r="D677" t="s">
        <v>134</v>
      </c>
      <c r="E677" t="s">
        <v>143</v>
      </c>
      <c r="F677" s="7">
        <v>1005186300</v>
      </c>
      <c r="G677" t="str">
        <f>VLOOKUP(F677,'группы товаров'!$A$1:$C$88,2,0)</f>
        <v>Мини  молоко</v>
      </c>
      <c r="H677" t="str">
        <f>VLOOKUP(Таблица1[[#This Row],[Код товара]],Группа_Товаров,3,0)</f>
        <v>Вафельные</v>
      </c>
      <c r="I677" t="s">
        <v>8</v>
      </c>
      <c r="J677">
        <v>12</v>
      </c>
      <c r="K677" s="6">
        <v>640.98919999999998</v>
      </c>
      <c r="L677" s="6">
        <v>728.8</v>
      </c>
      <c r="M677" s="23">
        <f>Таблица1[[#This Row],[Сумма в ценах продажи]]-Таблица1[[#This Row],[Сумма в ценах закупки]]</f>
        <v>87.810799999999972</v>
      </c>
    </row>
    <row r="678" spans="1:13" hidden="1" x14ac:dyDescent="0.3">
      <c r="A678" s="16">
        <v>42970</v>
      </c>
      <c r="B678" t="s">
        <v>14</v>
      </c>
      <c r="C678" t="s">
        <v>228</v>
      </c>
      <c r="D678" t="s">
        <v>134</v>
      </c>
      <c r="E678" t="s">
        <v>229</v>
      </c>
      <c r="F678" s="7">
        <v>1005244600</v>
      </c>
      <c r="G678" t="str">
        <f>VLOOKUP(F678,'группы товаров'!$A$1:$C$88,2,0)</f>
        <v>Кремовые</v>
      </c>
      <c r="H678" t="str">
        <f>VLOOKUP(Таблица1[[#This Row],[Код товара]],Группа_Товаров,3,0)</f>
        <v>Кремовые</v>
      </c>
      <c r="I678" t="s">
        <v>8</v>
      </c>
      <c r="J678">
        <v>3.5</v>
      </c>
      <c r="K678" s="6">
        <v>280.73680000000002</v>
      </c>
      <c r="L678" s="6">
        <v>375.65499999999997</v>
      </c>
      <c r="M678" s="23">
        <f>Таблица1[[#This Row],[Сумма в ценах продажи]]-Таблица1[[#This Row],[Сумма в ценах закупки]]</f>
        <v>94.918199999999956</v>
      </c>
    </row>
    <row r="679" spans="1:13" hidden="1" x14ac:dyDescent="0.3">
      <c r="A679" s="16">
        <v>42970</v>
      </c>
      <c r="B679" t="s">
        <v>14</v>
      </c>
      <c r="C679" t="s">
        <v>288</v>
      </c>
      <c r="D679" t="s">
        <v>134</v>
      </c>
      <c r="E679" t="s">
        <v>289</v>
      </c>
      <c r="F679" s="7">
        <v>1005360000</v>
      </c>
      <c r="G679" t="str">
        <f>VLOOKUP(F679,'группы товаров'!$A$1:$C$88,2,0)</f>
        <v>Вишня в шоколаде</v>
      </c>
      <c r="H679" t="str">
        <f>VLOOKUP(Таблица1[[#This Row],[Код товара]],Группа_Товаров,3,0)</f>
        <v>Кремовые</v>
      </c>
      <c r="I679" t="s">
        <v>8</v>
      </c>
      <c r="J679">
        <v>5</v>
      </c>
      <c r="K679" s="6">
        <v>343.84550000000002</v>
      </c>
      <c r="L679" s="6">
        <v>441.25</v>
      </c>
      <c r="M679" s="23">
        <f>Таблица1[[#This Row],[Сумма в ценах продажи]]-Таблица1[[#This Row],[Сумма в ценах закупки]]</f>
        <v>97.404499999999985</v>
      </c>
    </row>
    <row r="680" spans="1:13" hidden="1" x14ac:dyDescent="0.3">
      <c r="A680" s="16">
        <v>42970</v>
      </c>
      <c r="B680" t="s">
        <v>14</v>
      </c>
      <c r="C680" t="s">
        <v>144</v>
      </c>
      <c r="D680" t="s">
        <v>134</v>
      </c>
      <c r="E680" t="s">
        <v>145</v>
      </c>
      <c r="F680" s="5">
        <v>1005274600</v>
      </c>
      <c r="G680" t="str">
        <f>VLOOKUP(F680,'группы товаров'!$A$1:$C$88,2,0)</f>
        <v>Какао со сливками</v>
      </c>
      <c r="H680" t="str">
        <f>VLOOKUP(Таблица1[[#This Row],[Код товара]],Группа_Товаров,3,0)</f>
        <v>Кремовые</v>
      </c>
      <c r="I680" t="s">
        <v>8</v>
      </c>
      <c r="J680">
        <v>3.5</v>
      </c>
      <c r="K680" s="6">
        <v>638.12180000000001</v>
      </c>
      <c r="L680" s="6">
        <v>762.93</v>
      </c>
      <c r="M680" s="23">
        <f>Таблица1[[#This Row],[Сумма в ценах продажи]]-Таблица1[[#This Row],[Сумма в ценах закупки]]</f>
        <v>124.80819999999994</v>
      </c>
    </row>
    <row r="681" spans="1:13" hidden="1" x14ac:dyDescent="0.3">
      <c r="A681" s="16">
        <v>42970</v>
      </c>
      <c r="B681" t="s">
        <v>9</v>
      </c>
      <c r="C681" t="s">
        <v>478</v>
      </c>
      <c r="D681" t="s">
        <v>147</v>
      </c>
      <c r="E681" t="s">
        <v>479</v>
      </c>
      <c r="F681" s="7">
        <v>1005052500</v>
      </c>
      <c r="G681" t="str">
        <f>VLOOKUP(F681,'группы товаров'!$A$1:$C$88,2,0)</f>
        <v>желе в помаде</v>
      </c>
      <c r="H681" t="str">
        <f>VLOOKUP(Таблица1[[#This Row],[Код товара]],Группа_Товаров,3,0)</f>
        <v>Помадка</v>
      </c>
      <c r="I681" t="s">
        <v>8</v>
      </c>
      <c r="J681">
        <v>4</v>
      </c>
      <c r="K681" s="6">
        <v>934.79600000000005</v>
      </c>
      <c r="L681" s="6">
        <v>1063.2</v>
      </c>
      <c r="M681" s="23">
        <f>Таблица1[[#This Row],[Сумма в ценах продажи]]-Таблица1[[#This Row],[Сумма в ценах закупки]]</f>
        <v>128.404</v>
      </c>
    </row>
    <row r="682" spans="1:13" hidden="1" x14ac:dyDescent="0.3">
      <c r="A682" s="16">
        <v>42970</v>
      </c>
      <c r="B682" t="s">
        <v>9</v>
      </c>
      <c r="C682" t="s">
        <v>503</v>
      </c>
      <c r="D682" t="s">
        <v>147</v>
      </c>
      <c r="E682" t="s">
        <v>504</v>
      </c>
      <c r="F682" s="5">
        <v>1005052600</v>
      </c>
      <c r="G682" t="str">
        <f>VLOOKUP(F682,'группы товаров'!$A$1:$C$88,2,0)</f>
        <v>Желе апельсина</v>
      </c>
      <c r="H682" t="str">
        <f>VLOOKUP(Таблица1[[#This Row],[Код товара]],Группа_Товаров,3,0)</f>
        <v>Помадка</v>
      </c>
      <c r="I682" t="s">
        <v>8</v>
      </c>
      <c r="J682">
        <v>10.5</v>
      </c>
      <c r="K682" s="6">
        <v>1065.2322000000001</v>
      </c>
      <c r="L682" s="6">
        <v>1196.1600000000001</v>
      </c>
      <c r="M682" s="23">
        <f>Таблица1[[#This Row],[Сумма в ценах продажи]]-Таблица1[[#This Row],[Сумма в ценах закупки]]</f>
        <v>130.92779999999993</v>
      </c>
    </row>
    <row r="683" spans="1:13" hidden="1" x14ac:dyDescent="0.3">
      <c r="A683" s="16">
        <v>42970</v>
      </c>
      <c r="B683" t="s">
        <v>7</v>
      </c>
      <c r="C683" t="s">
        <v>220</v>
      </c>
      <c r="D683" t="s">
        <v>134</v>
      </c>
      <c r="E683" t="s">
        <v>221</v>
      </c>
      <c r="F683" s="7">
        <v>20000</v>
      </c>
      <c r="G683" t="str">
        <f>VLOOKUP(F683,'группы товаров'!$A$1:$C$88,2,0)</f>
        <v>Карамель барбарис</v>
      </c>
      <c r="H683" t="str">
        <f>VLOOKUP(Таблица1[[#This Row],[Код товара]],Группа_Товаров,3,0)</f>
        <v>Леденцовая</v>
      </c>
      <c r="I683" t="s">
        <v>8</v>
      </c>
      <c r="J683">
        <v>3</v>
      </c>
      <c r="K683" s="6">
        <v>588.29129999999998</v>
      </c>
      <c r="L683" s="6">
        <v>732.3</v>
      </c>
      <c r="M683" s="23">
        <f>Таблица1[[#This Row],[Сумма в ценах продажи]]-Таблица1[[#This Row],[Сумма в ценах закупки]]</f>
        <v>144.00869999999998</v>
      </c>
    </row>
    <row r="684" spans="1:13" hidden="1" x14ac:dyDescent="0.3">
      <c r="A684" s="16">
        <v>42970</v>
      </c>
      <c r="B684" t="s">
        <v>7</v>
      </c>
      <c r="C684" t="s">
        <v>165</v>
      </c>
      <c r="D684" t="s">
        <v>134</v>
      </c>
      <c r="E684" t="s">
        <v>166</v>
      </c>
      <c r="F684" s="5">
        <v>20000</v>
      </c>
      <c r="G684" t="str">
        <f>VLOOKUP(F684,'группы товаров'!$A$1:$C$88,2,0)</f>
        <v>Карамель барбарис</v>
      </c>
      <c r="H684" t="str">
        <f>VLOOKUP(Таблица1[[#This Row],[Код товара]],Группа_Товаров,3,0)</f>
        <v>Леденцовая</v>
      </c>
      <c r="I684" t="s">
        <v>8</v>
      </c>
      <c r="J684">
        <v>24</v>
      </c>
      <c r="K684" s="6">
        <v>1282.0928000000001</v>
      </c>
      <c r="L684" s="6">
        <v>1458</v>
      </c>
      <c r="M684" s="23">
        <f>Таблица1[[#This Row],[Сумма в ценах продажи]]-Таблица1[[#This Row],[Сумма в ценах закупки]]</f>
        <v>175.90719999999988</v>
      </c>
    </row>
    <row r="685" spans="1:13" hidden="1" x14ac:dyDescent="0.3">
      <c r="A685" s="16">
        <v>42970</v>
      </c>
      <c r="B685" t="s">
        <v>9</v>
      </c>
      <c r="C685" t="s">
        <v>674</v>
      </c>
      <c r="D685" t="s">
        <v>147</v>
      </c>
      <c r="E685" t="s">
        <v>675</v>
      </c>
      <c r="F685" s="7">
        <v>1005052500</v>
      </c>
      <c r="G685" t="str">
        <f>VLOOKUP(F685,'группы товаров'!$A$1:$C$88,2,0)</f>
        <v>желе в помаде</v>
      </c>
      <c r="H685" t="str">
        <f>VLOOKUP(Таблица1[[#This Row],[Код товара]],Группа_Товаров,3,0)</f>
        <v>Помадка</v>
      </c>
      <c r="I685" t="s">
        <v>8</v>
      </c>
      <c r="J685">
        <v>6</v>
      </c>
      <c r="K685" s="6">
        <v>108.71340000000001</v>
      </c>
      <c r="L685" s="6">
        <v>412.2</v>
      </c>
      <c r="M685" s="23">
        <f>Таблица1[[#This Row],[Сумма в ценах продажи]]-Таблица1[[#This Row],[Сумма в ценах закупки]]</f>
        <v>303.48659999999995</v>
      </c>
    </row>
    <row r="686" spans="1:13" hidden="1" x14ac:dyDescent="0.3">
      <c r="A686" s="16">
        <v>42970</v>
      </c>
      <c r="B686" t="s">
        <v>9</v>
      </c>
      <c r="C686" t="s">
        <v>367</v>
      </c>
      <c r="D686" t="s">
        <v>208</v>
      </c>
      <c r="E686" t="s">
        <v>368</v>
      </c>
      <c r="F686" s="7">
        <v>1005052600</v>
      </c>
      <c r="G686" t="str">
        <f>VLOOKUP(F686,'группы товаров'!$A$1:$C$88,2,0)</f>
        <v>Желе апельсина</v>
      </c>
      <c r="H686" t="str">
        <f>VLOOKUP(Таблица1[[#This Row],[Код товара]],Группа_Товаров,3,0)</f>
        <v>Помадка</v>
      </c>
      <c r="I686" t="s">
        <v>8</v>
      </c>
      <c r="J686">
        <v>12.9</v>
      </c>
      <c r="K686" s="6">
        <v>3433.569</v>
      </c>
      <c r="L686" s="6">
        <v>3887.4</v>
      </c>
      <c r="M686" s="23">
        <f>Таблица1[[#This Row],[Сумма в ценах продажи]]-Таблица1[[#This Row],[Сумма в ценах закупки]]</f>
        <v>453.83100000000013</v>
      </c>
    </row>
    <row r="687" spans="1:13" hidden="1" x14ac:dyDescent="0.3">
      <c r="A687" s="16">
        <v>42970</v>
      </c>
      <c r="B687" t="s">
        <v>9</v>
      </c>
      <c r="C687" t="s">
        <v>138</v>
      </c>
      <c r="D687" t="s">
        <v>134</v>
      </c>
      <c r="E687" t="s">
        <v>139</v>
      </c>
      <c r="F687" s="7">
        <v>1005052500</v>
      </c>
      <c r="G687" t="str">
        <f>VLOOKUP(F687,'группы товаров'!$A$1:$C$88,2,0)</f>
        <v>желе в помаде</v>
      </c>
      <c r="H687" t="str">
        <f>VLOOKUP(Таблица1[[#This Row],[Код товара]],Группа_Товаров,3,0)</f>
        <v>Помадка</v>
      </c>
      <c r="I687" t="s">
        <v>8</v>
      </c>
      <c r="J687">
        <v>45</v>
      </c>
      <c r="K687" s="6">
        <v>3563.55</v>
      </c>
      <c r="L687" s="6">
        <v>4052.25</v>
      </c>
      <c r="M687" s="23">
        <f>Таблица1[[#This Row],[Сумма в ценах продажи]]-Таблица1[[#This Row],[Сумма в ценах закупки]]</f>
        <v>488.69999999999982</v>
      </c>
    </row>
    <row r="688" spans="1:13" hidden="1" x14ac:dyDescent="0.3">
      <c r="A688" s="16">
        <v>42970</v>
      </c>
      <c r="B688" t="s">
        <v>11</v>
      </c>
      <c r="C688" t="s">
        <v>169</v>
      </c>
      <c r="D688" t="s">
        <v>156</v>
      </c>
      <c r="E688" t="s">
        <v>170</v>
      </c>
      <c r="F688" s="5">
        <v>190000</v>
      </c>
      <c r="G688" t="str">
        <f>VLOOKUP(F688,'группы товаров'!$A$1:$C$88,2,0)</f>
        <v>Капри молоко</v>
      </c>
      <c r="H688" t="str">
        <f>VLOOKUP(Таблица1[[#This Row],[Код товара]],Группа_Товаров,3,0)</f>
        <v>Отливная</v>
      </c>
      <c r="I688" t="s">
        <v>8</v>
      </c>
      <c r="J688">
        <v>100</v>
      </c>
      <c r="K688" s="6">
        <v>7778.77</v>
      </c>
      <c r="L688" s="6">
        <v>8575</v>
      </c>
      <c r="M688" s="23">
        <f>Таблица1[[#This Row],[Сумма в ценах продажи]]-Таблица1[[#This Row],[Сумма в ценах закупки]]</f>
        <v>796.22999999999956</v>
      </c>
    </row>
    <row r="689" spans="1:13" hidden="1" x14ac:dyDescent="0.3">
      <c r="A689" s="16">
        <v>42969</v>
      </c>
      <c r="B689" t="s">
        <v>14</v>
      </c>
      <c r="C689" t="s">
        <v>167</v>
      </c>
      <c r="D689" t="s">
        <v>134</v>
      </c>
      <c r="E689" t="s">
        <v>168</v>
      </c>
      <c r="F689" s="5">
        <v>1005040500</v>
      </c>
      <c r="G689" t="str">
        <f>VLOOKUP(F689,'группы товаров'!$A$1:$C$88,2,0)</f>
        <v>Пилот</v>
      </c>
      <c r="H689" t="str">
        <f>VLOOKUP(Таблица1[[#This Row],[Код товара]],Группа_Товаров,3,0)</f>
        <v>Глазированные</v>
      </c>
      <c r="I689" t="s">
        <v>8</v>
      </c>
      <c r="J689">
        <v>3</v>
      </c>
      <c r="K689" s="6">
        <v>214.65</v>
      </c>
      <c r="L689" s="6">
        <v>246.42</v>
      </c>
      <c r="M689" s="23">
        <f>Таблица1[[#This Row],[Сумма в ценах продажи]]-Таблица1[[#This Row],[Сумма в ценах закупки]]</f>
        <v>31.769999999999982</v>
      </c>
    </row>
    <row r="690" spans="1:13" hidden="1" x14ac:dyDescent="0.3">
      <c r="A690" s="16">
        <v>42969</v>
      </c>
      <c r="B690" t="s">
        <v>14</v>
      </c>
      <c r="C690" t="s">
        <v>169</v>
      </c>
      <c r="D690" t="s">
        <v>156</v>
      </c>
      <c r="E690" t="s">
        <v>170</v>
      </c>
      <c r="F690" s="5">
        <v>1005040800</v>
      </c>
      <c r="G690" t="str">
        <f>VLOOKUP(F690,'группы товаров'!$A$1:$C$88,2,0)</f>
        <v>Бим-Бом</v>
      </c>
      <c r="H690" t="str">
        <f>VLOOKUP(Таблица1[[#This Row],[Код товара]],Группа_Товаров,3,0)</f>
        <v>Глазированные</v>
      </c>
      <c r="I690" t="s">
        <v>8</v>
      </c>
      <c r="J690">
        <v>3</v>
      </c>
      <c r="K690" s="6">
        <v>214.62</v>
      </c>
      <c r="L690" s="6">
        <v>246.42</v>
      </c>
      <c r="M690" s="23">
        <f>Таблица1[[#This Row],[Сумма в ценах продажи]]-Таблица1[[#This Row],[Сумма в ценах закупки]]</f>
        <v>31.799999999999983</v>
      </c>
    </row>
    <row r="691" spans="1:13" hidden="1" x14ac:dyDescent="0.3">
      <c r="A691" s="16">
        <v>42969</v>
      </c>
      <c r="B691" t="s">
        <v>9</v>
      </c>
      <c r="C691" t="s">
        <v>138</v>
      </c>
      <c r="D691" t="s">
        <v>134</v>
      </c>
      <c r="E691" t="s">
        <v>139</v>
      </c>
      <c r="F691" s="8">
        <v>210100</v>
      </c>
      <c r="G691" t="str">
        <f>VLOOKUP(F691,'группы товаров'!$A$1:$C$88,2,0)</f>
        <v>Сливки-малина</v>
      </c>
      <c r="H691" t="str">
        <f>VLOOKUP(Таблица1[[#This Row],[Код товара]],Группа_Товаров,3,0)</f>
        <v>Отливная</v>
      </c>
      <c r="I691" t="s">
        <v>8</v>
      </c>
      <c r="J691">
        <v>3.4</v>
      </c>
      <c r="K691" s="6">
        <v>243.23600000000002</v>
      </c>
      <c r="L691" s="6">
        <v>276.65800000000002</v>
      </c>
      <c r="M691" s="23">
        <f>Таблица1[[#This Row],[Сумма в ценах продажи]]-Таблица1[[#This Row],[Сумма в ценах закупки]]</f>
        <v>33.421999999999997</v>
      </c>
    </row>
    <row r="692" spans="1:13" hidden="1" x14ac:dyDescent="0.3">
      <c r="A692" s="16">
        <v>42969</v>
      </c>
      <c r="B692" t="s">
        <v>14</v>
      </c>
      <c r="C692" t="s">
        <v>133</v>
      </c>
      <c r="D692" t="s">
        <v>134</v>
      </c>
      <c r="E692" t="s">
        <v>135</v>
      </c>
      <c r="F692" s="5">
        <v>1005040800</v>
      </c>
      <c r="G692" t="str">
        <f>VLOOKUP(F692,'группы товаров'!$A$1:$C$88,2,0)</f>
        <v>Бим-Бом</v>
      </c>
      <c r="H692" t="str">
        <f>VLOOKUP(Таблица1[[#This Row],[Код товара]],Группа_Товаров,3,0)</f>
        <v>Глазированные</v>
      </c>
      <c r="I692" t="s">
        <v>8</v>
      </c>
      <c r="J692">
        <v>3</v>
      </c>
      <c r="K692" s="6">
        <v>214.62</v>
      </c>
      <c r="L692" s="6">
        <v>258.75</v>
      </c>
      <c r="M692" s="23">
        <f>Таблица1[[#This Row],[Сумма в ценах продажи]]-Таблица1[[#This Row],[Сумма в ценах закупки]]</f>
        <v>44.129999999999995</v>
      </c>
    </row>
    <row r="693" spans="1:13" hidden="1" x14ac:dyDescent="0.3">
      <c r="A693" s="16">
        <v>42969</v>
      </c>
      <c r="B693" t="s">
        <v>14</v>
      </c>
      <c r="C693" t="s">
        <v>165</v>
      </c>
      <c r="D693" t="s">
        <v>134</v>
      </c>
      <c r="E693" t="s">
        <v>166</v>
      </c>
      <c r="F693" s="7">
        <v>580000</v>
      </c>
      <c r="G693" t="str">
        <f>VLOOKUP(F693,'группы товаров'!$A$1:$C$88,2,0)</f>
        <v>Вишня</v>
      </c>
      <c r="H693" t="str">
        <f>VLOOKUP(Таблица1[[#This Row],[Код товара]],Группа_Товаров,3,0)</f>
        <v>Желейные</v>
      </c>
      <c r="I693" t="s">
        <v>8</v>
      </c>
      <c r="J693">
        <v>5</v>
      </c>
      <c r="K693" s="6">
        <v>388.72900000000004</v>
      </c>
      <c r="L693" s="6">
        <v>449.05</v>
      </c>
      <c r="M693" s="23">
        <f>Таблица1[[#This Row],[Сумма в ценах продажи]]-Таблица1[[#This Row],[Сумма в ценах закупки]]</f>
        <v>60.32099999999997</v>
      </c>
    </row>
    <row r="694" spans="1:13" hidden="1" x14ac:dyDescent="0.3">
      <c r="A694" s="16">
        <v>42969</v>
      </c>
      <c r="B694" t="s">
        <v>20</v>
      </c>
      <c r="C694" t="s">
        <v>171</v>
      </c>
      <c r="D694" t="s">
        <v>131</v>
      </c>
      <c r="E694" t="s">
        <v>172</v>
      </c>
      <c r="F694" s="7">
        <v>573100</v>
      </c>
      <c r="G694" t="str">
        <f>VLOOKUP(F694,'группы товаров'!$A$1:$C$88,2,0)</f>
        <v xml:space="preserve">Пчелка </v>
      </c>
      <c r="H694" t="str">
        <f>VLOOKUP(Таблица1[[#This Row],[Код товара]],Группа_Товаров,3,0)</f>
        <v>Желейные</v>
      </c>
      <c r="I694" t="s">
        <v>8</v>
      </c>
      <c r="J694">
        <v>5</v>
      </c>
      <c r="K694" s="6">
        <v>393.09950000000003</v>
      </c>
      <c r="L694" s="6">
        <v>454.5</v>
      </c>
      <c r="M694" s="23">
        <f>Таблица1[[#This Row],[Сумма в ценах продажи]]-Таблица1[[#This Row],[Сумма в ценах закупки]]</f>
        <v>61.400499999999965</v>
      </c>
    </row>
    <row r="695" spans="1:13" hidden="1" x14ac:dyDescent="0.3">
      <c r="A695" s="16">
        <v>42969</v>
      </c>
      <c r="B695" t="s">
        <v>9</v>
      </c>
      <c r="C695" t="s">
        <v>177</v>
      </c>
      <c r="D695" t="s">
        <v>131</v>
      </c>
      <c r="E695" t="s">
        <v>178</v>
      </c>
      <c r="F695" s="7">
        <v>30000</v>
      </c>
      <c r="G695" t="str">
        <f>VLOOKUP(F695,'группы товаров'!$A$1:$C$88,2,0)</f>
        <v>Цитрусовая карамель</v>
      </c>
      <c r="H695" t="str">
        <f>VLOOKUP(Таблица1[[#This Row],[Код товара]],Группа_Товаров,3,0)</f>
        <v>Леденцовая</v>
      </c>
      <c r="I695" t="s">
        <v>8</v>
      </c>
      <c r="J695">
        <v>6</v>
      </c>
      <c r="K695" s="6">
        <v>492.2328</v>
      </c>
      <c r="L695" s="6">
        <v>559.91999999999996</v>
      </c>
      <c r="M695" s="23">
        <f>Таблица1[[#This Row],[Сумма в ценах продажи]]-Таблица1[[#This Row],[Сумма в ценах закупки]]</f>
        <v>67.687199999999962</v>
      </c>
    </row>
    <row r="696" spans="1:13" hidden="1" x14ac:dyDescent="0.3">
      <c r="A696" s="16">
        <v>42969</v>
      </c>
      <c r="B696" t="s">
        <v>28</v>
      </c>
      <c r="C696" t="s">
        <v>220</v>
      </c>
      <c r="D696" t="s">
        <v>134</v>
      </c>
      <c r="E696" t="s">
        <v>221</v>
      </c>
      <c r="F696" s="7">
        <v>220000</v>
      </c>
      <c r="G696" t="str">
        <f>VLOOKUP(F696,'группы товаров'!$A$1:$C$88,2,0)</f>
        <v>Сливки-апельсин</v>
      </c>
      <c r="H696" t="str">
        <f>VLOOKUP(Таблица1[[#This Row],[Код товара]],Группа_Товаров,3,0)</f>
        <v>Отливная</v>
      </c>
      <c r="I696" t="s">
        <v>8</v>
      </c>
      <c r="J696">
        <v>8</v>
      </c>
      <c r="K696" s="6">
        <v>427.23200000000003</v>
      </c>
      <c r="L696" s="6">
        <v>515.20000000000005</v>
      </c>
      <c r="M696" s="23">
        <f>Таблица1[[#This Row],[Сумма в ценах продажи]]-Таблица1[[#This Row],[Сумма в ценах закупки]]</f>
        <v>87.968000000000018</v>
      </c>
    </row>
    <row r="697" spans="1:13" hidden="1" x14ac:dyDescent="0.3">
      <c r="A697" s="16">
        <v>42969</v>
      </c>
      <c r="B697" t="s">
        <v>14</v>
      </c>
      <c r="C697" t="s">
        <v>179</v>
      </c>
      <c r="D697" t="s">
        <v>131</v>
      </c>
      <c r="E697" t="s">
        <v>180</v>
      </c>
      <c r="F697" s="5">
        <v>580000</v>
      </c>
      <c r="G697" t="str">
        <f>VLOOKUP(F697,'группы товаров'!$A$1:$C$88,2,0)</f>
        <v>Вишня</v>
      </c>
      <c r="H697" t="str">
        <f>VLOOKUP(Таблица1[[#This Row],[Код товара]],Группа_Товаров,3,0)</f>
        <v>Желейные</v>
      </c>
      <c r="I697" t="s">
        <v>8</v>
      </c>
      <c r="J697">
        <v>8</v>
      </c>
      <c r="K697" s="6">
        <v>595.30560000000003</v>
      </c>
      <c r="L697" s="6">
        <v>683.44</v>
      </c>
      <c r="M697" s="23">
        <f>Таблица1[[#This Row],[Сумма в ценах продажи]]-Таблица1[[#This Row],[Сумма в ценах закупки]]</f>
        <v>88.134400000000028</v>
      </c>
    </row>
    <row r="698" spans="1:13" hidden="1" x14ac:dyDescent="0.3">
      <c r="A698" s="16">
        <v>42969</v>
      </c>
      <c r="B698" t="s">
        <v>9</v>
      </c>
      <c r="C698" t="s">
        <v>228</v>
      </c>
      <c r="D698" t="s">
        <v>134</v>
      </c>
      <c r="E698" t="s">
        <v>229</v>
      </c>
      <c r="F698" s="7">
        <v>30000</v>
      </c>
      <c r="G698" t="str">
        <f>VLOOKUP(F698,'группы товаров'!$A$1:$C$88,2,0)</f>
        <v>Цитрусовая карамель</v>
      </c>
      <c r="H698" t="str">
        <f>VLOOKUP(Таблица1[[#This Row],[Код товара]],Группа_Товаров,3,0)</f>
        <v>Леденцовая</v>
      </c>
      <c r="I698" t="s">
        <v>8</v>
      </c>
      <c r="J698">
        <v>2.2999999999999998</v>
      </c>
      <c r="K698" s="6">
        <v>658.154</v>
      </c>
      <c r="L698" s="6">
        <v>748.7</v>
      </c>
      <c r="M698" s="23">
        <f>Таблица1[[#This Row],[Сумма в ценах продажи]]-Таблица1[[#This Row],[Сумма в ценах закупки]]</f>
        <v>90.546000000000049</v>
      </c>
    </row>
    <row r="699" spans="1:13" hidden="1" x14ac:dyDescent="0.3">
      <c r="A699" s="16">
        <v>42969</v>
      </c>
      <c r="B699" t="s">
        <v>10</v>
      </c>
      <c r="C699" t="s">
        <v>326</v>
      </c>
      <c r="D699" t="s">
        <v>134</v>
      </c>
      <c r="E699" t="s">
        <v>327</v>
      </c>
      <c r="F699" s="5">
        <v>1005040500</v>
      </c>
      <c r="G699" t="str">
        <f>VLOOKUP(F699,'группы товаров'!$A$1:$C$88,2,0)</f>
        <v>Пилот</v>
      </c>
      <c r="H699" t="str">
        <f>VLOOKUP(Таблица1[[#This Row],[Код товара]],Группа_Товаров,3,0)</f>
        <v>Глазированные</v>
      </c>
      <c r="I699" t="s">
        <v>8</v>
      </c>
      <c r="J699">
        <v>6</v>
      </c>
      <c r="K699" s="6">
        <v>400.29840000000002</v>
      </c>
      <c r="L699" s="6">
        <v>510.84</v>
      </c>
      <c r="M699" s="23">
        <f>Таблица1[[#This Row],[Сумма в ценах продажи]]-Таблица1[[#This Row],[Сумма в ценах закупки]]</f>
        <v>110.54159999999996</v>
      </c>
    </row>
    <row r="700" spans="1:13" hidden="1" x14ac:dyDescent="0.3">
      <c r="A700" s="16">
        <v>42969</v>
      </c>
      <c r="B700" t="s">
        <v>7</v>
      </c>
      <c r="C700" t="s">
        <v>244</v>
      </c>
      <c r="D700" t="s">
        <v>134</v>
      </c>
      <c r="E700" t="s">
        <v>245</v>
      </c>
      <c r="F700" s="7">
        <v>20000</v>
      </c>
      <c r="G700" t="str">
        <f>VLOOKUP(F700,'группы товаров'!$A$1:$C$88,2,0)</f>
        <v>Карамель барбарис</v>
      </c>
      <c r="H700" t="str">
        <f>VLOOKUP(Таблица1[[#This Row],[Код товара]],Группа_Товаров,3,0)</f>
        <v>Леденцовая</v>
      </c>
      <c r="I700" t="s">
        <v>8</v>
      </c>
      <c r="J700">
        <v>4</v>
      </c>
      <c r="K700" s="6">
        <v>820.94800000000009</v>
      </c>
      <c r="L700" s="6">
        <v>933.2</v>
      </c>
      <c r="M700" s="23">
        <f>Таблица1[[#This Row],[Сумма в ценах продажи]]-Таблица1[[#This Row],[Сумма в ценах закупки]]</f>
        <v>112.25199999999995</v>
      </c>
    </row>
    <row r="701" spans="1:13" hidden="1" x14ac:dyDescent="0.3">
      <c r="A701" s="16">
        <v>42969</v>
      </c>
      <c r="B701" t="s">
        <v>9</v>
      </c>
      <c r="C701" t="s">
        <v>248</v>
      </c>
      <c r="D701" t="s">
        <v>156</v>
      </c>
      <c r="E701" t="s">
        <v>249</v>
      </c>
      <c r="F701" s="7">
        <v>1005360000</v>
      </c>
      <c r="G701" t="str">
        <f>VLOOKUP(F701,'группы товаров'!$A$1:$C$88,2,0)</f>
        <v>Вишня в шоколаде</v>
      </c>
      <c r="H701" t="str">
        <f>VLOOKUP(Таблица1[[#This Row],[Код товара]],Группа_Товаров,3,0)</f>
        <v>Кремовые</v>
      </c>
      <c r="I701" t="s">
        <v>8</v>
      </c>
      <c r="J701">
        <v>4.95</v>
      </c>
      <c r="K701" s="6">
        <v>818.06670000000008</v>
      </c>
      <c r="L701" s="6">
        <v>930.93</v>
      </c>
      <c r="M701" s="23">
        <f>Таблица1[[#This Row],[Сумма в ценах продажи]]-Таблица1[[#This Row],[Сумма в ценах закупки]]</f>
        <v>112.86329999999987</v>
      </c>
    </row>
    <row r="702" spans="1:13" hidden="1" x14ac:dyDescent="0.3">
      <c r="A702" s="16">
        <v>42969</v>
      </c>
      <c r="B702" t="s">
        <v>14</v>
      </c>
      <c r="C702" t="s">
        <v>282</v>
      </c>
      <c r="D702" t="s">
        <v>134</v>
      </c>
      <c r="E702" t="s">
        <v>283</v>
      </c>
      <c r="F702" s="7">
        <v>260100</v>
      </c>
      <c r="G702" t="str">
        <f>VLOOKUP(F702,'группы товаров'!$A$1:$C$88,2,0)</f>
        <v xml:space="preserve">Банан-вишня </v>
      </c>
      <c r="H702" t="str">
        <f>VLOOKUP(Таблица1[[#This Row],[Код товара]],Группа_Товаров,3,0)</f>
        <v>Отливная</v>
      </c>
      <c r="I702" t="s">
        <v>8</v>
      </c>
      <c r="J702">
        <v>16</v>
      </c>
      <c r="K702" s="6">
        <v>854.46400000000006</v>
      </c>
      <c r="L702" s="6">
        <v>981.28</v>
      </c>
      <c r="M702" s="23">
        <f>Таблица1[[#This Row],[Сумма в ценах продажи]]-Таблица1[[#This Row],[Сумма в ценах закупки]]</f>
        <v>126.81599999999992</v>
      </c>
    </row>
    <row r="703" spans="1:13" hidden="1" x14ac:dyDescent="0.3">
      <c r="A703" s="16">
        <v>42969</v>
      </c>
      <c r="B703" t="s">
        <v>9</v>
      </c>
      <c r="C703" t="s">
        <v>248</v>
      </c>
      <c r="D703" t="s">
        <v>156</v>
      </c>
      <c r="E703" t="s">
        <v>249</v>
      </c>
      <c r="F703" s="7">
        <v>30000</v>
      </c>
      <c r="G703" t="str">
        <f>VLOOKUP(F703,'группы товаров'!$A$1:$C$88,2,0)</f>
        <v>Цитрусовая карамель</v>
      </c>
      <c r="H703" t="str">
        <f>VLOOKUP(Таблица1[[#This Row],[Код товара]],Группа_Товаров,3,0)</f>
        <v>Леденцовая</v>
      </c>
      <c r="I703" t="s">
        <v>8</v>
      </c>
      <c r="J703">
        <v>22.5</v>
      </c>
      <c r="K703" s="6">
        <v>1346.7</v>
      </c>
      <c r="L703" s="6">
        <v>1545.75</v>
      </c>
      <c r="M703" s="23">
        <f>Таблица1[[#This Row],[Сумма в ценах продажи]]-Таблица1[[#This Row],[Сумма в ценах закупки]]</f>
        <v>199.04999999999995</v>
      </c>
    </row>
    <row r="704" spans="1:13" hidden="1" x14ac:dyDescent="0.3">
      <c r="A704" s="16">
        <v>42969</v>
      </c>
      <c r="B704" t="s">
        <v>9</v>
      </c>
      <c r="C704" t="s">
        <v>142</v>
      </c>
      <c r="D704" t="s">
        <v>134</v>
      </c>
      <c r="E704" t="s">
        <v>143</v>
      </c>
      <c r="F704" s="7">
        <v>5221000</v>
      </c>
      <c r="G704" t="str">
        <f>VLOOKUP(F704,'группы товаров'!$A$1:$C$88,2,0)</f>
        <v>Сливочно-творожный</v>
      </c>
      <c r="H704" t="str">
        <f>VLOOKUP(Таблица1[[#This Row],[Код товара]],Группа_Товаров,3,0)</f>
        <v>Отливная</v>
      </c>
      <c r="I704" t="s">
        <v>8</v>
      </c>
      <c r="J704">
        <v>22.5</v>
      </c>
      <c r="K704" s="6">
        <v>1223.49</v>
      </c>
      <c r="L704" s="6">
        <v>1545.75</v>
      </c>
      <c r="M704" s="23">
        <f>Таблица1[[#This Row],[Сумма в ценах продажи]]-Таблица1[[#This Row],[Сумма в ценах закупки]]</f>
        <v>322.26</v>
      </c>
    </row>
    <row r="705" spans="1:13" hidden="1" x14ac:dyDescent="0.3">
      <c r="A705" s="16">
        <v>42969</v>
      </c>
      <c r="B705" t="s">
        <v>7</v>
      </c>
      <c r="C705" t="s">
        <v>158</v>
      </c>
      <c r="D705" t="s">
        <v>156</v>
      </c>
      <c r="E705" t="s">
        <v>159</v>
      </c>
      <c r="F705" s="7">
        <v>190000</v>
      </c>
      <c r="G705" t="str">
        <f>VLOOKUP(F705,'группы товаров'!$A$1:$C$88,2,0)</f>
        <v>Капри молоко</v>
      </c>
      <c r="H705" t="str">
        <f>VLOOKUP(Таблица1[[#This Row],[Код товара]],Группа_Товаров,3,0)</f>
        <v>Отливная</v>
      </c>
      <c r="I705" t="s">
        <v>8</v>
      </c>
      <c r="J705">
        <v>9.66</v>
      </c>
      <c r="K705" s="6">
        <v>2684.22</v>
      </c>
      <c r="L705" s="6">
        <v>3052.98</v>
      </c>
      <c r="M705" s="23">
        <f>Таблица1[[#This Row],[Сумма в ценах продажи]]-Таблица1[[#This Row],[Сумма в ценах закупки]]</f>
        <v>368.76000000000022</v>
      </c>
    </row>
    <row r="706" spans="1:13" hidden="1" x14ac:dyDescent="0.3">
      <c r="A706" s="16">
        <v>42969</v>
      </c>
      <c r="B706" t="s">
        <v>11</v>
      </c>
      <c r="C706" t="s">
        <v>140</v>
      </c>
      <c r="D706" t="s">
        <v>134</v>
      </c>
      <c r="E706" t="s">
        <v>141</v>
      </c>
      <c r="F706" s="5">
        <v>1005274600</v>
      </c>
      <c r="G706" t="str">
        <f>VLOOKUP(F706,'группы товаров'!$A$1:$C$88,2,0)</f>
        <v>Какао со сливками</v>
      </c>
      <c r="H706" t="str">
        <f>VLOOKUP(Таблица1[[#This Row],[Код товара]],Группа_Товаров,3,0)</f>
        <v>Кремовые</v>
      </c>
      <c r="I706" t="s">
        <v>8</v>
      </c>
      <c r="J706">
        <v>24.5</v>
      </c>
      <c r="K706" s="6">
        <v>4790.6957000000002</v>
      </c>
      <c r="L706" s="6">
        <v>5250.35</v>
      </c>
      <c r="M706" s="23">
        <f>Таблица1[[#This Row],[Сумма в ценах продажи]]-Таблица1[[#This Row],[Сумма в ценах закупки]]</f>
        <v>459.65430000000015</v>
      </c>
    </row>
    <row r="707" spans="1:13" hidden="1" x14ac:dyDescent="0.3">
      <c r="A707" s="16">
        <v>42968</v>
      </c>
      <c r="B707" t="s">
        <v>9</v>
      </c>
      <c r="C707" t="s">
        <v>463</v>
      </c>
      <c r="D707" t="s">
        <v>147</v>
      </c>
      <c r="E707" t="s">
        <v>464</v>
      </c>
      <c r="F707" s="7">
        <v>1005030501</v>
      </c>
      <c r="G707" t="str">
        <f>VLOOKUP(F707,'группы товаров'!$A$1:$C$88,2,0)</f>
        <v>Орешек</v>
      </c>
      <c r="H707" t="str">
        <f>VLOOKUP(Таблица1[[#This Row],[Код товара]],Группа_Товаров,3,0)</f>
        <v>Глазированные</v>
      </c>
      <c r="I707" t="s">
        <v>8</v>
      </c>
      <c r="J707">
        <v>1.65</v>
      </c>
      <c r="K707" s="6">
        <v>230.78</v>
      </c>
      <c r="L707" s="6">
        <v>262.57</v>
      </c>
      <c r="M707" s="23">
        <f>Таблица1[[#This Row],[Сумма в ценах продажи]]-Таблица1[[#This Row],[Сумма в ценах закупки]]</f>
        <v>31.789999999999992</v>
      </c>
    </row>
    <row r="708" spans="1:13" hidden="1" x14ac:dyDescent="0.3">
      <c r="A708" s="16">
        <v>42968</v>
      </c>
      <c r="B708" t="s">
        <v>10</v>
      </c>
      <c r="C708" t="s">
        <v>155</v>
      </c>
      <c r="D708" t="s">
        <v>156</v>
      </c>
      <c r="E708" t="s">
        <v>157</v>
      </c>
      <c r="F708" s="7">
        <v>1005201000</v>
      </c>
      <c r="G708" t="str">
        <f>VLOOKUP(F708,'группы товаров'!$A$1:$C$88,2,0)</f>
        <v xml:space="preserve"> крем-шоколад </v>
      </c>
      <c r="H708" t="str">
        <f>VLOOKUP(Таблица1[[#This Row],[Код товара]],Группа_Товаров,3,0)</f>
        <v>Вафельные</v>
      </c>
      <c r="I708" t="s">
        <v>8</v>
      </c>
      <c r="J708">
        <v>3</v>
      </c>
      <c r="K708" s="6">
        <v>214.62</v>
      </c>
      <c r="L708" s="6">
        <v>255.42</v>
      </c>
      <c r="M708" s="23">
        <f>Таблица1[[#This Row],[Сумма в ценах продажи]]-Таблица1[[#This Row],[Сумма в ценах закупки]]</f>
        <v>40.799999999999983</v>
      </c>
    </row>
    <row r="709" spans="1:13" hidden="1" x14ac:dyDescent="0.3">
      <c r="A709" s="16">
        <v>42968</v>
      </c>
      <c r="B709" t="s">
        <v>28</v>
      </c>
      <c r="C709" t="s">
        <v>171</v>
      </c>
      <c r="D709" t="s">
        <v>131</v>
      </c>
      <c r="E709" t="s">
        <v>172</v>
      </c>
      <c r="F709" s="5">
        <v>1005040600</v>
      </c>
      <c r="G709" t="str">
        <f>VLOOKUP(F709,'группы товаров'!$A$1:$C$88,2,0)</f>
        <v xml:space="preserve">Морская звезда </v>
      </c>
      <c r="H709" t="str">
        <f>VLOOKUP(Таблица1[[#This Row],[Код товара]],Группа_Товаров,3,0)</f>
        <v>Глазированные</v>
      </c>
      <c r="I709" t="s">
        <v>8</v>
      </c>
      <c r="J709">
        <v>3</v>
      </c>
      <c r="K709" s="6">
        <v>214.65</v>
      </c>
      <c r="L709" s="6">
        <v>258.75</v>
      </c>
      <c r="M709" s="23">
        <f>Таблица1[[#This Row],[Сумма в ценах продажи]]-Таблица1[[#This Row],[Сумма в ценах закупки]]</f>
        <v>44.099999999999994</v>
      </c>
    </row>
    <row r="710" spans="1:13" hidden="1" x14ac:dyDescent="0.3">
      <c r="A710" s="16">
        <v>42968</v>
      </c>
      <c r="B710" t="s">
        <v>9</v>
      </c>
      <c r="C710" t="s">
        <v>160</v>
      </c>
      <c r="D710" t="s">
        <v>134</v>
      </c>
      <c r="E710" t="s">
        <v>161</v>
      </c>
      <c r="F710" s="5">
        <v>1005050200</v>
      </c>
      <c r="G710" t="str">
        <f>VLOOKUP(F710,'группы товаров'!$A$1:$C$88,2,0)</f>
        <v>Серебрянный шедевр</v>
      </c>
      <c r="H710" t="str">
        <f>VLOOKUP(Таблица1[[#This Row],[Код товара]],Группа_Товаров,3,0)</f>
        <v>Помадка</v>
      </c>
      <c r="I710" t="s">
        <v>8</v>
      </c>
      <c r="J710">
        <v>3.5</v>
      </c>
      <c r="K710" s="6">
        <v>352.03100000000001</v>
      </c>
      <c r="L710" s="6">
        <v>398.72</v>
      </c>
      <c r="M710" s="23">
        <f>Таблица1[[#This Row],[Сумма в ценах продажи]]-Таблица1[[#This Row],[Сумма в ценах закупки]]</f>
        <v>46.689000000000021</v>
      </c>
    </row>
    <row r="711" spans="1:13" hidden="1" x14ac:dyDescent="0.3">
      <c r="A711" s="16">
        <v>42968</v>
      </c>
      <c r="B711" t="s">
        <v>7</v>
      </c>
      <c r="C711" t="s">
        <v>201</v>
      </c>
      <c r="D711" t="s">
        <v>134</v>
      </c>
      <c r="E711" t="s">
        <v>202</v>
      </c>
      <c r="F711" s="7">
        <v>20000</v>
      </c>
      <c r="G711" t="str">
        <f>VLOOKUP(F711,'группы товаров'!$A$1:$C$88,2,0)</f>
        <v>Карамель барбарис</v>
      </c>
      <c r="H711" t="str">
        <f>VLOOKUP(Таблица1[[#This Row],[Код товара]],Группа_Товаров,3,0)</f>
        <v>Леденцовая</v>
      </c>
      <c r="I711" t="s">
        <v>8</v>
      </c>
      <c r="J711">
        <v>3.5</v>
      </c>
      <c r="K711" s="6">
        <v>315.35210000000001</v>
      </c>
      <c r="L711" s="6">
        <v>372.12</v>
      </c>
      <c r="M711" s="23">
        <f>Таблица1[[#This Row],[Сумма в ценах продажи]]-Таблица1[[#This Row],[Сумма в ценах закупки]]</f>
        <v>56.767899999999997</v>
      </c>
    </row>
    <row r="712" spans="1:13" hidden="1" x14ac:dyDescent="0.3">
      <c r="A712" s="16">
        <v>42968</v>
      </c>
      <c r="B712" t="s">
        <v>20</v>
      </c>
      <c r="C712" t="s">
        <v>280</v>
      </c>
      <c r="D712" t="s">
        <v>134</v>
      </c>
      <c r="E712" t="s">
        <v>281</v>
      </c>
      <c r="F712" s="7">
        <v>170100</v>
      </c>
      <c r="G712" t="str">
        <f>VLOOKUP(F712,'группы товаров'!$A$1:$C$88,2,0)</f>
        <v>Клюковка</v>
      </c>
      <c r="H712" t="str">
        <f>VLOOKUP(Таблица1[[#This Row],[Код товара]],Группа_Товаров,3,0)</f>
        <v>Желейные</v>
      </c>
      <c r="I712" t="s">
        <v>8</v>
      </c>
      <c r="J712">
        <v>5</v>
      </c>
      <c r="K712" s="6">
        <v>395.9</v>
      </c>
      <c r="L712" s="6">
        <v>454.5</v>
      </c>
      <c r="M712" s="23">
        <f>Таблица1[[#This Row],[Сумма в ценах продажи]]-Таблица1[[#This Row],[Сумма в ценах закупки]]</f>
        <v>58.600000000000023</v>
      </c>
    </row>
    <row r="713" spans="1:13" hidden="1" x14ac:dyDescent="0.3">
      <c r="A713" s="16">
        <v>42968</v>
      </c>
      <c r="B713" t="s">
        <v>28</v>
      </c>
      <c r="C713" t="s">
        <v>171</v>
      </c>
      <c r="D713" t="s">
        <v>131</v>
      </c>
      <c r="E713" t="s">
        <v>172</v>
      </c>
      <c r="F713" s="7">
        <v>1005040800</v>
      </c>
      <c r="G713" t="str">
        <f>VLOOKUP(F713,'группы товаров'!$A$1:$C$88,2,0)</f>
        <v>Бим-Бом</v>
      </c>
      <c r="H713" t="str">
        <f>VLOOKUP(Таблица1[[#This Row],[Код товара]],Группа_Товаров,3,0)</f>
        <v>Глазированные</v>
      </c>
      <c r="I713" t="s">
        <v>8</v>
      </c>
      <c r="J713">
        <v>2.5</v>
      </c>
      <c r="K713" s="6">
        <v>305.25</v>
      </c>
      <c r="L713" s="6">
        <v>368.02499999999998</v>
      </c>
      <c r="M713" s="23">
        <f>Таблица1[[#This Row],[Сумма в ценах продажи]]-Таблица1[[#This Row],[Сумма в ценах закупки]]</f>
        <v>62.774999999999977</v>
      </c>
    </row>
    <row r="714" spans="1:13" hidden="1" x14ac:dyDescent="0.3">
      <c r="A714" s="16">
        <v>42968</v>
      </c>
      <c r="B714" t="s">
        <v>28</v>
      </c>
      <c r="C714" t="s">
        <v>248</v>
      </c>
      <c r="D714" t="s">
        <v>156</v>
      </c>
      <c r="E714" t="s">
        <v>249</v>
      </c>
      <c r="F714" s="7">
        <v>1005040400</v>
      </c>
      <c r="G714" t="str">
        <f>VLOOKUP(F714,'группы товаров'!$A$1:$C$88,2,0)</f>
        <v>Ласточка</v>
      </c>
      <c r="H714" t="str">
        <f>VLOOKUP(Таблица1[[#This Row],[Код товара]],Группа_Товаров,3,0)</f>
        <v>Глазированные</v>
      </c>
      <c r="I714" t="s">
        <v>8</v>
      </c>
      <c r="J714">
        <v>3</v>
      </c>
      <c r="K714" s="6">
        <v>287.30279999999999</v>
      </c>
      <c r="L714" s="6">
        <v>355.35</v>
      </c>
      <c r="M714" s="23">
        <f>Таблица1[[#This Row],[Сумма в ценах продажи]]-Таблица1[[#This Row],[Сумма в ценах закупки]]</f>
        <v>68.047200000000032</v>
      </c>
    </row>
    <row r="715" spans="1:13" hidden="1" x14ac:dyDescent="0.3">
      <c r="A715" s="16">
        <v>42968</v>
      </c>
      <c r="B715" t="s">
        <v>9</v>
      </c>
      <c r="C715" t="s">
        <v>488</v>
      </c>
      <c r="D715" t="s">
        <v>291</v>
      </c>
      <c r="E715" t="s">
        <v>331</v>
      </c>
      <c r="F715" s="7">
        <v>1005244300</v>
      </c>
      <c r="G715" t="str">
        <f>VLOOKUP(F715,'группы товаров'!$A$1:$C$88,2,0)</f>
        <v>Ореховые</v>
      </c>
      <c r="H715" t="str">
        <f>VLOOKUP(Таблица1[[#This Row],[Код товара]],Группа_Товаров,3,0)</f>
        <v>Кремовые</v>
      </c>
      <c r="I715" t="s">
        <v>8</v>
      </c>
      <c r="J715">
        <v>3.5</v>
      </c>
      <c r="K715" s="6">
        <v>301.27019999999999</v>
      </c>
      <c r="L715" s="6">
        <v>372.12</v>
      </c>
      <c r="M715" s="23">
        <f>Таблица1[[#This Row],[Сумма в ценах продажи]]-Таблица1[[#This Row],[Сумма в ценах закупки]]</f>
        <v>70.849800000000016</v>
      </c>
    </row>
    <row r="716" spans="1:13" hidden="1" x14ac:dyDescent="0.3">
      <c r="A716" s="16">
        <v>42968</v>
      </c>
      <c r="B716" t="s">
        <v>28</v>
      </c>
      <c r="C716" t="s">
        <v>244</v>
      </c>
      <c r="D716" t="s">
        <v>134</v>
      </c>
      <c r="E716" t="s">
        <v>245</v>
      </c>
      <c r="F716" s="7">
        <v>1005712005</v>
      </c>
      <c r="G716" t="str">
        <f>VLOOKUP(F716,'группы товаров'!$A$1:$C$88,2,0)</f>
        <v>Золотой теленок</v>
      </c>
      <c r="H716" t="str">
        <f>VLOOKUP(Таблица1[[#This Row],[Код товара]],Группа_Товаров,3,0)</f>
        <v>Глазированные</v>
      </c>
      <c r="I716" t="s">
        <v>8</v>
      </c>
      <c r="J716">
        <v>5</v>
      </c>
      <c r="K716" s="6">
        <v>393.09950000000003</v>
      </c>
      <c r="L716" s="6">
        <v>477.25</v>
      </c>
      <c r="M716" s="23">
        <f>Таблица1[[#This Row],[Сумма в ценах продажи]]-Таблица1[[#This Row],[Сумма в ценах закупки]]</f>
        <v>84.150499999999965</v>
      </c>
    </row>
    <row r="717" spans="1:13" hidden="1" x14ac:dyDescent="0.3">
      <c r="A717" s="16">
        <v>42968</v>
      </c>
      <c r="B717" t="s">
        <v>28</v>
      </c>
      <c r="C717" t="s">
        <v>524</v>
      </c>
      <c r="D717" t="s">
        <v>291</v>
      </c>
      <c r="E717" t="s">
        <v>525</v>
      </c>
      <c r="F717" s="7">
        <v>1005040900</v>
      </c>
      <c r="G717" t="str">
        <f>VLOOKUP(F717,'группы товаров'!$A$1:$C$88,2,0)</f>
        <v xml:space="preserve">Ромашка </v>
      </c>
      <c r="H717" t="str">
        <f>VLOOKUP(Таблица1[[#This Row],[Код товара]],Группа_Товаров,3,0)</f>
        <v>Глазированные</v>
      </c>
      <c r="I717" t="s">
        <v>8</v>
      </c>
      <c r="J717">
        <v>8</v>
      </c>
      <c r="K717" s="6">
        <v>427.32960000000003</v>
      </c>
      <c r="L717" s="6">
        <v>515.20000000000005</v>
      </c>
      <c r="M717" s="23">
        <f>Таблица1[[#This Row],[Сумма в ценах продажи]]-Таблица1[[#This Row],[Сумма в ценах закупки]]</f>
        <v>87.870400000000018</v>
      </c>
    </row>
    <row r="718" spans="1:13" hidden="1" x14ac:dyDescent="0.3">
      <c r="A718" s="16">
        <v>42968</v>
      </c>
      <c r="B718" t="s">
        <v>28</v>
      </c>
      <c r="C718" t="s">
        <v>262</v>
      </c>
      <c r="D718" t="s">
        <v>134</v>
      </c>
      <c r="E718" t="s">
        <v>263</v>
      </c>
      <c r="F718" s="5">
        <v>20100</v>
      </c>
      <c r="G718" t="str">
        <f>VLOOKUP(F718,'группы товаров'!$A$1:$C$88,2,0)</f>
        <v xml:space="preserve">Карамель дюшес </v>
      </c>
      <c r="H718" t="str">
        <f>VLOOKUP(Таблица1[[#This Row],[Код товара]],Группа_Товаров,3,0)</f>
        <v>Леденцовая</v>
      </c>
      <c r="I718" t="s">
        <v>8</v>
      </c>
      <c r="J718">
        <v>8</v>
      </c>
      <c r="K718" s="6">
        <v>426.85680000000002</v>
      </c>
      <c r="L718" s="6">
        <v>515.20000000000005</v>
      </c>
      <c r="M718" s="23">
        <f>Таблица1[[#This Row],[Сумма в ценах продажи]]-Таблица1[[#This Row],[Сумма в ценах закупки]]</f>
        <v>88.343200000000024</v>
      </c>
    </row>
    <row r="719" spans="1:13" hidden="1" x14ac:dyDescent="0.3">
      <c r="A719" s="16">
        <v>42968</v>
      </c>
      <c r="B719" t="s">
        <v>9</v>
      </c>
      <c r="C719" t="s">
        <v>138</v>
      </c>
      <c r="D719" t="s">
        <v>134</v>
      </c>
      <c r="E719" t="s">
        <v>139</v>
      </c>
      <c r="F719" s="7">
        <v>573100</v>
      </c>
      <c r="G719" t="str">
        <f>VLOOKUP(F719,'группы товаров'!$A$1:$C$88,2,0)</f>
        <v xml:space="preserve">Пчелка </v>
      </c>
      <c r="H719" t="str">
        <f>VLOOKUP(Таблица1[[#This Row],[Код товара]],Группа_Товаров,3,0)</f>
        <v>Желейные</v>
      </c>
      <c r="I719" t="s">
        <v>8</v>
      </c>
      <c r="J719">
        <v>2.2999999999999998</v>
      </c>
      <c r="K719" s="6">
        <v>658.18</v>
      </c>
      <c r="L719" s="6">
        <v>748.7</v>
      </c>
      <c r="M719" s="23">
        <f>Таблица1[[#This Row],[Сумма в ценах продажи]]-Таблица1[[#This Row],[Сумма в ценах закупки]]</f>
        <v>90.520000000000095</v>
      </c>
    </row>
    <row r="720" spans="1:13" hidden="1" x14ac:dyDescent="0.3">
      <c r="A720" s="16">
        <v>42968</v>
      </c>
      <c r="B720" t="s">
        <v>21</v>
      </c>
      <c r="C720" t="s">
        <v>136</v>
      </c>
      <c r="D720" t="s">
        <v>131</v>
      </c>
      <c r="E720" t="s">
        <v>137</v>
      </c>
      <c r="F720" s="7">
        <v>1005040600</v>
      </c>
      <c r="G720" t="str">
        <f>VLOOKUP(F720,'группы товаров'!$A$1:$C$88,2,0)</f>
        <v xml:space="preserve">Морская звезда </v>
      </c>
      <c r="H720" t="str">
        <f>VLOOKUP(Таблица1[[#This Row],[Код товара]],Группа_Товаров,3,0)</f>
        <v>Глазированные</v>
      </c>
      <c r="I720" t="s">
        <v>8</v>
      </c>
      <c r="J720">
        <v>5</v>
      </c>
      <c r="K720" s="6">
        <v>476.976</v>
      </c>
      <c r="L720" s="6">
        <v>575.04999999999995</v>
      </c>
      <c r="M720" s="23">
        <f>Таблица1[[#This Row],[Сумма в ценах продажи]]-Таблица1[[#This Row],[Сумма в ценах закупки]]</f>
        <v>98.073999999999955</v>
      </c>
    </row>
    <row r="721" spans="1:13" hidden="1" x14ac:dyDescent="0.3">
      <c r="A721" s="16">
        <v>42968</v>
      </c>
      <c r="B721" t="s">
        <v>9</v>
      </c>
      <c r="C721" t="s">
        <v>252</v>
      </c>
      <c r="D721" t="s">
        <v>134</v>
      </c>
      <c r="E721" t="s">
        <v>253</v>
      </c>
      <c r="F721" s="8">
        <v>210000</v>
      </c>
      <c r="G721" t="str">
        <f>VLOOKUP(F721,'группы товаров'!$A$1:$C$88,2,0)</f>
        <v>Сливки-апельсин</v>
      </c>
      <c r="H721" t="str">
        <f>VLOOKUP(Таблица1[[#This Row],[Код товара]],Группа_Товаров,3,0)</f>
        <v>Отливная</v>
      </c>
      <c r="I721" t="s">
        <v>8</v>
      </c>
      <c r="J721">
        <v>24</v>
      </c>
      <c r="K721" s="6">
        <v>1281.8768</v>
      </c>
      <c r="L721" s="6">
        <v>1452.72</v>
      </c>
      <c r="M721" s="23">
        <f>Таблица1[[#This Row],[Сумма в ценах продажи]]-Таблица1[[#This Row],[Сумма в ценах закупки]]</f>
        <v>170.84320000000002</v>
      </c>
    </row>
    <row r="722" spans="1:13" hidden="1" x14ac:dyDescent="0.3">
      <c r="A722" s="16">
        <v>42968</v>
      </c>
      <c r="B722" t="s">
        <v>9</v>
      </c>
      <c r="C722" t="s">
        <v>160</v>
      </c>
      <c r="D722" t="s">
        <v>134</v>
      </c>
      <c r="E722" t="s">
        <v>161</v>
      </c>
      <c r="F722" s="7">
        <v>1005712010</v>
      </c>
      <c r="G722" t="str">
        <f>VLOOKUP(F722,'группы товаров'!$A$1:$C$88,2,0)</f>
        <v>Сказочный мишка</v>
      </c>
      <c r="H722" t="str">
        <f>VLOOKUP(Таблица1[[#This Row],[Код товара]],Группа_Товаров,3,0)</f>
        <v>Глазированные</v>
      </c>
      <c r="I722" t="s">
        <v>8</v>
      </c>
      <c r="J722">
        <v>9</v>
      </c>
      <c r="K722" s="6">
        <v>1240.6464000000001</v>
      </c>
      <c r="L722" s="6">
        <v>1413.72</v>
      </c>
      <c r="M722" s="23">
        <f>Таблица1[[#This Row],[Сумма в ценах продажи]]-Таблица1[[#This Row],[Сумма в ценах закупки]]</f>
        <v>173.07359999999994</v>
      </c>
    </row>
    <row r="723" spans="1:13" hidden="1" x14ac:dyDescent="0.3">
      <c r="A723" s="16">
        <v>42968</v>
      </c>
      <c r="B723" t="s">
        <v>7</v>
      </c>
      <c r="C723" t="s">
        <v>181</v>
      </c>
      <c r="D723" t="s">
        <v>134</v>
      </c>
      <c r="E723" t="s">
        <v>182</v>
      </c>
      <c r="F723" s="5">
        <v>190000</v>
      </c>
      <c r="G723" t="str">
        <f>VLOOKUP(F723,'группы товаров'!$A$1:$C$88,2,0)</f>
        <v>Капри молоко</v>
      </c>
      <c r="H723" t="str">
        <f>VLOOKUP(Таблица1[[#This Row],[Код товара]],Группа_Товаров,3,0)</f>
        <v>Отливная</v>
      </c>
      <c r="I723" t="s">
        <v>8</v>
      </c>
      <c r="J723">
        <v>20</v>
      </c>
      <c r="K723" s="6">
        <v>1556.652</v>
      </c>
      <c r="L723" s="6">
        <v>1779.2</v>
      </c>
      <c r="M723" s="23">
        <f>Таблица1[[#This Row],[Сумма в ценах продажи]]-Таблица1[[#This Row],[Сумма в ценах закупки]]</f>
        <v>222.548</v>
      </c>
    </row>
    <row r="724" spans="1:13" hidden="1" x14ac:dyDescent="0.3">
      <c r="A724" s="16">
        <v>42968</v>
      </c>
      <c r="B724" t="s">
        <v>11</v>
      </c>
      <c r="C724" t="s">
        <v>149</v>
      </c>
      <c r="D724" t="s">
        <v>134</v>
      </c>
      <c r="E724" t="s">
        <v>150</v>
      </c>
      <c r="F724" s="7">
        <v>1005712305</v>
      </c>
      <c r="G724" t="str">
        <f>VLOOKUP(F724,'группы товаров'!$A$1:$C$88,2,0)</f>
        <v>Золотой шедевр</v>
      </c>
      <c r="H724" t="str">
        <f>VLOOKUP(Таблица1[[#This Row],[Код товара]],Группа_Товаров,3,0)</f>
        <v>Глазированные</v>
      </c>
      <c r="I724" t="s">
        <v>8</v>
      </c>
      <c r="J724">
        <v>60</v>
      </c>
      <c r="K724" s="6">
        <v>5833.6680000000006</v>
      </c>
      <c r="L724" s="6">
        <v>6462</v>
      </c>
      <c r="M724" s="23">
        <f>Таблица1[[#This Row],[Сумма в ценах продажи]]-Таблица1[[#This Row],[Сумма в ценах закупки]]</f>
        <v>628.33199999999943</v>
      </c>
    </row>
    <row r="725" spans="1:13" hidden="1" x14ac:dyDescent="0.3">
      <c r="A725" s="16">
        <v>42965</v>
      </c>
      <c r="B725" t="s">
        <v>10</v>
      </c>
      <c r="C725" t="s">
        <v>160</v>
      </c>
      <c r="D725" t="s">
        <v>134</v>
      </c>
      <c r="E725" t="s">
        <v>161</v>
      </c>
      <c r="F725" s="7">
        <v>1005040500</v>
      </c>
      <c r="G725" t="str">
        <f>VLOOKUP(F725,'группы товаров'!$A$1:$C$88,2,0)</f>
        <v>Пилот</v>
      </c>
      <c r="H725" t="str">
        <f>VLOOKUP(Таблица1[[#This Row],[Код товара]],Группа_Товаров,3,0)</f>
        <v>Глазированные</v>
      </c>
      <c r="I725" t="s">
        <v>8</v>
      </c>
      <c r="J725">
        <v>0.46</v>
      </c>
      <c r="K725" s="6">
        <v>139.82040000000001</v>
      </c>
      <c r="L725" s="6">
        <v>180.78</v>
      </c>
      <c r="M725" s="23">
        <f>Таблица1[[#This Row],[Сумма в ценах продажи]]-Таблица1[[#This Row],[Сумма в ценах закупки]]</f>
        <v>40.959599999999995</v>
      </c>
    </row>
    <row r="726" spans="1:13" hidden="1" x14ac:dyDescent="0.3">
      <c r="A726" s="16">
        <v>42965</v>
      </c>
      <c r="B726" t="s">
        <v>21</v>
      </c>
      <c r="C726" t="s">
        <v>153</v>
      </c>
      <c r="D726" t="s">
        <v>134</v>
      </c>
      <c r="E726" t="s">
        <v>154</v>
      </c>
      <c r="F726" s="5">
        <v>1005040600</v>
      </c>
      <c r="G726" t="str">
        <f>VLOOKUP(F726,'группы товаров'!$A$1:$C$88,2,0)</f>
        <v xml:space="preserve">Морская звезда </v>
      </c>
      <c r="H726" t="str">
        <f>VLOOKUP(Таблица1[[#This Row],[Код товара]],Группа_Товаров,3,0)</f>
        <v>Глазированные</v>
      </c>
      <c r="I726" t="s">
        <v>8</v>
      </c>
      <c r="J726">
        <v>3</v>
      </c>
      <c r="K726" s="6">
        <v>214.65</v>
      </c>
      <c r="L726" s="6">
        <v>258.75</v>
      </c>
      <c r="M726" s="23">
        <f>Таблица1[[#This Row],[Сумма в ценах продажи]]-Таблица1[[#This Row],[Сумма в ценах закупки]]</f>
        <v>44.099999999999994</v>
      </c>
    </row>
    <row r="727" spans="1:13" hidden="1" x14ac:dyDescent="0.3">
      <c r="A727" s="16">
        <v>42965</v>
      </c>
      <c r="B727" t="s">
        <v>17</v>
      </c>
      <c r="C727" t="s">
        <v>254</v>
      </c>
      <c r="D727" t="s">
        <v>131</v>
      </c>
      <c r="E727" t="s">
        <v>255</v>
      </c>
      <c r="F727" s="8">
        <v>210100</v>
      </c>
      <c r="G727" t="str">
        <f>VLOOKUP(F727,'группы товаров'!$A$1:$C$88,2,0)</f>
        <v>Сливки-малина</v>
      </c>
      <c r="H727" t="str">
        <f>VLOOKUP(Таблица1[[#This Row],[Код товара]],Группа_Товаров,3,0)</f>
        <v>Отливная</v>
      </c>
      <c r="I727" t="s">
        <v>8</v>
      </c>
      <c r="J727">
        <v>1.32</v>
      </c>
      <c r="K727" s="6">
        <v>200.28360000000001</v>
      </c>
      <c r="L727" s="6">
        <v>246.36</v>
      </c>
      <c r="M727" s="23">
        <f>Таблица1[[#This Row],[Сумма в ценах продажи]]-Таблица1[[#This Row],[Сумма в ценах закупки]]</f>
        <v>46.076400000000007</v>
      </c>
    </row>
    <row r="728" spans="1:13" hidden="1" x14ac:dyDescent="0.3">
      <c r="A728" s="16">
        <v>42965</v>
      </c>
      <c r="B728" t="s">
        <v>17</v>
      </c>
      <c r="C728" t="s">
        <v>254</v>
      </c>
      <c r="D728" t="s">
        <v>131</v>
      </c>
      <c r="E728" t="s">
        <v>255</v>
      </c>
      <c r="F728" s="7">
        <v>1005040500</v>
      </c>
      <c r="G728" t="str">
        <f>VLOOKUP(F728,'группы товаров'!$A$1:$C$88,2,0)</f>
        <v>Пилот</v>
      </c>
      <c r="H728" t="str">
        <f>VLOOKUP(Таблица1[[#This Row],[Код товара]],Группа_Товаров,3,0)</f>
        <v>Глазированные</v>
      </c>
      <c r="I728" t="s">
        <v>8</v>
      </c>
      <c r="J728">
        <v>1.32</v>
      </c>
      <c r="K728" s="6">
        <v>200.27940000000001</v>
      </c>
      <c r="L728" s="6">
        <v>246.36</v>
      </c>
      <c r="M728" s="23">
        <f>Таблица1[[#This Row],[Сумма в ценах продажи]]-Таблица1[[#This Row],[Сумма в ценах закупки]]</f>
        <v>46.080600000000004</v>
      </c>
    </row>
    <row r="729" spans="1:13" hidden="1" x14ac:dyDescent="0.3">
      <c r="A729" s="16">
        <v>42965</v>
      </c>
      <c r="B729" t="s">
        <v>9</v>
      </c>
      <c r="C729" t="s">
        <v>183</v>
      </c>
      <c r="D729" t="s">
        <v>156</v>
      </c>
      <c r="E729" t="s">
        <v>184</v>
      </c>
      <c r="F729" s="7">
        <v>1005244000</v>
      </c>
      <c r="G729" t="str">
        <f>VLOOKUP(F729,'группы товаров'!$A$1:$C$88,2,0)</f>
        <v>Кофейные</v>
      </c>
      <c r="H729" t="str">
        <f>VLOOKUP(Таблица1[[#This Row],[Код товара]],Группа_Товаров,3,0)</f>
        <v>Кремовые</v>
      </c>
      <c r="I729" t="s">
        <v>8</v>
      </c>
      <c r="J729">
        <v>2.64</v>
      </c>
      <c r="K729" s="6">
        <v>400.5564</v>
      </c>
      <c r="L729" s="6">
        <v>455.64</v>
      </c>
      <c r="M729" s="23">
        <f>Таблица1[[#This Row],[Сумма в ценах продажи]]-Таблица1[[#This Row],[Сумма в ценах закупки]]</f>
        <v>55.08359999999999</v>
      </c>
    </row>
    <row r="730" spans="1:13" hidden="1" x14ac:dyDescent="0.3">
      <c r="A730" s="16">
        <v>42965</v>
      </c>
      <c r="B730" t="s">
        <v>17</v>
      </c>
      <c r="C730" t="s">
        <v>167</v>
      </c>
      <c r="D730" t="s">
        <v>134</v>
      </c>
      <c r="E730" t="s">
        <v>168</v>
      </c>
      <c r="F730" s="7">
        <v>1005040800</v>
      </c>
      <c r="G730" t="str">
        <f>VLOOKUP(F730,'группы товаров'!$A$1:$C$88,2,0)</f>
        <v>Бим-Бом</v>
      </c>
      <c r="H730" t="str">
        <f>VLOOKUP(Таблица1[[#This Row],[Код товара]],Группа_Товаров,3,0)</f>
        <v>Глазированные</v>
      </c>
      <c r="I730" t="s">
        <v>8</v>
      </c>
      <c r="J730">
        <v>1.32</v>
      </c>
      <c r="K730" s="6">
        <v>240.34440000000001</v>
      </c>
      <c r="L730" s="6">
        <v>295.62</v>
      </c>
      <c r="M730" s="23">
        <f>Таблица1[[#This Row],[Сумма в ценах продажи]]-Таблица1[[#This Row],[Сумма в ценах закупки]]</f>
        <v>55.275599999999997</v>
      </c>
    </row>
    <row r="731" spans="1:13" hidden="1" x14ac:dyDescent="0.3">
      <c r="A731" s="16">
        <v>42965</v>
      </c>
      <c r="B731" t="s">
        <v>9</v>
      </c>
      <c r="C731" t="s">
        <v>155</v>
      </c>
      <c r="D731" t="s">
        <v>156</v>
      </c>
      <c r="E731" t="s">
        <v>157</v>
      </c>
      <c r="F731" s="5">
        <v>20000</v>
      </c>
      <c r="G731" t="str">
        <f>VLOOKUP(F731,'группы товаров'!$A$1:$C$88,2,0)</f>
        <v>Карамель барбарис</v>
      </c>
      <c r="H731" t="str">
        <f>VLOOKUP(Таблица1[[#This Row],[Код товара]],Группа_Товаров,3,0)</f>
        <v>Леденцовая</v>
      </c>
      <c r="I731" t="s">
        <v>8</v>
      </c>
      <c r="J731">
        <v>8</v>
      </c>
      <c r="K731" s="6">
        <v>427.36560000000003</v>
      </c>
      <c r="L731" s="6">
        <v>486</v>
      </c>
      <c r="M731" s="23">
        <f>Таблица1[[#This Row],[Сумма в ценах продажи]]-Таблица1[[#This Row],[Сумма в ценах закупки]]</f>
        <v>58.634399999999971</v>
      </c>
    </row>
    <row r="732" spans="1:13" hidden="1" x14ac:dyDescent="0.3">
      <c r="A732" s="16">
        <v>42965</v>
      </c>
      <c r="B732" t="s">
        <v>7</v>
      </c>
      <c r="C732" t="s">
        <v>142</v>
      </c>
      <c r="D732" t="s">
        <v>134</v>
      </c>
      <c r="E732" t="s">
        <v>143</v>
      </c>
      <c r="F732" s="5">
        <v>20000</v>
      </c>
      <c r="G732" t="str">
        <f>VLOOKUP(F732,'группы товаров'!$A$1:$C$88,2,0)</f>
        <v>Карамель барбарис</v>
      </c>
      <c r="H732" t="str">
        <f>VLOOKUP(Таблица1[[#This Row],[Код товара]],Группа_Товаров,3,0)</f>
        <v>Леденцовая</v>
      </c>
      <c r="I732" t="s">
        <v>8</v>
      </c>
      <c r="J732">
        <v>8</v>
      </c>
      <c r="K732" s="6">
        <v>427.36160000000001</v>
      </c>
      <c r="L732" s="6">
        <v>486</v>
      </c>
      <c r="M732" s="23">
        <f>Таблица1[[#This Row],[Сумма в ценах продажи]]-Таблица1[[#This Row],[Сумма в ценах закупки]]</f>
        <v>58.63839999999999</v>
      </c>
    </row>
    <row r="733" spans="1:13" hidden="1" x14ac:dyDescent="0.3">
      <c r="A733" s="16">
        <v>42965</v>
      </c>
      <c r="B733" t="s">
        <v>7</v>
      </c>
      <c r="C733" t="s">
        <v>242</v>
      </c>
      <c r="D733" t="s">
        <v>134</v>
      </c>
      <c r="E733" t="s">
        <v>243</v>
      </c>
      <c r="F733" s="5">
        <v>1005274600</v>
      </c>
      <c r="G733" t="str">
        <f>VLOOKUP(F733,'группы товаров'!$A$1:$C$88,2,0)</f>
        <v>Какао со сливками</v>
      </c>
      <c r="H733" t="str">
        <f>VLOOKUP(Таблица1[[#This Row],[Код товара]],Группа_Товаров,3,0)</f>
        <v>Кремовые</v>
      </c>
      <c r="I733" t="s">
        <v>8</v>
      </c>
      <c r="J733">
        <v>3.5</v>
      </c>
      <c r="K733" s="6">
        <v>684.38510000000008</v>
      </c>
      <c r="L733" s="6">
        <v>778.43499999999995</v>
      </c>
      <c r="M733" s="23">
        <f>Таблица1[[#This Row],[Сумма в ценах продажи]]-Таблица1[[#This Row],[Сумма в ценах закупки]]</f>
        <v>94.049899999999866</v>
      </c>
    </row>
    <row r="734" spans="1:13" hidden="1" x14ac:dyDescent="0.3">
      <c r="A734" s="16">
        <v>42965</v>
      </c>
      <c r="B734" t="s">
        <v>9</v>
      </c>
      <c r="C734" t="s">
        <v>288</v>
      </c>
      <c r="D734" t="s">
        <v>134</v>
      </c>
      <c r="E734" t="s">
        <v>289</v>
      </c>
      <c r="F734" s="5">
        <v>5162402</v>
      </c>
      <c r="G734" t="str">
        <f>VLOOKUP(F734,'группы товаров'!$A$1:$C$88,2,0)</f>
        <v>Лимонно-апельсиновый</v>
      </c>
      <c r="H734" t="str">
        <f>VLOOKUP(Таблица1[[#This Row],[Код товара]],Группа_Товаров,3,0)</f>
        <v>Отливная</v>
      </c>
      <c r="I734" t="s">
        <v>8</v>
      </c>
      <c r="J734">
        <v>6.4</v>
      </c>
      <c r="K734" s="6">
        <v>513.11200000000008</v>
      </c>
      <c r="L734" s="6">
        <v>607.20000000000005</v>
      </c>
      <c r="M734" s="23">
        <f>Таблица1[[#This Row],[Сумма в ценах продажи]]-Таблица1[[#This Row],[Сумма в ценах закупки]]</f>
        <v>94.087999999999965</v>
      </c>
    </row>
    <row r="735" spans="1:13" hidden="1" x14ac:dyDescent="0.3">
      <c r="A735" s="16">
        <v>42965</v>
      </c>
      <c r="B735" t="s">
        <v>23</v>
      </c>
      <c r="C735" t="s">
        <v>226</v>
      </c>
      <c r="D735" t="s">
        <v>134</v>
      </c>
      <c r="E735" t="s">
        <v>227</v>
      </c>
      <c r="F735" s="7">
        <v>1005040400</v>
      </c>
      <c r="G735" t="str">
        <f>VLOOKUP(F735,'группы товаров'!$A$1:$C$88,2,0)</f>
        <v>Ласточка</v>
      </c>
      <c r="H735" t="str">
        <f>VLOOKUP(Таблица1[[#This Row],[Код товара]],Группа_Товаров,3,0)</f>
        <v>Глазированные</v>
      </c>
      <c r="I735" t="s">
        <v>8</v>
      </c>
      <c r="J735">
        <v>5</v>
      </c>
      <c r="K735" s="6">
        <v>476.976</v>
      </c>
      <c r="L735" s="6">
        <v>575.04999999999995</v>
      </c>
      <c r="M735" s="23">
        <f>Таблица1[[#This Row],[Сумма в ценах продажи]]-Таблица1[[#This Row],[Сумма в ценах закупки]]</f>
        <v>98.073999999999955</v>
      </c>
    </row>
    <row r="736" spans="1:13" hidden="1" x14ac:dyDescent="0.3">
      <c r="A736" s="16">
        <v>42965</v>
      </c>
      <c r="B736" t="s">
        <v>17</v>
      </c>
      <c r="C736" t="s">
        <v>185</v>
      </c>
      <c r="D736" t="s">
        <v>134</v>
      </c>
      <c r="E736" t="s">
        <v>186</v>
      </c>
      <c r="F736" s="7">
        <v>170000</v>
      </c>
      <c r="G736" t="str">
        <f>VLOOKUP(F736,'группы товаров'!$A$1:$C$88,2,0)</f>
        <v>Лайм</v>
      </c>
      <c r="H736" t="str">
        <f>VLOOKUP(Таблица1[[#This Row],[Код товара]],Группа_Товаров,3,0)</f>
        <v>Желейные</v>
      </c>
      <c r="I736" t="s">
        <v>8</v>
      </c>
      <c r="J736">
        <v>5</v>
      </c>
      <c r="K736" s="6">
        <v>382.32</v>
      </c>
      <c r="L736" s="6">
        <v>480.95</v>
      </c>
      <c r="M736" s="23">
        <f>Таблица1[[#This Row],[Сумма в ценах продажи]]-Таблица1[[#This Row],[Сумма в ценах закупки]]</f>
        <v>98.63</v>
      </c>
    </row>
    <row r="737" spans="1:13" hidden="1" x14ac:dyDescent="0.3">
      <c r="A737" s="16">
        <v>42965</v>
      </c>
      <c r="B737" t="s">
        <v>17</v>
      </c>
      <c r="C737" t="s">
        <v>153</v>
      </c>
      <c r="D737" t="s">
        <v>134</v>
      </c>
      <c r="E737" t="s">
        <v>154</v>
      </c>
      <c r="F737" s="7">
        <v>1005040200</v>
      </c>
      <c r="G737" t="str">
        <f>VLOOKUP(F737,'группы товаров'!$A$1:$C$88,2,0)</f>
        <v xml:space="preserve">Южный вечер </v>
      </c>
      <c r="H737" t="str">
        <f>VLOOKUP(Таблица1[[#This Row],[Код товара]],Группа_Товаров,3,0)</f>
        <v>Глазированные</v>
      </c>
      <c r="I737" t="s">
        <v>8</v>
      </c>
      <c r="J737">
        <v>5</v>
      </c>
      <c r="K737" s="6">
        <v>476.87450000000001</v>
      </c>
      <c r="L737" s="6">
        <v>586.54999999999995</v>
      </c>
      <c r="M737" s="23">
        <f>Таблица1[[#This Row],[Сумма в ценах продажи]]-Таблица1[[#This Row],[Сумма в ценах закупки]]</f>
        <v>109.67549999999994</v>
      </c>
    </row>
    <row r="738" spans="1:13" hidden="1" x14ac:dyDescent="0.3">
      <c r="A738" s="16">
        <v>42965</v>
      </c>
      <c r="B738" t="s">
        <v>9</v>
      </c>
      <c r="C738" t="s">
        <v>242</v>
      </c>
      <c r="D738" t="s">
        <v>134</v>
      </c>
      <c r="E738" t="s">
        <v>243</v>
      </c>
      <c r="F738" s="7">
        <v>20000</v>
      </c>
      <c r="G738" t="str">
        <f>VLOOKUP(F738,'группы товаров'!$A$1:$C$88,2,0)</f>
        <v>Карамель барбарис</v>
      </c>
      <c r="H738" t="str">
        <f>VLOOKUP(Таблица1[[#This Row],[Код товара]],Группа_Товаров,3,0)</f>
        <v>Леденцовая</v>
      </c>
      <c r="I738" t="s">
        <v>8</v>
      </c>
      <c r="J738">
        <v>7.68</v>
      </c>
      <c r="K738" s="6">
        <v>777.34080000000006</v>
      </c>
      <c r="L738" s="6">
        <v>958.08</v>
      </c>
      <c r="M738" s="23">
        <f>Таблица1[[#This Row],[Сумма в ценах продажи]]-Таблица1[[#This Row],[Сумма в ценах закупки]]</f>
        <v>180.73919999999998</v>
      </c>
    </row>
    <row r="739" spans="1:13" hidden="1" x14ac:dyDescent="0.3">
      <c r="A739" s="16">
        <v>42965</v>
      </c>
      <c r="B739" t="s">
        <v>11</v>
      </c>
      <c r="C739" t="s">
        <v>171</v>
      </c>
      <c r="D739" t="s">
        <v>131</v>
      </c>
      <c r="E739" t="s">
        <v>172</v>
      </c>
      <c r="F739" s="7">
        <v>1005212000</v>
      </c>
      <c r="G739" t="str">
        <f>VLOOKUP(F739,'группы товаров'!$A$1:$C$88,2,0)</f>
        <v xml:space="preserve">Знаки Зодиака </v>
      </c>
      <c r="H739" t="str">
        <f>VLOOKUP(Таблица1[[#This Row],[Код товара]],Группа_Товаров,3,0)</f>
        <v>Вафельные</v>
      </c>
      <c r="I739" t="s">
        <v>8</v>
      </c>
      <c r="J739">
        <v>11.5</v>
      </c>
      <c r="K739" s="6">
        <v>2720.44</v>
      </c>
      <c r="L739" s="6">
        <v>2981.375</v>
      </c>
      <c r="M739" s="23">
        <f>Таблица1[[#This Row],[Сумма в ценах продажи]]-Таблица1[[#This Row],[Сумма в ценах закупки]]</f>
        <v>260.93499999999995</v>
      </c>
    </row>
    <row r="740" spans="1:13" hidden="1" x14ac:dyDescent="0.3">
      <c r="A740" s="16">
        <v>42965</v>
      </c>
      <c r="B740" t="s">
        <v>9</v>
      </c>
      <c r="C740" t="s">
        <v>352</v>
      </c>
      <c r="D740" t="s">
        <v>353</v>
      </c>
      <c r="E740" t="s">
        <v>354</v>
      </c>
      <c r="F740" s="7">
        <v>1005300000</v>
      </c>
      <c r="G740" t="str">
        <f>VLOOKUP(F740,'группы товаров'!$A$1:$C$88,2,0)</f>
        <v>Нежные</v>
      </c>
      <c r="H740" t="str">
        <f>VLOOKUP(Таблица1[[#This Row],[Код товара]],Группа_Товаров,3,0)</f>
        <v>Кремовые</v>
      </c>
      <c r="I740" t="s">
        <v>8</v>
      </c>
      <c r="J740">
        <v>40</v>
      </c>
      <c r="K740" s="6">
        <v>2136.7568000000001</v>
      </c>
      <c r="L740" s="6">
        <v>2421.1999999999998</v>
      </c>
      <c r="M740" s="23">
        <f>Таблица1[[#This Row],[Сумма в ценах продажи]]-Таблица1[[#This Row],[Сумма в ценах закупки]]</f>
        <v>284.44319999999971</v>
      </c>
    </row>
    <row r="741" spans="1:13" hidden="1" x14ac:dyDescent="0.3">
      <c r="A741" s="16">
        <v>42965</v>
      </c>
      <c r="B741" t="s">
        <v>9</v>
      </c>
      <c r="C741" t="s">
        <v>262</v>
      </c>
      <c r="D741" t="s">
        <v>134</v>
      </c>
      <c r="E741" t="s">
        <v>263</v>
      </c>
      <c r="F741" s="7">
        <v>260200</v>
      </c>
      <c r="G741" t="str">
        <f>VLOOKUP(F741,'группы товаров'!$A$1:$C$88,2,0)</f>
        <v>Медовая дыня</v>
      </c>
      <c r="H741" t="str">
        <f>VLOOKUP(Таблица1[[#This Row],[Код товара]],Группа_Товаров,3,0)</f>
        <v>Отливная</v>
      </c>
      <c r="I741" t="s">
        <v>8</v>
      </c>
      <c r="J741">
        <v>12.5</v>
      </c>
      <c r="K741" s="6">
        <v>1705.4612000000002</v>
      </c>
      <c r="L741" s="6">
        <v>2007.125</v>
      </c>
      <c r="M741" s="23">
        <f>Таблица1[[#This Row],[Сумма в ценах продажи]]-Таблица1[[#This Row],[Сумма в ценах закупки]]</f>
        <v>301.66379999999981</v>
      </c>
    </row>
    <row r="742" spans="1:13" hidden="1" x14ac:dyDescent="0.3">
      <c r="A742" s="16">
        <v>42965</v>
      </c>
      <c r="B742" t="s">
        <v>17</v>
      </c>
      <c r="C742" t="s">
        <v>228</v>
      </c>
      <c r="D742" t="s">
        <v>134</v>
      </c>
      <c r="E742" t="s">
        <v>229</v>
      </c>
      <c r="F742" s="7">
        <v>1005186300</v>
      </c>
      <c r="G742" t="str">
        <f>VLOOKUP(F742,'группы товаров'!$A$1:$C$88,2,0)</f>
        <v>Мини  молоко</v>
      </c>
      <c r="H742" t="str">
        <f>VLOOKUP(Таблица1[[#This Row],[Код товара]],Группа_Товаров,3,0)</f>
        <v>Вафельные</v>
      </c>
      <c r="I742" t="s">
        <v>8</v>
      </c>
      <c r="J742">
        <v>4.3959999999999999</v>
      </c>
      <c r="K742" s="6">
        <v>1707.3644000000002</v>
      </c>
      <c r="L742" s="6">
        <v>2101.96</v>
      </c>
      <c r="M742" s="23">
        <f>Таблица1[[#This Row],[Сумма в ценах продажи]]-Таблица1[[#This Row],[Сумма в ценах закупки]]</f>
        <v>394.59559999999988</v>
      </c>
    </row>
    <row r="743" spans="1:13" hidden="1" x14ac:dyDescent="0.3">
      <c r="A743" s="16">
        <v>42964</v>
      </c>
      <c r="B743" t="s">
        <v>9</v>
      </c>
      <c r="C743" t="s">
        <v>478</v>
      </c>
      <c r="D743" t="s">
        <v>147</v>
      </c>
      <c r="E743" t="s">
        <v>479</v>
      </c>
      <c r="F743" s="5">
        <v>1005050300</v>
      </c>
      <c r="G743" t="str">
        <f>VLOOKUP(F743,'группы товаров'!$A$1:$C$88,2,0)</f>
        <v>Золотой шар</v>
      </c>
      <c r="H743" t="str">
        <f>VLOOKUP(Таблица1[[#This Row],[Код товара]],Группа_Товаров,3,0)</f>
        <v>Помадка</v>
      </c>
      <c r="I743" t="s">
        <v>8</v>
      </c>
      <c r="J743">
        <v>3.5</v>
      </c>
      <c r="K743" s="6">
        <v>375.5213</v>
      </c>
      <c r="L743" s="6">
        <v>398.72</v>
      </c>
      <c r="M743" s="23">
        <f>Таблица1[[#This Row],[Сумма в ценах продажи]]-Таблица1[[#This Row],[Сумма в ценах закупки]]</f>
        <v>23.198700000000031</v>
      </c>
    </row>
    <row r="744" spans="1:13" hidden="1" x14ac:dyDescent="0.3">
      <c r="A744" s="16">
        <v>42964</v>
      </c>
      <c r="B744" t="s">
        <v>7</v>
      </c>
      <c r="C744" t="s">
        <v>346</v>
      </c>
      <c r="D744" t="s">
        <v>156</v>
      </c>
      <c r="E744" t="s">
        <v>347</v>
      </c>
      <c r="F744" s="7">
        <v>190000</v>
      </c>
      <c r="G744" t="str">
        <f>VLOOKUP(F744,'группы товаров'!$A$1:$C$88,2,0)</f>
        <v>Капри молоко</v>
      </c>
      <c r="H744" t="str">
        <f>VLOOKUP(Таблица1[[#This Row],[Код товара]],Группа_Товаров,3,0)</f>
        <v>Отливная</v>
      </c>
      <c r="I744" t="s">
        <v>8</v>
      </c>
      <c r="J744">
        <v>2.52</v>
      </c>
      <c r="K744" s="6">
        <v>206.64</v>
      </c>
      <c r="L744" s="6">
        <v>234.78</v>
      </c>
      <c r="M744" s="23">
        <f>Таблица1[[#This Row],[Сумма в ценах продажи]]-Таблица1[[#This Row],[Сумма в ценах закупки]]</f>
        <v>28.140000000000015</v>
      </c>
    </row>
    <row r="745" spans="1:13" hidden="1" x14ac:dyDescent="0.3">
      <c r="A745" s="16">
        <v>42964</v>
      </c>
      <c r="B745" t="s">
        <v>10</v>
      </c>
      <c r="C745" t="s">
        <v>240</v>
      </c>
      <c r="D745" t="s">
        <v>156</v>
      </c>
      <c r="E745" t="s">
        <v>241</v>
      </c>
      <c r="F745" s="7">
        <v>1005712010</v>
      </c>
      <c r="G745" t="str">
        <f>VLOOKUP(F745,'группы товаров'!$A$1:$C$88,2,0)</f>
        <v>Сказочный мишка</v>
      </c>
      <c r="H745" t="str">
        <f>VLOOKUP(Таблица1[[#This Row],[Код товара]],Группа_Товаров,3,0)</f>
        <v>Глазированные</v>
      </c>
      <c r="I745" t="s">
        <v>8</v>
      </c>
      <c r="J745">
        <v>0.98</v>
      </c>
      <c r="K745" s="6">
        <v>281.399</v>
      </c>
      <c r="L745" s="6">
        <v>317.05</v>
      </c>
      <c r="M745" s="23">
        <f>Таблица1[[#This Row],[Сумма в ценах продажи]]-Таблица1[[#This Row],[Сумма в ценах закупки]]</f>
        <v>35.65100000000001</v>
      </c>
    </row>
    <row r="746" spans="1:13" hidden="1" x14ac:dyDescent="0.3">
      <c r="A746" s="16">
        <v>42964</v>
      </c>
      <c r="B746" t="s">
        <v>11</v>
      </c>
      <c r="C746" t="s">
        <v>165</v>
      </c>
      <c r="D746" t="s">
        <v>134</v>
      </c>
      <c r="E746" t="s">
        <v>166</v>
      </c>
      <c r="F746" s="7">
        <v>15000</v>
      </c>
      <c r="G746" t="str">
        <f>VLOOKUP(F746,'группы товаров'!$A$1:$C$88,2,0)</f>
        <v>Цитрусовый коктейль</v>
      </c>
      <c r="H746" t="str">
        <f>VLOOKUP(Таблица1[[#This Row],[Код товара]],Группа_Товаров,3,0)</f>
        <v>Отливная</v>
      </c>
      <c r="I746" t="s">
        <v>8</v>
      </c>
      <c r="J746">
        <v>3.5</v>
      </c>
      <c r="K746" s="6">
        <v>321.11560000000003</v>
      </c>
      <c r="L746" s="6">
        <v>358.57499999999999</v>
      </c>
      <c r="M746" s="23">
        <f>Таблица1[[#This Row],[Сумма в ценах продажи]]-Таблица1[[#This Row],[Сумма в ценах закупки]]</f>
        <v>37.45939999999996</v>
      </c>
    </row>
    <row r="747" spans="1:13" hidden="1" x14ac:dyDescent="0.3">
      <c r="A747" s="16">
        <v>42964</v>
      </c>
      <c r="B747" t="s">
        <v>17</v>
      </c>
      <c r="C747" t="s">
        <v>505</v>
      </c>
      <c r="D747" t="s">
        <v>147</v>
      </c>
      <c r="E747" t="s">
        <v>506</v>
      </c>
      <c r="F747" s="7">
        <v>1005040200</v>
      </c>
      <c r="G747" t="str">
        <f>VLOOKUP(F747,'группы товаров'!$A$1:$C$88,2,0)</f>
        <v xml:space="preserve">Южный вечер </v>
      </c>
      <c r="H747" t="str">
        <f>VLOOKUP(Таблица1[[#This Row],[Код товара]],Группа_Товаров,3,0)</f>
        <v>Глазированные</v>
      </c>
      <c r="I747" t="s">
        <v>8</v>
      </c>
      <c r="J747">
        <v>0.9</v>
      </c>
      <c r="K747" s="6">
        <v>14.1</v>
      </c>
      <c r="L747" s="6">
        <v>66.87</v>
      </c>
      <c r="M747" s="23">
        <f>Таблица1[[#This Row],[Сумма в ценах продажи]]-Таблица1[[#This Row],[Сумма в ценах закупки]]</f>
        <v>52.77</v>
      </c>
    </row>
    <row r="748" spans="1:13" hidden="1" x14ac:dyDescent="0.3">
      <c r="A748" s="16">
        <v>42964</v>
      </c>
      <c r="B748" t="s">
        <v>21</v>
      </c>
      <c r="C748" t="s">
        <v>210</v>
      </c>
      <c r="D748" t="s">
        <v>156</v>
      </c>
      <c r="E748" t="s">
        <v>211</v>
      </c>
      <c r="F748" s="7">
        <v>280500</v>
      </c>
      <c r="G748" t="str">
        <f>VLOOKUP(F748,'группы товаров'!$A$1:$C$88,2,0)</f>
        <v>Шипучка микс</v>
      </c>
      <c r="H748" t="str">
        <f>VLOOKUP(Таблица1[[#This Row],[Код товара]],Группа_Товаров,3,0)</f>
        <v>Леденцовая</v>
      </c>
      <c r="I748" t="s">
        <v>8</v>
      </c>
      <c r="J748">
        <v>3</v>
      </c>
      <c r="K748" s="6">
        <v>286.12470000000002</v>
      </c>
      <c r="L748" s="6">
        <v>345.03</v>
      </c>
      <c r="M748" s="23">
        <f>Таблица1[[#This Row],[Сумма в ценах продажи]]-Таблица1[[#This Row],[Сумма в ценах закупки]]</f>
        <v>58.905299999999954</v>
      </c>
    </row>
    <row r="749" spans="1:13" hidden="1" x14ac:dyDescent="0.3">
      <c r="A749" s="16">
        <v>42964</v>
      </c>
      <c r="B749" t="s">
        <v>21</v>
      </c>
      <c r="C749" t="s">
        <v>346</v>
      </c>
      <c r="D749" t="s">
        <v>156</v>
      </c>
      <c r="E749" t="s">
        <v>347</v>
      </c>
      <c r="F749" s="7">
        <v>1005186300</v>
      </c>
      <c r="G749" t="str">
        <f>VLOOKUP(F749,'группы товаров'!$A$1:$C$88,2,0)</f>
        <v>Мини  молоко</v>
      </c>
      <c r="H749" t="str">
        <f>VLOOKUP(Таблица1[[#This Row],[Код товара]],Группа_Товаров,3,0)</f>
        <v>Вафельные</v>
      </c>
      <c r="I749" t="s">
        <v>8</v>
      </c>
      <c r="J749">
        <v>4</v>
      </c>
      <c r="K749" s="6">
        <v>193.54680000000002</v>
      </c>
      <c r="L749" s="6">
        <v>257.60000000000002</v>
      </c>
      <c r="M749" s="23">
        <f>Таблица1[[#This Row],[Сумма в ценах продажи]]-Таблица1[[#This Row],[Сумма в ценах закупки]]</f>
        <v>64.053200000000004</v>
      </c>
    </row>
    <row r="750" spans="1:13" hidden="1" x14ac:dyDescent="0.3">
      <c r="A750" s="16">
        <v>42964</v>
      </c>
      <c r="B750" t="s">
        <v>9</v>
      </c>
      <c r="C750" t="s">
        <v>320</v>
      </c>
      <c r="D750" t="s">
        <v>147</v>
      </c>
      <c r="E750" t="s">
        <v>321</v>
      </c>
      <c r="F750" s="5">
        <v>1005712005</v>
      </c>
      <c r="G750" t="str">
        <f>VLOOKUP(F750,'группы товаров'!$A$1:$C$88,2,0)</f>
        <v>Золотой теленок</v>
      </c>
      <c r="H750" t="str">
        <f>VLOOKUP(Таблица1[[#This Row],[Код товара]],Группа_Товаров,3,0)</f>
        <v>Глазированные</v>
      </c>
      <c r="I750" t="s">
        <v>8</v>
      </c>
      <c r="J750">
        <v>4.8</v>
      </c>
      <c r="K750" s="6">
        <v>506.25840000000005</v>
      </c>
      <c r="L750" s="6">
        <v>580.79999999999995</v>
      </c>
      <c r="M750" s="23">
        <f>Таблица1[[#This Row],[Сумма в ценах продажи]]-Таблица1[[#This Row],[Сумма в ценах закупки]]</f>
        <v>74.541599999999903</v>
      </c>
    </row>
    <row r="751" spans="1:13" hidden="1" x14ac:dyDescent="0.3">
      <c r="A751" s="16">
        <v>42964</v>
      </c>
      <c r="B751" t="s">
        <v>9</v>
      </c>
      <c r="C751" t="s">
        <v>371</v>
      </c>
      <c r="D751" t="s">
        <v>147</v>
      </c>
      <c r="E751" t="s">
        <v>372</v>
      </c>
      <c r="F751" s="7">
        <v>1005050400</v>
      </c>
      <c r="G751" t="str">
        <f>VLOOKUP(F751,'группы товаров'!$A$1:$C$88,2,0)</f>
        <v>Золотой кокос</v>
      </c>
      <c r="H751" t="str">
        <f>VLOOKUP(Таблица1[[#This Row],[Код товара]],Группа_Товаров,3,0)</f>
        <v>Помадка</v>
      </c>
      <c r="I751" t="s">
        <v>8</v>
      </c>
      <c r="J751">
        <v>2.15</v>
      </c>
      <c r="K751" s="6">
        <v>572.25400000000002</v>
      </c>
      <c r="L751" s="6">
        <v>647.9</v>
      </c>
      <c r="M751" s="23">
        <f>Таблица1[[#This Row],[Сумма в ценах продажи]]-Таблица1[[#This Row],[Сумма в ценах закупки]]</f>
        <v>75.645999999999958</v>
      </c>
    </row>
    <row r="752" spans="1:13" hidden="1" x14ac:dyDescent="0.3">
      <c r="A752" s="16">
        <v>42964</v>
      </c>
      <c r="B752" t="s">
        <v>11</v>
      </c>
      <c r="C752" t="s">
        <v>162</v>
      </c>
      <c r="D752" t="s">
        <v>134</v>
      </c>
      <c r="E752" t="s">
        <v>164</v>
      </c>
      <c r="F752" s="7">
        <v>270300</v>
      </c>
      <c r="G752" t="str">
        <f>VLOOKUP(F752,'группы товаров'!$A$1:$C$88,2,0)</f>
        <v xml:space="preserve">Шипучка лимонад </v>
      </c>
      <c r="H752" t="str">
        <f>VLOOKUP(Таблица1[[#This Row],[Код товара]],Группа_Товаров,3,0)</f>
        <v>Леденцовая</v>
      </c>
      <c r="I752" t="s">
        <v>8</v>
      </c>
      <c r="J752">
        <v>24</v>
      </c>
      <c r="K752" s="6">
        <v>1281.9888000000001</v>
      </c>
      <c r="L752" s="6">
        <v>1405.2</v>
      </c>
      <c r="M752" s="23">
        <f>Таблица1[[#This Row],[Сумма в ценах продажи]]-Таблица1[[#This Row],[Сумма в ценах закупки]]</f>
        <v>123.21119999999996</v>
      </c>
    </row>
    <row r="753" spans="1:13" hidden="1" x14ac:dyDescent="0.3">
      <c r="A753" s="16">
        <v>42964</v>
      </c>
      <c r="B753" t="s">
        <v>17</v>
      </c>
      <c r="C753" t="s">
        <v>664</v>
      </c>
      <c r="D753" t="s">
        <v>147</v>
      </c>
      <c r="E753" t="s">
        <v>665</v>
      </c>
      <c r="F753" s="5">
        <v>190000</v>
      </c>
      <c r="G753" t="str">
        <f>VLOOKUP(F753,'группы товаров'!$A$1:$C$88,2,0)</f>
        <v>Капри молоко</v>
      </c>
      <c r="H753" t="str">
        <f>VLOOKUP(Таблица1[[#This Row],[Код товара]],Группа_Товаров,3,0)</f>
        <v>Отливная</v>
      </c>
      <c r="I753" t="s">
        <v>8</v>
      </c>
      <c r="J753">
        <v>5</v>
      </c>
      <c r="K753" s="6">
        <v>352.67650000000003</v>
      </c>
      <c r="L753" s="6">
        <v>480.95</v>
      </c>
      <c r="M753" s="23">
        <f>Таблица1[[#This Row],[Сумма в ценах продажи]]-Таблица1[[#This Row],[Сумма в ценах закупки]]</f>
        <v>128.27349999999996</v>
      </c>
    </row>
    <row r="754" spans="1:13" hidden="1" x14ac:dyDescent="0.3">
      <c r="A754" s="16">
        <v>42964</v>
      </c>
      <c r="B754" t="s">
        <v>17</v>
      </c>
      <c r="C754" t="s">
        <v>266</v>
      </c>
      <c r="D754" t="s">
        <v>147</v>
      </c>
      <c r="E754" t="s">
        <v>267</v>
      </c>
      <c r="F754" s="5">
        <v>20100</v>
      </c>
      <c r="G754" t="str">
        <f>VLOOKUP(F754,'группы товаров'!$A$1:$C$88,2,0)</f>
        <v xml:space="preserve">Карамель дюшес </v>
      </c>
      <c r="H754" t="str">
        <f>VLOOKUP(Таблица1[[#This Row],[Код товара]],Группа_Товаров,3,0)</f>
        <v>Леденцовая</v>
      </c>
      <c r="I754" t="s">
        <v>8</v>
      </c>
      <c r="J754">
        <v>8</v>
      </c>
      <c r="K754" s="6">
        <v>391.76</v>
      </c>
      <c r="L754" s="6">
        <v>525.52</v>
      </c>
      <c r="M754" s="23">
        <f>Таблица1[[#This Row],[Сумма в ценах продажи]]-Таблица1[[#This Row],[Сумма в ценах закупки]]</f>
        <v>133.76</v>
      </c>
    </row>
    <row r="755" spans="1:13" hidden="1" x14ac:dyDescent="0.3">
      <c r="A755" s="16">
        <v>42964</v>
      </c>
      <c r="B755" t="s">
        <v>11</v>
      </c>
      <c r="C755" t="s">
        <v>260</v>
      </c>
      <c r="D755" t="s">
        <v>134</v>
      </c>
      <c r="E755" t="s">
        <v>261</v>
      </c>
      <c r="F755" s="7">
        <v>1005712010</v>
      </c>
      <c r="G755" t="str">
        <f>VLOOKUP(F755,'группы товаров'!$A$1:$C$88,2,0)</f>
        <v>Сказочный мишка</v>
      </c>
      <c r="H755" t="str">
        <f>VLOOKUP(Таблица1[[#This Row],[Код товара]],Группа_Товаров,3,0)</f>
        <v>Глазированные</v>
      </c>
      <c r="I755" t="s">
        <v>8</v>
      </c>
      <c r="J755">
        <v>15</v>
      </c>
      <c r="K755" s="6">
        <v>1748.3595</v>
      </c>
      <c r="L755" s="6">
        <v>1904.25</v>
      </c>
      <c r="M755" s="23">
        <f>Таблица1[[#This Row],[Сумма в ценах продажи]]-Таблица1[[#This Row],[Сумма в ценах закупки]]</f>
        <v>155.89049999999997</v>
      </c>
    </row>
    <row r="756" spans="1:13" hidden="1" x14ac:dyDescent="0.3">
      <c r="A756" s="16">
        <v>42964</v>
      </c>
      <c r="B756" t="s">
        <v>9</v>
      </c>
      <c r="C756" t="s">
        <v>460</v>
      </c>
      <c r="D756" t="s">
        <v>147</v>
      </c>
      <c r="E756" t="s">
        <v>461</v>
      </c>
      <c r="F756" s="7">
        <v>1005274600</v>
      </c>
      <c r="G756" t="str">
        <f>VLOOKUP(F756,'группы товаров'!$A$1:$C$88,2,0)</f>
        <v>Какао со сливками</v>
      </c>
      <c r="H756" t="str">
        <f>VLOOKUP(Таблица1[[#This Row],[Код товара]],Группа_Товаров,3,0)</f>
        <v>Кремовые</v>
      </c>
      <c r="I756" t="s">
        <v>8</v>
      </c>
      <c r="J756">
        <v>9.6</v>
      </c>
      <c r="K756" s="6">
        <v>1511.04</v>
      </c>
      <c r="L756" s="6">
        <v>1718.4</v>
      </c>
      <c r="M756" s="23">
        <f>Таблица1[[#This Row],[Сумма в ценах продажи]]-Таблица1[[#This Row],[Сумма в ценах закупки]]</f>
        <v>207.36000000000013</v>
      </c>
    </row>
    <row r="757" spans="1:13" hidden="1" x14ac:dyDescent="0.3">
      <c r="A757" s="16">
        <v>42964</v>
      </c>
      <c r="B757" t="s">
        <v>9</v>
      </c>
      <c r="C757" t="s">
        <v>616</v>
      </c>
      <c r="D757" t="s">
        <v>147</v>
      </c>
      <c r="E757" t="s">
        <v>617</v>
      </c>
      <c r="F757" s="7">
        <v>1005274600</v>
      </c>
      <c r="G757" t="str">
        <f>VLOOKUP(F757,'группы товаров'!$A$1:$C$88,2,0)</f>
        <v>Какао со сливками</v>
      </c>
      <c r="H757" t="str">
        <f>VLOOKUP(Таблица1[[#This Row],[Код товара]],Группа_Товаров,3,0)</f>
        <v>Кремовые</v>
      </c>
      <c r="I757" t="s">
        <v>8</v>
      </c>
      <c r="J757">
        <v>40</v>
      </c>
      <c r="K757" s="6">
        <v>2136.5655999999999</v>
      </c>
      <c r="L757" s="6">
        <v>2421.1999999999998</v>
      </c>
      <c r="M757" s="23">
        <f>Таблица1[[#This Row],[Сумма в ценах продажи]]-Таблица1[[#This Row],[Сумма в ценах закупки]]</f>
        <v>284.63439999999991</v>
      </c>
    </row>
    <row r="758" spans="1:13" hidden="1" x14ac:dyDescent="0.3">
      <c r="A758" s="16">
        <v>42964</v>
      </c>
      <c r="B758" t="s">
        <v>9</v>
      </c>
      <c r="C758" t="s">
        <v>303</v>
      </c>
      <c r="D758" t="s">
        <v>208</v>
      </c>
      <c r="E758" t="s">
        <v>304</v>
      </c>
      <c r="F758" s="7">
        <v>1005050000</v>
      </c>
      <c r="G758" t="str">
        <f>VLOOKUP(F758,'группы товаров'!$A$1:$C$88,2,0)</f>
        <v>Золотой орех</v>
      </c>
      <c r="H758" t="str">
        <f>VLOOKUP(Таблица1[[#This Row],[Код товара]],Группа_Товаров,3,0)</f>
        <v>Помадка</v>
      </c>
      <c r="I758" t="s">
        <v>8</v>
      </c>
      <c r="J758">
        <v>4.2</v>
      </c>
      <c r="K758" s="6">
        <v>410.81040000000002</v>
      </c>
      <c r="L758" s="6">
        <v>702.24</v>
      </c>
      <c r="M758" s="23">
        <f>Таблица1[[#This Row],[Сумма в ценах продажи]]-Таблица1[[#This Row],[Сумма в ценах закупки]]</f>
        <v>291.42959999999999</v>
      </c>
    </row>
    <row r="759" spans="1:13" hidden="1" x14ac:dyDescent="0.3">
      <c r="A759" s="16">
        <v>42964</v>
      </c>
      <c r="B759" t="s">
        <v>7</v>
      </c>
      <c r="C759" t="s">
        <v>220</v>
      </c>
      <c r="D759" t="s">
        <v>134</v>
      </c>
      <c r="E759" t="s">
        <v>221</v>
      </c>
      <c r="F759" s="7">
        <v>1005712305</v>
      </c>
      <c r="G759" t="str">
        <f>VLOOKUP(F759,'группы товаров'!$A$1:$C$88,2,0)</f>
        <v>Золотой шедевр</v>
      </c>
      <c r="H759" t="str">
        <f>VLOOKUP(Таблица1[[#This Row],[Код товара]],Группа_Товаров,3,0)</f>
        <v>Глазированные</v>
      </c>
      <c r="I759" t="s">
        <v>8</v>
      </c>
      <c r="J759">
        <v>6</v>
      </c>
      <c r="K759" s="6">
        <v>108.71340000000001</v>
      </c>
      <c r="L759" s="6">
        <v>412.2</v>
      </c>
      <c r="M759" s="23">
        <f>Таблица1[[#This Row],[Сумма в ценах продажи]]-Таблица1[[#This Row],[Сумма в ценах закупки]]</f>
        <v>303.48659999999995</v>
      </c>
    </row>
    <row r="760" spans="1:13" hidden="1" x14ac:dyDescent="0.3">
      <c r="A760" s="16">
        <v>42964</v>
      </c>
      <c r="B760" t="s">
        <v>11</v>
      </c>
      <c r="C760" t="s">
        <v>191</v>
      </c>
      <c r="D760" t="s">
        <v>156</v>
      </c>
      <c r="E760" t="s">
        <v>192</v>
      </c>
      <c r="F760" s="7">
        <v>1005212101</v>
      </c>
      <c r="G760" t="str">
        <f>VLOOKUP(F760,'группы товаров'!$A$1:$C$88,2,0)</f>
        <v>Зеленый петушок</v>
      </c>
      <c r="H760" t="str">
        <f>VLOOKUP(Таблица1[[#This Row],[Код товара]],Группа_Товаров,3,0)</f>
        <v>Вафельные</v>
      </c>
      <c r="I760" t="s">
        <v>8</v>
      </c>
      <c r="J760">
        <v>110</v>
      </c>
      <c r="K760" s="6">
        <v>7553.7</v>
      </c>
      <c r="L760" s="6">
        <v>8277.5</v>
      </c>
      <c r="M760" s="23">
        <f>Таблица1[[#This Row],[Сумма в ценах продажи]]-Таблица1[[#This Row],[Сумма в ценах закупки]]</f>
        <v>723.80000000000018</v>
      </c>
    </row>
    <row r="761" spans="1:13" hidden="1" x14ac:dyDescent="0.3">
      <c r="A761" s="16">
        <v>42963</v>
      </c>
      <c r="B761" t="s">
        <v>21</v>
      </c>
      <c r="C761" t="s">
        <v>288</v>
      </c>
      <c r="D761" t="s">
        <v>134</v>
      </c>
      <c r="E761" t="s">
        <v>289</v>
      </c>
      <c r="F761" s="7">
        <v>1005201100</v>
      </c>
      <c r="G761" t="str">
        <f>VLOOKUP(F761,'группы товаров'!$A$1:$C$88,2,0)</f>
        <v xml:space="preserve">крем-орех </v>
      </c>
      <c r="H761" t="str">
        <f>VLOOKUP(Таблица1[[#This Row],[Код товара]],Группа_Товаров,3,0)</f>
        <v>Вафельные</v>
      </c>
      <c r="I761" t="s">
        <v>8</v>
      </c>
      <c r="J761">
        <v>2</v>
      </c>
      <c r="K761" s="6">
        <v>106.83240000000001</v>
      </c>
      <c r="L761" s="6">
        <v>128.80000000000001</v>
      </c>
      <c r="M761" s="23">
        <f>Таблица1[[#This Row],[Сумма в ценах продажи]]-Таблица1[[#This Row],[Сумма в ценах закупки]]</f>
        <v>21.967600000000004</v>
      </c>
    </row>
    <row r="762" spans="1:13" hidden="1" x14ac:dyDescent="0.3">
      <c r="A762" s="16">
        <v>42963</v>
      </c>
      <c r="B762" t="s">
        <v>21</v>
      </c>
      <c r="C762" t="s">
        <v>224</v>
      </c>
      <c r="D762" t="s">
        <v>134</v>
      </c>
      <c r="E762" t="s">
        <v>225</v>
      </c>
      <c r="F762" s="7">
        <v>252005</v>
      </c>
      <c r="G762" t="str">
        <f>VLOOKUP(F762,'группы товаров'!$A$1:$C$88,2,0)</f>
        <v>Кленовая</v>
      </c>
      <c r="H762" t="str">
        <f>VLOOKUP(Таблица1[[#This Row],[Код товара]],Группа_Товаров,3,0)</f>
        <v>Леденцовая</v>
      </c>
      <c r="I762" t="s">
        <v>8</v>
      </c>
      <c r="J762">
        <v>2</v>
      </c>
      <c r="K762" s="6">
        <v>106.82980000000001</v>
      </c>
      <c r="L762" s="6">
        <v>128.80000000000001</v>
      </c>
      <c r="M762" s="23">
        <f>Таблица1[[#This Row],[Сумма в ценах продажи]]-Таблица1[[#This Row],[Сумма в ценах закупки]]</f>
        <v>21.970200000000006</v>
      </c>
    </row>
    <row r="763" spans="1:13" hidden="1" x14ac:dyDescent="0.3">
      <c r="A763" s="16">
        <v>42963</v>
      </c>
      <c r="B763" t="s">
        <v>9</v>
      </c>
      <c r="C763" t="s">
        <v>210</v>
      </c>
      <c r="D763" t="s">
        <v>156</v>
      </c>
      <c r="E763" t="s">
        <v>211</v>
      </c>
      <c r="F763" s="7">
        <v>1005712010</v>
      </c>
      <c r="G763" t="str">
        <f>VLOOKUP(F763,'группы товаров'!$A$1:$C$88,2,0)</f>
        <v>Сказочный мишка</v>
      </c>
      <c r="H763" t="str">
        <f>VLOOKUP(Таблица1[[#This Row],[Код товара]],Группа_Товаров,3,0)</f>
        <v>Глазированные</v>
      </c>
      <c r="I763" t="s">
        <v>8</v>
      </c>
      <c r="J763">
        <v>1.65</v>
      </c>
      <c r="K763" s="6">
        <v>230.78</v>
      </c>
      <c r="L763" s="6">
        <v>262.57</v>
      </c>
      <c r="M763" s="23">
        <f>Таблица1[[#This Row],[Сумма в ценах продажи]]-Таблица1[[#This Row],[Сумма в ценах закупки]]</f>
        <v>31.789999999999992</v>
      </c>
    </row>
    <row r="764" spans="1:13" hidden="1" x14ac:dyDescent="0.3">
      <c r="A764" s="16">
        <v>42963</v>
      </c>
      <c r="B764" t="s">
        <v>7</v>
      </c>
      <c r="C764" t="s">
        <v>244</v>
      </c>
      <c r="D764" t="s">
        <v>134</v>
      </c>
      <c r="E764" t="s">
        <v>245</v>
      </c>
      <c r="F764" s="7">
        <v>1005050300</v>
      </c>
      <c r="G764" t="str">
        <f>VLOOKUP(F764,'группы товаров'!$A$1:$C$88,2,0)</f>
        <v>Золотой шар</v>
      </c>
      <c r="H764" t="str">
        <f>VLOOKUP(Таблица1[[#This Row],[Код товара]],Группа_Товаров,3,0)</f>
        <v>Помадка</v>
      </c>
      <c r="I764" t="s">
        <v>8</v>
      </c>
      <c r="J764">
        <v>5.7</v>
      </c>
      <c r="K764" s="6">
        <v>255.64500000000001</v>
      </c>
      <c r="L764" s="6">
        <v>290.64300000000003</v>
      </c>
      <c r="M764" s="23">
        <f>Таблица1[[#This Row],[Сумма в ценах продажи]]-Таблица1[[#This Row],[Сумма в ценах закупки]]</f>
        <v>34.998000000000019</v>
      </c>
    </row>
    <row r="765" spans="1:13" hidden="1" x14ac:dyDescent="0.3">
      <c r="A765" s="16">
        <v>42963</v>
      </c>
      <c r="B765" t="s">
        <v>10</v>
      </c>
      <c r="C765" t="s">
        <v>414</v>
      </c>
      <c r="D765" t="s">
        <v>147</v>
      </c>
      <c r="E765" t="s">
        <v>415</v>
      </c>
      <c r="F765" s="7">
        <v>1005186300</v>
      </c>
      <c r="G765" t="str">
        <f>VLOOKUP(F765,'группы товаров'!$A$1:$C$88,2,0)</f>
        <v>Мини  молоко</v>
      </c>
      <c r="H765" t="str">
        <f>VLOOKUP(Таблица1[[#This Row],[Код товара]],Группа_Товаров,3,0)</f>
        <v>Вафельные</v>
      </c>
      <c r="I765" t="s">
        <v>8</v>
      </c>
      <c r="J765">
        <v>1.075</v>
      </c>
      <c r="K765" s="6">
        <v>286.08</v>
      </c>
      <c r="L765" s="6">
        <v>322.45</v>
      </c>
      <c r="M765" s="23">
        <f>Таблица1[[#This Row],[Сумма в ценах продажи]]-Таблица1[[#This Row],[Сумма в ценах закупки]]</f>
        <v>36.370000000000005</v>
      </c>
    </row>
    <row r="766" spans="1:13" hidden="1" x14ac:dyDescent="0.3">
      <c r="A766" s="16">
        <v>42963</v>
      </c>
      <c r="B766" t="s">
        <v>11</v>
      </c>
      <c r="C766" t="s">
        <v>228</v>
      </c>
      <c r="D766" t="s">
        <v>134</v>
      </c>
      <c r="E766" t="s">
        <v>229</v>
      </c>
      <c r="F766" s="7">
        <v>1005050400</v>
      </c>
      <c r="G766" t="str">
        <f>VLOOKUP(F766,'группы товаров'!$A$1:$C$88,2,0)</f>
        <v>Золотой кокос</v>
      </c>
      <c r="H766" t="str">
        <f>VLOOKUP(Таблица1[[#This Row],[Код товара]],Группа_Товаров,3,0)</f>
        <v>Помадка</v>
      </c>
      <c r="I766" t="s">
        <v>8</v>
      </c>
      <c r="J766">
        <v>5</v>
      </c>
      <c r="K766" s="6">
        <v>384.52300000000002</v>
      </c>
      <c r="L766" s="6">
        <v>428.65</v>
      </c>
      <c r="M766" s="23">
        <f>Таблица1[[#This Row],[Сумма в ценах продажи]]-Таблица1[[#This Row],[Сумма в ценах закупки]]</f>
        <v>44.126999999999953</v>
      </c>
    </row>
    <row r="767" spans="1:13" hidden="1" x14ac:dyDescent="0.3">
      <c r="A767" s="16">
        <v>42963</v>
      </c>
      <c r="B767" t="s">
        <v>9</v>
      </c>
      <c r="C767" t="s">
        <v>201</v>
      </c>
      <c r="D767" t="s">
        <v>134</v>
      </c>
      <c r="E767" t="s">
        <v>202</v>
      </c>
      <c r="F767" s="5">
        <v>1005220000</v>
      </c>
      <c r="G767" t="str">
        <f>VLOOKUP(F767,'группы товаров'!$A$1:$C$88,2,0)</f>
        <v>Веселый журавлик</v>
      </c>
      <c r="H767" t="str">
        <f>VLOOKUP(Таблица1[[#This Row],[Код товара]],Группа_Товаров,3,0)</f>
        <v>Вафельные</v>
      </c>
      <c r="I767" t="s">
        <v>8</v>
      </c>
      <c r="J767">
        <v>3.5</v>
      </c>
      <c r="K767" s="6">
        <v>327.14499999999998</v>
      </c>
      <c r="L767" s="6">
        <v>372.12</v>
      </c>
      <c r="M767" s="23">
        <f>Таблица1[[#This Row],[Сумма в ценах продажи]]-Таблица1[[#This Row],[Сумма в ценах закупки]]</f>
        <v>44.975000000000023</v>
      </c>
    </row>
    <row r="768" spans="1:13" hidden="1" x14ac:dyDescent="0.3">
      <c r="A768" s="16">
        <v>42963</v>
      </c>
      <c r="B768" t="s">
        <v>9</v>
      </c>
      <c r="C768" t="s">
        <v>149</v>
      </c>
      <c r="D768" t="s">
        <v>134</v>
      </c>
      <c r="E768" t="s">
        <v>150</v>
      </c>
      <c r="F768" s="5">
        <v>1005053500</v>
      </c>
      <c r="G768" t="str">
        <f>VLOOKUP(F768,'группы товаров'!$A$1:$C$88,2,0)</f>
        <v>Тоффи в помаде</v>
      </c>
      <c r="H768" t="str">
        <f>VLOOKUP(Таблица1[[#This Row],[Код товара]],Группа_Товаров,3,0)</f>
        <v>Помадка</v>
      </c>
      <c r="I768" t="s">
        <v>8</v>
      </c>
      <c r="J768">
        <v>3.5</v>
      </c>
      <c r="K768" s="6">
        <v>352.04610000000002</v>
      </c>
      <c r="L768" s="6">
        <v>398.72</v>
      </c>
      <c r="M768" s="23">
        <f>Таблица1[[#This Row],[Сумма в ценах продажи]]-Таблица1[[#This Row],[Сумма в ценах закупки]]</f>
        <v>46.673900000000003</v>
      </c>
    </row>
    <row r="769" spans="1:13" hidden="1" x14ac:dyDescent="0.3">
      <c r="A769" s="16">
        <v>42963</v>
      </c>
      <c r="B769" t="s">
        <v>9</v>
      </c>
      <c r="C769" t="s">
        <v>151</v>
      </c>
      <c r="D769" t="s">
        <v>134</v>
      </c>
      <c r="E769" t="s">
        <v>152</v>
      </c>
      <c r="F769" s="5">
        <v>1005052700</v>
      </c>
      <c r="G769" t="str">
        <f>VLOOKUP(F769,'группы товаров'!$A$1:$C$88,2,0)</f>
        <v>Желе черники</v>
      </c>
      <c r="H769" t="str">
        <f>VLOOKUP(Таблица1[[#This Row],[Код товара]],Группа_Товаров,3,0)</f>
        <v>Помадка</v>
      </c>
      <c r="I769" t="s">
        <v>8</v>
      </c>
      <c r="J769">
        <v>3.5</v>
      </c>
      <c r="K769" s="6">
        <v>350.52499999999998</v>
      </c>
      <c r="L769" s="6">
        <v>398.72</v>
      </c>
      <c r="M769" s="23">
        <f>Таблица1[[#This Row],[Сумма в ценах продажи]]-Таблица1[[#This Row],[Сумма в ценах закупки]]</f>
        <v>48.19500000000005</v>
      </c>
    </row>
    <row r="770" spans="1:13" hidden="1" x14ac:dyDescent="0.3">
      <c r="A770" s="16">
        <v>42963</v>
      </c>
      <c r="B770" t="s">
        <v>9</v>
      </c>
      <c r="C770" t="s">
        <v>181</v>
      </c>
      <c r="D770" t="s">
        <v>134</v>
      </c>
      <c r="E770" t="s">
        <v>182</v>
      </c>
      <c r="F770" s="7">
        <v>5221000</v>
      </c>
      <c r="G770" t="str">
        <f>VLOOKUP(F770,'группы товаров'!$A$1:$C$88,2,0)</f>
        <v>Сливочно-творожный</v>
      </c>
      <c r="H770" t="str">
        <f>VLOOKUP(Таблица1[[#This Row],[Код товара]],Группа_Товаров,3,0)</f>
        <v>Отливная</v>
      </c>
      <c r="I770" t="s">
        <v>8</v>
      </c>
      <c r="J770">
        <v>2.64</v>
      </c>
      <c r="K770" s="6">
        <v>400.5564</v>
      </c>
      <c r="L770" s="6">
        <v>455.64</v>
      </c>
      <c r="M770" s="23">
        <f>Таблица1[[#This Row],[Сумма в ценах продажи]]-Таблица1[[#This Row],[Сумма в ценах закупки]]</f>
        <v>55.08359999999999</v>
      </c>
    </row>
    <row r="771" spans="1:13" hidden="1" x14ac:dyDescent="0.3">
      <c r="A771" s="16">
        <v>42963</v>
      </c>
      <c r="B771" t="s">
        <v>9</v>
      </c>
      <c r="C771" t="s">
        <v>160</v>
      </c>
      <c r="D771" t="s">
        <v>134</v>
      </c>
      <c r="E771" t="s">
        <v>161</v>
      </c>
      <c r="F771" s="7">
        <v>1005360000</v>
      </c>
      <c r="G771" t="str">
        <f>VLOOKUP(F771,'группы товаров'!$A$1:$C$88,2,0)</f>
        <v>Вишня в шоколаде</v>
      </c>
      <c r="H771" t="str">
        <f>VLOOKUP(Таблица1[[#This Row],[Код товара]],Группа_Товаров,3,0)</f>
        <v>Кремовые</v>
      </c>
      <c r="I771" t="s">
        <v>8</v>
      </c>
      <c r="J771">
        <v>5</v>
      </c>
      <c r="K771" s="6">
        <v>393.09950000000003</v>
      </c>
      <c r="L771" s="6">
        <v>450.25</v>
      </c>
      <c r="M771" s="23">
        <f>Таблица1[[#This Row],[Сумма в ценах продажи]]-Таблица1[[#This Row],[Сумма в ценах закупки]]</f>
        <v>57.150499999999965</v>
      </c>
    </row>
    <row r="772" spans="1:13" hidden="1" x14ac:dyDescent="0.3">
      <c r="A772" s="16">
        <v>42963</v>
      </c>
      <c r="B772" t="s">
        <v>11</v>
      </c>
      <c r="C772" t="s">
        <v>153</v>
      </c>
      <c r="D772" t="s">
        <v>134</v>
      </c>
      <c r="E772" t="s">
        <v>154</v>
      </c>
      <c r="F772" s="5">
        <v>1005052600</v>
      </c>
      <c r="G772" t="str">
        <f>VLOOKUP(F772,'группы товаров'!$A$1:$C$88,2,0)</f>
        <v>Желе апельсина</v>
      </c>
      <c r="H772" t="str">
        <f>VLOOKUP(Таблица1[[#This Row],[Код товара]],Группа_Товаров,3,0)</f>
        <v>Помадка</v>
      </c>
      <c r="I772" t="s">
        <v>8</v>
      </c>
      <c r="J772">
        <v>7</v>
      </c>
      <c r="K772" s="6">
        <v>710.1549</v>
      </c>
      <c r="L772" s="6">
        <v>768.39</v>
      </c>
      <c r="M772" s="23">
        <f>Таблица1[[#This Row],[Сумма в ценах продажи]]-Таблица1[[#This Row],[Сумма в ценах закупки]]</f>
        <v>58.235099999999989</v>
      </c>
    </row>
    <row r="773" spans="1:13" hidden="1" x14ac:dyDescent="0.3">
      <c r="A773" s="16">
        <v>42963</v>
      </c>
      <c r="B773" t="s">
        <v>9</v>
      </c>
      <c r="C773" t="s">
        <v>130</v>
      </c>
      <c r="D773" t="s">
        <v>131</v>
      </c>
      <c r="E773" t="s">
        <v>132</v>
      </c>
      <c r="F773" s="7">
        <v>252005</v>
      </c>
      <c r="G773" t="str">
        <f>VLOOKUP(F773,'группы товаров'!$A$1:$C$88,2,0)</f>
        <v>Кленовая</v>
      </c>
      <c r="H773" t="str">
        <f>VLOOKUP(Таблица1[[#This Row],[Код товара]],Группа_Товаров,3,0)</f>
        <v>Леденцовая</v>
      </c>
      <c r="I773" t="s">
        <v>8</v>
      </c>
      <c r="J773">
        <v>3.3</v>
      </c>
      <c r="K773" s="6">
        <v>459.90780000000001</v>
      </c>
      <c r="L773" s="6">
        <v>525.14</v>
      </c>
      <c r="M773" s="23">
        <f>Таблица1[[#This Row],[Сумма в ценах продажи]]-Таблица1[[#This Row],[Сумма в ценах закупки]]</f>
        <v>65.232199999999978</v>
      </c>
    </row>
    <row r="774" spans="1:13" hidden="1" x14ac:dyDescent="0.3">
      <c r="A774" s="16">
        <v>42963</v>
      </c>
      <c r="B774" t="s">
        <v>11</v>
      </c>
      <c r="C774" t="s">
        <v>288</v>
      </c>
      <c r="D774" t="s">
        <v>134</v>
      </c>
      <c r="E774" t="s">
        <v>289</v>
      </c>
      <c r="F774" s="5">
        <v>1005052500</v>
      </c>
      <c r="G774" t="str">
        <f>VLOOKUP(F774,'группы товаров'!$A$1:$C$88,2,0)</f>
        <v>желе в помаде</v>
      </c>
      <c r="H774" t="str">
        <f>VLOOKUP(Таблица1[[#This Row],[Код товара]],Группа_Товаров,3,0)</f>
        <v>Помадка</v>
      </c>
      <c r="I774" t="s">
        <v>8</v>
      </c>
      <c r="J774">
        <v>7</v>
      </c>
      <c r="K774" s="6">
        <v>701.05</v>
      </c>
      <c r="L774" s="6">
        <v>768.39</v>
      </c>
      <c r="M774" s="23">
        <f>Таблица1[[#This Row],[Сумма в ценах продажи]]-Таблица1[[#This Row],[Сумма в ценах закупки]]</f>
        <v>67.340000000000032</v>
      </c>
    </row>
    <row r="775" spans="1:13" hidden="1" x14ac:dyDescent="0.3">
      <c r="A775" s="16">
        <v>42963</v>
      </c>
      <c r="B775" t="s">
        <v>9</v>
      </c>
      <c r="C775" t="s">
        <v>696</v>
      </c>
      <c r="D775" t="s">
        <v>134</v>
      </c>
      <c r="E775" t="s">
        <v>697</v>
      </c>
      <c r="F775" s="5">
        <v>1005244600</v>
      </c>
      <c r="G775" t="str">
        <f>VLOOKUP(F775,'группы товаров'!$A$1:$C$88,2,0)</f>
        <v>Кремовые</v>
      </c>
      <c r="H775" t="str">
        <f>VLOOKUP(Таблица1[[#This Row],[Код товара]],Группа_Товаров,3,0)</f>
        <v>Кремовые</v>
      </c>
      <c r="I775" t="s">
        <v>8</v>
      </c>
      <c r="J775">
        <v>2.7</v>
      </c>
      <c r="K775" s="6">
        <v>479.15309999999999</v>
      </c>
      <c r="L775" s="6">
        <v>547.803</v>
      </c>
      <c r="M775" s="23">
        <f>Таблица1[[#This Row],[Сумма в ценах продажи]]-Таблица1[[#This Row],[Сумма в ценах закупки]]</f>
        <v>68.649900000000002</v>
      </c>
    </row>
    <row r="776" spans="1:13" hidden="1" x14ac:dyDescent="0.3">
      <c r="A776" s="16">
        <v>42963</v>
      </c>
      <c r="B776" t="s">
        <v>9</v>
      </c>
      <c r="C776" t="s">
        <v>280</v>
      </c>
      <c r="D776" t="s">
        <v>134</v>
      </c>
      <c r="E776" t="s">
        <v>281</v>
      </c>
      <c r="F776" s="7">
        <v>1005051500</v>
      </c>
      <c r="G776" t="str">
        <f>VLOOKUP(F776,'группы товаров'!$A$1:$C$88,2,0)</f>
        <v>Ароматный банан</v>
      </c>
      <c r="H776" t="str">
        <f>VLOOKUP(Таблица1[[#This Row],[Код товара]],Группа_Товаров,3,0)</f>
        <v>Помадка</v>
      </c>
      <c r="I776" t="s">
        <v>8</v>
      </c>
      <c r="J776">
        <v>5</v>
      </c>
      <c r="K776" s="6">
        <v>582.78650000000005</v>
      </c>
      <c r="L776" s="6">
        <v>658.75</v>
      </c>
      <c r="M776" s="23">
        <f>Таблица1[[#This Row],[Сумма в ценах продажи]]-Таблица1[[#This Row],[Сумма в ценах закупки]]</f>
        <v>75.963499999999954</v>
      </c>
    </row>
    <row r="777" spans="1:13" hidden="1" x14ac:dyDescent="0.3">
      <c r="A777" s="16">
        <v>42963</v>
      </c>
      <c r="B777" t="s">
        <v>9</v>
      </c>
      <c r="C777" t="s">
        <v>222</v>
      </c>
      <c r="D777" t="s">
        <v>134</v>
      </c>
      <c r="E777" t="s">
        <v>223</v>
      </c>
      <c r="F777" s="7">
        <v>1005212201</v>
      </c>
      <c r="G777" t="str">
        <f>VLOOKUP(F777,'группы товаров'!$A$1:$C$88,2,0)</f>
        <v>Стежки</v>
      </c>
      <c r="H777" t="str">
        <f>VLOOKUP(Таблица1[[#This Row],[Код товара]],Группа_Товаров,3,0)</f>
        <v>Вафельные</v>
      </c>
      <c r="I777" t="s">
        <v>8</v>
      </c>
      <c r="J777">
        <v>5</v>
      </c>
      <c r="K777" s="6">
        <v>581.91600000000005</v>
      </c>
      <c r="L777" s="6">
        <v>658.75</v>
      </c>
      <c r="M777" s="23">
        <f>Таблица1[[#This Row],[Сумма в ценах продажи]]-Таблица1[[#This Row],[Сумма в ценах закупки]]</f>
        <v>76.833999999999946</v>
      </c>
    </row>
    <row r="778" spans="1:13" hidden="1" x14ac:dyDescent="0.3">
      <c r="A778" s="16">
        <v>42963</v>
      </c>
      <c r="B778" t="s">
        <v>11</v>
      </c>
      <c r="C778" t="s">
        <v>155</v>
      </c>
      <c r="D778" t="s">
        <v>156</v>
      </c>
      <c r="E778" t="s">
        <v>157</v>
      </c>
      <c r="F778" s="7">
        <v>20200</v>
      </c>
      <c r="G778" t="str">
        <f>VLOOKUP(F778,'группы товаров'!$A$1:$C$88,2,0)</f>
        <v xml:space="preserve">Карамель мята </v>
      </c>
      <c r="H778" t="str">
        <f>VLOOKUP(Таблица1[[#This Row],[Код товара]],Группа_Товаров,3,0)</f>
        <v>Леденцовая</v>
      </c>
      <c r="I778" t="s">
        <v>8</v>
      </c>
      <c r="J778">
        <v>10</v>
      </c>
      <c r="K778" s="6">
        <v>777.45800000000008</v>
      </c>
      <c r="L778" s="6">
        <v>857.3</v>
      </c>
      <c r="M778" s="23">
        <f>Таблица1[[#This Row],[Сумма в ценах продажи]]-Таблица1[[#This Row],[Сумма в ценах закупки]]</f>
        <v>79.841999999999871</v>
      </c>
    </row>
    <row r="779" spans="1:13" hidden="1" x14ac:dyDescent="0.3">
      <c r="A779" s="16">
        <v>42963</v>
      </c>
      <c r="B779" t="s">
        <v>11</v>
      </c>
      <c r="C779" t="s">
        <v>177</v>
      </c>
      <c r="D779" t="s">
        <v>131</v>
      </c>
      <c r="E779" t="s">
        <v>178</v>
      </c>
      <c r="F779" s="7">
        <v>580000</v>
      </c>
      <c r="G779" t="str">
        <f>VLOOKUP(F779,'группы товаров'!$A$1:$C$88,2,0)</f>
        <v>Вишня</v>
      </c>
      <c r="H779" t="str">
        <f>VLOOKUP(Таблица1[[#This Row],[Код товара]],Группа_Товаров,3,0)</f>
        <v>Желейные</v>
      </c>
      <c r="I779" t="s">
        <v>8</v>
      </c>
      <c r="J779">
        <v>8</v>
      </c>
      <c r="K779" s="6">
        <v>387.09360000000004</v>
      </c>
      <c r="L779" s="6">
        <v>468.4</v>
      </c>
      <c r="M779" s="23">
        <f>Таблица1[[#This Row],[Сумма в ценах продажи]]-Таблица1[[#This Row],[Сумма в ценах закупки]]</f>
        <v>81.30639999999994</v>
      </c>
    </row>
    <row r="780" spans="1:13" hidden="1" x14ac:dyDescent="0.3">
      <c r="A780" s="16">
        <v>42963</v>
      </c>
      <c r="B780" t="s">
        <v>9</v>
      </c>
      <c r="C780" t="s">
        <v>528</v>
      </c>
      <c r="D780" t="s">
        <v>147</v>
      </c>
      <c r="E780" t="s">
        <v>529</v>
      </c>
      <c r="F780" s="7">
        <v>1005300500</v>
      </c>
      <c r="G780" t="str">
        <f>VLOOKUP(F780,'группы товаров'!$A$1:$C$88,2,0)</f>
        <v>Рококо</v>
      </c>
      <c r="H780" t="str">
        <f>VLOOKUP(Таблица1[[#This Row],[Код товара]],Группа_Товаров,3,0)</f>
        <v>Кремовые</v>
      </c>
      <c r="I780" t="s">
        <v>8</v>
      </c>
      <c r="J780">
        <v>1.4</v>
      </c>
      <c r="K780" s="6">
        <v>136.93680000000001</v>
      </c>
      <c r="L780" s="6">
        <v>234.08</v>
      </c>
      <c r="M780" s="23">
        <f>Таблица1[[#This Row],[Сумма в ценах продажи]]-Таблица1[[#This Row],[Сумма в ценах закупки]]</f>
        <v>97.143200000000007</v>
      </c>
    </row>
    <row r="781" spans="1:13" hidden="1" x14ac:dyDescent="0.3">
      <c r="A781" s="16">
        <v>42963</v>
      </c>
      <c r="B781" t="s">
        <v>9</v>
      </c>
      <c r="C781" t="s">
        <v>377</v>
      </c>
      <c r="D781" t="s">
        <v>378</v>
      </c>
      <c r="E781" t="s">
        <v>379</v>
      </c>
      <c r="F781" s="7">
        <v>1005400001</v>
      </c>
      <c r="G781" t="str">
        <f>VLOOKUP(F781,'группы товаров'!$A$1:$C$88,2,0)</f>
        <v>Лесной орех</v>
      </c>
      <c r="H781" t="str">
        <f>VLOOKUP(Таблица1[[#This Row],[Код товара]],Группа_Товаров,3,0)</f>
        <v>Кремовые</v>
      </c>
      <c r="I781" t="s">
        <v>8</v>
      </c>
      <c r="J781">
        <v>3.01</v>
      </c>
      <c r="K781" s="6">
        <v>801.15560000000005</v>
      </c>
      <c r="L781" s="6">
        <v>907.06</v>
      </c>
      <c r="M781" s="23">
        <f>Таблица1[[#This Row],[Сумма в ценах продажи]]-Таблица1[[#This Row],[Сумма в ценах закупки]]</f>
        <v>105.9043999999999</v>
      </c>
    </row>
    <row r="782" spans="1:13" hidden="1" x14ac:dyDescent="0.3">
      <c r="A782" s="16">
        <v>42963</v>
      </c>
      <c r="B782" t="s">
        <v>9</v>
      </c>
      <c r="C782" t="s">
        <v>216</v>
      </c>
      <c r="D782" t="s">
        <v>147</v>
      </c>
      <c r="E782" t="s">
        <v>217</v>
      </c>
      <c r="F782" s="8">
        <v>1500001001</v>
      </c>
      <c r="G782" t="str">
        <f>VLOOKUP(F782,'группы товаров'!$A$1:$C$88,2,0)</f>
        <v>Рулет абрикос-крем</v>
      </c>
      <c r="H782" t="str">
        <f>VLOOKUP(Таблица1[[#This Row],[Код товара]],Группа_Товаров,3,0)</f>
        <v>Бисквиты</v>
      </c>
      <c r="I782" t="s">
        <v>8</v>
      </c>
      <c r="J782">
        <v>2.1840000000000002</v>
      </c>
      <c r="K782" s="6">
        <v>801.36</v>
      </c>
      <c r="L782" s="6">
        <v>911.4</v>
      </c>
      <c r="M782" s="23">
        <f>Таблица1[[#This Row],[Сумма в ценах продажи]]-Таблица1[[#This Row],[Сумма в ценах закупки]]</f>
        <v>110.03999999999996</v>
      </c>
    </row>
    <row r="783" spans="1:13" hidden="1" x14ac:dyDescent="0.3">
      <c r="A783" s="16">
        <v>42963</v>
      </c>
      <c r="B783" t="s">
        <v>11</v>
      </c>
      <c r="C783" t="s">
        <v>175</v>
      </c>
      <c r="D783" t="s">
        <v>134</v>
      </c>
      <c r="E783" t="s">
        <v>176</v>
      </c>
      <c r="F783" s="7">
        <v>1005186100</v>
      </c>
      <c r="G783" t="str">
        <f>VLOOKUP(F783,'группы товаров'!$A$1:$C$88,2,0)</f>
        <v xml:space="preserve">Мини  шоколад </v>
      </c>
      <c r="H783" t="str">
        <f>VLOOKUP(Таблица1[[#This Row],[Код товара]],Группа_Товаров,3,0)</f>
        <v>Вафельные</v>
      </c>
      <c r="I783" t="s">
        <v>8</v>
      </c>
      <c r="J783">
        <v>15</v>
      </c>
      <c r="K783" s="6">
        <v>1187.8499999999999</v>
      </c>
      <c r="L783" s="6">
        <v>1301.55</v>
      </c>
      <c r="M783" s="23">
        <f>Таблица1[[#This Row],[Сумма в ценах продажи]]-Таблица1[[#This Row],[Сумма в ценах закупки]]</f>
        <v>113.70000000000005</v>
      </c>
    </row>
    <row r="784" spans="1:13" hidden="1" x14ac:dyDescent="0.3">
      <c r="A784" s="16">
        <v>42963</v>
      </c>
      <c r="B784" t="s">
        <v>11</v>
      </c>
      <c r="C784" t="s">
        <v>195</v>
      </c>
      <c r="D784" t="s">
        <v>131</v>
      </c>
      <c r="E784" t="s">
        <v>196</v>
      </c>
      <c r="F784" s="7">
        <v>1005186100</v>
      </c>
      <c r="G784" t="str">
        <f>VLOOKUP(F784,'группы товаров'!$A$1:$C$88,2,0)</f>
        <v xml:space="preserve">Мини  шоколад </v>
      </c>
      <c r="H784" t="str">
        <f>VLOOKUP(Таблица1[[#This Row],[Код товара]],Группа_Товаров,3,0)</f>
        <v>Вафельные</v>
      </c>
      <c r="I784" t="s">
        <v>8</v>
      </c>
      <c r="J784">
        <v>7.92</v>
      </c>
      <c r="K784" s="6">
        <v>1201.6764000000001</v>
      </c>
      <c r="L784" s="6">
        <v>1317.24</v>
      </c>
      <c r="M784" s="23">
        <f>Таблица1[[#This Row],[Сумма в ценах продажи]]-Таблица1[[#This Row],[Сумма в ценах закупки]]</f>
        <v>115.56359999999995</v>
      </c>
    </row>
    <row r="785" spans="1:13" hidden="1" x14ac:dyDescent="0.3">
      <c r="A785" s="16">
        <v>42963</v>
      </c>
      <c r="B785" t="s">
        <v>9</v>
      </c>
      <c r="C785" t="s">
        <v>167</v>
      </c>
      <c r="D785" t="s">
        <v>134</v>
      </c>
      <c r="E785" t="s">
        <v>168</v>
      </c>
      <c r="F785" s="7">
        <v>1005052800</v>
      </c>
      <c r="G785" t="str">
        <f>VLOOKUP(F785,'группы товаров'!$A$1:$C$88,2,0)</f>
        <v>Желе барбариса</v>
      </c>
      <c r="H785" t="str">
        <f>VLOOKUP(Таблица1[[#This Row],[Код товара]],Группа_Товаров,3,0)</f>
        <v>Помадка</v>
      </c>
      <c r="I785" t="s">
        <v>8</v>
      </c>
      <c r="J785">
        <v>2.198</v>
      </c>
      <c r="K785" s="6">
        <v>854.55439999999999</v>
      </c>
      <c r="L785" s="6">
        <v>972.02</v>
      </c>
      <c r="M785" s="23">
        <f>Таблица1[[#This Row],[Сумма в ценах продажи]]-Таблица1[[#This Row],[Сумма в ценах закупки]]</f>
        <v>117.46559999999999</v>
      </c>
    </row>
    <row r="786" spans="1:13" hidden="1" x14ac:dyDescent="0.3">
      <c r="A786" s="16">
        <v>42963</v>
      </c>
      <c r="B786" t="s">
        <v>11</v>
      </c>
      <c r="C786" t="s">
        <v>193</v>
      </c>
      <c r="D786" t="s">
        <v>134</v>
      </c>
      <c r="E786" t="s">
        <v>194</v>
      </c>
      <c r="F786" s="5">
        <v>1005300000</v>
      </c>
      <c r="G786" t="str">
        <f>VLOOKUP(F786,'группы товаров'!$A$1:$C$88,2,0)</f>
        <v>Нежные</v>
      </c>
      <c r="H786" t="str">
        <f>VLOOKUP(Таблица1[[#This Row],[Код товара]],Группа_Товаров,3,0)</f>
        <v>Кремовые</v>
      </c>
      <c r="I786" t="s">
        <v>8</v>
      </c>
      <c r="J786">
        <v>3.5</v>
      </c>
      <c r="K786" s="6">
        <v>627.96510000000001</v>
      </c>
      <c r="L786" s="6">
        <v>750.12</v>
      </c>
      <c r="M786" s="23">
        <f>Таблица1[[#This Row],[Сумма в ценах продажи]]-Таблица1[[#This Row],[Сумма в ценах закупки]]</f>
        <v>122.1549</v>
      </c>
    </row>
    <row r="787" spans="1:13" hidden="1" x14ac:dyDescent="0.3">
      <c r="A787" s="16">
        <v>42963</v>
      </c>
      <c r="B787" t="s">
        <v>11</v>
      </c>
      <c r="C787" t="s">
        <v>244</v>
      </c>
      <c r="D787" t="s">
        <v>134</v>
      </c>
      <c r="E787" t="s">
        <v>245</v>
      </c>
      <c r="F787" s="8">
        <v>1500000201</v>
      </c>
      <c r="G787" t="str">
        <f>VLOOKUP(F787,'группы товаров'!$A$1:$C$88,2,0)</f>
        <v>Рулет капучино</v>
      </c>
      <c r="H787" t="str">
        <f>VLOOKUP(Таблица1[[#This Row],[Код товара]],Группа_Товаров,3,0)</f>
        <v>Бисквиты</v>
      </c>
      <c r="I787" t="s">
        <v>8</v>
      </c>
      <c r="J787">
        <v>24</v>
      </c>
      <c r="K787" s="6">
        <v>1281.8496</v>
      </c>
      <c r="L787" s="6">
        <v>1405.2</v>
      </c>
      <c r="M787" s="23">
        <f>Таблица1[[#This Row],[Сумма в ценах продажи]]-Таблица1[[#This Row],[Сумма в ценах закупки]]</f>
        <v>123.35040000000004</v>
      </c>
    </row>
    <row r="788" spans="1:13" hidden="1" x14ac:dyDescent="0.3">
      <c r="A788" s="16">
        <v>42963</v>
      </c>
      <c r="B788" t="s">
        <v>9</v>
      </c>
      <c r="C788" t="s">
        <v>694</v>
      </c>
      <c r="D788" t="s">
        <v>147</v>
      </c>
      <c r="E788" t="s">
        <v>695</v>
      </c>
      <c r="F788" s="7">
        <v>260200</v>
      </c>
      <c r="G788" t="str">
        <f>VLOOKUP(F788,'группы товаров'!$A$1:$C$88,2,0)</f>
        <v>Медовая дыня</v>
      </c>
      <c r="H788" t="str">
        <f>VLOOKUP(Таблица1[[#This Row],[Код товара]],Группа_Товаров,3,0)</f>
        <v>Отливная</v>
      </c>
      <c r="I788" t="s">
        <v>8</v>
      </c>
      <c r="J788">
        <v>15.12</v>
      </c>
      <c r="K788" s="6">
        <v>699.29280000000006</v>
      </c>
      <c r="L788" s="6">
        <v>851.76</v>
      </c>
      <c r="M788" s="23">
        <f>Таблица1[[#This Row],[Сумма в ценах продажи]]-Таблица1[[#This Row],[Сумма в ценах закупки]]</f>
        <v>152.46719999999993</v>
      </c>
    </row>
    <row r="789" spans="1:13" hidden="1" x14ac:dyDescent="0.3">
      <c r="A789" s="16">
        <v>42963</v>
      </c>
      <c r="B789" t="s">
        <v>11</v>
      </c>
      <c r="C789" t="s">
        <v>212</v>
      </c>
      <c r="D789" t="s">
        <v>156</v>
      </c>
      <c r="E789" t="s">
        <v>213</v>
      </c>
      <c r="F789" s="7">
        <v>1005712365</v>
      </c>
      <c r="G789" t="str">
        <f>VLOOKUP(F789,'группы товаров'!$A$1:$C$88,2,0)</f>
        <v>Желе в помаде</v>
      </c>
      <c r="H789" t="str">
        <f>VLOOKUP(Таблица1[[#This Row],[Код товара]],Группа_Товаров,3,0)</f>
        <v>Глазированные</v>
      </c>
      <c r="I789" t="s">
        <v>8</v>
      </c>
      <c r="J789">
        <v>15</v>
      </c>
      <c r="K789" s="6">
        <v>1745.55</v>
      </c>
      <c r="L789" s="6">
        <v>1904.25</v>
      </c>
      <c r="M789" s="23">
        <f>Таблица1[[#This Row],[Сумма в ценах продажи]]-Таблица1[[#This Row],[Сумма в ценах закупки]]</f>
        <v>158.70000000000005</v>
      </c>
    </row>
    <row r="790" spans="1:13" hidden="1" x14ac:dyDescent="0.3">
      <c r="A790" s="16">
        <v>42963</v>
      </c>
      <c r="B790" t="s">
        <v>11</v>
      </c>
      <c r="C790" t="s">
        <v>301</v>
      </c>
      <c r="D790" t="s">
        <v>134</v>
      </c>
      <c r="E790" t="s">
        <v>302</v>
      </c>
      <c r="F790" s="7">
        <v>1005040600</v>
      </c>
      <c r="G790" t="str">
        <f>VLOOKUP(F790,'группы товаров'!$A$1:$C$88,2,0)</f>
        <v xml:space="preserve">Морская звезда </v>
      </c>
      <c r="H790" t="str">
        <f>VLOOKUP(Таблица1[[#This Row],[Код товара]],Группа_Товаров,3,0)</f>
        <v>Глазированные</v>
      </c>
      <c r="I790" t="s">
        <v>8</v>
      </c>
      <c r="J790">
        <v>15</v>
      </c>
      <c r="K790" s="6">
        <v>1117.386</v>
      </c>
      <c r="L790" s="6">
        <v>1285.95</v>
      </c>
      <c r="M790" s="23">
        <f>Таблица1[[#This Row],[Сумма в ценах продажи]]-Таблица1[[#This Row],[Сумма в ценах закупки]]</f>
        <v>168.56400000000008</v>
      </c>
    </row>
    <row r="791" spans="1:13" hidden="1" x14ac:dyDescent="0.3">
      <c r="A791" s="16">
        <v>42963</v>
      </c>
      <c r="B791" t="s">
        <v>11</v>
      </c>
      <c r="C791" t="s">
        <v>185</v>
      </c>
      <c r="D791" t="s">
        <v>134</v>
      </c>
      <c r="E791" t="s">
        <v>186</v>
      </c>
      <c r="F791" s="5">
        <v>1005220000</v>
      </c>
      <c r="G791" t="str">
        <f>VLOOKUP(F791,'группы товаров'!$A$1:$C$88,2,0)</f>
        <v>Веселый журавлик</v>
      </c>
      <c r="H791" t="str">
        <f>VLOOKUP(Таблица1[[#This Row],[Код товара]],Группа_Товаров,3,0)</f>
        <v>Вафельные</v>
      </c>
      <c r="I791" t="s">
        <v>8</v>
      </c>
      <c r="J791">
        <v>17.5</v>
      </c>
      <c r="K791" s="6">
        <v>1565.6235000000001</v>
      </c>
      <c r="L791" s="6">
        <v>1792.875</v>
      </c>
      <c r="M791" s="23">
        <f>Таблица1[[#This Row],[Сумма в ценах продажи]]-Таблица1[[#This Row],[Сумма в ценах закупки]]</f>
        <v>227.25149999999985</v>
      </c>
    </row>
    <row r="792" spans="1:13" hidden="1" x14ac:dyDescent="0.3">
      <c r="A792" s="16">
        <v>42963</v>
      </c>
      <c r="B792" t="s">
        <v>7</v>
      </c>
      <c r="C792" t="s">
        <v>169</v>
      </c>
      <c r="D792" t="s">
        <v>156</v>
      </c>
      <c r="E792" t="s">
        <v>170</v>
      </c>
      <c r="F792" s="7">
        <v>190000</v>
      </c>
      <c r="G792" t="str">
        <f>VLOOKUP(F792,'группы товаров'!$A$1:$C$88,2,0)</f>
        <v>Капри молоко</v>
      </c>
      <c r="H792" t="str">
        <f>VLOOKUP(Таблица1[[#This Row],[Код товара]],Группа_Товаров,3,0)</f>
        <v>Отливная</v>
      </c>
      <c r="I792" t="s">
        <v>8</v>
      </c>
      <c r="J792">
        <v>15</v>
      </c>
      <c r="K792" s="6">
        <v>1745.55</v>
      </c>
      <c r="L792" s="6">
        <v>1976.25</v>
      </c>
      <c r="M792" s="23">
        <f>Таблица1[[#This Row],[Сумма в ценах продажи]]-Таблица1[[#This Row],[Сумма в ценах закупки]]</f>
        <v>230.70000000000005</v>
      </c>
    </row>
    <row r="793" spans="1:13" hidden="1" x14ac:dyDescent="0.3">
      <c r="A793" s="16">
        <v>42963</v>
      </c>
      <c r="B793" t="s">
        <v>7</v>
      </c>
      <c r="C793" t="s">
        <v>199</v>
      </c>
      <c r="D793" t="s">
        <v>134</v>
      </c>
      <c r="E793" t="s">
        <v>200</v>
      </c>
      <c r="F793" s="7">
        <v>1005040800</v>
      </c>
      <c r="G793" t="str">
        <f>VLOOKUP(F793,'группы товаров'!$A$1:$C$88,2,0)</f>
        <v>Бим-Бом</v>
      </c>
      <c r="H793" t="str">
        <f>VLOOKUP(Таблица1[[#This Row],[Код товара]],Группа_Товаров,3,0)</f>
        <v>Глазированные</v>
      </c>
      <c r="I793" t="s">
        <v>8</v>
      </c>
      <c r="J793">
        <v>4.3959999999999999</v>
      </c>
      <c r="K793" s="6">
        <v>1709.1088</v>
      </c>
      <c r="L793" s="6">
        <v>1944.04</v>
      </c>
      <c r="M793" s="23">
        <f>Таблица1[[#This Row],[Сумма в ценах продажи]]-Таблица1[[#This Row],[Сумма в ценах закупки]]</f>
        <v>234.93119999999999</v>
      </c>
    </row>
    <row r="794" spans="1:13" hidden="1" x14ac:dyDescent="0.3">
      <c r="A794" s="16">
        <v>42963</v>
      </c>
      <c r="B794" t="s">
        <v>11</v>
      </c>
      <c r="C794" t="s">
        <v>262</v>
      </c>
      <c r="D794" t="s">
        <v>134</v>
      </c>
      <c r="E794" t="s">
        <v>263</v>
      </c>
      <c r="F794" s="7">
        <v>1005201500</v>
      </c>
      <c r="G794" t="str">
        <f>VLOOKUP(F794,'группы товаров'!$A$1:$C$88,2,0)</f>
        <v xml:space="preserve">крем-сгущенное молоко </v>
      </c>
      <c r="H794" t="str">
        <f>VLOOKUP(Таблица1[[#This Row],[Код товара]],Группа_Товаров,3,0)</f>
        <v>Вафельные</v>
      </c>
      <c r="I794" t="s">
        <v>8</v>
      </c>
      <c r="J794">
        <v>56</v>
      </c>
      <c r="K794" s="6">
        <v>2990.6240000000003</v>
      </c>
      <c r="L794" s="6">
        <v>3278.8</v>
      </c>
      <c r="M794" s="23">
        <f>Таблица1[[#This Row],[Сумма в ценах продажи]]-Таблица1[[#This Row],[Сумма в ценах закупки]]</f>
        <v>288.17599999999993</v>
      </c>
    </row>
    <row r="795" spans="1:13" hidden="1" x14ac:dyDescent="0.3">
      <c r="A795" s="16">
        <v>42963</v>
      </c>
      <c r="B795" t="s">
        <v>9</v>
      </c>
      <c r="C795" t="s">
        <v>282</v>
      </c>
      <c r="D795" t="s">
        <v>134</v>
      </c>
      <c r="E795" t="s">
        <v>283</v>
      </c>
      <c r="F795" s="7">
        <v>1005050200</v>
      </c>
      <c r="G795" t="str">
        <f>VLOOKUP(F795,'группы товаров'!$A$1:$C$88,2,0)</f>
        <v>Серебрянный шедевр</v>
      </c>
      <c r="H795" t="str">
        <f>VLOOKUP(Таблица1[[#This Row],[Код товара]],Группа_Товаров,3,0)</f>
        <v>Помадка</v>
      </c>
      <c r="I795" t="s">
        <v>8</v>
      </c>
      <c r="J795">
        <v>6</v>
      </c>
      <c r="K795" s="6">
        <v>108.71340000000001</v>
      </c>
      <c r="L795" s="6">
        <v>412.2</v>
      </c>
      <c r="M795" s="23">
        <f>Таблица1[[#This Row],[Сумма в ценах продажи]]-Таблица1[[#This Row],[Сумма в ценах закупки]]</f>
        <v>303.48659999999995</v>
      </c>
    </row>
    <row r="796" spans="1:13" hidden="1" x14ac:dyDescent="0.3">
      <c r="A796" s="16">
        <v>42963</v>
      </c>
      <c r="B796" t="s">
        <v>9</v>
      </c>
      <c r="C796" t="s">
        <v>165</v>
      </c>
      <c r="D796" t="s">
        <v>134</v>
      </c>
      <c r="E796" t="s">
        <v>166</v>
      </c>
      <c r="F796" s="7">
        <v>1005050400</v>
      </c>
      <c r="G796" t="str">
        <f>VLOOKUP(F796,'группы товаров'!$A$1:$C$88,2,0)</f>
        <v>Золотой кокос</v>
      </c>
      <c r="H796" t="str">
        <f>VLOOKUP(Таблица1[[#This Row],[Код товара]],Группа_Товаров,3,0)</f>
        <v>Помадка</v>
      </c>
      <c r="I796" t="s">
        <v>8</v>
      </c>
      <c r="J796">
        <v>6</v>
      </c>
      <c r="K796" s="6">
        <v>108.71340000000001</v>
      </c>
      <c r="L796" s="6">
        <v>412.2</v>
      </c>
      <c r="M796" s="23">
        <f>Таблица1[[#This Row],[Сумма в ценах продажи]]-Таблица1[[#This Row],[Сумма в ценах закупки]]</f>
        <v>303.48659999999995</v>
      </c>
    </row>
    <row r="797" spans="1:13" hidden="1" x14ac:dyDescent="0.3">
      <c r="A797" s="16">
        <v>42962</v>
      </c>
      <c r="B797" t="s">
        <v>9</v>
      </c>
      <c r="C797" t="s">
        <v>142</v>
      </c>
      <c r="D797" t="s">
        <v>134</v>
      </c>
      <c r="E797" t="s">
        <v>143</v>
      </c>
      <c r="F797" s="5">
        <v>1005050300</v>
      </c>
      <c r="G797" t="str">
        <f>VLOOKUP(F797,'группы товаров'!$A$1:$C$88,2,0)</f>
        <v>Золотой шар</v>
      </c>
      <c r="H797" t="str">
        <f>VLOOKUP(Таблица1[[#This Row],[Код товара]],Группа_Товаров,3,0)</f>
        <v>Помадка</v>
      </c>
      <c r="I797" t="s">
        <v>8</v>
      </c>
      <c r="J797">
        <v>3.5</v>
      </c>
      <c r="K797" s="6">
        <v>365.10599999999999</v>
      </c>
      <c r="L797" s="6">
        <v>398.72</v>
      </c>
      <c r="M797" s="23">
        <f>Таблица1[[#This Row],[Сумма в ценах продажи]]-Таблица1[[#This Row],[Сумма в ценах закупки]]</f>
        <v>33.614000000000033</v>
      </c>
    </row>
    <row r="798" spans="1:13" hidden="1" x14ac:dyDescent="0.3">
      <c r="A798" s="16">
        <v>42962</v>
      </c>
      <c r="B798" t="s">
        <v>16</v>
      </c>
      <c r="C798" t="s">
        <v>252</v>
      </c>
      <c r="D798" t="s">
        <v>134</v>
      </c>
      <c r="E798" t="s">
        <v>253</v>
      </c>
      <c r="F798" s="5">
        <v>1005030501</v>
      </c>
      <c r="G798" t="str">
        <f>VLOOKUP(F798,'группы товаров'!$A$1:$C$88,2,0)</f>
        <v>Орешек</v>
      </c>
      <c r="H798" t="str">
        <f>VLOOKUP(Таблица1[[#This Row],[Код товара]],Группа_Товаров,3,0)</f>
        <v>Глазированные</v>
      </c>
      <c r="I798" t="s">
        <v>8</v>
      </c>
      <c r="J798">
        <v>2.8</v>
      </c>
      <c r="K798" s="6">
        <v>280.42</v>
      </c>
      <c r="L798" s="6">
        <v>323.12</v>
      </c>
      <c r="M798" s="23">
        <f>Таблица1[[#This Row],[Сумма в ценах продажи]]-Таблица1[[#This Row],[Сумма в ценах закупки]]</f>
        <v>42.699999999999989</v>
      </c>
    </row>
    <row r="799" spans="1:13" hidden="1" x14ac:dyDescent="0.3">
      <c r="A799" s="16">
        <v>42962</v>
      </c>
      <c r="B799" t="s">
        <v>26</v>
      </c>
      <c r="C799" t="s">
        <v>226</v>
      </c>
      <c r="D799" t="s">
        <v>134</v>
      </c>
      <c r="E799" t="s">
        <v>227</v>
      </c>
      <c r="F799" s="5">
        <v>1005030501</v>
      </c>
      <c r="G799" t="str">
        <f>VLOOKUP(F799,'группы товаров'!$A$1:$C$88,2,0)</f>
        <v>Орешек</v>
      </c>
      <c r="H799" t="str">
        <f>VLOOKUP(Таблица1[[#This Row],[Код товара]],Группа_Товаров,3,0)</f>
        <v>Глазированные</v>
      </c>
      <c r="I799" t="s">
        <v>8</v>
      </c>
      <c r="J799">
        <v>2.8</v>
      </c>
      <c r="K799" s="6">
        <v>280.42</v>
      </c>
      <c r="L799" s="6">
        <v>323.12</v>
      </c>
      <c r="M799" s="23">
        <f>Таблица1[[#This Row],[Сумма в ценах продажи]]-Таблица1[[#This Row],[Сумма в ценах закупки]]</f>
        <v>42.699999999999989</v>
      </c>
    </row>
    <row r="800" spans="1:13" hidden="1" x14ac:dyDescent="0.3">
      <c r="A800" s="16">
        <v>42962</v>
      </c>
      <c r="B800" t="s">
        <v>9</v>
      </c>
      <c r="C800" t="s">
        <v>195</v>
      </c>
      <c r="D800" t="s">
        <v>131</v>
      </c>
      <c r="E800" t="s">
        <v>196</v>
      </c>
      <c r="F800" s="7">
        <v>252005</v>
      </c>
      <c r="G800" t="str">
        <f>VLOOKUP(F800,'группы товаров'!$A$1:$C$88,2,0)</f>
        <v>Кленовая</v>
      </c>
      <c r="H800" t="str">
        <f>VLOOKUP(Таблица1[[#This Row],[Код товара]],Группа_Товаров,3,0)</f>
        <v>Леденцовая</v>
      </c>
      <c r="I800" t="s">
        <v>8</v>
      </c>
      <c r="J800">
        <v>2.56</v>
      </c>
      <c r="K800" s="6">
        <v>259.11360000000002</v>
      </c>
      <c r="L800" s="6">
        <v>319.36</v>
      </c>
      <c r="M800" s="23">
        <f>Таблица1[[#This Row],[Сумма в ценах продажи]]-Таблица1[[#This Row],[Сумма в ценах закупки]]</f>
        <v>60.246399999999994</v>
      </c>
    </row>
    <row r="801" spans="1:13" hidden="1" x14ac:dyDescent="0.3">
      <c r="A801" s="16">
        <v>42962</v>
      </c>
      <c r="B801" t="s">
        <v>9</v>
      </c>
      <c r="C801" t="s">
        <v>144</v>
      </c>
      <c r="D801" t="s">
        <v>134</v>
      </c>
      <c r="E801" t="s">
        <v>145</v>
      </c>
      <c r="F801" s="7">
        <v>1005053500</v>
      </c>
      <c r="G801" t="str">
        <f>VLOOKUP(F801,'группы товаров'!$A$1:$C$88,2,0)</f>
        <v>Тоффи в помаде</v>
      </c>
      <c r="H801" t="str">
        <f>VLOOKUP(Таблица1[[#This Row],[Код товара]],Группа_Товаров,3,0)</f>
        <v>Помадка</v>
      </c>
      <c r="I801" t="s">
        <v>8</v>
      </c>
      <c r="J801">
        <v>3.3</v>
      </c>
      <c r="K801" s="6">
        <v>461.56</v>
      </c>
      <c r="L801" s="6">
        <v>525.14</v>
      </c>
      <c r="M801" s="23">
        <f>Таблица1[[#This Row],[Сумма в ценах продажи]]-Таблица1[[#This Row],[Сумма в ценах закупки]]</f>
        <v>63.579999999999984</v>
      </c>
    </row>
    <row r="802" spans="1:13" hidden="1" x14ac:dyDescent="0.3">
      <c r="A802" s="16">
        <v>42962</v>
      </c>
      <c r="B802" t="s">
        <v>9</v>
      </c>
      <c r="C802" t="s">
        <v>171</v>
      </c>
      <c r="D802" t="s">
        <v>131</v>
      </c>
      <c r="E802" t="s">
        <v>172</v>
      </c>
      <c r="F802" s="5">
        <v>1005201100</v>
      </c>
      <c r="G802" t="str">
        <f>VLOOKUP(F802,'группы товаров'!$A$1:$C$88,2,0)</f>
        <v xml:space="preserve">крем-орех </v>
      </c>
      <c r="H802" t="str">
        <f>VLOOKUP(Таблица1[[#This Row],[Код товара]],Группа_Товаров,3,0)</f>
        <v>Вафельные</v>
      </c>
      <c r="I802" t="s">
        <v>8</v>
      </c>
      <c r="J802">
        <v>2</v>
      </c>
      <c r="K802" s="6">
        <v>324.30540000000002</v>
      </c>
      <c r="L802" s="6">
        <v>397.1</v>
      </c>
      <c r="M802" s="23">
        <f>Таблица1[[#This Row],[Сумма в ценах продажи]]-Таблица1[[#This Row],[Сумма в ценах закупки]]</f>
        <v>72.794600000000003</v>
      </c>
    </row>
    <row r="803" spans="1:13" hidden="1" x14ac:dyDescent="0.3">
      <c r="A803" s="16">
        <v>42962</v>
      </c>
      <c r="B803" t="s">
        <v>7</v>
      </c>
      <c r="C803" t="s">
        <v>195</v>
      </c>
      <c r="D803" t="s">
        <v>131</v>
      </c>
      <c r="E803" t="s">
        <v>196</v>
      </c>
      <c r="F803" s="5">
        <v>1005040800</v>
      </c>
      <c r="G803" t="str">
        <f>VLOOKUP(F803,'группы товаров'!$A$1:$C$88,2,0)</f>
        <v>Бим-Бом</v>
      </c>
      <c r="H803" t="str">
        <f>VLOOKUP(Таблица1[[#This Row],[Код товара]],Группа_Товаров,3,0)</f>
        <v>Глазированные</v>
      </c>
      <c r="I803" t="s">
        <v>8</v>
      </c>
      <c r="J803">
        <v>9</v>
      </c>
      <c r="K803" s="6">
        <v>643.86</v>
      </c>
      <c r="L803" s="6">
        <v>732.33</v>
      </c>
      <c r="M803" s="23">
        <f>Таблица1[[#This Row],[Сумма в ценах продажи]]-Таблица1[[#This Row],[Сумма в ценах закупки]]</f>
        <v>88.470000000000027</v>
      </c>
    </row>
    <row r="804" spans="1:13" hidden="1" x14ac:dyDescent="0.3">
      <c r="A804" s="16">
        <v>42962</v>
      </c>
      <c r="B804" t="s">
        <v>9</v>
      </c>
      <c r="C804" t="s">
        <v>244</v>
      </c>
      <c r="D804" t="s">
        <v>134</v>
      </c>
      <c r="E804" t="s">
        <v>245</v>
      </c>
      <c r="F804" s="7">
        <v>170000</v>
      </c>
      <c r="G804" t="str">
        <f>VLOOKUP(F804,'группы товаров'!$A$1:$C$88,2,0)</f>
        <v>Лайм</v>
      </c>
      <c r="H804" t="str">
        <f>VLOOKUP(Таблица1[[#This Row],[Код товара]],Группа_Товаров,3,0)</f>
        <v>Желейные</v>
      </c>
      <c r="I804" t="s">
        <v>8</v>
      </c>
      <c r="J804">
        <v>1.3440000000000001</v>
      </c>
      <c r="K804" s="6">
        <v>145.31440000000001</v>
      </c>
      <c r="L804" s="6">
        <v>234.08</v>
      </c>
      <c r="M804" s="23">
        <f>Таблица1[[#This Row],[Сумма в ценах продажи]]-Таблица1[[#This Row],[Сумма в ценах закупки]]</f>
        <v>88.765600000000006</v>
      </c>
    </row>
    <row r="805" spans="1:13" hidden="1" x14ac:dyDescent="0.3">
      <c r="A805" s="16">
        <v>42962</v>
      </c>
      <c r="B805" t="s">
        <v>16</v>
      </c>
      <c r="C805" t="s">
        <v>162</v>
      </c>
      <c r="D805" t="s">
        <v>163</v>
      </c>
      <c r="E805" t="s">
        <v>164</v>
      </c>
      <c r="F805" s="7">
        <v>270300</v>
      </c>
      <c r="G805" t="str">
        <f>VLOOKUP(F805,'группы товаров'!$A$1:$C$88,2,0)</f>
        <v xml:space="preserve">Шипучка лимонад </v>
      </c>
      <c r="H805" t="str">
        <f>VLOOKUP(Таблица1[[#This Row],[Код товара]],Группа_Товаров,3,0)</f>
        <v>Леденцовая</v>
      </c>
      <c r="I805" t="s">
        <v>8</v>
      </c>
      <c r="J805">
        <v>3.4</v>
      </c>
      <c r="K805" s="6">
        <v>201.58600000000001</v>
      </c>
      <c r="L805" s="6">
        <v>290.36</v>
      </c>
      <c r="M805" s="23">
        <f>Таблица1[[#This Row],[Сумма в ценах продажи]]-Таблица1[[#This Row],[Сумма в ценах закупки]]</f>
        <v>88.774000000000001</v>
      </c>
    </row>
    <row r="806" spans="1:13" hidden="1" x14ac:dyDescent="0.3">
      <c r="A806" s="16">
        <v>42962</v>
      </c>
      <c r="B806" t="s">
        <v>26</v>
      </c>
      <c r="C806" t="s">
        <v>153</v>
      </c>
      <c r="D806" t="s">
        <v>134</v>
      </c>
      <c r="E806" t="s">
        <v>154</v>
      </c>
      <c r="F806" s="7">
        <v>270400</v>
      </c>
      <c r="G806" t="str">
        <f>VLOOKUP(F806,'группы товаров'!$A$1:$C$88,2,0)</f>
        <v>Шипучка лимон</v>
      </c>
      <c r="H806" t="str">
        <f>VLOOKUP(Таблица1[[#This Row],[Код товара]],Группа_Товаров,3,0)</f>
        <v>Леденцовая</v>
      </c>
      <c r="I806" t="s">
        <v>8</v>
      </c>
      <c r="J806">
        <v>3.4</v>
      </c>
      <c r="K806" s="6">
        <v>201.58600000000001</v>
      </c>
      <c r="L806" s="6">
        <v>290.36</v>
      </c>
      <c r="M806" s="23">
        <f>Таблица1[[#This Row],[Сумма в ценах продажи]]-Таблица1[[#This Row],[Сумма в ценах закупки]]</f>
        <v>88.774000000000001</v>
      </c>
    </row>
    <row r="807" spans="1:13" hidden="1" x14ac:dyDescent="0.3">
      <c r="A807" s="16">
        <v>42962</v>
      </c>
      <c r="B807" t="s">
        <v>9</v>
      </c>
      <c r="C807" t="s">
        <v>254</v>
      </c>
      <c r="D807" t="s">
        <v>131</v>
      </c>
      <c r="E807" t="s">
        <v>255</v>
      </c>
      <c r="F807" s="7">
        <v>280500</v>
      </c>
      <c r="G807" t="str">
        <f>VLOOKUP(F807,'группы товаров'!$A$1:$C$88,2,0)</f>
        <v>Шипучка микс</v>
      </c>
      <c r="H807" t="str">
        <f>VLOOKUP(Таблица1[[#This Row],[Код товара]],Группа_Товаров,3,0)</f>
        <v>Леденцовая</v>
      </c>
      <c r="I807" t="s">
        <v>8</v>
      </c>
      <c r="J807">
        <v>2.2999999999999998</v>
      </c>
      <c r="K807" s="6">
        <v>658.24300000000005</v>
      </c>
      <c r="L807" s="6">
        <v>748.7</v>
      </c>
      <c r="M807" s="23">
        <f>Таблица1[[#This Row],[Сумма в ценах продажи]]-Таблица1[[#This Row],[Сумма в ценах закупки]]</f>
        <v>90.456999999999994</v>
      </c>
    </row>
    <row r="808" spans="1:13" hidden="1" x14ac:dyDescent="0.3">
      <c r="A808" s="16">
        <v>42962</v>
      </c>
      <c r="B808" t="s">
        <v>11</v>
      </c>
      <c r="C808" t="s">
        <v>224</v>
      </c>
      <c r="D808" t="s">
        <v>134</v>
      </c>
      <c r="E808" t="s">
        <v>225</v>
      </c>
      <c r="F808" s="7">
        <v>1005201000</v>
      </c>
      <c r="G808" t="str">
        <f>VLOOKUP(F808,'группы товаров'!$A$1:$C$88,2,0)</f>
        <v xml:space="preserve"> крем-шоколад </v>
      </c>
      <c r="H808" t="str">
        <f>VLOOKUP(Таблица1[[#This Row],[Код товара]],Группа_Товаров,3,0)</f>
        <v>Вафельные</v>
      </c>
      <c r="I808" t="s">
        <v>8</v>
      </c>
      <c r="J808">
        <v>5.28</v>
      </c>
      <c r="K808" s="6">
        <v>961.37760000000003</v>
      </c>
      <c r="L808" s="6">
        <v>1053.8399999999999</v>
      </c>
      <c r="M808" s="23">
        <f>Таблица1[[#This Row],[Сумма в ценах продажи]]-Таблица1[[#This Row],[Сумма в ценах закупки]]</f>
        <v>92.462399999999889</v>
      </c>
    </row>
    <row r="809" spans="1:13" hidden="1" x14ac:dyDescent="0.3">
      <c r="A809" s="16">
        <v>42962</v>
      </c>
      <c r="B809" t="s">
        <v>7</v>
      </c>
      <c r="C809" t="s">
        <v>177</v>
      </c>
      <c r="D809" t="s">
        <v>131</v>
      </c>
      <c r="E809" t="s">
        <v>178</v>
      </c>
      <c r="F809" s="5">
        <v>190000</v>
      </c>
      <c r="G809" t="str">
        <f>VLOOKUP(F809,'группы товаров'!$A$1:$C$88,2,0)</f>
        <v>Капри молоко</v>
      </c>
      <c r="H809" t="str">
        <f>VLOOKUP(Таблица1[[#This Row],[Код товара]],Группа_Товаров,3,0)</f>
        <v>Отливная</v>
      </c>
      <c r="I809" t="s">
        <v>8</v>
      </c>
      <c r="J809">
        <v>10</v>
      </c>
      <c r="K809" s="6">
        <v>778.77499999999998</v>
      </c>
      <c r="L809" s="6">
        <v>889.6</v>
      </c>
      <c r="M809" s="23">
        <f>Таблица1[[#This Row],[Сумма в ценах продажи]]-Таблица1[[#This Row],[Сумма в ценах закупки]]</f>
        <v>110.82500000000005</v>
      </c>
    </row>
    <row r="810" spans="1:13" hidden="1" x14ac:dyDescent="0.3">
      <c r="A810" s="16">
        <v>42962</v>
      </c>
      <c r="B810" t="s">
        <v>9</v>
      </c>
      <c r="C810" t="s">
        <v>226</v>
      </c>
      <c r="D810" t="s">
        <v>134</v>
      </c>
      <c r="E810" t="s">
        <v>227</v>
      </c>
      <c r="F810" s="7">
        <v>1005040200</v>
      </c>
      <c r="G810" t="str">
        <f>VLOOKUP(F810,'группы товаров'!$A$1:$C$88,2,0)</f>
        <v xml:space="preserve">Южный вечер </v>
      </c>
      <c r="H810" t="str">
        <f>VLOOKUP(Таблица1[[#This Row],[Код товара]],Группа_Товаров,3,0)</f>
        <v>Глазированные</v>
      </c>
      <c r="I810" t="s">
        <v>8</v>
      </c>
      <c r="J810">
        <v>7.5</v>
      </c>
      <c r="K810" s="6">
        <v>356.495</v>
      </c>
      <c r="L810" s="6">
        <v>515.25</v>
      </c>
      <c r="M810" s="23">
        <f>Таблица1[[#This Row],[Сумма в ценах продажи]]-Таблица1[[#This Row],[Сумма в ценах закупки]]</f>
        <v>158.755</v>
      </c>
    </row>
    <row r="811" spans="1:13" hidden="1" x14ac:dyDescent="0.3">
      <c r="A811" s="16">
        <v>42962</v>
      </c>
      <c r="B811" t="s">
        <v>9</v>
      </c>
      <c r="C811" t="s">
        <v>142</v>
      </c>
      <c r="D811" t="s">
        <v>134</v>
      </c>
      <c r="E811" t="s">
        <v>143</v>
      </c>
      <c r="F811" s="7">
        <v>1005244000</v>
      </c>
      <c r="G811" t="str">
        <f>VLOOKUP(F811,'группы товаров'!$A$1:$C$88,2,0)</f>
        <v>Кофейные</v>
      </c>
      <c r="H811" t="str">
        <f>VLOOKUP(Таблица1[[#This Row],[Код товара]],Группа_Товаров,3,0)</f>
        <v>Кремовые</v>
      </c>
      <c r="I811" t="s">
        <v>8</v>
      </c>
      <c r="J811">
        <v>24</v>
      </c>
      <c r="K811" s="6">
        <v>1281.9992</v>
      </c>
      <c r="L811" s="6">
        <v>1452.72</v>
      </c>
      <c r="M811" s="23">
        <f>Таблица1[[#This Row],[Сумма в ценах продажи]]-Таблица1[[#This Row],[Сумма в ценах закупки]]</f>
        <v>170.72080000000005</v>
      </c>
    </row>
    <row r="812" spans="1:13" hidden="1" x14ac:dyDescent="0.3">
      <c r="A812" s="16">
        <v>42962</v>
      </c>
      <c r="B812" t="s">
        <v>9</v>
      </c>
      <c r="C812" t="s">
        <v>264</v>
      </c>
      <c r="D812" t="s">
        <v>134</v>
      </c>
      <c r="E812" t="s">
        <v>265</v>
      </c>
      <c r="F812" s="5">
        <v>1005274000</v>
      </c>
      <c r="G812" t="str">
        <f>VLOOKUP(F812,'группы товаров'!$A$1:$C$88,2,0)</f>
        <v>Ванильные</v>
      </c>
      <c r="H812" t="str">
        <f>VLOOKUP(Таблица1[[#This Row],[Код товара]],Группа_Товаров,3,0)</f>
        <v>Кремовые</v>
      </c>
      <c r="I812" t="s">
        <v>8</v>
      </c>
      <c r="J812">
        <v>7</v>
      </c>
      <c r="K812" s="6">
        <v>1368.7668000000001</v>
      </c>
      <c r="L812" s="6">
        <v>1556.87</v>
      </c>
      <c r="M812" s="23">
        <f>Таблица1[[#This Row],[Сумма в ценах продажи]]-Таблица1[[#This Row],[Сумма в ценах закупки]]</f>
        <v>188.10319999999979</v>
      </c>
    </row>
    <row r="813" spans="1:13" hidden="1" x14ac:dyDescent="0.3">
      <c r="A813" s="16">
        <v>42962</v>
      </c>
      <c r="B813" t="s">
        <v>11</v>
      </c>
      <c r="C813" t="s">
        <v>195</v>
      </c>
      <c r="D813" t="s">
        <v>131</v>
      </c>
      <c r="E813" t="s">
        <v>196</v>
      </c>
      <c r="F813" s="7">
        <v>1005201000</v>
      </c>
      <c r="G813" t="str">
        <f>VLOOKUP(F813,'группы товаров'!$A$1:$C$88,2,0)</f>
        <v xml:space="preserve"> крем-шоколад </v>
      </c>
      <c r="H813" t="str">
        <f>VLOOKUP(Таблица1[[#This Row],[Код товара]],Группа_Товаров,3,0)</f>
        <v>Вафельные</v>
      </c>
      <c r="I813" t="s">
        <v>8</v>
      </c>
      <c r="J813">
        <v>40</v>
      </c>
      <c r="K813" s="6">
        <v>2136.4160000000002</v>
      </c>
      <c r="L813" s="6">
        <v>2342</v>
      </c>
      <c r="M813" s="23">
        <f>Таблица1[[#This Row],[Сумма в ценах продажи]]-Таблица1[[#This Row],[Сумма в ценах закупки]]</f>
        <v>205.58399999999983</v>
      </c>
    </row>
    <row r="814" spans="1:13" hidden="1" x14ac:dyDescent="0.3">
      <c r="A814" s="16">
        <v>42962</v>
      </c>
      <c r="B814" t="s">
        <v>11</v>
      </c>
      <c r="C814" t="s">
        <v>195</v>
      </c>
      <c r="D814" t="s">
        <v>131</v>
      </c>
      <c r="E814" t="s">
        <v>196</v>
      </c>
      <c r="F814" s="5">
        <v>1005040800</v>
      </c>
      <c r="G814" t="str">
        <f>VLOOKUP(F814,'группы товаров'!$A$1:$C$88,2,0)</f>
        <v>Бим-Бом</v>
      </c>
      <c r="H814" t="str">
        <f>VLOOKUP(Таблица1[[#This Row],[Код товара]],Группа_Товаров,3,0)</f>
        <v>Глазированные</v>
      </c>
      <c r="I814" t="s">
        <v>8</v>
      </c>
      <c r="J814">
        <v>30</v>
      </c>
      <c r="K814" s="6">
        <v>2146.1999999999998</v>
      </c>
      <c r="L814" s="6">
        <v>2352.3000000000002</v>
      </c>
      <c r="M814" s="23">
        <f>Таблица1[[#This Row],[Сумма в ценах продажи]]-Таблица1[[#This Row],[Сумма в ценах закупки]]</f>
        <v>206.10000000000036</v>
      </c>
    </row>
    <row r="815" spans="1:13" hidden="1" x14ac:dyDescent="0.3">
      <c r="A815" s="16">
        <v>42962</v>
      </c>
      <c r="B815" t="s">
        <v>9</v>
      </c>
      <c r="C815" t="s">
        <v>264</v>
      </c>
      <c r="D815" t="s">
        <v>134</v>
      </c>
      <c r="E815" t="s">
        <v>265</v>
      </c>
      <c r="F815" s="7">
        <v>260000</v>
      </c>
      <c r="G815" t="str">
        <f>VLOOKUP(F815,'группы товаров'!$A$1:$C$88,2,0)</f>
        <v xml:space="preserve">Банан-клубника </v>
      </c>
      <c r="H815" t="str">
        <f>VLOOKUP(Таблица1[[#This Row],[Код товара]],Группа_Товаров,3,0)</f>
        <v>Отливная</v>
      </c>
      <c r="I815" t="s">
        <v>8</v>
      </c>
      <c r="J815">
        <v>10</v>
      </c>
      <c r="K815" s="6">
        <v>1368.0925</v>
      </c>
      <c r="L815" s="6">
        <v>1605.7</v>
      </c>
      <c r="M815" s="23">
        <f>Таблица1[[#This Row],[Сумма в ценах продажи]]-Таблица1[[#This Row],[Сумма в ценах закупки]]</f>
        <v>237.60750000000007</v>
      </c>
    </row>
    <row r="816" spans="1:13" hidden="1" x14ac:dyDescent="0.3">
      <c r="A816" s="16">
        <v>42962</v>
      </c>
      <c r="B816" t="s">
        <v>9</v>
      </c>
      <c r="C816" t="s">
        <v>199</v>
      </c>
      <c r="D816" t="s">
        <v>134</v>
      </c>
      <c r="E816" t="s">
        <v>200</v>
      </c>
      <c r="F816" s="7">
        <v>5162402</v>
      </c>
      <c r="G816" t="str">
        <f>VLOOKUP(F816,'группы товаров'!$A$1:$C$88,2,0)</f>
        <v>Лимонно-апельсиновый</v>
      </c>
      <c r="H816" t="str">
        <f>VLOOKUP(Таблица1[[#This Row],[Код товара]],Группа_Товаров,3,0)</f>
        <v>Отливная</v>
      </c>
      <c r="I816" t="s">
        <v>8</v>
      </c>
      <c r="J816">
        <v>8</v>
      </c>
      <c r="K816" s="6">
        <v>1869.6</v>
      </c>
      <c r="L816" s="6">
        <v>2126.4</v>
      </c>
      <c r="M816" s="23">
        <f>Таблица1[[#This Row],[Сумма в ценах продажи]]-Таблица1[[#This Row],[Сумма в ценах закупки]]</f>
        <v>256.80000000000018</v>
      </c>
    </row>
    <row r="817" spans="1:13" hidden="1" x14ac:dyDescent="0.3">
      <c r="A817" s="16">
        <v>42962</v>
      </c>
      <c r="B817" t="s">
        <v>9</v>
      </c>
      <c r="C817" t="s">
        <v>244</v>
      </c>
      <c r="D817" t="s">
        <v>134</v>
      </c>
      <c r="E817" t="s">
        <v>245</v>
      </c>
      <c r="F817" s="7">
        <v>1005051700</v>
      </c>
      <c r="G817" t="str">
        <f>VLOOKUP(F817,'группы товаров'!$A$1:$C$88,2,0)</f>
        <v>Аромат мяты</v>
      </c>
      <c r="H817" t="str">
        <f>VLOOKUP(Таблица1[[#This Row],[Код товара]],Группа_Товаров,3,0)</f>
        <v>Помадка</v>
      </c>
      <c r="I817" t="s">
        <v>8</v>
      </c>
      <c r="J817">
        <v>48</v>
      </c>
      <c r="K817" s="6">
        <v>2564.1952000000001</v>
      </c>
      <c r="L817" s="6">
        <v>2905.44</v>
      </c>
      <c r="M817" s="23">
        <f>Таблица1[[#This Row],[Сумма в ценах продажи]]-Таблица1[[#This Row],[Сумма в ценах закупки]]</f>
        <v>341.24479999999994</v>
      </c>
    </row>
    <row r="818" spans="1:13" hidden="1" x14ac:dyDescent="0.3">
      <c r="A818" s="16">
        <v>42961</v>
      </c>
      <c r="B818" t="s">
        <v>9</v>
      </c>
      <c r="C818" t="s">
        <v>138</v>
      </c>
      <c r="D818" t="s">
        <v>134</v>
      </c>
      <c r="E818" t="s">
        <v>139</v>
      </c>
      <c r="F818" s="7">
        <v>5281000</v>
      </c>
      <c r="G818" t="str">
        <f>VLOOKUP(F818,'группы товаров'!$A$1:$C$88,2,0)</f>
        <v>Барбасовая</v>
      </c>
      <c r="H818" t="str">
        <f>VLOOKUP(Таблица1[[#This Row],[Код товара]],Группа_Товаров,3,0)</f>
        <v>Отливная</v>
      </c>
      <c r="I818" t="s">
        <v>8</v>
      </c>
      <c r="J818">
        <v>2.52</v>
      </c>
      <c r="K818" s="6">
        <v>206.64</v>
      </c>
      <c r="L818" s="6">
        <v>234.78</v>
      </c>
      <c r="M818" s="23">
        <f>Таблица1[[#This Row],[Сумма в ценах продажи]]-Таблица1[[#This Row],[Сумма в ценах закупки]]</f>
        <v>28.140000000000015</v>
      </c>
    </row>
    <row r="819" spans="1:13" hidden="1" x14ac:dyDescent="0.3">
      <c r="A819" s="16">
        <v>42961</v>
      </c>
      <c r="B819" t="s">
        <v>9</v>
      </c>
      <c r="C819" t="s">
        <v>511</v>
      </c>
      <c r="D819" t="s">
        <v>291</v>
      </c>
      <c r="E819" t="s">
        <v>508</v>
      </c>
      <c r="F819" s="7">
        <v>270300</v>
      </c>
      <c r="G819" t="str">
        <f>VLOOKUP(F819,'группы товаров'!$A$1:$C$88,2,0)</f>
        <v xml:space="preserve">Шипучка лимонад </v>
      </c>
      <c r="H819" t="str">
        <f>VLOOKUP(Таблица1[[#This Row],[Код товара]],Группа_Товаров,3,0)</f>
        <v>Леденцовая</v>
      </c>
      <c r="I819" t="s">
        <v>8</v>
      </c>
      <c r="J819">
        <v>1.65</v>
      </c>
      <c r="K819" s="6">
        <v>229.9539</v>
      </c>
      <c r="L819" s="6">
        <v>262.57</v>
      </c>
      <c r="M819" s="23">
        <f>Таблица1[[#This Row],[Сумма в ценах продажи]]-Таблица1[[#This Row],[Сумма в ценах закупки]]</f>
        <v>32.616099999999989</v>
      </c>
    </row>
    <row r="820" spans="1:13" hidden="1" x14ac:dyDescent="0.3">
      <c r="A820" s="16">
        <v>42961</v>
      </c>
      <c r="B820" t="s">
        <v>9</v>
      </c>
      <c r="C820" t="s">
        <v>375</v>
      </c>
      <c r="D820" t="s">
        <v>147</v>
      </c>
      <c r="E820" t="s">
        <v>376</v>
      </c>
      <c r="F820" s="7">
        <v>270200</v>
      </c>
      <c r="G820" t="str">
        <f>VLOOKUP(F820,'группы товаров'!$A$1:$C$88,2,0)</f>
        <v>Шипучка апельсин</v>
      </c>
      <c r="H820" t="str">
        <f>VLOOKUP(Таблица1[[#This Row],[Код товара]],Группа_Товаров,3,0)</f>
        <v>Леденцовая</v>
      </c>
      <c r="I820" t="s">
        <v>8</v>
      </c>
      <c r="J820">
        <v>5.7</v>
      </c>
      <c r="K820" s="6">
        <v>255.58800000000002</v>
      </c>
      <c r="L820" s="6">
        <v>290.64300000000003</v>
      </c>
      <c r="M820" s="23">
        <f>Таблица1[[#This Row],[Сумма в ценах продажи]]-Таблица1[[#This Row],[Сумма в ценах закупки]]</f>
        <v>35.055000000000007</v>
      </c>
    </row>
    <row r="821" spans="1:13" hidden="1" x14ac:dyDescent="0.3">
      <c r="A821" s="16">
        <v>42961</v>
      </c>
      <c r="B821" t="s">
        <v>9</v>
      </c>
      <c r="C821" t="s">
        <v>234</v>
      </c>
      <c r="D821" t="s">
        <v>147</v>
      </c>
      <c r="E821" t="s">
        <v>235</v>
      </c>
      <c r="F821" s="7">
        <v>270300</v>
      </c>
      <c r="G821" t="str">
        <f>VLOOKUP(F821,'группы товаров'!$A$1:$C$88,2,0)</f>
        <v xml:space="preserve">Шипучка лимонад </v>
      </c>
      <c r="H821" t="str">
        <f>VLOOKUP(Таблица1[[#This Row],[Код товара]],Группа_Товаров,3,0)</f>
        <v>Леденцовая</v>
      </c>
      <c r="I821" t="s">
        <v>8</v>
      </c>
      <c r="J821">
        <v>4</v>
      </c>
      <c r="K821" s="6">
        <v>351.178</v>
      </c>
      <c r="L821" s="6">
        <v>401.6</v>
      </c>
      <c r="M821" s="23">
        <f>Таблица1[[#This Row],[Сумма в ценах продажи]]-Таблица1[[#This Row],[Сумма в ценах закупки]]</f>
        <v>50.422000000000025</v>
      </c>
    </row>
    <row r="822" spans="1:13" hidden="1" x14ac:dyDescent="0.3">
      <c r="A822" s="16">
        <v>42961</v>
      </c>
      <c r="B822" t="s">
        <v>9</v>
      </c>
      <c r="C822" t="s">
        <v>357</v>
      </c>
      <c r="D822" t="s">
        <v>147</v>
      </c>
      <c r="E822" t="s">
        <v>358</v>
      </c>
      <c r="F822" s="5">
        <v>280500</v>
      </c>
      <c r="G822" t="str">
        <f>VLOOKUP(F822,'группы товаров'!$A$1:$C$88,2,0)</f>
        <v>Шипучка микс</v>
      </c>
      <c r="H822" t="str">
        <f>VLOOKUP(Таблица1[[#This Row],[Код товара]],Группа_Товаров,3,0)</f>
        <v>Леденцовая</v>
      </c>
      <c r="I822" t="s">
        <v>8</v>
      </c>
      <c r="J822">
        <v>5</v>
      </c>
      <c r="K822" s="6">
        <v>391.0385</v>
      </c>
      <c r="L822" s="6">
        <v>444.8</v>
      </c>
      <c r="M822" s="23">
        <f>Таблица1[[#This Row],[Сумма в ценах продажи]]-Таблица1[[#This Row],[Сумма в ценах закупки]]</f>
        <v>53.761500000000012</v>
      </c>
    </row>
    <row r="823" spans="1:13" hidden="1" x14ac:dyDescent="0.3">
      <c r="A823" s="16">
        <v>42961</v>
      </c>
      <c r="B823" t="s">
        <v>7</v>
      </c>
      <c r="C823" t="s">
        <v>130</v>
      </c>
      <c r="D823" t="s">
        <v>131</v>
      </c>
      <c r="E823" t="s">
        <v>132</v>
      </c>
      <c r="F823" s="7">
        <v>260000</v>
      </c>
      <c r="G823" t="str">
        <f>VLOOKUP(F823,'группы товаров'!$A$1:$C$88,2,0)</f>
        <v xml:space="preserve">Банан-клубника </v>
      </c>
      <c r="H823" t="str">
        <f>VLOOKUP(Таблица1[[#This Row],[Код товара]],Группа_Товаров,3,0)</f>
        <v>Отливная</v>
      </c>
      <c r="I823" t="s">
        <v>8</v>
      </c>
      <c r="J823">
        <v>5</v>
      </c>
      <c r="K823" s="6">
        <v>389.41550000000001</v>
      </c>
      <c r="L823" s="6">
        <v>444.8</v>
      </c>
      <c r="M823" s="23">
        <f>Таблица1[[#This Row],[Сумма в ценах продажи]]-Таблица1[[#This Row],[Сумма в ценах закупки]]</f>
        <v>55.384500000000003</v>
      </c>
    </row>
    <row r="824" spans="1:13" hidden="1" x14ac:dyDescent="0.3">
      <c r="A824" s="16">
        <v>42961</v>
      </c>
      <c r="B824" t="s">
        <v>16</v>
      </c>
      <c r="C824" t="s">
        <v>226</v>
      </c>
      <c r="D824" t="s">
        <v>134</v>
      </c>
      <c r="E824" t="s">
        <v>227</v>
      </c>
      <c r="F824" s="7">
        <v>1005186200</v>
      </c>
      <c r="G824" t="str">
        <f>VLOOKUP(F824,'группы товаров'!$A$1:$C$88,2,0)</f>
        <v xml:space="preserve">Мини  орех </v>
      </c>
      <c r="H824" t="str">
        <f>VLOOKUP(Таблица1[[#This Row],[Код товара]],Группа_Товаров,3,0)</f>
        <v>Вафельные</v>
      </c>
      <c r="I824" t="s">
        <v>8</v>
      </c>
      <c r="J824">
        <v>3</v>
      </c>
      <c r="K824" s="6">
        <v>294.28559999999999</v>
      </c>
      <c r="L824" s="6">
        <v>351.84</v>
      </c>
      <c r="M824" s="23">
        <f>Таблица1[[#This Row],[Сумма в ценах продажи]]-Таблица1[[#This Row],[Сумма в ценах закупки]]</f>
        <v>57.554399999999987</v>
      </c>
    </row>
    <row r="825" spans="1:13" hidden="1" x14ac:dyDescent="0.3">
      <c r="A825" s="16">
        <v>42961</v>
      </c>
      <c r="B825" t="s">
        <v>26</v>
      </c>
      <c r="C825" t="s">
        <v>167</v>
      </c>
      <c r="D825" t="s">
        <v>134</v>
      </c>
      <c r="E825" t="s">
        <v>168</v>
      </c>
      <c r="F825" s="7">
        <v>1005186300</v>
      </c>
      <c r="G825" t="str">
        <f>VLOOKUP(F825,'группы товаров'!$A$1:$C$88,2,0)</f>
        <v>Мини  молоко</v>
      </c>
      <c r="H825" t="str">
        <f>VLOOKUP(Таблица1[[#This Row],[Код товара]],Группа_Товаров,3,0)</f>
        <v>Вафельные</v>
      </c>
      <c r="I825" t="s">
        <v>8</v>
      </c>
      <c r="J825">
        <v>3</v>
      </c>
      <c r="K825" s="6">
        <v>294.28559999999999</v>
      </c>
      <c r="L825" s="6">
        <v>351.84</v>
      </c>
      <c r="M825" s="23">
        <f>Таблица1[[#This Row],[Сумма в ценах продажи]]-Таблица1[[#This Row],[Сумма в ценах закупки]]</f>
        <v>57.554399999999987</v>
      </c>
    </row>
    <row r="826" spans="1:13" hidden="1" x14ac:dyDescent="0.3">
      <c r="A826" s="16">
        <v>42961</v>
      </c>
      <c r="B826" t="s">
        <v>9</v>
      </c>
      <c r="C826" t="s">
        <v>278</v>
      </c>
      <c r="D826" t="s">
        <v>208</v>
      </c>
      <c r="E826" t="s">
        <v>279</v>
      </c>
      <c r="F826" s="5">
        <v>1005244000</v>
      </c>
      <c r="G826" t="str">
        <f>VLOOKUP(F826,'группы товаров'!$A$1:$C$88,2,0)</f>
        <v>Кофейные</v>
      </c>
      <c r="H826" t="str">
        <f>VLOOKUP(Таблица1[[#This Row],[Код товара]],Группа_Товаров,3,0)</f>
        <v>Кремовые</v>
      </c>
      <c r="I826" t="s">
        <v>8</v>
      </c>
      <c r="J826">
        <v>2.7</v>
      </c>
      <c r="K826" s="6">
        <v>481.65300000000002</v>
      </c>
      <c r="L826" s="6">
        <v>547.803</v>
      </c>
      <c r="M826" s="23">
        <f>Таблица1[[#This Row],[Сумма в ценах продажи]]-Таблица1[[#This Row],[Сумма в ценах закупки]]</f>
        <v>66.149999999999977</v>
      </c>
    </row>
    <row r="827" spans="1:13" hidden="1" x14ac:dyDescent="0.3">
      <c r="A827" s="16">
        <v>42961</v>
      </c>
      <c r="B827" t="s">
        <v>9</v>
      </c>
      <c r="C827" t="s">
        <v>234</v>
      </c>
      <c r="D827" t="s">
        <v>147</v>
      </c>
      <c r="E827" t="s">
        <v>235</v>
      </c>
      <c r="F827" s="7">
        <v>270400</v>
      </c>
      <c r="G827" t="str">
        <f>VLOOKUP(F827,'группы товаров'!$A$1:$C$88,2,0)</f>
        <v>Шипучка лимон</v>
      </c>
      <c r="H827" t="str">
        <f>VLOOKUP(Таблица1[[#This Row],[Код товара]],Группа_Товаров,3,0)</f>
        <v>Леденцовая</v>
      </c>
      <c r="I827" t="s">
        <v>8</v>
      </c>
      <c r="J827">
        <v>1.84</v>
      </c>
      <c r="K827" s="6">
        <v>598.35520000000008</v>
      </c>
      <c r="L827" s="6">
        <v>682.16</v>
      </c>
      <c r="M827" s="23">
        <f>Таблица1[[#This Row],[Сумма в ценах продажи]]-Таблица1[[#This Row],[Сумма в ценах закупки]]</f>
        <v>83.804799999999886</v>
      </c>
    </row>
    <row r="828" spans="1:13" hidden="1" x14ac:dyDescent="0.3">
      <c r="A828" s="16">
        <v>42961</v>
      </c>
      <c r="B828" t="s">
        <v>9</v>
      </c>
      <c r="C828" t="s">
        <v>346</v>
      </c>
      <c r="D828" t="s">
        <v>156</v>
      </c>
      <c r="E828" t="s">
        <v>347</v>
      </c>
      <c r="F828" s="7">
        <v>1005051600</v>
      </c>
      <c r="G828" t="str">
        <f>VLOOKUP(F828,'группы товаров'!$A$1:$C$88,2,0)</f>
        <v xml:space="preserve">Тарантелла </v>
      </c>
      <c r="H828" t="str">
        <f>VLOOKUP(Таблица1[[#This Row],[Код товара]],Группа_Товаров,3,0)</f>
        <v>Помадка</v>
      </c>
      <c r="I828" t="s">
        <v>8</v>
      </c>
      <c r="J828">
        <v>1.4</v>
      </c>
      <c r="K828" s="6">
        <v>136.93680000000001</v>
      </c>
      <c r="L828" s="6">
        <v>234.08</v>
      </c>
      <c r="M828" s="23">
        <f>Таблица1[[#This Row],[Сумма в ценах продажи]]-Таблица1[[#This Row],[Сумма в ценах закупки]]</f>
        <v>97.143200000000007</v>
      </c>
    </row>
    <row r="829" spans="1:13" hidden="1" x14ac:dyDescent="0.3">
      <c r="A829" s="16">
        <v>42961</v>
      </c>
      <c r="B829" t="s">
        <v>22</v>
      </c>
      <c r="C829" t="s">
        <v>165</v>
      </c>
      <c r="D829" t="s">
        <v>134</v>
      </c>
      <c r="E829" t="s">
        <v>166</v>
      </c>
      <c r="F829" s="7">
        <v>1005050300</v>
      </c>
      <c r="G829" t="str">
        <f>VLOOKUP(F829,'группы товаров'!$A$1:$C$88,2,0)</f>
        <v>Золотой шар</v>
      </c>
      <c r="H829" t="str">
        <f>VLOOKUP(Таблица1[[#This Row],[Код товара]],Группа_Товаров,3,0)</f>
        <v>Помадка</v>
      </c>
      <c r="I829" t="s">
        <v>8</v>
      </c>
      <c r="J829">
        <v>5</v>
      </c>
      <c r="K829" s="6">
        <v>476.976</v>
      </c>
      <c r="L829" s="6">
        <v>575.04999999999995</v>
      </c>
      <c r="M829" s="23">
        <f>Таблица1[[#This Row],[Сумма в ценах продажи]]-Таблица1[[#This Row],[Сумма в ценах закупки]]</f>
        <v>98.073999999999955</v>
      </c>
    </row>
    <row r="830" spans="1:13" hidden="1" x14ac:dyDescent="0.3">
      <c r="A830" s="16">
        <v>42961</v>
      </c>
      <c r="B830" t="s">
        <v>9</v>
      </c>
      <c r="C830" t="s">
        <v>177</v>
      </c>
      <c r="D830" t="s">
        <v>131</v>
      </c>
      <c r="E830" t="s">
        <v>178</v>
      </c>
      <c r="F830" s="7">
        <v>5162402</v>
      </c>
      <c r="G830" t="str">
        <f>VLOOKUP(F830,'группы товаров'!$A$1:$C$88,2,0)</f>
        <v>Лимонно-апельсиновый</v>
      </c>
      <c r="H830" t="str">
        <f>VLOOKUP(Таблица1[[#This Row],[Код товара]],Группа_Товаров,3,0)</f>
        <v>Отливная</v>
      </c>
      <c r="I830" t="s">
        <v>8</v>
      </c>
      <c r="J830">
        <v>10</v>
      </c>
      <c r="K830" s="6">
        <v>778.83100000000002</v>
      </c>
      <c r="L830" s="6">
        <v>889.6</v>
      </c>
      <c r="M830" s="23">
        <f>Таблица1[[#This Row],[Сумма в ценах продажи]]-Таблица1[[#This Row],[Сумма в ценах закупки]]</f>
        <v>110.76900000000001</v>
      </c>
    </row>
    <row r="831" spans="1:13" hidden="1" x14ac:dyDescent="0.3">
      <c r="A831" s="16">
        <v>42961</v>
      </c>
      <c r="B831" t="s">
        <v>16</v>
      </c>
      <c r="C831" t="s">
        <v>248</v>
      </c>
      <c r="D831" t="s">
        <v>156</v>
      </c>
      <c r="E831" t="s">
        <v>249</v>
      </c>
      <c r="F831" s="5">
        <v>580000</v>
      </c>
      <c r="G831" t="str">
        <f>VLOOKUP(F831,'группы товаров'!$A$1:$C$88,2,0)</f>
        <v>Вишня</v>
      </c>
      <c r="H831" t="str">
        <f>VLOOKUP(Таблица1[[#This Row],[Код товара]],Группа_Товаров,3,0)</f>
        <v>Желейные</v>
      </c>
      <c r="I831" t="s">
        <v>8</v>
      </c>
      <c r="J831">
        <v>8</v>
      </c>
      <c r="K831" s="6">
        <v>595.28</v>
      </c>
      <c r="L831" s="6">
        <v>710.48</v>
      </c>
      <c r="M831" s="23">
        <f>Таблица1[[#This Row],[Сумма в ценах продажи]]-Таблица1[[#This Row],[Сумма в ценах закупки]]</f>
        <v>115.20000000000005</v>
      </c>
    </row>
    <row r="832" spans="1:13" hidden="1" x14ac:dyDescent="0.3">
      <c r="A832" s="16">
        <v>42961</v>
      </c>
      <c r="B832" t="s">
        <v>26</v>
      </c>
      <c r="C832" t="s">
        <v>136</v>
      </c>
      <c r="D832" t="s">
        <v>131</v>
      </c>
      <c r="E832" t="s">
        <v>137</v>
      </c>
      <c r="F832" s="5">
        <v>580000</v>
      </c>
      <c r="G832" t="str">
        <f>VLOOKUP(F832,'группы товаров'!$A$1:$C$88,2,0)</f>
        <v>Вишня</v>
      </c>
      <c r="H832" t="str">
        <f>VLOOKUP(Таблица1[[#This Row],[Код товара]],Группа_Товаров,3,0)</f>
        <v>Желейные</v>
      </c>
      <c r="I832" t="s">
        <v>8</v>
      </c>
      <c r="J832">
        <v>8</v>
      </c>
      <c r="K832" s="6">
        <v>595.28</v>
      </c>
      <c r="L832" s="6">
        <v>710.48</v>
      </c>
      <c r="M832" s="23">
        <f>Таблица1[[#This Row],[Сумма в ценах продажи]]-Таблица1[[#This Row],[Сумма в ценах закупки]]</f>
        <v>115.20000000000005</v>
      </c>
    </row>
    <row r="833" spans="1:13" hidden="1" x14ac:dyDescent="0.3">
      <c r="A833" s="16">
        <v>42961</v>
      </c>
      <c r="B833" t="s">
        <v>9</v>
      </c>
      <c r="C833" t="s">
        <v>185</v>
      </c>
      <c r="D833" t="s">
        <v>134</v>
      </c>
      <c r="E833" t="s">
        <v>186</v>
      </c>
      <c r="F833" s="7">
        <v>5221000</v>
      </c>
      <c r="G833" t="str">
        <f>VLOOKUP(F833,'группы товаров'!$A$1:$C$88,2,0)</f>
        <v>Сливочно-творожный</v>
      </c>
      <c r="H833" t="str">
        <f>VLOOKUP(Таблица1[[#This Row],[Код товара]],Группа_Товаров,3,0)</f>
        <v>Отливная</v>
      </c>
      <c r="I833" t="s">
        <v>8</v>
      </c>
      <c r="J833">
        <v>4</v>
      </c>
      <c r="K833" s="6">
        <v>934.8</v>
      </c>
      <c r="L833" s="6">
        <v>1063.2</v>
      </c>
      <c r="M833" s="23">
        <f>Таблица1[[#This Row],[Сумма в ценах продажи]]-Таблица1[[#This Row],[Сумма в ценах закупки]]</f>
        <v>128.40000000000009</v>
      </c>
    </row>
    <row r="834" spans="1:13" hidden="1" x14ac:dyDescent="0.3">
      <c r="A834" s="16">
        <v>42961</v>
      </c>
      <c r="B834" t="s">
        <v>9</v>
      </c>
      <c r="C834" t="s">
        <v>226</v>
      </c>
      <c r="D834" t="s">
        <v>134</v>
      </c>
      <c r="E834" t="s">
        <v>227</v>
      </c>
      <c r="F834" s="7">
        <v>30000</v>
      </c>
      <c r="G834" t="str">
        <f>VLOOKUP(F834,'группы товаров'!$A$1:$C$88,2,0)</f>
        <v>Цитрусовая карамель</v>
      </c>
      <c r="H834" t="str">
        <f>VLOOKUP(Таблица1[[#This Row],[Код товара]],Группа_Товаров,3,0)</f>
        <v>Леденцовая</v>
      </c>
      <c r="I834" t="s">
        <v>8</v>
      </c>
      <c r="J834">
        <v>4</v>
      </c>
      <c r="K834" s="6">
        <v>934.8</v>
      </c>
      <c r="L834" s="6">
        <v>1063.2</v>
      </c>
      <c r="M834" s="23">
        <f>Таблица1[[#This Row],[Сумма в ценах продажи]]-Таблица1[[#This Row],[Сумма в ценах закупки]]</f>
        <v>128.40000000000009</v>
      </c>
    </row>
    <row r="835" spans="1:13" hidden="1" x14ac:dyDescent="0.3">
      <c r="A835" s="16">
        <v>42961</v>
      </c>
      <c r="B835" t="s">
        <v>16</v>
      </c>
      <c r="C835" t="s">
        <v>144</v>
      </c>
      <c r="D835" t="s">
        <v>134</v>
      </c>
      <c r="E835" t="s">
        <v>145</v>
      </c>
      <c r="F835" s="7">
        <v>1005186400</v>
      </c>
      <c r="G835" t="str">
        <f>VLOOKUP(F835,'группы товаров'!$A$1:$C$88,2,0)</f>
        <v xml:space="preserve">Мини вкус вишни </v>
      </c>
      <c r="H835" t="str">
        <f>VLOOKUP(Таблица1[[#This Row],[Код товара]],Группа_Товаров,3,0)</f>
        <v>Вафельные</v>
      </c>
      <c r="I835" t="s">
        <v>8</v>
      </c>
      <c r="J835">
        <v>5</v>
      </c>
      <c r="K835" s="6">
        <v>296.55700000000002</v>
      </c>
      <c r="L835" s="6">
        <v>472.5</v>
      </c>
      <c r="M835" s="23">
        <f>Таблица1[[#This Row],[Сумма в ценах продажи]]-Таблица1[[#This Row],[Сумма в ценах закупки]]</f>
        <v>175.94299999999998</v>
      </c>
    </row>
    <row r="836" spans="1:13" hidden="1" x14ac:dyDescent="0.3">
      <c r="A836" s="16">
        <v>42961</v>
      </c>
      <c r="B836" t="s">
        <v>26</v>
      </c>
      <c r="C836" t="s">
        <v>165</v>
      </c>
      <c r="D836" t="s">
        <v>134</v>
      </c>
      <c r="E836" t="s">
        <v>166</v>
      </c>
      <c r="F836" s="7">
        <v>1005201000</v>
      </c>
      <c r="G836" t="str">
        <f>VLOOKUP(F836,'группы товаров'!$A$1:$C$88,2,0)</f>
        <v xml:space="preserve"> крем-шоколад </v>
      </c>
      <c r="H836" t="str">
        <f>VLOOKUP(Таблица1[[#This Row],[Код товара]],Группа_Товаров,3,0)</f>
        <v>Вафельные</v>
      </c>
      <c r="I836" t="s">
        <v>8</v>
      </c>
      <c r="J836">
        <v>5</v>
      </c>
      <c r="K836" s="6">
        <v>296.55700000000002</v>
      </c>
      <c r="L836" s="6">
        <v>472.5</v>
      </c>
      <c r="M836" s="23">
        <f>Таблица1[[#This Row],[Сумма в ценах продажи]]-Таблица1[[#This Row],[Сумма в ценах закупки]]</f>
        <v>175.94299999999998</v>
      </c>
    </row>
    <row r="837" spans="1:13" hidden="1" x14ac:dyDescent="0.3">
      <c r="A837" s="16">
        <v>42961</v>
      </c>
      <c r="B837" t="s">
        <v>9</v>
      </c>
      <c r="C837" t="s">
        <v>326</v>
      </c>
      <c r="D837" t="s">
        <v>134</v>
      </c>
      <c r="E837" t="s">
        <v>327</v>
      </c>
      <c r="F837" s="7">
        <v>1005051700</v>
      </c>
      <c r="G837" t="str">
        <f>VLOOKUP(F837,'группы товаров'!$A$1:$C$88,2,0)</f>
        <v>Аромат мяты</v>
      </c>
      <c r="H837" t="str">
        <f>VLOOKUP(Таблица1[[#This Row],[Код товара]],Группа_Товаров,3,0)</f>
        <v>Помадка</v>
      </c>
      <c r="I837" t="s">
        <v>8</v>
      </c>
      <c r="J837">
        <v>2.8</v>
      </c>
      <c r="K837" s="6">
        <v>273.87360000000001</v>
      </c>
      <c r="L837" s="6">
        <v>468.16</v>
      </c>
      <c r="M837" s="23">
        <f>Таблица1[[#This Row],[Сумма в ценах продажи]]-Таблица1[[#This Row],[Сумма в ценах закупки]]</f>
        <v>194.28640000000001</v>
      </c>
    </row>
    <row r="838" spans="1:13" hidden="1" x14ac:dyDescent="0.3">
      <c r="A838" s="16">
        <v>42961</v>
      </c>
      <c r="B838" t="s">
        <v>7</v>
      </c>
      <c r="C838" t="s">
        <v>201</v>
      </c>
      <c r="D838" t="s">
        <v>134</v>
      </c>
      <c r="E838" t="s">
        <v>202</v>
      </c>
      <c r="F838" s="7">
        <v>1005050300</v>
      </c>
      <c r="G838" t="str">
        <f>VLOOKUP(F838,'группы товаров'!$A$1:$C$88,2,0)</f>
        <v>Золотой шар</v>
      </c>
      <c r="H838" t="str">
        <f>VLOOKUP(Таблица1[[#This Row],[Код товара]],Группа_Товаров,3,0)</f>
        <v>Помадка</v>
      </c>
      <c r="I838" t="s">
        <v>8</v>
      </c>
      <c r="J838">
        <v>22.5</v>
      </c>
      <c r="K838" s="6">
        <v>3088.4478000000004</v>
      </c>
      <c r="L838" s="6">
        <v>3612.8250000000003</v>
      </c>
      <c r="M838" s="23">
        <f>Таблица1[[#This Row],[Сумма в ценах продажи]]-Таблица1[[#This Row],[Сумма в ценах закупки]]</f>
        <v>524.3771999999999</v>
      </c>
    </row>
    <row r="839" spans="1:13" hidden="1" x14ac:dyDescent="0.3">
      <c r="A839" s="16">
        <v>42958</v>
      </c>
      <c r="B839" t="s">
        <v>9</v>
      </c>
      <c r="C839" t="s">
        <v>130</v>
      </c>
      <c r="D839" t="s">
        <v>131</v>
      </c>
      <c r="E839" t="s">
        <v>132</v>
      </c>
      <c r="F839" s="7">
        <v>1005030501</v>
      </c>
      <c r="G839" t="str">
        <f>VLOOKUP(F839,'группы товаров'!$A$1:$C$88,2,0)</f>
        <v>Орешек</v>
      </c>
      <c r="H839" t="str">
        <f>VLOOKUP(Таблица1[[#This Row],[Код товара]],Группа_Товаров,3,0)</f>
        <v>Глазированные</v>
      </c>
      <c r="I839" t="s">
        <v>8</v>
      </c>
      <c r="J839">
        <v>5.7</v>
      </c>
      <c r="K839" s="6">
        <v>255.62450000000001</v>
      </c>
      <c r="L839" s="6">
        <v>290.64300000000003</v>
      </c>
      <c r="M839" s="23">
        <f>Таблица1[[#This Row],[Сумма в ценах продажи]]-Таблица1[[#This Row],[Сумма в ценах закупки]]</f>
        <v>35.018500000000017</v>
      </c>
    </row>
    <row r="840" spans="1:13" hidden="1" x14ac:dyDescent="0.3">
      <c r="A840" s="16">
        <v>42958</v>
      </c>
      <c r="B840" t="s">
        <v>20</v>
      </c>
      <c r="C840" t="s">
        <v>153</v>
      </c>
      <c r="D840" t="s">
        <v>134</v>
      </c>
      <c r="E840" t="s">
        <v>154</v>
      </c>
      <c r="F840" s="5">
        <v>1005040700</v>
      </c>
      <c r="G840" t="str">
        <f>VLOOKUP(F840,'группы товаров'!$A$1:$C$88,2,0)</f>
        <v>Буревестник</v>
      </c>
      <c r="H840" t="str">
        <f>VLOOKUP(Таблица1[[#This Row],[Код товара]],Группа_Товаров,3,0)</f>
        <v>Глазированные</v>
      </c>
      <c r="I840" t="s">
        <v>8</v>
      </c>
      <c r="J840">
        <v>3</v>
      </c>
      <c r="K840" s="6">
        <v>214.62</v>
      </c>
      <c r="L840" s="6">
        <v>258.75</v>
      </c>
      <c r="M840" s="23">
        <f>Таблица1[[#This Row],[Сумма в ценах продажи]]-Таблица1[[#This Row],[Сумма в ценах закупки]]</f>
        <v>44.129999999999995</v>
      </c>
    </row>
    <row r="841" spans="1:13" hidden="1" x14ac:dyDescent="0.3">
      <c r="A841" s="16">
        <v>42958</v>
      </c>
      <c r="B841" t="s">
        <v>20</v>
      </c>
      <c r="C841" t="s">
        <v>226</v>
      </c>
      <c r="D841" t="s">
        <v>134</v>
      </c>
      <c r="E841" t="s">
        <v>227</v>
      </c>
      <c r="F841" s="8">
        <v>1500001200</v>
      </c>
      <c r="G841" t="str">
        <f>VLOOKUP(F841,'группы товаров'!$A$1:$C$88,2,0)</f>
        <v>Рулет клубника-крем</v>
      </c>
      <c r="H841" t="str">
        <f>VLOOKUP(Таблица1[[#This Row],[Код товара]],Группа_Товаров,3,0)</f>
        <v>Бисквиты</v>
      </c>
      <c r="I841" t="s">
        <v>8</v>
      </c>
      <c r="J841">
        <v>3</v>
      </c>
      <c r="K841" s="6">
        <v>214.62</v>
      </c>
      <c r="L841" s="6">
        <v>258.75</v>
      </c>
      <c r="M841" s="23">
        <f>Таблица1[[#This Row],[Сумма в ценах продажи]]-Таблица1[[#This Row],[Сумма в ценах закупки]]</f>
        <v>44.129999999999995</v>
      </c>
    </row>
    <row r="842" spans="1:13" hidden="1" x14ac:dyDescent="0.3">
      <c r="A842" s="16">
        <v>42958</v>
      </c>
      <c r="B842" t="s">
        <v>22</v>
      </c>
      <c r="C842" t="s">
        <v>288</v>
      </c>
      <c r="D842" t="s">
        <v>134</v>
      </c>
      <c r="E842" t="s">
        <v>289</v>
      </c>
      <c r="F842" s="7">
        <v>5221000</v>
      </c>
      <c r="G842" t="str">
        <f>VLOOKUP(F842,'группы товаров'!$A$1:$C$88,2,0)</f>
        <v>Сливочно-творожный</v>
      </c>
      <c r="H842" t="str">
        <f>VLOOKUP(Таблица1[[#This Row],[Код товара]],Группа_Товаров,3,0)</f>
        <v>Отливная</v>
      </c>
      <c r="I842" t="s">
        <v>8</v>
      </c>
      <c r="J842">
        <v>3.4</v>
      </c>
      <c r="K842" s="6">
        <v>243.23600000000002</v>
      </c>
      <c r="L842" s="6">
        <v>293.25</v>
      </c>
      <c r="M842" s="23">
        <f>Таблица1[[#This Row],[Сумма в ценах продажи]]-Таблица1[[#This Row],[Сумма в ценах закупки]]</f>
        <v>50.013999999999982</v>
      </c>
    </row>
    <row r="843" spans="1:13" hidden="1" x14ac:dyDescent="0.3">
      <c r="A843" s="16">
        <v>42958</v>
      </c>
      <c r="B843" t="s">
        <v>9</v>
      </c>
      <c r="C843" t="s">
        <v>258</v>
      </c>
      <c r="D843" t="s">
        <v>134</v>
      </c>
      <c r="E843" t="s">
        <v>259</v>
      </c>
      <c r="F843" s="7">
        <v>190000</v>
      </c>
      <c r="G843" t="str">
        <f>VLOOKUP(F843,'группы товаров'!$A$1:$C$88,2,0)</f>
        <v>Капри молоко</v>
      </c>
      <c r="H843" t="str">
        <f>VLOOKUP(Таблица1[[#This Row],[Код товара]],Группа_Товаров,3,0)</f>
        <v>Отливная</v>
      </c>
      <c r="I843" t="s">
        <v>8</v>
      </c>
      <c r="J843">
        <v>3.5</v>
      </c>
      <c r="K843" s="6">
        <v>315.35210000000001</v>
      </c>
      <c r="L843" s="6">
        <v>372.12</v>
      </c>
      <c r="M843" s="23">
        <f>Таблица1[[#This Row],[Сумма в ценах продажи]]-Таблица1[[#This Row],[Сумма в ценах закупки]]</f>
        <v>56.767899999999997</v>
      </c>
    </row>
    <row r="844" spans="1:13" hidden="1" x14ac:dyDescent="0.3">
      <c r="A844" s="16">
        <v>42958</v>
      </c>
      <c r="B844" t="s">
        <v>20</v>
      </c>
      <c r="C844" t="s">
        <v>212</v>
      </c>
      <c r="D844" t="s">
        <v>156</v>
      </c>
      <c r="E844" t="s">
        <v>213</v>
      </c>
      <c r="F844" s="5">
        <v>1005040800</v>
      </c>
      <c r="G844" t="str">
        <f>VLOOKUP(F844,'группы товаров'!$A$1:$C$88,2,0)</f>
        <v>Бим-Бом</v>
      </c>
      <c r="H844" t="str">
        <f>VLOOKUP(Таблица1[[#This Row],[Код товара]],Группа_Товаров,3,0)</f>
        <v>Глазированные</v>
      </c>
      <c r="I844" t="s">
        <v>8</v>
      </c>
      <c r="J844">
        <v>3</v>
      </c>
      <c r="K844" s="6">
        <v>192.6456</v>
      </c>
      <c r="L844" s="6">
        <v>258.75</v>
      </c>
      <c r="M844" s="23">
        <f>Таблица1[[#This Row],[Сумма в ценах продажи]]-Таблица1[[#This Row],[Сумма в ценах закупки]]</f>
        <v>66.104399999999998</v>
      </c>
    </row>
    <row r="845" spans="1:13" hidden="1" x14ac:dyDescent="0.3">
      <c r="A845" s="16">
        <v>42958</v>
      </c>
      <c r="B845" t="s">
        <v>9</v>
      </c>
      <c r="C845" t="s">
        <v>167</v>
      </c>
      <c r="D845" t="s">
        <v>134</v>
      </c>
      <c r="E845" t="s">
        <v>168</v>
      </c>
      <c r="F845" s="8">
        <v>210100</v>
      </c>
      <c r="G845" t="str">
        <f>VLOOKUP(F845,'группы товаров'!$A$1:$C$88,2,0)</f>
        <v>Сливки-малина</v>
      </c>
      <c r="H845" t="str">
        <f>VLOOKUP(Таблица1[[#This Row],[Код товара]],Группа_Товаров,3,0)</f>
        <v>Отливная</v>
      </c>
      <c r="I845" t="s">
        <v>8</v>
      </c>
      <c r="J845">
        <v>6</v>
      </c>
      <c r="K845" s="6">
        <v>492.2328</v>
      </c>
      <c r="L845" s="6">
        <v>559.91999999999996</v>
      </c>
      <c r="M845" s="23">
        <f>Таблица1[[#This Row],[Сумма в ценах продажи]]-Таблица1[[#This Row],[Сумма в ценах закупки]]</f>
        <v>67.687199999999962</v>
      </c>
    </row>
    <row r="846" spans="1:13" hidden="1" x14ac:dyDescent="0.3">
      <c r="A846" s="16">
        <v>42958</v>
      </c>
      <c r="B846" t="s">
        <v>9</v>
      </c>
      <c r="C846" t="s">
        <v>201</v>
      </c>
      <c r="D846" t="s">
        <v>134</v>
      </c>
      <c r="E846" t="s">
        <v>202</v>
      </c>
      <c r="F846" s="5">
        <v>1005712010</v>
      </c>
      <c r="G846" t="str">
        <f>VLOOKUP(F846,'группы товаров'!$A$1:$C$88,2,0)</f>
        <v>Сказочный мишка</v>
      </c>
      <c r="H846" t="str">
        <f>VLOOKUP(Таблица1[[#This Row],[Код товара]],Группа_Товаров,3,0)</f>
        <v>Глазированные</v>
      </c>
      <c r="I846" t="s">
        <v>8</v>
      </c>
      <c r="J846">
        <v>4.8</v>
      </c>
      <c r="K846" s="6">
        <v>509.98080000000004</v>
      </c>
      <c r="L846" s="6">
        <v>580.79999999999995</v>
      </c>
      <c r="M846" s="23">
        <f>Таблица1[[#This Row],[Сумма в ценах продажи]]-Таблица1[[#This Row],[Сумма в ценах закупки]]</f>
        <v>70.81919999999991</v>
      </c>
    </row>
    <row r="847" spans="1:13" hidden="1" x14ac:dyDescent="0.3">
      <c r="A847" s="16">
        <v>42958</v>
      </c>
      <c r="B847" t="s">
        <v>26</v>
      </c>
      <c r="C847" t="s">
        <v>140</v>
      </c>
      <c r="D847" t="s">
        <v>134</v>
      </c>
      <c r="E847" t="s">
        <v>141</v>
      </c>
      <c r="F847" s="7">
        <v>1005201100</v>
      </c>
      <c r="G847" t="str">
        <f>VLOOKUP(F847,'группы товаров'!$A$1:$C$88,2,0)</f>
        <v xml:space="preserve">крем-орех </v>
      </c>
      <c r="H847" t="str">
        <f>VLOOKUP(Таблица1[[#This Row],[Код товара]],Группа_Товаров,3,0)</f>
        <v>Вафельные</v>
      </c>
      <c r="I847" t="s">
        <v>8</v>
      </c>
      <c r="J847">
        <v>5.7</v>
      </c>
      <c r="K847" s="6">
        <v>223.50380000000001</v>
      </c>
      <c r="L847" s="6">
        <v>308.08499999999998</v>
      </c>
      <c r="M847" s="23">
        <f>Таблица1[[#This Row],[Сумма в ценах продажи]]-Таблица1[[#This Row],[Сумма в ценах закупки]]</f>
        <v>84.581199999999967</v>
      </c>
    </row>
    <row r="848" spans="1:13" hidden="1" x14ac:dyDescent="0.3">
      <c r="A848" s="16">
        <v>42958</v>
      </c>
      <c r="B848" t="s">
        <v>7</v>
      </c>
      <c r="C848" t="s">
        <v>175</v>
      </c>
      <c r="D848" t="s">
        <v>134</v>
      </c>
      <c r="E848" t="s">
        <v>176</v>
      </c>
      <c r="F848" s="7">
        <v>1005712005</v>
      </c>
      <c r="G848" t="str">
        <f>VLOOKUP(F848,'группы товаров'!$A$1:$C$88,2,0)</f>
        <v>Золотой теленок</v>
      </c>
      <c r="H848" t="str">
        <f>VLOOKUP(Таблица1[[#This Row],[Код товара]],Группа_Товаров,3,0)</f>
        <v>Глазированные</v>
      </c>
      <c r="I848" t="s">
        <v>8</v>
      </c>
      <c r="J848">
        <v>8</v>
      </c>
      <c r="K848" s="6">
        <v>387.09360000000004</v>
      </c>
      <c r="L848" s="6">
        <v>486</v>
      </c>
      <c r="M848" s="23">
        <f>Таблица1[[#This Row],[Сумма в ценах продажи]]-Таблица1[[#This Row],[Сумма в ценах закупки]]</f>
        <v>98.906399999999962</v>
      </c>
    </row>
    <row r="849" spans="1:13" hidden="1" x14ac:dyDescent="0.3">
      <c r="A849" s="16">
        <v>42958</v>
      </c>
      <c r="B849" t="s">
        <v>9</v>
      </c>
      <c r="C849" t="s">
        <v>149</v>
      </c>
      <c r="D849" t="s">
        <v>134</v>
      </c>
      <c r="E849" t="s">
        <v>150</v>
      </c>
      <c r="F849" s="7">
        <v>1005300500</v>
      </c>
      <c r="G849" t="str">
        <f>VLOOKUP(F849,'группы товаров'!$A$1:$C$88,2,0)</f>
        <v>Рококо</v>
      </c>
      <c r="H849" t="str">
        <f>VLOOKUP(Таблица1[[#This Row],[Код товара]],Группа_Товаров,3,0)</f>
        <v>Кремовые</v>
      </c>
      <c r="I849" t="s">
        <v>8</v>
      </c>
      <c r="J849">
        <v>4</v>
      </c>
      <c r="K849" s="6">
        <v>820</v>
      </c>
      <c r="L849" s="6">
        <v>933.2</v>
      </c>
      <c r="M849" s="23">
        <f>Таблица1[[#This Row],[Сумма в ценах продажи]]-Таблица1[[#This Row],[Сумма в ценах закупки]]</f>
        <v>113.20000000000005</v>
      </c>
    </row>
    <row r="850" spans="1:13" hidden="1" x14ac:dyDescent="0.3">
      <c r="A850" s="16">
        <v>42958</v>
      </c>
      <c r="B850" t="s">
        <v>9</v>
      </c>
      <c r="C850" t="s">
        <v>326</v>
      </c>
      <c r="D850" t="s">
        <v>134</v>
      </c>
      <c r="E850" t="s">
        <v>327</v>
      </c>
      <c r="F850" s="5">
        <v>5162402</v>
      </c>
      <c r="G850" t="str">
        <f>VLOOKUP(F850,'группы товаров'!$A$1:$C$88,2,0)</f>
        <v>Лимонно-апельсиновый</v>
      </c>
      <c r="H850" t="str">
        <f>VLOOKUP(Таблица1[[#This Row],[Код товара]],Группа_Товаров,3,0)</f>
        <v>Отливная</v>
      </c>
      <c r="I850" t="s">
        <v>8</v>
      </c>
      <c r="J850">
        <v>9.6</v>
      </c>
      <c r="K850" s="6">
        <v>783.87600000000009</v>
      </c>
      <c r="L850" s="6">
        <v>910.8</v>
      </c>
      <c r="M850" s="23">
        <f>Таблица1[[#This Row],[Сумма в ценах продажи]]-Таблица1[[#This Row],[Сумма в ценах закупки]]</f>
        <v>126.92399999999986</v>
      </c>
    </row>
    <row r="851" spans="1:13" hidden="1" x14ac:dyDescent="0.3">
      <c r="A851" s="16">
        <v>42958</v>
      </c>
      <c r="B851" t="s">
        <v>9</v>
      </c>
      <c r="C851" t="s">
        <v>286</v>
      </c>
      <c r="D851" t="s">
        <v>156</v>
      </c>
      <c r="E851" t="s">
        <v>287</v>
      </c>
      <c r="F851" s="7">
        <v>1005040400</v>
      </c>
      <c r="G851" t="str">
        <f>VLOOKUP(F851,'группы товаров'!$A$1:$C$88,2,0)</f>
        <v>Ласточка</v>
      </c>
      <c r="H851" t="str">
        <f>VLOOKUP(Таблица1[[#This Row],[Код товара]],Группа_Товаров,3,0)</f>
        <v>Глазированные</v>
      </c>
      <c r="I851" t="s">
        <v>8</v>
      </c>
      <c r="J851">
        <v>4</v>
      </c>
      <c r="K851" s="6">
        <v>934.8</v>
      </c>
      <c r="L851" s="6">
        <v>1063.2</v>
      </c>
      <c r="M851" s="23">
        <f>Таблица1[[#This Row],[Сумма в ценах продажи]]-Таблица1[[#This Row],[Сумма в ценах закупки]]</f>
        <v>128.40000000000009</v>
      </c>
    </row>
    <row r="852" spans="1:13" hidden="1" x14ac:dyDescent="0.3">
      <c r="A852" s="16">
        <v>42958</v>
      </c>
      <c r="B852" t="s">
        <v>9</v>
      </c>
      <c r="C852" t="s">
        <v>252</v>
      </c>
      <c r="D852" t="s">
        <v>134</v>
      </c>
      <c r="E852" t="s">
        <v>253</v>
      </c>
      <c r="F852" s="7">
        <v>220000</v>
      </c>
      <c r="G852" t="str">
        <f>VLOOKUP(F852,'группы товаров'!$A$1:$C$88,2,0)</f>
        <v>Сливки-апельсин</v>
      </c>
      <c r="H852" t="str">
        <f>VLOOKUP(Таблица1[[#This Row],[Код товара]],Группа_Товаров,3,0)</f>
        <v>Отливная</v>
      </c>
      <c r="I852" t="s">
        <v>8</v>
      </c>
      <c r="J852">
        <v>4</v>
      </c>
      <c r="K852" s="6">
        <v>934.8</v>
      </c>
      <c r="L852" s="6">
        <v>1063.2</v>
      </c>
      <c r="M852" s="23">
        <f>Таблица1[[#This Row],[Сумма в ценах продажи]]-Таблица1[[#This Row],[Сумма в ценах закупки]]</f>
        <v>128.40000000000009</v>
      </c>
    </row>
    <row r="853" spans="1:13" hidden="1" x14ac:dyDescent="0.3">
      <c r="A853" s="16">
        <v>42958</v>
      </c>
      <c r="B853" t="s">
        <v>9</v>
      </c>
      <c r="C853" t="s">
        <v>138</v>
      </c>
      <c r="D853" t="s">
        <v>134</v>
      </c>
      <c r="E853" t="s">
        <v>139</v>
      </c>
      <c r="F853" s="7">
        <v>260000</v>
      </c>
      <c r="G853" t="str">
        <f>VLOOKUP(F853,'группы товаров'!$A$1:$C$88,2,0)</f>
        <v xml:space="preserve">Банан-клубника </v>
      </c>
      <c r="H853" t="str">
        <f>VLOOKUP(Таблица1[[#This Row],[Код товара]],Группа_Товаров,3,0)</f>
        <v>Отливная</v>
      </c>
      <c r="I853" t="s">
        <v>8</v>
      </c>
      <c r="J853">
        <v>10</v>
      </c>
      <c r="K853" s="6">
        <v>1096.9000000000001</v>
      </c>
      <c r="L853" s="6">
        <v>1242</v>
      </c>
      <c r="M853" s="23">
        <f>Таблица1[[#This Row],[Сумма в ценах продажи]]-Таблица1[[#This Row],[Сумма в ценах закупки]]</f>
        <v>145.09999999999991</v>
      </c>
    </row>
    <row r="854" spans="1:13" hidden="1" x14ac:dyDescent="0.3">
      <c r="A854" s="16">
        <v>42958</v>
      </c>
      <c r="B854" t="s">
        <v>9</v>
      </c>
      <c r="C854" t="s">
        <v>282</v>
      </c>
      <c r="D854" t="s">
        <v>134</v>
      </c>
      <c r="E854" t="s">
        <v>283</v>
      </c>
      <c r="F854" s="7">
        <v>1005201000</v>
      </c>
      <c r="G854" t="str">
        <f>VLOOKUP(F854,'группы товаров'!$A$1:$C$88,2,0)</f>
        <v xml:space="preserve"> крем-шоколад </v>
      </c>
      <c r="H854" t="str">
        <f>VLOOKUP(Таблица1[[#This Row],[Код товара]],Группа_Товаров,3,0)</f>
        <v>Вафельные</v>
      </c>
      <c r="I854" t="s">
        <v>8</v>
      </c>
      <c r="J854">
        <v>4</v>
      </c>
      <c r="K854" s="6">
        <v>125.78280000000001</v>
      </c>
      <c r="L854" s="6">
        <v>290.76</v>
      </c>
      <c r="M854" s="23">
        <f>Таблица1[[#This Row],[Сумма в ценах продажи]]-Таблица1[[#This Row],[Сумма в ценах закупки]]</f>
        <v>164.97719999999998</v>
      </c>
    </row>
    <row r="855" spans="1:13" hidden="1" x14ac:dyDescent="0.3">
      <c r="A855" s="16">
        <v>42958</v>
      </c>
      <c r="B855" t="s">
        <v>20</v>
      </c>
      <c r="C855" t="s">
        <v>153</v>
      </c>
      <c r="D855" t="s">
        <v>134</v>
      </c>
      <c r="E855" t="s">
        <v>154</v>
      </c>
      <c r="F855" s="7">
        <v>1005201500</v>
      </c>
      <c r="G855" t="str">
        <f>VLOOKUP(F855,'группы товаров'!$A$1:$C$88,2,0)</f>
        <v xml:space="preserve">крем-сгущенное молоко </v>
      </c>
      <c r="H855" t="str">
        <f>VLOOKUP(Таблица1[[#This Row],[Код товара]],Группа_Товаров,3,0)</f>
        <v>Вафельные</v>
      </c>
      <c r="I855" t="s">
        <v>8</v>
      </c>
      <c r="J855">
        <v>11.4</v>
      </c>
      <c r="K855" s="6">
        <v>447.00760000000002</v>
      </c>
      <c r="L855" s="6">
        <v>616.16999999999996</v>
      </c>
      <c r="M855" s="23">
        <f>Таблица1[[#This Row],[Сумма в ценах продажи]]-Таблица1[[#This Row],[Сумма в ценах закупки]]</f>
        <v>169.16239999999993</v>
      </c>
    </row>
    <row r="856" spans="1:13" hidden="1" x14ac:dyDescent="0.3">
      <c r="A856" s="16">
        <v>42958</v>
      </c>
      <c r="B856" t="s">
        <v>9</v>
      </c>
      <c r="C856" t="s">
        <v>199</v>
      </c>
      <c r="D856" t="s">
        <v>134</v>
      </c>
      <c r="E856" t="s">
        <v>200</v>
      </c>
      <c r="F856" s="7">
        <v>5221000</v>
      </c>
      <c r="G856" t="str">
        <f>VLOOKUP(F856,'группы товаров'!$A$1:$C$88,2,0)</f>
        <v>Сливочно-творожный</v>
      </c>
      <c r="H856" t="str">
        <f>VLOOKUP(Таблица1[[#This Row],[Код товара]],Группа_Товаров,3,0)</f>
        <v>Отливная</v>
      </c>
      <c r="I856" t="s">
        <v>8</v>
      </c>
      <c r="J856">
        <v>24</v>
      </c>
      <c r="K856" s="6">
        <v>1281.8496</v>
      </c>
      <c r="L856" s="6">
        <v>1452.72</v>
      </c>
      <c r="M856" s="23">
        <f>Таблица1[[#This Row],[Сумма в ценах продажи]]-Таблица1[[#This Row],[Сумма в ценах закупки]]</f>
        <v>170.87040000000002</v>
      </c>
    </row>
    <row r="857" spans="1:13" hidden="1" x14ac:dyDescent="0.3">
      <c r="A857" s="16">
        <v>42958</v>
      </c>
      <c r="B857" t="s">
        <v>9</v>
      </c>
      <c r="C857" t="s">
        <v>326</v>
      </c>
      <c r="D857" t="s">
        <v>134</v>
      </c>
      <c r="E857" t="s">
        <v>327</v>
      </c>
      <c r="F857" s="8">
        <v>210200</v>
      </c>
      <c r="G857" t="str">
        <f>VLOOKUP(F857,'группы товаров'!$A$1:$C$88,2,0)</f>
        <v>Сливки-клубника</v>
      </c>
      <c r="H857" t="str">
        <f>VLOOKUP(Таблица1[[#This Row],[Код товара]],Группа_Товаров,3,0)</f>
        <v>Отливная</v>
      </c>
      <c r="I857" t="s">
        <v>8</v>
      </c>
      <c r="J857">
        <v>7.5</v>
      </c>
      <c r="K857" s="6">
        <v>1027.0003000000002</v>
      </c>
      <c r="L857" s="6">
        <v>1204.2750000000001</v>
      </c>
      <c r="M857" s="23">
        <f>Таблица1[[#This Row],[Сумма в ценах продажи]]-Таблица1[[#This Row],[Сумма в ценах закупки]]</f>
        <v>177.27469999999994</v>
      </c>
    </row>
    <row r="858" spans="1:13" hidden="1" x14ac:dyDescent="0.3">
      <c r="A858" s="16">
        <v>42958</v>
      </c>
      <c r="B858" t="s">
        <v>7</v>
      </c>
      <c r="C858" t="s">
        <v>160</v>
      </c>
      <c r="D858" t="s">
        <v>134</v>
      </c>
      <c r="E858" t="s">
        <v>161</v>
      </c>
      <c r="F858" s="7">
        <v>252505</v>
      </c>
      <c r="G858" t="str">
        <f>VLOOKUP(F858,'группы товаров'!$A$1:$C$88,2,0)</f>
        <v>Байкальская мята</v>
      </c>
      <c r="H858" t="str">
        <f>VLOOKUP(Таблица1[[#This Row],[Код товара]],Группа_Товаров,3,0)</f>
        <v>Леденцовая</v>
      </c>
      <c r="I858" t="s">
        <v>8</v>
      </c>
      <c r="J858">
        <v>6.44</v>
      </c>
      <c r="K858" s="6">
        <v>1789.48</v>
      </c>
      <c r="L858" s="6">
        <v>2035.32</v>
      </c>
      <c r="M858" s="23">
        <f>Таблица1[[#This Row],[Сумма в ценах продажи]]-Таблица1[[#This Row],[Сумма в ценах закупки]]</f>
        <v>245.83999999999992</v>
      </c>
    </row>
    <row r="859" spans="1:13" hidden="1" x14ac:dyDescent="0.3">
      <c r="A859" s="16">
        <v>42958</v>
      </c>
      <c r="B859" t="s">
        <v>20</v>
      </c>
      <c r="C859" t="s">
        <v>183</v>
      </c>
      <c r="D859" t="s">
        <v>156</v>
      </c>
      <c r="E859" t="s">
        <v>184</v>
      </c>
      <c r="F859" s="5">
        <v>1005040200</v>
      </c>
      <c r="G859" t="str">
        <f>VLOOKUP(F859,'группы товаров'!$A$1:$C$88,2,0)</f>
        <v xml:space="preserve">Южный вечер </v>
      </c>
      <c r="H859" t="str">
        <f>VLOOKUP(Таблица1[[#This Row],[Код товара]],Группа_Товаров,3,0)</f>
        <v>Глазированные</v>
      </c>
      <c r="I859" t="s">
        <v>8</v>
      </c>
      <c r="J859">
        <v>3</v>
      </c>
      <c r="K859" s="6">
        <v>0</v>
      </c>
      <c r="L859" s="6">
        <v>258.75</v>
      </c>
      <c r="M859" s="23">
        <f>Таблица1[[#This Row],[Сумма в ценах продажи]]-Таблица1[[#This Row],[Сумма в ценах закупки]]</f>
        <v>258.75</v>
      </c>
    </row>
    <row r="860" spans="1:13" hidden="1" x14ac:dyDescent="0.3">
      <c r="A860" s="16">
        <v>42957</v>
      </c>
      <c r="B860" t="s">
        <v>10</v>
      </c>
      <c r="C860" t="s">
        <v>244</v>
      </c>
      <c r="D860" t="s">
        <v>134</v>
      </c>
      <c r="E860" t="s">
        <v>245</v>
      </c>
      <c r="F860" s="7">
        <v>1005052800</v>
      </c>
      <c r="G860" t="str">
        <f>VLOOKUP(F860,'группы товаров'!$A$1:$C$88,2,0)</f>
        <v>Желе барбариса</v>
      </c>
      <c r="H860" t="str">
        <f>VLOOKUP(Таблица1[[#This Row],[Код товара]],Группа_Товаров,3,0)</f>
        <v>Помадка</v>
      </c>
      <c r="I860" t="s">
        <v>8</v>
      </c>
      <c r="J860">
        <v>0.1</v>
      </c>
      <c r="K860" s="6">
        <v>14.018000000000001</v>
      </c>
      <c r="L860" s="6">
        <v>17.72</v>
      </c>
      <c r="M860" s="23">
        <f>Таблица1[[#This Row],[Сумма в ценах продажи]]-Таблица1[[#This Row],[Сумма в ценах закупки]]</f>
        <v>3.7019999999999982</v>
      </c>
    </row>
    <row r="861" spans="1:13" hidden="1" x14ac:dyDescent="0.3">
      <c r="A861" s="16">
        <v>42957</v>
      </c>
      <c r="B861" t="s">
        <v>10</v>
      </c>
      <c r="C861" t="s">
        <v>195</v>
      </c>
      <c r="D861" t="s">
        <v>131</v>
      </c>
      <c r="E861" t="s">
        <v>196</v>
      </c>
      <c r="F861" s="5">
        <v>573100</v>
      </c>
      <c r="G861" t="str">
        <f>VLOOKUP(F861,'группы товаров'!$A$1:$C$88,2,0)</f>
        <v xml:space="preserve">Пчелка </v>
      </c>
      <c r="H861" t="str">
        <f>VLOOKUP(Таблица1[[#This Row],[Код товара]],Группа_Товаров,3,0)</f>
        <v>Желейные</v>
      </c>
      <c r="I861" t="s">
        <v>8</v>
      </c>
      <c r="J861">
        <v>1</v>
      </c>
      <c r="K861" s="6">
        <v>93.48</v>
      </c>
      <c r="L861" s="6">
        <v>112.7</v>
      </c>
      <c r="M861" s="23">
        <f>Таблица1[[#This Row],[Сумма в ценах продажи]]-Таблица1[[#This Row],[Сумма в ценах закупки]]</f>
        <v>19.22</v>
      </c>
    </row>
    <row r="862" spans="1:13" hidden="1" x14ac:dyDescent="0.3">
      <c r="A862" s="16">
        <v>42957</v>
      </c>
      <c r="B862" t="s">
        <v>10</v>
      </c>
      <c r="C862" t="s">
        <v>228</v>
      </c>
      <c r="D862" t="s">
        <v>134</v>
      </c>
      <c r="E862" t="s">
        <v>229</v>
      </c>
      <c r="F862" s="5">
        <v>573100</v>
      </c>
      <c r="G862" t="str">
        <f>VLOOKUP(F862,'группы товаров'!$A$1:$C$88,2,0)</f>
        <v xml:space="preserve">Пчелка </v>
      </c>
      <c r="H862" t="str">
        <f>VLOOKUP(Таблица1[[#This Row],[Код товара]],Группа_Товаров,3,0)</f>
        <v>Желейные</v>
      </c>
      <c r="I862" t="s">
        <v>8</v>
      </c>
      <c r="J862">
        <v>1</v>
      </c>
      <c r="K862" s="6">
        <v>93.48</v>
      </c>
      <c r="L862" s="6">
        <v>112.7</v>
      </c>
      <c r="M862" s="23">
        <f>Таблица1[[#This Row],[Сумма в ценах продажи]]-Таблица1[[#This Row],[Сумма в ценах закупки]]</f>
        <v>19.22</v>
      </c>
    </row>
    <row r="863" spans="1:13" hidden="1" x14ac:dyDescent="0.3">
      <c r="A863" s="16">
        <v>42957</v>
      </c>
      <c r="B863" t="s">
        <v>10</v>
      </c>
      <c r="C863" t="s">
        <v>203</v>
      </c>
      <c r="D863" t="s">
        <v>134</v>
      </c>
      <c r="E863" t="s">
        <v>204</v>
      </c>
      <c r="F863" s="7">
        <v>1005186100</v>
      </c>
      <c r="G863" t="str">
        <f>VLOOKUP(F863,'группы товаров'!$A$1:$C$88,2,0)</f>
        <v xml:space="preserve">Мини  шоколад </v>
      </c>
      <c r="H863" t="str">
        <f>VLOOKUP(Таблица1[[#This Row],[Код товара]],Группа_Товаров,3,0)</f>
        <v>Вафельные</v>
      </c>
      <c r="I863" t="s">
        <v>8</v>
      </c>
      <c r="J863">
        <v>2</v>
      </c>
      <c r="K863" s="6">
        <v>106.82080000000001</v>
      </c>
      <c r="L863" s="6">
        <v>128.80000000000001</v>
      </c>
      <c r="M863" s="23">
        <f>Таблица1[[#This Row],[Сумма в ценах продажи]]-Таблица1[[#This Row],[Сумма в ценах закупки]]</f>
        <v>21.979200000000006</v>
      </c>
    </row>
    <row r="864" spans="1:13" hidden="1" x14ac:dyDescent="0.3">
      <c r="A864" s="16">
        <v>42957</v>
      </c>
      <c r="B864" t="s">
        <v>10</v>
      </c>
      <c r="C864" t="s">
        <v>262</v>
      </c>
      <c r="D864" t="s">
        <v>134</v>
      </c>
      <c r="E864" t="s">
        <v>263</v>
      </c>
      <c r="F864" s="7">
        <v>1005040900</v>
      </c>
      <c r="G864" t="str">
        <f>VLOOKUP(F864,'группы товаров'!$A$1:$C$88,2,0)</f>
        <v xml:space="preserve">Ромашка </v>
      </c>
      <c r="H864" t="str">
        <f>VLOOKUP(Таблица1[[#This Row],[Код товара]],Группа_Товаров,3,0)</f>
        <v>Глазированные</v>
      </c>
      <c r="I864" t="s">
        <v>8</v>
      </c>
      <c r="J864">
        <v>1</v>
      </c>
      <c r="K864" s="6">
        <v>116.3832</v>
      </c>
      <c r="L864" s="6">
        <v>139.65</v>
      </c>
      <c r="M864" s="23">
        <f>Таблица1[[#This Row],[Сумма в ценах продажи]]-Таблица1[[#This Row],[Сумма в ценах закупки]]</f>
        <v>23.266800000000003</v>
      </c>
    </row>
    <row r="865" spans="1:13" hidden="1" x14ac:dyDescent="0.3">
      <c r="A865" s="16">
        <v>42957</v>
      </c>
      <c r="B865" t="s">
        <v>9</v>
      </c>
      <c r="C865" t="s">
        <v>365</v>
      </c>
      <c r="D865" t="s">
        <v>208</v>
      </c>
      <c r="E865" t="s">
        <v>366</v>
      </c>
      <c r="F865" s="7">
        <v>170100</v>
      </c>
      <c r="G865" t="str">
        <f>VLOOKUP(F865,'группы товаров'!$A$1:$C$88,2,0)</f>
        <v>Клюковка</v>
      </c>
      <c r="H865" t="str">
        <f>VLOOKUP(Таблица1[[#This Row],[Код товара]],Группа_Товаров,3,0)</f>
        <v>Желейные</v>
      </c>
      <c r="I865" t="s">
        <v>8</v>
      </c>
      <c r="J865">
        <v>3.5</v>
      </c>
      <c r="K865" s="6">
        <v>374.39850000000001</v>
      </c>
      <c r="L865" s="6">
        <v>398.72</v>
      </c>
      <c r="M865" s="23">
        <f>Таблица1[[#This Row],[Сумма в ценах продажи]]-Таблица1[[#This Row],[Сумма в ценах закупки]]</f>
        <v>24.321500000000015</v>
      </c>
    </row>
    <row r="866" spans="1:13" hidden="1" x14ac:dyDescent="0.3">
      <c r="A866" s="16">
        <v>42957</v>
      </c>
      <c r="B866" t="s">
        <v>9</v>
      </c>
      <c r="C866" t="s">
        <v>342</v>
      </c>
      <c r="D866" t="s">
        <v>147</v>
      </c>
      <c r="E866" t="s">
        <v>343</v>
      </c>
      <c r="F866" s="7">
        <v>260000</v>
      </c>
      <c r="G866" t="str">
        <f>VLOOKUP(F866,'группы товаров'!$A$1:$C$88,2,0)</f>
        <v xml:space="preserve">Банан-клубника </v>
      </c>
      <c r="H866" t="str">
        <f>VLOOKUP(Таблица1[[#This Row],[Код товара]],Группа_Товаров,3,0)</f>
        <v>Отливная</v>
      </c>
      <c r="I866" t="s">
        <v>8</v>
      </c>
      <c r="J866">
        <v>2.52</v>
      </c>
      <c r="K866" s="6">
        <v>206.64</v>
      </c>
      <c r="L866" s="6">
        <v>234.78</v>
      </c>
      <c r="M866" s="23">
        <f>Таблица1[[#This Row],[Сумма в ценах продажи]]-Таблица1[[#This Row],[Сумма в ценах закупки]]</f>
        <v>28.140000000000015</v>
      </c>
    </row>
    <row r="867" spans="1:13" hidden="1" x14ac:dyDescent="0.3">
      <c r="A867" s="16">
        <v>42957</v>
      </c>
      <c r="B867" t="s">
        <v>9</v>
      </c>
      <c r="C867" t="s">
        <v>171</v>
      </c>
      <c r="D867" t="s">
        <v>131</v>
      </c>
      <c r="E867" t="s">
        <v>172</v>
      </c>
      <c r="F867" s="5">
        <v>1005040600</v>
      </c>
      <c r="G867" t="str">
        <f>VLOOKUP(F867,'группы товаров'!$A$1:$C$88,2,0)</f>
        <v xml:space="preserve">Морская звезда </v>
      </c>
      <c r="H867" t="str">
        <f>VLOOKUP(Таблица1[[#This Row],[Код товара]],Группа_Товаров,3,0)</f>
        <v>Глазированные</v>
      </c>
      <c r="I867" t="s">
        <v>8</v>
      </c>
      <c r="J867">
        <v>3</v>
      </c>
      <c r="K867" s="6">
        <v>214.65</v>
      </c>
      <c r="L867" s="6">
        <v>244.11</v>
      </c>
      <c r="M867" s="23">
        <f>Таблица1[[#This Row],[Сумма в ценах продажи]]-Таблица1[[#This Row],[Сумма в ценах закупки]]</f>
        <v>29.460000000000008</v>
      </c>
    </row>
    <row r="868" spans="1:13" hidden="1" x14ac:dyDescent="0.3">
      <c r="A868" s="16">
        <v>42957</v>
      </c>
      <c r="B868" t="s">
        <v>9</v>
      </c>
      <c r="C868" t="s">
        <v>171</v>
      </c>
      <c r="D868" t="s">
        <v>131</v>
      </c>
      <c r="E868" t="s">
        <v>172</v>
      </c>
      <c r="F868" s="5">
        <v>1005030501</v>
      </c>
      <c r="G868" t="str">
        <f>VLOOKUP(F868,'группы товаров'!$A$1:$C$88,2,0)</f>
        <v>Орешек</v>
      </c>
      <c r="H868" t="str">
        <f>VLOOKUP(Таблица1[[#This Row],[Код товара]],Группа_Товаров,3,0)</f>
        <v>Глазированные</v>
      </c>
      <c r="I868" t="s">
        <v>8</v>
      </c>
      <c r="J868">
        <v>2.8</v>
      </c>
      <c r="K868" s="6">
        <v>280.4477</v>
      </c>
      <c r="L868" s="6">
        <v>318.976</v>
      </c>
      <c r="M868" s="23">
        <f>Таблица1[[#This Row],[Сумма в ценах продажи]]-Таблица1[[#This Row],[Сумма в ценах закупки]]</f>
        <v>38.528300000000002</v>
      </c>
    </row>
    <row r="869" spans="1:13" hidden="1" x14ac:dyDescent="0.3">
      <c r="A869" s="16">
        <v>42957</v>
      </c>
      <c r="B869" t="s">
        <v>9</v>
      </c>
      <c r="C869" t="s">
        <v>140</v>
      </c>
      <c r="D869" t="s">
        <v>134</v>
      </c>
      <c r="E869" t="s">
        <v>141</v>
      </c>
      <c r="F869" s="7">
        <v>1005040600</v>
      </c>
      <c r="G869" t="str">
        <f>VLOOKUP(F869,'группы товаров'!$A$1:$C$88,2,0)</f>
        <v xml:space="preserve">Морская звезда </v>
      </c>
      <c r="H869" t="str">
        <f>VLOOKUP(Таблица1[[#This Row],[Код товара]],Группа_Товаров,3,0)</f>
        <v>Глазированные</v>
      </c>
      <c r="I869" t="s">
        <v>8</v>
      </c>
      <c r="J869">
        <v>3.2</v>
      </c>
      <c r="K869" s="6">
        <v>264.53200000000004</v>
      </c>
      <c r="L869" s="6">
        <v>303.60000000000002</v>
      </c>
      <c r="M869" s="23">
        <f>Таблица1[[#This Row],[Сумма в ценах продажи]]-Таблица1[[#This Row],[Сумма в ценах закупки]]</f>
        <v>39.067999999999984</v>
      </c>
    </row>
    <row r="870" spans="1:13" hidden="1" x14ac:dyDescent="0.3">
      <c r="A870" s="16">
        <v>42957</v>
      </c>
      <c r="B870" t="s">
        <v>23</v>
      </c>
      <c r="C870" t="s">
        <v>133</v>
      </c>
      <c r="D870" t="s">
        <v>134</v>
      </c>
      <c r="E870" t="s">
        <v>135</v>
      </c>
      <c r="F870" s="7">
        <v>170101</v>
      </c>
      <c r="G870" t="str">
        <f>VLOOKUP(F870,'группы товаров'!$A$1:$C$88,2,0)</f>
        <v>Морошковая</v>
      </c>
      <c r="H870" t="str">
        <f>VLOOKUP(Таблица1[[#This Row],[Код товара]],Группа_Товаров,3,0)</f>
        <v>Желейные</v>
      </c>
      <c r="I870" t="s">
        <v>8</v>
      </c>
      <c r="J870">
        <v>2</v>
      </c>
      <c r="K870" s="6">
        <v>190.79040000000001</v>
      </c>
      <c r="L870" s="6">
        <v>230.02</v>
      </c>
      <c r="M870" s="23">
        <f>Таблица1[[#This Row],[Сумма в ценах продажи]]-Таблица1[[#This Row],[Сумма в ценах закупки]]</f>
        <v>39.229600000000005</v>
      </c>
    </row>
    <row r="871" spans="1:13" hidden="1" x14ac:dyDescent="0.3">
      <c r="A871" s="16">
        <v>42957</v>
      </c>
      <c r="B871" t="s">
        <v>7</v>
      </c>
      <c r="C871" t="s">
        <v>365</v>
      </c>
      <c r="D871" t="s">
        <v>208</v>
      </c>
      <c r="E871" t="s">
        <v>366</v>
      </c>
      <c r="F871" s="7">
        <v>252505</v>
      </c>
      <c r="G871" t="str">
        <f>VLOOKUP(F871,'группы товаров'!$A$1:$C$88,2,0)</f>
        <v>Байкальская мята</v>
      </c>
      <c r="H871" t="str">
        <f>VLOOKUP(Таблица1[[#This Row],[Код товара]],Группа_Товаров,3,0)</f>
        <v>Леденцовая</v>
      </c>
      <c r="I871" t="s">
        <v>8</v>
      </c>
      <c r="J871">
        <v>3.5</v>
      </c>
      <c r="K871" s="6">
        <v>321.11560000000003</v>
      </c>
      <c r="L871" s="6">
        <v>372.12</v>
      </c>
      <c r="M871" s="23">
        <f>Таблица1[[#This Row],[Сумма в ценах продажи]]-Таблица1[[#This Row],[Сумма в ценах закупки]]</f>
        <v>51.004399999999976</v>
      </c>
    </row>
    <row r="872" spans="1:13" hidden="1" x14ac:dyDescent="0.3">
      <c r="A872" s="16">
        <v>42957</v>
      </c>
      <c r="B872" t="s">
        <v>16</v>
      </c>
      <c r="C872" t="s">
        <v>142</v>
      </c>
      <c r="D872" t="s">
        <v>134</v>
      </c>
      <c r="E872" t="s">
        <v>143</v>
      </c>
      <c r="F872" s="7">
        <v>20200</v>
      </c>
      <c r="G872" t="str">
        <f>VLOOKUP(F872,'группы товаров'!$A$1:$C$88,2,0)</f>
        <v xml:space="preserve">Карамель мята </v>
      </c>
      <c r="H872" t="str">
        <f>VLOOKUP(Таблица1[[#This Row],[Код товара]],Группа_Товаров,3,0)</f>
        <v>Леденцовая</v>
      </c>
      <c r="I872" t="s">
        <v>8</v>
      </c>
      <c r="J872">
        <v>2</v>
      </c>
      <c r="K872" s="6">
        <v>163.75300000000001</v>
      </c>
      <c r="L872" s="6">
        <v>214.9</v>
      </c>
      <c r="M872" s="23">
        <f>Таблица1[[#This Row],[Сумма в ценах продажи]]-Таблица1[[#This Row],[Сумма в ценах закупки]]</f>
        <v>51.146999999999991</v>
      </c>
    </row>
    <row r="873" spans="1:13" hidden="1" x14ac:dyDescent="0.3">
      <c r="A873" s="16">
        <v>42957</v>
      </c>
      <c r="B873" t="s">
        <v>9</v>
      </c>
      <c r="C873" t="s">
        <v>212</v>
      </c>
      <c r="D873" t="s">
        <v>156</v>
      </c>
      <c r="E873" t="s">
        <v>213</v>
      </c>
      <c r="F873" s="5">
        <v>190000</v>
      </c>
      <c r="G873" t="str">
        <f>VLOOKUP(F873,'группы товаров'!$A$1:$C$88,2,0)</f>
        <v>Капри молоко</v>
      </c>
      <c r="H873" t="str">
        <f>VLOOKUP(Таблица1[[#This Row],[Код товара]],Группа_Товаров,3,0)</f>
        <v>Отливная</v>
      </c>
      <c r="I873" t="s">
        <v>8</v>
      </c>
      <c r="J873">
        <v>5</v>
      </c>
      <c r="K873" s="6">
        <v>389.8365</v>
      </c>
      <c r="L873" s="6">
        <v>444.8</v>
      </c>
      <c r="M873" s="23">
        <f>Таблица1[[#This Row],[Сумма в ценах продажи]]-Таблица1[[#This Row],[Сумма в ценах закупки]]</f>
        <v>54.96350000000001</v>
      </c>
    </row>
    <row r="874" spans="1:13" hidden="1" x14ac:dyDescent="0.3">
      <c r="A874" s="16">
        <v>42957</v>
      </c>
      <c r="B874" t="s">
        <v>9</v>
      </c>
      <c r="C874" t="s">
        <v>155</v>
      </c>
      <c r="D874" t="s">
        <v>156</v>
      </c>
      <c r="E874" t="s">
        <v>157</v>
      </c>
      <c r="F874" s="7">
        <v>5190002</v>
      </c>
      <c r="G874" t="str">
        <f>VLOOKUP(F874,'группы товаров'!$A$1:$C$88,2,0)</f>
        <v>Молочный</v>
      </c>
      <c r="H874" t="str">
        <f>VLOOKUP(Таблица1[[#This Row],[Код товара]],Группа_Товаров,3,0)</f>
        <v>Отливная</v>
      </c>
      <c r="I874" t="s">
        <v>8</v>
      </c>
      <c r="J874">
        <v>2.64</v>
      </c>
      <c r="K874" s="6">
        <v>400.5564</v>
      </c>
      <c r="L874" s="6">
        <v>455.64</v>
      </c>
      <c r="M874" s="23">
        <f>Таблица1[[#This Row],[Сумма в ценах продажи]]-Таблица1[[#This Row],[Сумма в ценах закупки]]</f>
        <v>55.08359999999999</v>
      </c>
    </row>
    <row r="875" spans="1:13" hidden="1" x14ac:dyDescent="0.3">
      <c r="A875" s="16">
        <v>42957</v>
      </c>
      <c r="B875" t="s">
        <v>9</v>
      </c>
      <c r="C875" t="s">
        <v>216</v>
      </c>
      <c r="D875" t="s">
        <v>147</v>
      </c>
      <c r="E875" t="s">
        <v>217</v>
      </c>
      <c r="F875" s="8">
        <v>210000</v>
      </c>
      <c r="G875" t="str">
        <f>VLOOKUP(F875,'группы товаров'!$A$1:$C$88,2,0)</f>
        <v>Сливки-апельсин</v>
      </c>
      <c r="H875" t="str">
        <f>VLOOKUP(Таблица1[[#This Row],[Код товара]],Группа_Товаров,3,0)</f>
        <v>Отливная</v>
      </c>
      <c r="I875" t="s">
        <v>8</v>
      </c>
      <c r="J875">
        <v>5</v>
      </c>
      <c r="K875" s="6">
        <v>389.41550000000001</v>
      </c>
      <c r="L875" s="6">
        <v>444.8</v>
      </c>
      <c r="M875" s="23">
        <f>Таблица1[[#This Row],[Сумма в ценах продажи]]-Таблица1[[#This Row],[Сумма в ценах закупки]]</f>
        <v>55.384500000000003</v>
      </c>
    </row>
    <row r="876" spans="1:13" hidden="1" x14ac:dyDescent="0.3">
      <c r="A876" s="16">
        <v>42957</v>
      </c>
      <c r="B876" t="s">
        <v>9</v>
      </c>
      <c r="C876" t="s">
        <v>153</v>
      </c>
      <c r="D876" t="s">
        <v>134</v>
      </c>
      <c r="E876" t="s">
        <v>154</v>
      </c>
      <c r="F876" s="7">
        <v>1005300000</v>
      </c>
      <c r="G876" t="str">
        <f>VLOOKUP(F876,'группы товаров'!$A$1:$C$88,2,0)</f>
        <v>Нежные</v>
      </c>
      <c r="H876" t="str">
        <f>VLOOKUP(Таблица1[[#This Row],[Код товара]],Группа_Товаров,3,0)</f>
        <v>Кремовые</v>
      </c>
      <c r="I876" t="s">
        <v>8</v>
      </c>
      <c r="J876">
        <v>5</v>
      </c>
      <c r="K876" s="6">
        <v>393.09950000000003</v>
      </c>
      <c r="L876" s="6">
        <v>450.25</v>
      </c>
      <c r="M876" s="23">
        <f>Таблица1[[#This Row],[Сумма в ценах продажи]]-Таблица1[[#This Row],[Сумма в ценах закупки]]</f>
        <v>57.150499999999965</v>
      </c>
    </row>
    <row r="877" spans="1:13" hidden="1" x14ac:dyDescent="0.3">
      <c r="A877" s="16">
        <v>42957</v>
      </c>
      <c r="B877" t="s">
        <v>9</v>
      </c>
      <c r="C877" t="s">
        <v>224</v>
      </c>
      <c r="D877" t="s">
        <v>134</v>
      </c>
      <c r="E877" t="s">
        <v>225</v>
      </c>
      <c r="F877" s="7">
        <v>1005400001</v>
      </c>
      <c r="G877" t="str">
        <f>VLOOKUP(F877,'группы товаров'!$A$1:$C$88,2,0)</f>
        <v>Лесной орех</v>
      </c>
      <c r="H877" t="str">
        <f>VLOOKUP(Таблица1[[#This Row],[Код товара]],Группа_Товаров,3,0)</f>
        <v>Кремовые</v>
      </c>
      <c r="I877" t="s">
        <v>8</v>
      </c>
      <c r="J877">
        <v>1.92</v>
      </c>
      <c r="K877" s="6">
        <v>465.625</v>
      </c>
      <c r="L877" s="6">
        <v>531.70000000000005</v>
      </c>
      <c r="M877" s="23">
        <f>Таблица1[[#This Row],[Сумма в ценах продажи]]-Таблица1[[#This Row],[Сумма в ценах закупки]]</f>
        <v>66.075000000000045</v>
      </c>
    </row>
    <row r="878" spans="1:13" hidden="1" x14ac:dyDescent="0.3">
      <c r="A878" s="16">
        <v>42957</v>
      </c>
      <c r="B878" t="s">
        <v>9</v>
      </c>
      <c r="C878" t="s">
        <v>177</v>
      </c>
      <c r="D878" t="s">
        <v>131</v>
      </c>
      <c r="E878" t="s">
        <v>178</v>
      </c>
      <c r="F878" s="7">
        <v>1005030501</v>
      </c>
      <c r="G878" t="str">
        <f>VLOOKUP(F878,'группы товаров'!$A$1:$C$88,2,0)</f>
        <v>Орешек</v>
      </c>
      <c r="H878" t="str">
        <f>VLOOKUP(Таблица1[[#This Row],[Код товара]],Группа_Товаров,3,0)</f>
        <v>Глазированные</v>
      </c>
      <c r="I878" t="s">
        <v>8</v>
      </c>
      <c r="J878">
        <v>5</v>
      </c>
      <c r="K878" s="6">
        <v>582.78650000000005</v>
      </c>
      <c r="L878" s="6">
        <v>658.75</v>
      </c>
      <c r="M878" s="23">
        <f>Таблица1[[#This Row],[Сумма в ценах продажи]]-Таблица1[[#This Row],[Сумма в ценах закупки]]</f>
        <v>75.963499999999954</v>
      </c>
    </row>
    <row r="879" spans="1:13" hidden="1" x14ac:dyDescent="0.3">
      <c r="A879" s="16">
        <v>42957</v>
      </c>
      <c r="B879" t="s">
        <v>7</v>
      </c>
      <c r="C879" t="s">
        <v>290</v>
      </c>
      <c r="D879" t="s">
        <v>291</v>
      </c>
      <c r="E879" t="s">
        <v>292</v>
      </c>
      <c r="F879" s="7">
        <v>1005050000</v>
      </c>
      <c r="G879" t="str">
        <f>VLOOKUP(F879,'группы товаров'!$A$1:$C$88,2,0)</f>
        <v>Золотой орех</v>
      </c>
      <c r="H879" t="str">
        <f>VLOOKUP(Таблица1[[#This Row],[Код товара]],Группа_Товаров,3,0)</f>
        <v>Помадка</v>
      </c>
      <c r="I879" t="s">
        <v>8</v>
      </c>
      <c r="J879">
        <v>7.5</v>
      </c>
      <c r="K879" s="6">
        <v>407.83</v>
      </c>
      <c r="L879" s="6">
        <v>515.25</v>
      </c>
      <c r="M879" s="23">
        <f>Таблица1[[#This Row],[Сумма в ценах продажи]]-Таблица1[[#This Row],[Сумма в ценах закупки]]</f>
        <v>107.42000000000002</v>
      </c>
    </row>
    <row r="880" spans="1:13" hidden="1" x14ac:dyDescent="0.3">
      <c r="A880" s="16">
        <v>42957</v>
      </c>
      <c r="B880" t="s">
        <v>9</v>
      </c>
      <c r="C880" t="s">
        <v>311</v>
      </c>
      <c r="D880" t="s">
        <v>134</v>
      </c>
      <c r="E880" t="s">
        <v>312</v>
      </c>
      <c r="F880" s="7">
        <v>1005300000</v>
      </c>
      <c r="G880" t="str">
        <f>VLOOKUP(F880,'группы товаров'!$A$1:$C$88,2,0)</f>
        <v>Нежные</v>
      </c>
      <c r="H880" t="str">
        <f>VLOOKUP(Таблица1[[#This Row],[Код товара]],Группа_Товаров,3,0)</f>
        <v>Кремовые</v>
      </c>
      <c r="I880" t="s">
        <v>8</v>
      </c>
      <c r="J880">
        <v>6.45</v>
      </c>
      <c r="K880" s="6">
        <v>1716.7620000000002</v>
      </c>
      <c r="L880" s="6">
        <v>1943.7</v>
      </c>
      <c r="M880" s="23">
        <f>Таблица1[[#This Row],[Сумма в ценах продажи]]-Таблица1[[#This Row],[Сумма в ценах закупки]]</f>
        <v>226.93799999999987</v>
      </c>
    </row>
    <row r="881" spans="1:13" hidden="1" x14ac:dyDescent="0.3">
      <c r="A881" s="16">
        <v>42956</v>
      </c>
      <c r="B881" t="s">
        <v>9</v>
      </c>
      <c r="C881" t="s">
        <v>258</v>
      </c>
      <c r="D881" t="s">
        <v>134</v>
      </c>
      <c r="E881" t="s">
        <v>259</v>
      </c>
      <c r="F881" s="7">
        <v>252505</v>
      </c>
      <c r="G881" t="str">
        <f>VLOOKUP(F881,'группы товаров'!$A$1:$C$88,2,0)</f>
        <v>Байкальская мята</v>
      </c>
      <c r="H881" t="str">
        <f>VLOOKUP(Таблица1[[#This Row],[Код товара]],Группа_Товаров,3,0)</f>
        <v>Леденцовая</v>
      </c>
      <c r="I881" t="s">
        <v>8</v>
      </c>
      <c r="J881">
        <v>2.52</v>
      </c>
      <c r="K881" s="6">
        <v>206.64</v>
      </c>
      <c r="L881" s="6">
        <v>234.78</v>
      </c>
      <c r="M881" s="23">
        <f>Таблица1[[#This Row],[Сумма в ценах продажи]]-Таблица1[[#This Row],[Сумма в ценах закупки]]</f>
        <v>28.140000000000015</v>
      </c>
    </row>
    <row r="882" spans="1:13" hidden="1" x14ac:dyDescent="0.3">
      <c r="A882" s="16">
        <v>42956</v>
      </c>
      <c r="B882" t="s">
        <v>9</v>
      </c>
      <c r="C882" t="s">
        <v>162</v>
      </c>
      <c r="D882" t="s">
        <v>163</v>
      </c>
      <c r="E882" t="s">
        <v>164</v>
      </c>
      <c r="F882" s="7">
        <v>5190002</v>
      </c>
      <c r="G882" t="str">
        <f>VLOOKUP(F882,'группы товаров'!$A$1:$C$88,2,0)</f>
        <v>Молочный</v>
      </c>
      <c r="H882" t="str">
        <f>VLOOKUP(Таблица1[[#This Row],[Код товара]],Группа_Товаров,3,0)</f>
        <v>Отливная</v>
      </c>
      <c r="I882" t="s">
        <v>8</v>
      </c>
      <c r="J882">
        <v>1.65</v>
      </c>
      <c r="K882" s="6">
        <v>229.67450000000002</v>
      </c>
      <c r="L882" s="6">
        <v>262.57</v>
      </c>
      <c r="M882" s="23">
        <f>Таблица1[[#This Row],[Сумма в ценах продажи]]-Таблица1[[#This Row],[Сумма в ценах закупки]]</f>
        <v>32.89549999999997</v>
      </c>
    </row>
    <row r="883" spans="1:13" hidden="1" x14ac:dyDescent="0.3">
      <c r="A883" s="16">
        <v>42956</v>
      </c>
      <c r="B883" t="s">
        <v>9</v>
      </c>
      <c r="C883" t="s">
        <v>326</v>
      </c>
      <c r="D883" t="s">
        <v>134</v>
      </c>
      <c r="E883" t="s">
        <v>327</v>
      </c>
      <c r="F883" s="7">
        <v>1005274300</v>
      </c>
      <c r="G883" t="str">
        <f>VLOOKUP(F883,'группы товаров'!$A$1:$C$88,2,0)</f>
        <v>Миндальные</v>
      </c>
      <c r="H883" t="str">
        <f>VLOOKUP(Таблица1[[#This Row],[Код товара]],Группа_Товаров,3,0)</f>
        <v>Кремовые</v>
      </c>
      <c r="I883" t="s">
        <v>8</v>
      </c>
      <c r="J883">
        <v>5.7</v>
      </c>
      <c r="K883" s="6">
        <v>255.64500000000001</v>
      </c>
      <c r="L883" s="6">
        <v>290.64300000000003</v>
      </c>
      <c r="M883" s="23">
        <f>Таблица1[[#This Row],[Сумма в ценах продажи]]-Таблица1[[#This Row],[Сумма в ценах закупки]]</f>
        <v>34.998000000000019</v>
      </c>
    </row>
    <row r="884" spans="1:13" hidden="1" x14ac:dyDescent="0.3">
      <c r="A884" s="16">
        <v>42956</v>
      </c>
      <c r="B884" t="s">
        <v>7</v>
      </c>
      <c r="C884" t="s">
        <v>210</v>
      </c>
      <c r="D884" t="s">
        <v>156</v>
      </c>
      <c r="E884" t="s">
        <v>211</v>
      </c>
      <c r="F884" s="7">
        <v>1005050000</v>
      </c>
      <c r="G884" t="str">
        <f>VLOOKUP(F884,'группы товаров'!$A$1:$C$88,2,0)</f>
        <v>Золотой орех</v>
      </c>
      <c r="H884" t="str">
        <f>VLOOKUP(Таблица1[[#This Row],[Код товара]],Группа_Товаров,3,0)</f>
        <v>Помадка</v>
      </c>
      <c r="I884" t="s">
        <v>8</v>
      </c>
      <c r="J884">
        <v>3.5</v>
      </c>
      <c r="K884" s="6">
        <v>326.81360000000001</v>
      </c>
      <c r="L884" s="6">
        <v>372.12</v>
      </c>
      <c r="M884" s="23">
        <f>Таблица1[[#This Row],[Сумма в ценах продажи]]-Таблица1[[#This Row],[Сумма в ценах закупки]]</f>
        <v>45.306399999999996</v>
      </c>
    </row>
    <row r="885" spans="1:13" hidden="1" x14ac:dyDescent="0.3">
      <c r="A885" s="16">
        <v>42956</v>
      </c>
      <c r="B885" t="s">
        <v>9</v>
      </c>
      <c r="C885" t="s">
        <v>133</v>
      </c>
      <c r="D885" t="s">
        <v>134</v>
      </c>
      <c r="E885" t="s">
        <v>135</v>
      </c>
      <c r="F885" s="7">
        <v>5162402</v>
      </c>
      <c r="G885" t="str">
        <f>VLOOKUP(F885,'группы товаров'!$A$1:$C$88,2,0)</f>
        <v>Лимонно-апельсиновый</v>
      </c>
      <c r="H885" t="str">
        <f>VLOOKUP(Таблица1[[#This Row],[Код товара]],Группа_Товаров,3,0)</f>
        <v>Отливная</v>
      </c>
      <c r="I885" t="s">
        <v>8</v>
      </c>
      <c r="J885">
        <v>5</v>
      </c>
      <c r="K885" s="6">
        <v>477</v>
      </c>
      <c r="L885" s="6">
        <v>542.5</v>
      </c>
      <c r="M885" s="23">
        <f>Таблица1[[#This Row],[Сумма в ценах продажи]]-Таблица1[[#This Row],[Сумма в ценах закупки]]</f>
        <v>65.5</v>
      </c>
    </row>
    <row r="886" spans="1:13" hidden="1" x14ac:dyDescent="0.3">
      <c r="A886" s="16">
        <v>42956</v>
      </c>
      <c r="B886" t="s">
        <v>9</v>
      </c>
      <c r="C886" t="s">
        <v>286</v>
      </c>
      <c r="D886" t="s">
        <v>156</v>
      </c>
      <c r="E886" t="s">
        <v>287</v>
      </c>
      <c r="F886" s="7">
        <v>1005050300</v>
      </c>
      <c r="G886" t="str">
        <f>VLOOKUP(F886,'группы товаров'!$A$1:$C$88,2,0)</f>
        <v>Золотой шар</v>
      </c>
      <c r="H886" t="str">
        <f>VLOOKUP(Таблица1[[#This Row],[Код товара]],Группа_Товаров,3,0)</f>
        <v>Помадка</v>
      </c>
      <c r="I886" t="s">
        <v>8</v>
      </c>
      <c r="J886">
        <v>2.64</v>
      </c>
      <c r="K886" s="6">
        <v>480.72</v>
      </c>
      <c r="L886" s="6">
        <v>546.84</v>
      </c>
      <c r="M886" s="23">
        <f>Таблица1[[#This Row],[Сумма в ценах продажи]]-Таблица1[[#This Row],[Сумма в ценах закупки]]</f>
        <v>66.12</v>
      </c>
    </row>
    <row r="887" spans="1:13" hidden="1" x14ac:dyDescent="0.3">
      <c r="A887" s="16">
        <v>42956</v>
      </c>
      <c r="B887" t="s">
        <v>9</v>
      </c>
      <c r="C887" t="s">
        <v>167</v>
      </c>
      <c r="D887" t="s">
        <v>134</v>
      </c>
      <c r="E887" t="s">
        <v>168</v>
      </c>
      <c r="F887" s="7">
        <v>5162402</v>
      </c>
      <c r="G887" t="str">
        <f>VLOOKUP(F887,'группы товаров'!$A$1:$C$88,2,0)</f>
        <v>Лимонно-апельсиновый</v>
      </c>
      <c r="H887" t="str">
        <f>VLOOKUP(Таблица1[[#This Row],[Код товара]],Группа_Товаров,3,0)</f>
        <v>Отливная</v>
      </c>
      <c r="I887" t="s">
        <v>8</v>
      </c>
      <c r="J887">
        <v>7.56</v>
      </c>
      <c r="K887" s="6">
        <v>349.64640000000003</v>
      </c>
      <c r="L887" s="6">
        <v>425.88</v>
      </c>
      <c r="M887" s="23">
        <f>Таблица1[[#This Row],[Сумма в ценах продажи]]-Таблица1[[#This Row],[Сумма в ценах закупки]]</f>
        <v>76.233599999999967</v>
      </c>
    </row>
    <row r="888" spans="1:13" hidden="1" x14ac:dyDescent="0.3">
      <c r="A888" s="16">
        <v>42956</v>
      </c>
      <c r="B888" t="s">
        <v>22</v>
      </c>
      <c r="C888" t="s">
        <v>326</v>
      </c>
      <c r="D888" t="s">
        <v>134</v>
      </c>
      <c r="E888" t="s">
        <v>327</v>
      </c>
      <c r="F888" s="7">
        <v>1005712010</v>
      </c>
      <c r="G888" t="str">
        <f>VLOOKUP(F888,'группы товаров'!$A$1:$C$88,2,0)</f>
        <v>Сказочный мишка</v>
      </c>
      <c r="H888" t="str">
        <f>VLOOKUP(Таблица1[[#This Row],[Код товара]],Группа_Товаров,3,0)</f>
        <v>Глазированные</v>
      </c>
      <c r="I888" t="s">
        <v>8</v>
      </c>
      <c r="J888">
        <v>5</v>
      </c>
      <c r="K888" s="6">
        <v>476.87450000000001</v>
      </c>
      <c r="L888" s="6">
        <v>575.04999999999995</v>
      </c>
      <c r="M888" s="23">
        <f>Таблица1[[#This Row],[Сумма в ценах продажи]]-Таблица1[[#This Row],[Сумма в ценах закупки]]</f>
        <v>98.175499999999943</v>
      </c>
    </row>
    <row r="889" spans="1:13" hidden="1" x14ac:dyDescent="0.3">
      <c r="A889" s="16">
        <v>42956</v>
      </c>
      <c r="B889" t="s">
        <v>7</v>
      </c>
      <c r="C889" t="s">
        <v>181</v>
      </c>
      <c r="D889" t="s">
        <v>134</v>
      </c>
      <c r="E889" t="s">
        <v>182</v>
      </c>
      <c r="F889" s="7">
        <v>1005051500</v>
      </c>
      <c r="G889" t="str">
        <f>VLOOKUP(F889,'группы товаров'!$A$1:$C$88,2,0)</f>
        <v>Ароматный банан</v>
      </c>
      <c r="H889" t="str">
        <f>VLOOKUP(Таблица1[[#This Row],[Код товара]],Группа_Товаров,3,0)</f>
        <v>Помадка</v>
      </c>
      <c r="I889" t="s">
        <v>8</v>
      </c>
      <c r="J889">
        <v>5</v>
      </c>
      <c r="K889" s="6">
        <v>608.745</v>
      </c>
      <c r="L889" s="6">
        <v>716.1</v>
      </c>
      <c r="M889" s="23">
        <f>Таблица1[[#This Row],[Сумма в ценах продажи]]-Таблица1[[#This Row],[Сумма в ценах закупки]]</f>
        <v>107.35500000000002</v>
      </c>
    </row>
    <row r="890" spans="1:13" hidden="1" x14ac:dyDescent="0.3">
      <c r="A890" s="16">
        <v>42956</v>
      </c>
      <c r="B890" t="s">
        <v>9</v>
      </c>
      <c r="C890" t="s">
        <v>191</v>
      </c>
      <c r="D890" t="s">
        <v>156</v>
      </c>
      <c r="E890" t="s">
        <v>192</v>
      </c>
      <c r="F890" s="7">
        <v>1005050300</v>
      </c>
      <c r="G890" t="str">
        <f>VLOOKUP(F890,'группы товаров'!$A$1:$C$88,2,0)</f>
        <v>Золотой шар</v>
      </c>
      <c r="H890" t="str">
        <f>VLOOKUP(Таблица1[[#This Row],[Код товара]],Группа_Товаров,3,0)</f>
        <v>Помадка</v>
      </c>
      <c r="I890" t="s">
        <v>8</v>
      </c>
      <c r="J890">
        <v>4</v>
      </c>
      <c r="K890" s="6">
        <v>858.4</v>
      </c>
      <c r="L890" s="6">
        <v>976.8</v>
      </c>
      <c r="M890" s="23">
        <f>Таблица1[[#This Row],[Сумма в ценах продажи]]-Таблица1[[#This Row],[Сумма в ценах закупки]]</f>
        <v>118.39999999999998</v>
      </c>
    </row>
    <row r="891" spans="1:13" hidden="1" x14ac:dyDescent="0.3">
      <c r="A891" s="16">
        <v>42956</v>
      </c>
      <c r="B891" t="s">
        <v>9</v>
      </c>
      <c r="C891" t="s">
        <v>199</v>
      </c>
      <c r="D891" t="s">
        <v>134</v>
      </c>
      <c r="E891" t="s">
        <v>200</v>
      </c>
      <c r="F891" s="7">
        <v>1005274300</v>
      </c>
      <c r="G891" t="str">
        <f>VLOOKUP(F891,'группы товаров'!$A$1:$C$88,2,0)</f>
        <v>Миндальные</v>
      </c>
      <c r="H891" t="str">
        <f>VLOOKUP(Таблица1[[#This Row],[Код товара]],Группа_Товаров,3,0)</f>
        <v>Кремовые</v>
      </c>
      <c r="I891" t="s">
        <v>8</v>
      </c>
      <c r="J891">
        <v>3.22</v>
      </c>
      <c r="K891" s="6">
        <v>894.74</v>
      </c>
      <c r="L891" s="6">
        <v>1017.66</v>
      </c>
      <c r="M891" s="23">
        <f>Таблица1[[#This Row],[Сумма в ценах продажи]]-Таблица1[[#This Row],[Сумма в ценах закупки]]</f>
        <v>122.91999999999996</v>
      </c>
    </row>
    <row r="892" spans="1:13" hidden="1" x14ac:dyDescent="0.3">
      <c r="A892" s="16">
        <v>42956</v>
      </c>
      <c r="B892" t="s">
        <v>22</v>
      </c>
      <c r="C892" t="s">
        <v>199</v>
      </c>
      <c r="D892" t="s">
        <v>134</v>
      </c>
      <c r="E892" t="s">
        <v>200</v>
      </c>
      <c r="F892" s="7">
        <v>1005040200</v>
      </c>
      <c r="G892" t="str">
        <f>VLOOKUP(F892,'группы товаров'!$A$1:$C$88,2,0)</f>
        <v xml:space="preserve">Южный вечер </v>
      </c>
      <c r="H892" t="str">
        <f>VLOOKUP(Таблица1[[#This Row],[Код товара]],Группа_Товаров,3,0)</f>
        <v>Глазированные</v>
      </c>
      <c r="I892" t="s">
        <v>8</v>
      </c>
      <c r="J892">
        <v>8</v>
      </c>
      <c r="K892" s="6">
        <v>387.09360000000004</v>
      </c>
      <c r="L892" s="6">
        <v>515.20000000000005</v>
      </c>
      <c r="M892" s="23">
        <f>Таблица1[[#This Row],[Сумма в ценах продажи]]-Таблица1[[#This Row],[Сумма в ценах закупки]]</f>
        <v>128.10640000000001</v>
      </c>
    </row>
    <row r="893" spans="1:13" hidden="1" x14ac:dyDescent="0.3">
      <c r="A893" s="16">
        <v>42956</v>
      </c>
      <c r="B893" t="s">
        <v>22</v>
      </c>
      <c r="C893" t="s">
        <v>254</v>
      </c>
      <c r="D893" t="s">
        <v>131</v>
      </c>
      <c r="E893" t="s">
        <v>255</v>
      </c>
      <c r="F893" s="5">
        <v>190000</v>
      </c>
      <c r="G893" t="str">
        <f>VLOOKUP(F893,'группы товаров'!$A$1:$C$88,2,0)</f>
        <v>Капри молоко</v>
      </c>
      <c r="H893" t="str">
        <f>VLOOKUP(Таблица1[[#This Row],[Код товара]],Группа_Товаров,3,0)</f>
        <v>Отливная</v>
      </c>
      <c r="I893" t="s">
        <v>8</v>
      </c>
      <c r="J893">
        <v>5</v>
      </c>
      <c r="K893" s="6">
        <v>342.5625</v>
      </c>
      <c r="L893" s="6">
        <v>471.5</v>
      </c>
      <c r="M893" s="23">
        <f>Таблица1[[#This Row],[Сумма в ценах продажи]]-Таблица1[[#This Row],[Сумма в ценах закупки]]</f>
        <v>128.9375</v>
      </c>
    </row>
    <row r="894" spans="1:13" hidden="1" x14ac:dyDescent="0.3">
      <c r="A894" s="16">
        <v>42956</v>
      </c>
      <c r="B894" t="s">
        <v>9</v>
      </c>
      <c r="C894" t="s">
        <v>282</v>
      </c>
      <c r="D894" t="s">
        <v>134</v>
      </c>
      <c r="E894" t="s">
        <v>283</v>
      </c>
      <c r="F894" s="5">
        <v>1005201500</v>
      </c>
      <c r="G894" t="str">
        <f>VLOOKUP(F894,'группы товаров'!$A$1:$C$88,2,0)</f>
        <v xml:space="preserve">крем-сгущенное молоко </v>
      </c>
      <c r="H894" t="str">
        <f>VLOOKUP(Таблица1[[#This Row],[Код товара]],Группа_Товаров,3,0)</f>
        <v>Вафельные</v>
      </c>
      <c r="I894" t="s">
        <v>8</v>
      </c>
      <c r="J894">
        <v>4</v>
      </c>
      <c r="K894" s="6">
        <v>660.78160000000003</v>
      </c>
      <c r="L894" s="6">
        <v>794.2</v>
      </c>
      <c r="M894" s="23">
        <f>Таблица1[[#This Row],[Сумма в ценах продажи]]-Таблица1[[#This Row],[Сумма в ценах закупки]]</f>
        <v>133.41840000000002</v>
      </c>
    </row>
    <row r="895" spans="1:13" hidden="1" x14ac:dyDescent="0.3">
      <c r="A895" s="16">
        <v>42956</v>
      </c>
      <c r="B895" t="s">
        <v>17</v>
      </c>
      <c r="C895" t="s">
        <v>402</v>
      </c>
      <c r="D895" t="s">
        <v>291</v>
      </c>
      <c r="E895" t="s">
        <v>403</v>
      </c>
      <c r="F895" s="7">
        <v>280500</v>
      </c>
      <c r="G895" t="str">
        <f>VLOOKUP(F895,'группы товаров'!$A$1:$C$88,2,0)</f>
        <v>Шипучка микс</v>
      </c>
      <c r="H895" t="str">
        <f>VLOOKUP(Таблица1[[#This Row],[Код товара]],Группа_Товаров,3,0)</f>
        <v>Леденцовая</v>
      </c>
      <c r="I895" t="s">
        <v>8</v>
      </c>
      <c r="J895">
        <v>8</v>
      </c>
      <c r="K895" s="6">
        <v>383.11840000000001</v>
      </c>
      <c r="L895" s="6">
        <v>525.52</v>
      </c>
      <c r="M895" s="23">
        <f>Таблица1[[#This Row],[Сумма в ценах продажи]]-Таблица1[[#This Row],[Сумма в ценах закупки]]</f>
        <v>142.40159999999997</v>
      </c>
    </row>
    <row r="896" spans="1:13" hidden="1" x14ac:dyDescent="0.3">
      <c r="A896" s="16">
        <v>42956</v>
      </c>
      <c r="B896" t="s">
        <v>17</v>
      </c>
      <c r="C896" t="s">
        <v>238</v>
      </c>
      <c r="D896" t="s">
        <v>208</v>
      </c>
      <c r="E896" t="s">
        <v>239</v>
      </c>
      <c r="F896" s="7">
        <v>30000</v>
      </c>
      <c r="G896" t="str">
        <f>VLOOKUP(F896,'группы товаров'!$A$1:$C$88,2,0)</f>
        <v>Цитрусовая карамель</v>
      </c>
      <c r="H896" t="str">
        <f>VLOOKUP(Таблица1[[#This Row],[Код товара]],Группа_Товаров,3,0)</f>
        <v>Леденцовая</v>
      </c>
      <c r="I896" t="s">
        <v>8</v>
      </c>
      <c r="J896">
        <v>8</v>
      </c>
      <c r="K896" s="6">
        <v>377.6696</v>
      </c>
      <c r="L896" s="6">
        <v>525.52</v>
      </c>
      <c r="M896" s="23">
        <f>Таблица1[[#This Row],[Сумма в ценах продажи]]-Таблица1[[#This Row],[Сумма в ценах закупки]]</f>
        <v>147.85039999999998</v>
      </c>
    </row>
    <row r="897" spans="1:13" hidden="1" x14ac:dyDescent="0.3">
      <c r="A897" s="16">
        <v>42956</v>
      </c>
      <c r="B897" t="s">
        <v>9</v>
      </c>
      <c r="C897" t="s">
        <v>191</v>
      </c>
      <c r="D897" t="s">
        <v>156</v>
      </c>
      <c r="E897" t="s">
        <v>192</v>
      </c>
      <c r="F897" s="7">
        <v>1005712005</v>
      </c>
      <c r="G897" t="str">
        <f>VLOOKUP(F897,'группы товаров'!$A$1:$C$88,2,0)</f>
        <v>Золотой теленок</v>
      </c>
      <c r="H897" t="str">
        <f>VLOOKUP(Таблица1[[#This Row],[Код товара]],Группа_Товаров,3,0)</f>
        <v>Глазированные</v>
      </c>
      <c r="I897" t="s">
        <v>8</v>
      </c>
      <c r="J897">
        <v>9</v>
      </c>
      <c r="K897" s="6">
        <v>1240.6464000000001</v>
      </c>
      <c r="L897" s="6">
        <v>1413.72</v>
      </c>
      <c r="M897" s="23">
        <f>Таблица1[[#This Row],[Сумма в ценах продажи]]-Таблица1[[#This Row],[Сумма в ценах закупки]]</f>
        <v>173.07359999999994</v>
      </c>
    </row>
    <row r="898" spans="1:13" hidden="1" x14ac:dyDescent="0.3">
      <c r="A898" s="16">
        <v>42956</v>
      </c>
      <c r="B898" t="s">
        <v>9</v>
      </c>
      <c r="C898" t="s">
        <v>210</v>
      </c>
      <c r="D898" t="s">
        <v>156</v>
      </c>
      <c r="E898" t="s">
        <v>211</v>
      </c>
      <c r="F898" s="8">
        <v>210000</v>
      </c>
      <c r="G898" t="str">
        <f>VLOOKUP(F898,'группы товаров'!$A$1:$C$88,2,0)</f>
        <v>Сливки-апельсин</v>
      </c>
      <c r="H898" t="str">
        <f>VLOOKUP(Таблица1[[#This Row],[Код товара]],Группа_Товаров,3,0)</f>
        <v>Отливная</v>
      </c>
      <c r="I898" t="s">
        <v>8</v>
      </c>
      <c r="J898">
        <v>3.68</v>
      </c>
      <c r="K898" s="6">
        <v>1183.4864</v>
      </c>
      <c r="L898" s="6">
        <v>1364.32</v>
      </c>
      <c r="M898" s="23">
        <f>Таблица1[[#This Row],[Сумма в ценах продажи]]-Таблица1[[#This Row],[Сумма в ценах закупки]]</f>
        <v>180.83359999999993</v>
      </c>
    </row>
    <row r="899" spans="1:13" hidden="1" x14ac:dyDescent="0.3">
      <c r="A899" s="16">
        <v>42956</v>
      </c>
      <c r="B899" t="s">
        <v>22</v>
      </c>
      <c r="C899" t="s">
        <v>326</v>
      </c>
      <c r="D899" t="s">
        <v>134</v>
      </c>
      <c r="E899" t="s">
        <v>327</v>
      </c>
      <c r="F899" s="7">
        <v>1005274300</v>
      </c>
      <c r="G899" t="str">
        <f>VLOOKUP(F899,'группы товаров'!$A$1:$C$88,2,0)</f>
        <v>Миндальные</v>
      </c>
      <c r="H899" t="str">
        <f>VLOOKUP(Таблица1[[#This Row],[Код товара]],Группа_Товаров,3,0)</f>
        <v>Кремовые</v>
      </c>
      <c r="I899" t="s">
        <v>8</v>
      </c>
      <c r="J899">
        <v>10</v>
      </c>
      <c r="K899" s="6">
        <v>953.85050000000001</v>
      </c>
      <c r="L899" s="6">
        <v>1150.0999999999999</v>
      </c>
      <c r="M899" s="23">
        <f>Таблица1[[#This Row],[Сумма в ценах продажи]]-Таблица1[[#This Row],[Сумма в ценах закупки]]</f>
        <v>196.2494999999999</v>
      </c>
    </row>
    <row r="900" spans="1:13" hidden="1" x14ac:dyDescent="0.3">
      <c r="A900" s="16">
        <v>42956</v>
      </c>
      <c r="B900" t="s">
        <v>17</v>
      </c>
      <c r="C900" t="s">
        <v>303</v>
      </c>
      <c r="D900" t="s">
        <v>208</v>
      </c>
      <c r="E900" t="s">
        <v>304</v>
      </c>
      <c r="F900" s="7">
        <v>1005186100</v>
      </c>
      <c r="G900" t="str">
        <f>VLOOKUP(F900,'группы товаров'!$A$1:$C$88,2,0)</f>
        <v xml:space="preserve">Мини  шоколад </v>
      </c>
      <c r="H900" t="str">
        <f>VLOOKUP(Таблица1[[#This Row],[Код товара]],Группа_Товаров,3,0)</f>
        <v>Вафельные</v>
      </c>
      <c r="I900" t="s">
        <v>8</v>
      </c>
      <c r="J900">
        <v>14</v>
      </c>
      <c r="K900" s="6">
        <v>677.41380000000004</v>
      </c>
      <c r="L900" s="6">
        <v>919.66</v>
      </c>
      <c r="M900" s="23">
        <f>Таблица1[[#This Row],[Сумма в ценах продажи]]-Таблица1[[#This Row],[Сумма в ценах закупки]]</f>
        <v>242.24619999999993</v>
      </c>
    </row>
    <row r="901" spans="1:13" hidden="1" x14ac:dyDescent="0.3">
      <c r="A901" s="16">
        <v>42956</v>
      </c>
      <c r="B901" t="s">
        <v>9</v>
      </c>
      <c r="C901" t="s">
        <v>149</v>
      </c>
      <c r="D901" t="s">
        <v>134</v>
      </c>
      <c r="E901" t="s">
        <v>150</v>
      </c>
      <c r="F901" s="5">
        <v>170000</v>
      </c>
      <c r="G901" t="str">
        <f>VLOOKUP(F901,'группы товаров'!$A$1:$C$88,2,0)</f>
        <v>Лайм</v>
      </c>
      <c r="H901" t="str">
        <f>VLOOKUP(Таблица1[[#This Row],[Код товара]],Группа_Товаров,3,0)</f>
        <v>Желейные</v>
      </c>
      <c r="I901" t="s">
        <v>8</v>
      </c>
      <c r="J901">
        <v>15</v>
      </c>
      <c r="K901" s="6">
        <v>1091.6445000000001</v>
      </c>
      <c r="L901" s="6">
        <v>1334.4</v>
      </c>
      <c r="M901" s="23">
        <f>Таблица1[[#This Row],[Сумма в ценах продажи]]-Таблица1[[#This Row],[Сумма в ценах закупки]]</f>
        <v>242.75549999999998</v>
      </c>
    </row>
    <row r="902" spans="1:13" hidden="1" x14ac:dyDescent="0.3">
      <c r="A902" s="16">
        <v>42955</v>
      </c>
      <c r="B902" t="s">
        <v>9</v>
      </c>
      <c r="C902" t="s">
        <v>173</v>
      </c>
      <c r="D902" t="s">
        <v>156</v>
      </c>
      <c r="E902" t="s">
        <v>174</v>
      </c>
      <c r="F902" s="5">
        <v>1005050000</v>
      </c>
      <c r="G902" t="str">
        <f>VLOOKUP(F902,'группы товаров'!$A$1:$C$88,2,0)</f>
        <v>Золотой орех</v>
      </c>
      <c r="H902" t="str">
        <f>VLOOKUP(Таблица1[[#This Row],[Код товара]],Группа_Товаров,3,0)</f>
        <v>Помадка</v>
      </c>
      <c r="I902" t="s">
        <v>8</v>
      </c>
      <c r="J902">
        <v>3.5</v>
      </c>
      <c r="K902" s="6">
        <v>423.09890000000001</v>
      </c>
      <c r="L902" s="6">
        <v>398.72</v>
      </c>
      <c r="M902" s="23">
        <f>Таблица1[[#This Row],[Сумма в ценах продажи]]-Таблица1[[#This Row],[Сумма в ценах закупки]]</f>
        <v>-24.378899999999987</v>
      </c>
    </row>
    <row r="903" spans="1:13" hidden="1" x14ac:dyDescent="0.3">
      <c r="A903" s="16">
        <v>42955</v>
      </c>
      <c r="B903" t="s">
        <v>9</v>
      </c>
      <c r="C903" t="s">
        <v>138</v>
      </c>
      <c r="D903" t="s">
        <v>134</v>
      </c>
      <c r="E903" t="s">
        <v>139</v>
      </c>
      <c r="F903" s="7">
        <v>570000</v>
      </c>
      <c r="G903" t="str">
        <f>VLOOKUP(F903,'группы товаров'!$A$1:$C$88,2,0)</f>
        <v xml:space="preserve">Грушевые </v>
      </c>
      <c r="H903" t="str">
        <f>VLOOKUP(Таблица1[[#This Row],[Код товара]],Группа_Товаров,3,0)</f>
        <v>Желейные</v>
      </c>
      <c r="I903" t="s">
        <v>8</v>
      </c>
      <c r="J903">
        <v>2.6880000000000002</v>
      </c>
      <c r="K903" s="6">
        <v>290.62880000000001</v>
      </c>
      <c r="L903" s="6">
        <v>308</v>
      </c>
      <c r="M903" s="23">
        <f>Таблица1[[#This Row],[Сумма в ценах продажи]]-Таблица1[[#This Row],[Сумма в ценах закупки]]</f>
        <v>17.371199999999988</v>
      </c>
    </row>
    <row r="904" spans="1:13" hidden="1" x14ac:dyDescent="0.3">
      <c r="A904" s="16">
        <v>42955</v>
      </c>
      <c r="B904" t="s">
        <v>22</v>
      </c>
      <c r="C904" t="s">
        <v>248</v>
      </c>
      <c r="D904" t="s">
        <v>156</v>
      </c>
      <c r="E904" t="s">
        <v>249</v>
      </c>
      <c r="F904" s="5">
        <v>20200</v>
      </c>
      <c r="G904" t="str">
        <f>VLOOKUP(F904,'группы товаров'!$A$1:$C$88,2,0)</f>
        <v xml:space="preserve">Карамель мята </v>
      </c>
      <c r="H904" t="str">
        <f>VLOOKUP(Таблица1[[#This Row],[Код товара]],Группа_Товаров,3,0)</f>
        <v>Леденцовая</v>
      </c>
      <c r="I904" t="s">
        <v>8</v>
      </c>
      <c r="J904">
        <v>2</v>
      </c>
      <c r="K904" s="6">
        <v>106.60860000000001</v>
      </c>
      <c r="L904" s="6">
        <v>126.3</v>
      </c>
      <c r="M904" s="23">
        <f>Таблица1[[#This Row],[Сумма в ценах продажи]]-Таблица1[[#This Row],[Сумма в ценах закупки]]</f>
        <v>19.691399999999987</v>
      </c>
    </row>
    <row r="905" spans="1:13" hidden="1" x14ac:dyDescent="0.3">
      <c r="A905" s="16">
        <v>42955</v>
      </c>
      <c r="B905" t="s">
        <v>22</v>
      </c>
      <c r="C905" t="s">
        <v>348</v>
      </c>
      <c r="D905" t="s">
        <v>147</v>
      </c>
      <c r="E905" t="s">
        <v>349</v>
      </c>
      <c r="F905" s="5">
        <v>20100</v>
      </c>
      <c r="G905" t="str">
        <f>VLOOKUP(F905,'группы товаров'!$A$1:$C$88,2,0)</f>
        <v xml:space="preserve">Карамель дюшес </v>
      </c>
      <c r="H905" t="str">
        <f>VLOOKUP(Таблица1[[#This Row],[Код товара]],Группа_Товаров,3,0)</f>
        <v>Леденцовая</v>
      </c>
      <c r="I905" t="s">
        <v>8</v>
      </c>
      <c r="J905">
        <v>4</v>
      </c>
      <c r="K905" s="6">
        <v>213.42840000000001</v>
      </c>
      <c r="L905" s="6">
        <v>252.6</v>
      </c>
      <c r="M905" s="23">
        <f>Таблица1[[#This Row],[Сумма в ценах продажи]]-Таблица1[[#This Row],[Сумма в ценах закупки]]</f>
        <v>39.171599999999984</v>
      </c>
    </row>
    <row r="906" spans="1:13" hidden="1" x14ac:dyDescent="0.3">
      <c r="A906" s="16">
        <v>42955</v>
      </c>
      <c r="B906" t="s">
        <v>10</v>
      </c>
      <c r="C906" t="s">
        <v>201</v>
      </c>
      <c r="D906" t="s">
        <v>134</v>
      </c>
      <c r="E906" t="s">
        <v>202</v>
      </c>
      <c r="F906" s="7">
        <v>1005244300</v>
      </c>
      <c r="G906" t="str">
        <f>VLOOKUP(F906,'группы товаров'!$A$1:$C$88,2,0)</f>
        <v>Ореховые</v>
      </c>
      <c r="H906" t="str">
        <f>VLOOKUP(Таблица1[[#This Row],[Код товара]],Группа_Товаров,3,0)</f>
        <v>Кремовые</v>
      </c>
      <c r="I906" t="s">
        <v>8</v>
      </c>
      <c r="J906">
        <v>2</v>
      </c>
      <c r="K906" s="6">
        <v>219.38</v>
      </c>
      <c r="L906" s="6">
        <v>263.3</v>
      </c>
      <c r="M906" s="23">
        <f>Таблица1[[#This Row],[Сумма в ценах продажи]]-Таблица1[[#This Row],[Сумма в ценах закупки]]</f>
        <v>43.920000000000016</v>
      </c>
    </row>
    <row r="907" spans="1:13" hidden="1" x14ac:dyDescent="0.3">
      <c r="A907" s="16">
        <v>42955</v>
      </c>
      <c r="B907" t="s">
        <v>9</v>
      </c>
      <c r="C907" t="s">
        <v>195</v>
      </c>
      <c r="D907" t="s">
        <v>131</v>
      </c>
      <c r="E907" t="s">
        <v>196</v>
      </c>
      <c r="F907" s="7">
        <v>252505</v>
      </c>
      <c r="G907" t="str">
        <f>VLOOKUP(F907,'группы товаров'!$A$1:$C$88,2,0)</f>
        <v>Байкальская мята</v>
      </c>
      <c r="H907" t="str">
        <f>VLOOKUP(Таблица1[[#This Row],[Код товара]],Группа_Товаров,3,0)</f>
        <v>Леденцовая</v>
      </c>
      <c r="I907" t="s">
        <v>8</v>
      </c>
      <c r="J907">
        <v>4</v>
      </c>
      <c r="K907" s="6">
        <v>352.78</v>
      </c>
      <c r="L907" s="6">
        <v>401.6</v>
      </c>
      <c r="M907" s="23">
        <f>Таблица1[[#This Row],[Сумма в ценах продажи]]-Таблица1[[#This Row],[Сумма в ценах закупки]]</f>
        <v>48.82000000000005</v>
      </c>
    </row>
    <row r="908" spans="1:13" hidden="1" x14ac:dyDescent="0.3">
      <c r="A908" s="16">
        <v>42955</v>
      </c>
      <c r="B908" t="s">
        <v>9</v>
      </c>
      <c r="C908" t="s">
        <v>144</v>
      </c>
      <c r="D908" t="s">
        <v>134</v>
      </c>
      <c r="E908" t="s">
        <v>145</v>
      </c>
      <c r="F908" s="7">
        <v>1005050100</v>
      </c>
      <c r="G908" t="str">
        <f>VLOOKUP(F908,'группы товаров'!$A$1:$C$88,2,0)</f>
        <v>Золотой  крем-брюле</v>
      </c>
      <c r="H908" t="str">
        <f>VLOOKUP(Таблица1[[#This Row],[Код товара]],Группа_Товаров,3,0)</f>
        <v>Помадка</v>
      </c>
      <c r="I908" t="s">
        <v>8</v>
      </c>
      <c r="J908">
        <v>5</v>
      </c>
      <c r="K908" s="6">
        <v>395.95</v>
      </c>
      <c r="L908" s="6">
        <v>450.25</v>
      </c>
      <c r="M908" s="23">
        <f>Таблица1[[#This Row],[Сумма в ценах продажи]]-Таблица1[[#This Row],[Сумма в ценах закупки]]</f>
        <v>54.300000000000011</v>
      </c>
    </row>
    <row r="909" spans="1:13" hidden="1" x14ac:dyDescent="0.3">
      <c r="A909" s="16">
        <v>42955</v>
      </c>
      <c r="B909" t="s">
        <v>7</v>
      </c>
      <c r="C909" t="s">
        <v>171</v>
      </c>
      <c r="D909" t="s">
        <v>131</v>
      </c>
      <c r="E909" t="s">
        <v>172</v>
      </c>
      <c r="F909" s="7">
        <v>1005212000</v>
      </c>
      <c r="G909" t="str">
        <f>VLOOKUP(F909,'группы товаров'!$A$1:$C$88,2,0)</f>
        <v xml:space="preserve">Знаки Зодиака </v>
      </c>
      <c r="H909" t="str">
        <f>VLOOKUP(Таблица1[[#This Row],[Код товара]],Группа_Товаров,3,0)</f>
        <v>Вафельные</v>
      </c>
      <c r="I909" t="s">
        <v>8</v>
      </c>
      <c r="J909">
        <v>7.5</v>
      </c>
      <c r="K909" s="6">
        <v>452.65499999999997</v>
      </c>
      <c r="L909" s="6">
        <v>515.25</v>
      </c>
      <c r="M909" s="23">
        <f>Таблица1[[#This Row],[Сумма в ценах продажи]]-Таблица1[[#This Row],[Сумма в ценах закупки]]</f>
        <v>62.595000000000027</v>
      </c>
    </row>
    <row r="910" spans="1:13" hidden="1" x14ac:dyDescent="0.3">
      <c r="A910" s="16">
        <v>42955</v>
      </c>
      <c r="B910" t="s">
        <v>7</v>
      </c>
      <c r="C910" t="s">
        <v>406</v>
      </c>
      <c r="D910" t="s">
        <v>156</v>
      </c>
      <c r="E910" t="s">
        <v>407</v>
      </c>
      <c r="F910" s="7">
        <v>1005201000</v>
      </c>
      <c r="G910" t="str">
        <f>VLOOKUP(F910,'группы товаров'!$A$1:$C$88,2,0)</f>
        <v xml:space="preserve"> крем-шоколад </v>
      </c>
      <c r="H910" t="str">
        <f>VLOOKUP(Таблица1[[#This Row],[Код товара]],Группа_Товаров,3,0)</f>
        <v>Вафельные</v>
      </c>
      <c r="I910" t="s">
        <v>8</v>
      </c>
      <c r="J910">
        <v>3.3</v>
      </c>
      <c r="K910" s="6">
        <v>545.03899999999999</v>
      </c>
      <c r="L910" s="6">
        <v>620.62</v>
      </c>
      <c r="M910" s="23">
        <f>Таблица1[[#This Row],[Сумма в ценах продажи]]-Таблица1[[#This Row],[Сумма в ценах закупки]]</f>
        <v>75.581000000000017</v>
      </c>
    </row>
    <row r="911" spans="1:13" hidden="1" x14ac:dyDescent="0.3">
      <c r="A911" s="16">
        <v>42955</v>
      </c>
      <c r="B911" t="s">
        <v>9</v>
      </c>
      <c r="C911" t="s">
        <v>199</v>
      </c>
      <c r="D911" t="s">
        <v>134</v>
      </c>
      <c r="E911" t="s">
        <v>200</v>
      </c>
      <c r="F911" s="7">
        <v>1005050100</v>
      </c>
      <c r="G911" t="str">
        <f>VLOOKUP(F911,'группы товаров'!$A$1:$C$88,2,0)</f>
        <v>Золотой  крем-брюле</v>
      </c>
      <c r="H911" t="str">
        <f>VLOOKUP(Таблица1[[#This Row],[Код товара]],Группа_Товаров,3,0)</f>
        <v>Помадка</v>
      </c>
      <c r="I911" t="s">
        <v>8</v>
      </c>
      <c r="J911">
        <v>1.96</v>
      </c>
      <c r="K911" s="6">
        <v>562.798</v>
      </c>
      <c r="L911" s="6">
        <v>640.1</v>
      </c>
      <c r="M911" s="23">
        <f>Таблица1[[#This Row],[Сумма в ценах продажи]]-Таблица1[[#This Row],[Сумма в ценах закупки]]</f>
        <v>77.302000000000021</v>
      </c>
    </row>
    <row r="912" spans="1:13" hidden="1" x14ac:dyDescent="0.3">
      <c r="A912" s="16">
        <v>42955</v>
      </c>
      <c r="B912" t="s">
        <v>22</v>
      </c>
      <c r="C912" t="s">
        <v>315</v>
      </c>
      <c r="D912" t="s">
        <v>147</v>
      </c>
      <c r="E912" t="s">
        <v>316</v>
      </c>
      <c r="F912" s="7">
        <v>1005030501</v>
      </c>
      <c r="G912" t="str">
        <f>VLOOKUP(F912,'группы товаров'!$A$1:$C$88,2,0)</f>
        <v>Орешек</v>
      </c>
      <c r="H912" t="str">
        <f>VLOOKUP(Таблица1[[#This Row],[Код товара]],Группа_Товаров,3,0)</f>
        <v>Глазированные</v>
      </c>
      <c r="I912" t="s">
        <v>8</v>
      </c>
      <c r="J912">
        <v>8</v>
      </c>
      <c r="K912" s="6">
        <v>427.32960000000003</v>
      </c>
      <c r="L912" s="6">
        <v>515.20000000000005</v>
      </c>
      <c r="M912" s="23">
        <f>Таблица1[[#This Row],[Сумма в ценах продажи]]-Таблица1[[#This Row],[Сумма в ценах закупки]]</f>
        <v>87.870400000000018</v>
      </c>
    </row>
    <row r="913" spans="1:13" hidden="1" x14ac:dyDescent="0.3">
      <c r="A913" s="16">
        <v>42955</v>
      </c>
      <c r="B913" t="s">
        <v>10</v>
      </c>
      <c r="C913" t="s">
        <v>201</v>
      </c>
      <c r="D913" t="s">
        <v>134</v>
      </c>
      <c r="E913" t="s">
        <v>202</v>
      </c>
      <c r="F913" s="5">
        <v>573100</v>
      </c>
      <c r="G913" t="str">
        <f>VLOOKUP(F913,'группы товаров'!$A$1:$C$88,2,0)</f>
        <v xml:space="preserve">Пчелка </v>
      </c>
      <c r="H913" t="str">
        <f>VLOOKUP(Таблица1[[#This Row],[Код товара]],Группа_Товаров,3,0)</f>
        <v>Желейные</v>
      </c>
      <c r="I913" t="s">
        <v>8</v>
      </c>
      <c r="J913">
        <v>5</v>
      </c>
      <c r="K913" s="6">
        <v>467.4</v>
      </c>
      <c r="L913" s="6">
        <v>563.5</v>
      </c>
      <c r="M913" s="23">
        <f>Таблица1[[#This Row],[Сумма в ценах продажи]]-Таблица1[[#This Row],[Сумма в ценах закупки]]</f>
        <v>96.100000000000023</v>
      </c>
    </row>
    <row r="914" spans="1:13" hidden="1" x14ac:dyDescent="0.3">
      <c r="A914" s="16">
        <v>42955</v>
      </c>
      <c r="B914" t="s">
        <v>9</v>
      </c>
      <c r="C914" t="s">
        <v>151</v>
      </c>
      <c r="D914" t="s">
        <v>134</v>
      </c>
      <c r="E914" t="s">
        <v>152</v>
      </c>
      <c r="F914" s="7">
        <v>1005052500</v>
      </c>
      <c r="G914" t="str">
        <f>VLOOKUP(F914,'группы товаров'!$A$1:$C$88,2,0)</f>
        <v>желе в помаде</v>
      </c>
      <c r="H914" t="str">
        <f>VLOOKUP(Таблица1[[#This Row],[Код товара]],Группа_Товаров,3,0)</f>
        <v>Помадка</v>
      </c>
      <c r="I914" t="s">
        <v>8</v>
      </c>
      <c r="J914">
        <v>2.198</v>
      </c>
      <c r="K914" s="6">
        <v>854.55439999999999</v>
      </c>
      <c r="L914" s="6">
        <v>972.02</v>
      </c>
      <c r="M914" s="23">
        <f>Таблица1[[#This Row],[Сумма в ценах продажи]]-Таблица1[[#This Row],[Сумма в ценах закупки]]</f>
        <v>117.46559999999999</v>
      </c>
    </row>
    <row r="915" spans="1:13" hidden="1" x14ac:dyDescent="0.3">
      <c r="A915" s="16">
        <v>42955</v>
      </c>
      <c r="B915" t="s">
        <v>9</v>
      </c>
      <c r="C915" t="s">
        <v>244</v>
      </c>
      <c r="D915" t="s">
        <v>134</v>
      </c>
      <c r="E915" t="s">
        <v>245</v>
      </c>
      <c r="F915" s="7">
        <v>220000</v>
      </c>
      <c r="G915" t="str">
        <f>VLOOKUP(F915,'группы товаров'!$A$1:$C$88,2,0)</f>
        <v>Сливки-апельсин</v>
      </c>
      <c r="H915" t="str">
        <f>VLOOKUP(Таблица1[[#This Row],[Код товара]],Группа_Товаров,3,0)</f>
        <v>Отливная</v>
      </c>
      <c r="I915" t="s">
        <v>8</v>
      </c>
      <c r="J915">
        <v>4</v>
      </c>
      <c r="K915" s="6">
        <v>934.8</v>
      </c>
      <c r="L915" s="6">
        <v>1063.2</v>
      </c>
      <c r="M915" s="23">
        <f>Таблица1[[#This Row],[Сумма в ценах продажи]]-Таблица1[[#This Row],[Сумма в ценах закупки]]</f>
        <v>128.40000000000009</v>
      </c>
    </row>
    <row r="916" spans="1:13" hidden="1" x14ac:dyDescent="0.3">
      <c r="A916" s="16">
        <v>42955</v>
      </c>
      <c r="B916" t="s">
        <v>9</v>
      </c>
      <c r="C916" t="s">
        <v>288</v>
      </c>
      <c r="D916" t="s">
        <v>134</v>
      </c>
      <c r="E916" t="s">
        <v>289</v>
      </c>
      <c r="F916" s="7">
        <v>1005050400</v>
      </c>
      <c r="G916" t="str">
        <f>VLOOKUP(F916,'группы товаров'!$A$1:$C$88,2,0)</f>
        <v>Золотой кокос</v>
      </c>
      <c r="H916" t="str">
        <f>VLOOKUP(Таблица1[[#This Row],[Код товара]],Группа_Товаров,3,0)</f>
        <v>Помадка</v>
      </c>
      <c r="I916" t="s">
        <v>8</v>
      </c>
      <c r="J916">
        <v>4</v>
      </c>
      <c r="K916" s="6">
        <v>934.79600000000005</v>
      </c>
      <c r="L916" s="6">
        <v>1063.2</v>
      </c>
      <c r="M916" s="23">
        <f>Таблица1[[#This Row],[Сумма в ценах продажи]]-Таблица1[[#This Row],[Сумма в ценах закупки]]</f>
        <v>128.404</v>
      </c>
    </row>
    <row r="917" spans="1:13" hidden="1" x14ac:dyDescent="0.3">
      <c r="A917" s="16">
        <v>42955</v>
      </c>
      <c r="B917" t="s">
        <v>22</v>
      </c>
      <c r="C917" t="s">
        <v>240</v>
      </c>
      <c r="D917" t="s">
        <v>156</v>
      </c>
      <c r="E917" t="s">
        <v>241</v>
      </c>
      <c r="F917" s="5">
        <v>190000</v>
      </c>
      <c r="G917" t="str">
        <f>VLOOKUP(F917,'группы товаров'!$A$1:$C$88,2,0)</f>
        <v>Капри молоко</v>
      </c>
      <c r="H917" t="str">
        <f>VLOOKUP(Таблица1[[#This Row],[Код товара]],Группа_Товаров,3,0)</f>
        <v>Отливная</v>
      </c>
      <c r="I917" t="s">
        <v>8</v>
      </c>
      <c r="J917">
        <v>5</v>
      </c>
      <c r="K917" s="6">
        <v>342.5625</v>
      </c>
      <c r="L917" s="6">
        <v>471.5</v>
      </c>
      <c r="M917" s="23">
        <f>Таблица1[[#This Row],[Сумма в ценах продажи]]-Таблица1[[#This Row],[Сумма в ценах закупки]]</f>
        <v>128.9375</v>
      </c>
    </row>
    <row r="918" spans="1:13" hidden="1" x14ac:dyDescent="0.3">
      <c r="A918" s="16">
        <v>42955</v>
      </c>
      <c r="B918" t="s">
        <v>9</v>
      </c>
      <c r="C918" t="s">
        <v>133</v>
      </c>
      <c r="D918" t="s">
        <v>134</v>
      </c>
      <c r="E918" t="s">
        <v>135</v>
      </c>
      <c r="F918" s="5">
        <v>1005201500</v>
      </c>
      <c r="G918" t="str">
        <f>VLOOKUP(F918,'группы товаров'!$A$1:$C$88,2,0)</f>
        <v xml:space="preserve">крем-сгущенное молоко </v>
      </c>
      <c r="H918" t="str">
        <f>VLOOKUP(Таблица1[[#This Row],[Код товара]],Группа_Товаров,3,0)</f>
        <v>Вафельные</v>
      </c>
      <c r="I918" t="s">
        <v>8</v>
      </c>
      <c r="J918">
        <v>4</v>
      </c>
      <c r="K918" s="6">
        <v>660.78160000000003</v>
      </c>
      <c r="L918" s="6">
        <v>794.2</v>
      </c>
      <c r="M918" s="23">
        <f>Таблица1[[#This Row],[Сумма в ценах продажи]]-Таблица1[[#This Row],[Сумма в ценах закупки]]</f>
        <v>133.41840000000002</v>
      </c>
    </row>
    <row r="919" spans="1:13" hidden="1" x14ac:dyDescent="0.3">
      <c r="A919" s="16">
        <v>42955</v>
      </c>
      <c r="B919" t="s">
        <v>9</v>
      </c>
      <c r="C919" t="s">
        <v>270</v>
      </c>
      <c r="D919" t="s">
        <v>134</v>
      </c>
      <c r="E919" t="s">
        <v>271</v>
      </c>
      <c r="F919" s="7">
        <v>1005050300</v>
      </c>
      <c r="G919" t="str">
        <f>VLOOKUP(F919,'группы товаров'!$A$1:$C$88,2,0)</f>
        <v>Золотой шар</v>
      </c>
      <c r="H919" t="str">
        <f>VLOOKUP(Таблица1[[#This Row],[Код товара]],Группа_Товаров,3,0)</f>
        <v>Помадка</v>
      </c>
      <c r="I919" t="s">
        <v>8</v>
      </c>
      <c r="J919">
        <v>16</v>
      </c>
      <c r="K919" s="6">
        <v>813.09199999999998</v>
      </c>
      <c r="L919" s="6">
        <v>972</v>
      </c>
      <c r="M919" s="23">
        <f>Таблица1[[#This Row],[Сумма в ценах продажи]]-Таблица1[[#This Row],[Сумма в ценах закупки]]</f>
        <v>158.90800000000002</v>
      </c>
    </row>
    <row r="920" spans="1:13" hidden="1" x14ac:dyDescent="0.3">
      <c r="A920" s="16">
        <v>42955</v>
      </c>
      <c r="B920" t="s">
        <v>9</v>
      </c>
      <c r="C920" t="s">
        <v>288</v>
      </c>
      <c r="D920" t="s">
        <v>134</v>
      </c>
      <c r="E920" t="s">
        <v>289</v>
      </c>
      <c r="F920" s="7">
        <v>1005050000</v>
      </c>
      <c r="G920" t="str">
        <f>VLOOKUP(F920,'группы товаров'!$A$1:$C$88,2,0)</f>
        <v>Золотой орех</v>
      </c>
      <c r="H920" t="str">
        <f>VLOOKUP(Таблица1[[#This Row],[Код товара]],Группа_Товаров,3,0)</f>
        <v>Помадка</v>
      </c>
      <c r="I920" t="s">
        <v>8</v>
      </c>
      <c r="J920">
        <v>4</v>
      </c>
      <c r="K920" s="6">
        <v>1316</v>
      </c>
      <c r="L920" s="6">
        <v>1497.2</v>
      </c>
      <c r="M920" s="23">
        <f>Таблица1[[#This Row],[Сумма в ценах продажи]]-Таблица1[[#This Row],[Сумма в ценах закупки]]</f>
        <v>181.20000000000005</v>
      </c>
    </row>
    <row r="921" spans="1:13" hidden="1" x14ac:dyDescent="0.3">
      <c r="A921" s="16">
        <v>42955</v>
      </c>
      <c r="B921" t="s">
        <v>9</v>
      </c>
      <c r="C921" t="s">
        <v>153</v>
      </c>
      <c r="D921" t="s">
        <v>134</v>
      </c>
      <c r="E921" t="s">
        <v>154</v>
      </c>
      <c r="F921" s="5">
        <v>1005040200</v>
      </c>
      <c r="G921" t="str">
        <f>VLOOKUP(F921,'группы товаров'!$A$1:$C$88,2,0)</f>
        <v xml:space="preserve">Южный вечер </v>
      </c>
      <c r="H921" t="str">
        <f>VLOOKUP(Таблица1[[#This Row],[Код товара]],Группа_Товаров,3,0)</f>
        <v>Глазированные</v>
      </c>
      <c r="I921" t="s">
        <v>8</v>
      </c>
      <c r="J921">
        <v>3</v>
      </c>
      <c r="K921" s="6">
        <v>0</v>
      </c>
      <c r="L921" s="6">
        <v>244.11</v>
      </c>
      <c r="M921" s="23">
        <f>Таблица1[[#This Row],[Сумма в ценах продажи]]-Таблица1[[#This Row],[Сумма в ценах закупки]]</f>
        <v>244.11</v>
      </c>
    </row>
    <row r="922" spans="1:13" hidden="1" x14ac:dyDescent="0.3">
      <c r="A922" s="16">
        <v>42955</v>
      </c>
      <c r="B922" t="s">
        <v>10</v>
      </c>
      <c r="C922" t="s">
        <v>179</v>
      </c>
      <c r="D922" t="s">
        <v>131</v>
      </c>
      <c r="E922" t="s">
        <v>180</v>
      </c>
      <c r="F922" s="5">
        <v>573100</v>
      </c>
      <c r="G922" t="str">
        <f>VLOOKUP(F922,'группы товаров'!$A$1:$C$88,2,0)</f>
        <v xml:space="preserve">Пчелка </v>
      </c>
      <c r="H922" t="str">
        <f>VLOOKUP(Таблица1[[#This Row],[Код товара]],Группа_Товаров,3,0)</f>
        <v>Желейные</v>
      </c>
      <c r="I922" t="s">
        <v>8</v>
      </c>
      <c r="J922">
        <v>17</v>
      </c>
      <c r="K922" s="6">
        <v>1589.16</v>
      </c>
      <c r="L922" s="6">
        <v>1915.9</v>
      </c>
      <c r="M922" s="23">
        <f>Таблица1[[#This Row],[Сумма в ценах продажи]]-Таблица1[[#This Row],[Сумма в ценах закупки]]</f>
        <v>326.74</v>
      </c>
    </row>
    <row r="923" spans="1:13" hidden="1" x14ac:dyDescent="0.3">
      <c r="A923" s="16">
        <v>42954</v>
      </c>
      <c r="B923" t="s">
        <v>9</v>
      </c>
      <c r="C923" t="s">
        <v>258</v>
      </c>
      <c r="D923" t="s">
        <v>134</v>
      </c>
      <c r="E923" t="s">
        <v>259</v>
      </c>
      <c r="F923" s="5">
        <v>1005050300</v>
      </c>
      <c r="G923" t="str">
        <f>VLOOKUP(F923,'группы товаров'!$A$1:$C$88,2,0)</f>
        <v>Золотой шар</v>
      </c>
      <c r="H923" t="str">
        <f>VLOOKUP(Таблица1[[#This Row],[Код товара]],Группа_Товаров,3,0)</f>
        <v>Помадка</v>
      </c>
      <c r="I923" t="s">
        <v>8</v>
      </c>
      <c r="J923">
        <v>3.5</v>
      </c>
      <c r="K923" s="6">
        <v>375.5213</v>
      </c>
      <c r="L923" s="6">
        <v>398.72</v>
      </c>
      <c r="M923" s="23">
        <f>Таблица1[[#This Row],[Сумма в ценах продажи]]-Таблица1[[#This Row],[Сумма в ценах закупки]]</f>
        <v>23.198700000000031</v>
      </c>
    </row>
    <row r="924" spans="1:13" hidden="1" x14ac:dyDescent="0.3">
      <c r="A924" s="16">
        <v>42954</v>
      </c>
      <c r="B924" t="s">
        <v>9</v>
      </c>
      <c r="C924" t="s">
        <v>240</v>
      </c>
      <c r="D924" t="s">
        <v>156</v>
      </c>
      <c r="E924" t="s">
        <v>241</v>
      </c>
      <c r="F924" s="7">
        <v>1005051700</v>
      </c>
      <c r="G924" t="str">
        <f>VLOOKUP(F924,'группы товаров'!$A$1:$C$88,2,0)</f>
        <v>Аромат мяты</v>
      </c>
      <c r="H924" t="str">
        <f>VLOOKUP(Таблица1[[#This Row],[Код товара]],Группа_Товаров,3,0)</f>
        <v>Помадка</v>
      </c>
      <c r="I924" t="s">
        <v>8</v>
      </c>
      <c r="J924">
        <v>1.65</v>
      </c>
      <c r="K924" s="6">
        <v>230.78</v>
      </c>
      <c r="L924" s="6">
        <v>262.57</v>
      </c>
      <c r="M924" s="23">
        <f>Таблица1[[#This Row],[Сумма в ценах продажи]]-Таблица1[[#This Row],[Сумма в ценах закупки]]</f>
        <v>31.789999999999992</v>
      </c>
    </row>
    <row r="925" spans="1:13" hidden="1" x14ac:dyDescent="0.3">
      <c r="A925" s="16">
        <v>42954</v>
      </c>
      <c r="B925" t="s">
        <v>10</v>
      </c>
      <c r="C925" t="s">
        <v>384</v>
      </c>
      <c r="D925" t="s">
        <v>134</v>
      </c>
      <c r="E925" t="s">
        <v>385</v>
      </c>
      <c r="F925" s="7">
        <v>270300</v>
      </c>
      <c r="G925" t="str">
        <f>VLOOKUP(F925,'группы товаров'!$A$1:$C$88,2,0)</f>
        <v xml:space="preserve">Шипучка лимонад </v>
      </c>
      <c r="H925" t="str">
        <f>VLOOKUP(Таблица1[[#This Row],[Код товара]],Группа_Товаров,3,0)</f>
        <v>Леденцовая</v>
      </c>
      <c r="I925" t="s">
        <v>8</v>
      </c>
      <c r="J925">
        <v>3</v>
      </c>
      <c r="K925" s="6">
        <v>194.58</v>
      </c>
      <c r="L925" s="6">
        <v>234.6</v>
      </c>
      <c r="M925" s="23">
        <f>Таблица1[[#This Row],[Сумма в ценах продажи]]-Таблица1[[#This Row],[Сумма в ценах закупки]]</f>
        <v>40.019999999999982</v>
      </c>
    </row>
    <row r="926" spans="1:13" hidden="1" x14ac:dyDescent="0.3">
      <c r="A926" s="16">
        <v>42954</v>
      </c>
      <c r="B926" t="s">
        <v>22</v>
      </c>
      <c r="C926" t="s">
        <v>201</v>
      </c>
      <c r="D926" t="s">
        <v>134</v>
      </c>
      <c r="E926" t="s">
        <v>202</v>
      </c>
      <c r="F926" s="5">
        <v>1005030501</v>
      </c>
      <c r="G926" t="str">
        <f>VLOOKUP(F926,'группы товаров'!$A$1:$C$88,2,0)</f>
        <v>Орешек</v>
      </c>
      <c r="H926" t="str">
        <f>VLOOKUP(Таблица1[[#This Row],[Код товара]],Группа_Товаров,3,0)</f>
        <v>Глазированные</v>
      </c>
      <c r="I926" t="s">
        <v>8</v>
      </c>
      <c r="J926">
        <v>2.8</v>
      </c>
      <c r="K926" s="6">
        <v>280.42</v>
      </c>
      <c r="L926" s="6">
        <v>331.52</v>
      </c>
      <c r="M926" s="23">
        <f>Таблица1[[#This Row],[Сумма в ценах продажи]]-Таблица1[[#This Row],[Сумма в ценах закупки]]</f>
        <v>51.099999999999966</v>
      </c>
    </row>
    <row r="927" spans="1:13" hidden="1" x14ac:dyDescent="0.3">
      <c r="A927" s="16">
        <v>42954</v>
      </c>
      <c r="B927" t="s">
        <v>9</v>
      </c>
      <c r="C927" t="s">
        <v>167</v>
      </c>
      <c r="D927" t="s">
        <v>134</v>
      </c>
      <c r="E927" t="s">
        <v>168</v>
      </c>
      <c r="F927" s="7">
        <v>280500</v>
      </c>
      <c r="G927" t="str">
        <f>VLOOKUP(F927,'группы товаров'!$A$1:$C$88,2,0)</f>
        <v>Шипучка микс</v>
      </c>
      <c r="H927" t="str">
        <f>VLOOKUP(Таблица1[[#This Row],[Код товара]],Группа_Товаров,3,0)</f>
        <v>Леденцовая</v>
      </c>
      <c r="I927" t="s">
        <v>8</v>
      </c>
      <c r="J927">
        <v>2.64</v>
      </c>
      <c r="K927" s="6">
        <v>400.56720000000001</v>
      </c>
      <c r="L927" s="6">
        <v>455.64</v>
      </c>
      <c r="M927" s="23">
        <f>Таблица1[[#This Row],[Сумма в ценах продажи]]-Таблица1[[#This Row],[Сумма в ценах закупки]]</f>
        <v>55.072799999999972</v>
      </c>
    </row>
    <row r="928" spans="1:13" hidden="1" x14ac:dyDescent="0.3">
      <c r="A928" s="16">
        <v>42954</v>
      </c>
      <c r="B928" t="s">
        <v>9</v>
      </c>
      <c r="C928" t="s">
        <v>238</v>
      </c>
      <c r="D928" t="s">
        <v>208</v>
      </c>
      <c r="E928" t="s">
        <v>239</v>
      </c>
      <c r="F928" s="8">
        <v>1500000001</v>
      </c>
      <c r="G928" t="str">
        <f>VLOOKUP(F928,'группы товаров'!$A$1:$C$88,2,0)</f>
        <v>Рулет шоколадный</v>
      </c>
      <c r="H928" t="str">
        <f>VLOOKUP(Таблица1[[#This Row],[Код товара]],Группа_Товаров,3,0)</f>
        <v>Бисквиты</v>
      </c>
      <c r="I928" t="s">
        <v>8</v>
      </c>
      <c r="J928">
        <v>2.64</v>
      </c>
      <c r="K928" s="6">
        <v>400.56120000000004</v>
      </c>
      <c r="L928" s="6">
        <v>455.64</v>
      </c>
      <c r="M928" s="23">
        <f>Таблица1[[#This Row],[Сумма в ценах продажи]]-Таблица1[[#This Row],[Сумма в ценах закупки]]</f>
        <v>55.078799999999944</v>
      </c>
    </row>
    <row r="929" spans="1:13" hidden="1" x14ac:dyDescent="0.3">
      <c r="A929" s="16">
        <v>42954</v>
      </c>
      <c r="B929" t="s">
        <v>7</v>
      </c>
      <c r="C929" t="s">
        <v>199</v>
      </c>
      <c r="D929" t="s">
        <v>134</v>
      </c>
      <c r="E929" t="s">
        <v>200</v>
      </c>
      <c r="F929" s="7">
        <v>1005712365</v>
      </c>
      <c r="G929" t="str">
        <f>VLOOKUP(F929,'группы товаров'!$A$1:$C$88,2,0)</f>
        <v>Желе в помаде</v>
      </c>
      <c r="H929" t="str">
        <f>VLOOKUP(Таблица1[[#This Row],[Код товара]],Группа_Товаров,3,0)</f>
        <v>Глазированные</v>
      </c>
      <c r="I929" t="s">
        <v>8</v>
      </c>
      <c r="J929">
        <v>2.64</v>
      </c>
      <c r="K929" s="6">
        <v>400.56</v>
      </c>
      <c r="L929" s="6">
        <v>455.64</v>
      </c>
      <c r="M929" s="23">
        <f>Таблица1[[#This Row],[Сумма в ценах продажи]]-Таблица1[[#This Row],[Сумма в ценах закупки]]</f>
        <v>55.079999999999984</v>
      </c>
    </row>
    <row r="930" spans="1:13" hidden="1" x14ac:dyDescent="0.3">
      <c r="A930" s="16">
        <v>42954</v>
      </c>
      <c r="B930" t="s">
        <v>9</v>
      </c>
      <c r="C930" t="s">
        <v>543</v>
      </c>
      <c r="D930" t="s">
        <v>147</v>
      </c>
      <c r="E930" t="s">
        <v>544</v>
      </c>
      <c r="F930" s="7">
        <v>1005052800</v>
      </c>
      <c r="G930" t="str">
        <f>VLOOKUP(F930,'группы товаров'!$A$1:$C$88,2,0)</f>
        <v>Желе барбариса</v>
      </c>
      <c r="H930" t="str">
        <f>VLOOKUP(Таблица1[[#This Row],[Код товара]],Группа_Товаров,3,0)</f>
        <v>Помадка</v>
      </c>
      <c r="I930" t="s">
        <v>8</v>
      </c>
      <c r="J930">
        <v>3.3</v>
      </c>
      <c r="K930" s="6">
        <v>461.56</v>
      </c>
      <c r="L930" s="6">
        <v>525.14</v>
      </c>
      <c r="M930" s="23">
        <f>Таблица1[[#This Row],[Сумма в ценах продажи]]-Таблица1[[#This Row],[Сумма в ценах закупки]]</f>
        <v>63.579999999999984</v>
      </c>
    </row>
    <row r="931" spans="1:13" hidden="1" x14ac:dyDescent="0.3">
      <c r="A931" s="16">
        <v>42954</v>
      </c>
      <c r="B931" t="s">
        <v>22</v>
      </c>
      <c r="C931" t="s">
        <v>160</v>
      </c>
      <c r="D931" t="s">
        <v>134</v>
      </c>
      <c r="E931" t="s">
        <v>161</v>
      </c>
      <c r="F931" s="7">
        <v>1005212000</v>
      </c>
      <c r="G931" t="str">
        <f>VLOOKUP(F931,'группы товаров'!$A$1:$C$88,2,0)</f>
        <v xml:space="preserve">Знаки Зодиака </v>
      </c>
      <c r="H931" t="str">
        <f>VLOOKUP(Таблица1[[#This Row],[Код товара]],Группа_Товаров,3,0)</f>
        <v>Вафельные</v>
      </c>
      <c r="I931" t="s">
        <v>8</v>
      </c>
      <c r="J931">
        <v>5</v>
      </c>
      <c r="K931" s="6">
        <v>395.9</v>
      </c>
      <c r="L931" s="6">
        <v>468</v>
      </c>
      <c r="M931" s="23">
        <f>Таблица1[[#This Row],[Сумма в ценах продажи]]-Таблица1[[#This Row],[Сумма в ценах закупки]]</f>
        <v>72.100000000000023</v>
      </c>
    </row>
    <row r="932" spans="1:13" hidden="1" x14ac:dyDescent="0.3">
      <c r="A932" s="16">
        <v>42954</v>
      </c>
      <c r="B932" t="s">
        <v>9</v>
      </c>
      <c r="C932" t="s">
        <v>690</v>
      </c>
      <c r="D932" t="s">
        <v>147</v>
      </c>
      <c r="E932" t="s">
        <v>691</v>
      </c>
      <c r="F932" s="5">
        <v>1005201100</v>
      </c>
      <c r="G932" t="str">
        <f>VLOOKUP(F932,'группы товаров'!$A$1:$C$88,2,0)</f>
        <v xml:space="preserve">крем-орех </v>
      </c>
      <c r="H932" t="str">
        <f>VLOOKUP(Таблица1[[#This Row],[Код товара]],Группа_Товаров,3,0)</f>
        <v>Вафельные</v>
      </c>
      <c r="I932" t="s">
        <v>8</v>
      </c>
      <c r="J932">
        <v>2</v>
      </c>
      <c r="K932" s="6">
        <v>324.30540000000002</v>
      </c>
      <c r="L932" s="6">
        <v>397.1</v>
      </c>
      <c r="M932" s="23">
        <f>Таблица1[[#This Row],[Сумма в ценах продажи]]-Таблица1[[#This Row],[Сумма в ценах закупки]]</f>
        <v>72.794600000000003</v>
      </c>
    </row>
    <row r="933" spans="1:13" hidden="1" x14ac:dyDescent="0.3">
      <c r="A933" s="16">
        <v>42954</v>
      </c>
      <c r="B933" t="s">
        <v>9</v>
      </c>
      <c r="C933" t="s">
        <v>365</v>
      </c>
      <c r="D933" t="s">
        <v>208</v>
      </c>
      <c r="E933" t="s">
        <v>366</v>
      </c>
      <c r="F933" s="7">
        <v>1005040800</v>
      </c>
      <c r="G933" t="str">
        <f>VLOOKUP(F933,'группы товаров'!$A$1:$C$88,2,0)</f>
        <v>Бим-Бом</v>
      </c>
      <c r="H933" t="str">
        <f>VLOOKUP(Таблица1[[#This Row],[Код товара]],Группа_Товаров,3,0)</f>
        <v>Глазированные</v>
      </c>
      <c r="I933" t="s">
        <v>8</v>
      </c>
      <c r="J933">
        <v>3.3</v>
      </c>
      <c r="K933" s="6">
        <v>545.03899999999999</v>
      </c>
      <c r="L933" s="6">
        <v>620.62</v>
      </c>
      <c r="M933" s="23">
        <f>Таблица1[[#This Row],[Сумма в ценах продажи]]-Таблица1[[#This Row],[Сумма в ценах закупки]]</f>
        <v>75.581000000000017</v>
      </c>
    </row>
    <row r="934" spans="1:13" hidden="1" x14ac:dyDescent="0.3">
      <c r="A934" s="16">
        <v>42954</v>
      </c>
      <c r="B934" t="s">
        <v>9</v>
      </c>
      <c r="C934" t="s">
        <v>207</v>
      </c>
      <c r="D934" t="s">
        <v>208</v>
      </c>
      <c r="E934" t="s">
        <v>209</v>
      </c>
      <c r="F934" s="7">
        <v>1005274000</v>
      </c>
      <c r="G934" t="str">
        <f>VLOOKUP(F934,'группы товаров'!$A$1:$C$88,2,0)</f>
        <v>Ванильные</v>
      </c>
      <c r="H934" t="str">
        <f>VLOOKUP(Таблица1[[#This Row],[Код товара]],Группа_Товаров,3,0)</f>
        <v>Кремовые</v>
      </c>
      <c r="I934" t="s">
        <v>8</v>
      </c>
      <c r="J934">
        <v>1.96</v>
      </c>
      <c r="K934" s="6">
        <v>561.85400000000004</v>
      </c>
      <c r="L934" s="6">
        <v>640.1</v>
      </c>
      <c r="M934" s="23">
        <f>Таблица1[[#This Row],[Сумма в ценах продажи]]-Таблица1[[#This Row],[Сумма в ценах закупки]]</f>
        <v>78.245999999999981</v>
      </c>
    </row>
    <row r="935" spans="1:13" hidden="1" x14ac:dyDescent="0.3">
      <c r="A935" s="16">
        <v>42954</v>
      </c>
      <c r="B935" t="s">
        <v>22</v>
      </c>
      <c r="C935" t="s">
        <v>149</v>
      </c>
      <c r="D935" t="s">
        <v>134</v>
      </c>
      <c r="E935" t="s">
        <v>150</v>
      </c>
      <c r="F935" s="7">
        <v>1005050000</v>
      </c>
      <c r="G935" t="str">
        <f>VLOOKUP(F935,'группы товаров'!$A$1:$C$88,2,0)</f>
        <v>Золотой орех</v>
      </c>
      <c r="H935" t="str">
        <f>VLOOKUP(Таблица1[[#This Row],[Код товара]],Группа_Товаров,3,0)</f>
        <v>Помадка</v>
      </c>
      <c r="I935" t="s">
        <v>8</v>
      </c>
      <c r="J935">
        <v>5</v>
      </c>
      <c r="K935" s="6">
        <v>476.976</v>
      </c>
      <c r="L935" s="6">
        <v>563.75</v>
      </c>
      <c r="M935" s="23">
        <f>Таблица1[[#This Row],[Сумма в ценах продажи]]-Таблица1[[#This Row],[Сумма в ценах закупки]]</f>
        <v>86.774000000000001</v>
      </c>
    </row>
    <row r="936" spans="1:13" hidden="1" x14ac:dyDescent="0.3">
      <c r="A936" s="16">
        <v>42954</v>
      </c>
      <c r="B936" t="s">
        <v>18</v>
      </c>
      <c r="C936" t="s">
        <v>199</v>
      </c>
      <c r="D936" t="s">
        <v>134</v>
      </c>
      <c r="E936" t="s">
        <v>200</v>
      </c>
      <c r="F936" s="5">
        <v>580000</v>
      </c>
      <c r="G936" t="str">
        <f>VLOOKUP(F936,'группы товаров'!$A$1:$C$88,2,0)</f>
        <v>Вишня</v>
      </c>
      <c r="H936" t="str">
        <f>VLOOKUP(Таблица1[[#This Row],[Код товара]],Группа_Товаров,3,0)</f>
        <v>Желейные</v>
      </c>
      <c r="I936" t="s">
        <v>8</v>
      </c>
      <c r="J936">
        <v>8</v>
      </c>
      <c r="K936" s="6">
        <v>595.30560000000003</v>
      </c>
      <c r="L936" s="6">
        <v>690</v>
      </c>
      <c r="M936" s="23">
        <f>Таблица1[[#This Row],[Сумма в ценах продажи]]-Таблица1[[#This Row],[Сумма в ценах закупки]]</f>
        <v>94.694399999999973</v>
      </c>
    </row>
    <row r="937" spans="1:13" hidden="1" x14ac:dyDescent="0.3">
      <c r="A937" s="16">
        <v>42954</v>
      </c>
      <c r="B937" t="s">
        <v>18</v>
      </c>
      <c r="C937" t="s">
        <v>199</v>
      </c>
      <c r="D937" t="s">
        <v>134</v>
      </c>
      <c r="E937" t="s">
        <v>200</v>
      </c>
      <c r="F937" s="7">
        <v>1005244300</v>
      </c>
      <c r="G937" t="str">
        <f>VLOOKUP(F937,'группы товаров'!$A$1:$C$88,2,0)</f>
        <v>Ореховые</v>
      </c>
      <c r="H937" t="str">
        <f>VLOOKUP(Таблица1[[#This Row],[Код товара]],Группа_Товаров,3,0)</f>
        <v>Кремовые</v>
      </c>
      <c r="I937" t="s">
        <v>8</v>
      </c>
      <c r="J937">
        <v>3.5</v>
      </c>
      <c r="K937" s="6">
        <v>280.73680000000002</v>
      </c>
      <c r="L937" s="6">
        <v>390.6</v>
      </c>
      <c r="M937" s="23">
        <f>Таблица1[[#This Row],[Сумма в ценах продажи]]-Таблица1[[#This Row],[Сумма в ценах закупки]]</f>
        <v>109.86320000000001</v>
      </c>
    </row>
    <row r="938" spans="1:13" hidden="1" x14ac:dyDescent="0.3">
      <c r="A938" s="16">
        <v>42954</v>
      </c>
      <c r="B938" t="s">
        <v>9</v>
      </c>
      <c r="C938" t="s">
        <v>250</v>
      </c>
      <c r="D938" t="s">
        <v>208</v>
      </c>
      <c r="E938" t="s">
        <v>251</v>
      </c>
      <c r="F938" s="7">
        <v>260100</v>
      </c>
      <c r="G938" t="str">
        <f>VLOOKUP(F938,'группы товаров'!$A$1:$C$88,2,0)</f>
        <v xml:space="preserve">Банан-вишня </v>
      </c>
      <c r="H938" t="str">
        <f>VLOOKUP(Таблица1[[#This Row],[Код товара]],Группа_Товаров,3,0)</f>
        <v>Отливная</v>
      </c>
      <c r="I938" t="s">
        <v>8</v>
      </c>
      <c r="J938">
        <v>4</v>
      </c>
      <c r="K938" s="6">
        <v>858.4</v>
      </c>
      <c r="L938" s="6">
        <v>976.8</v>
      </c>
      <c r="M938" s="23">
        <f>Таблица1[[#This Row],[Сумма в ценах продажи]]-Таблица1[[#This Row],[Сумма в ценах закупки]]</f>
        <v>118.39999999999998</v>
      </c>
    </row>
    <row r="939" spans="1:13" hidden="1" x14ac:dyDescent="0.3">
      <c r="A939" s="16">
        <v>42954</v>
      </c>
      <c r="B939" t="s">
        <v>9</v>
      </c>
      <c r="C939" t="s">
        <v>692</v>
      </c>
      <c r="D939" t="s">
        <v>147</v>
      </c>
      <c r="E939" t="s">
        <v>693</v>
      </c>
      <c r="F939" s="7">
        <v>220000</v>
      </c>
      <c r="G939" t="str">
        <f>VLOOKUP(F939,'группы товаров'!$A$1:$C$88,2,0)</f>
        <v>Сливки-апельсин</v>
      </c>
      <c r="H939" t="str">
        <f>VLOOKUP(Таблица1[[#This Row],[Код товара]],Группа_Товаров,3,0)</f>
        <v>Отливная</v>
      </c>
      <c r="I939" t="s">
        <v>8</v>
      </c>
      <c r="J939">
        <v>5</v>
      </c>
      <c r="K939" s="6">
        <v>548.45000000000005</v>
      </c>
      <c r="L939" s="6">
        <v>678.05</v>
      </c>
      <c r="M939" s="23">
        <f>Таблица1[[#This Row],[Сумма в ценах продажи]]-Таблица1[[#This Row],[Сумма в ценах закупки]]</f>
        <v>129.59999999999991</v>
      </c>
    </row>
    <row r="940" spans="1:13" hidden="1" x14ac:dyDescent="0.3">
      <c r="A940" s="16">
        <v>42954</v>
      </c>
      <c r="B940" t="s">
        <v>10</v>
      </c>
      <c r="C940" t="s">
        <v>153</v>
      </c>
      <c r="D940" t="s">
        <v>134</v>
      </c>
      <c r="E940" t="s">
        <v>154</v>
      </c>
      <c r="F940" s="7">
        <v>1005244600</v>
      </c>
      <c r="G940" t="str">
        <f>VLOOKUP(F940,'группы товаров'!$A$1:$C$88,2,0)</f>
        <v>Кремовые</v>
      </c>
      <c r="H940" t="str">
        <f>VLOOKUP(Таблица1[[#This Row],[Код товара]],Группа_Товаров,3,0)</f>
        <v>Кремовые</v>
      </c>
      <c r="I940" t="s">
        <v>8</v>
      </c>
      <c r="J940">
        <v>5</v>
      </c>
      <c r="K940" s="6">
        <v>540.89700000000005</v>
      </c>
      <c r="L940" s="6">
        <v>718.75</v>
      </c>
      <c r="M940" s="23">
        <f>Таблица1[[#This Row],[Сумма в ценах продажи]]-Таблица1[[#This Row],[Сумма в ценах закупки]]</f>
        <v>177.85299999999995</v>
      </c>
    </row>
    <row r="941" spans="1:13" hidden="1" x14ac:dyDescent="0.3">
      <c r="A941" s="16">
        <v>42954</v>
      </c>
      <c r="B941" t="s">
        <v>9</v>
      </c>
      <c r="C941" t="s">
        <v>181</v>
      </c>
      <c r="D941" t="s">
        <v>134</v>
      </c>
      <c r="E941" t="s">
        <v>182</v>
      </c>
      <c r="F941" s="7">
        <v>1005712010</v>
      </c>
      <c r="G941" t="str">
        <f>VLOOKUP(F941,'группы товаров'!$A$1:$C$88,2,0)</f>
        <v>Сказочный мишка</v>
      </c>
      <c r="H941" t="str">
        <f>VLOOKUP(Таблица1[[#This Row],[Код товара]],Группа_Товаров,3,0)</f>
        <v>Глазированные</v>
      </c>
      <c r="I941" t="s">
        <v>8</v>
      </c>
      <c r="J941">
        <v>6.45</v>
      </c>
      <c r="K941" s="6">
        <v>1716.7620000000002</v>
      </c>
      <c r="L941" s="6">
        <v>1943.7</v>
      </c>
      <c r="M941" s="23">
        <f>Таблица1[[#This Row],[Сумма в ценах продажи]]-Таблица1[[#This Row],[Сумма в ценах закупки]]</f>
        <v>226.93799999999987</v>
      </c>
    </row>
    <row r="942" spans="1:13" hidden="1" x14ac:dyDescent="0.3">
      <c r="A942" s="16">
        <v>42954</v>
      </c>
      <c r="B942" t="s">
        <v>9</v>
      </c>
      <c r="C942" t="s">
        <v>260</v>
      </c>
      <c r="D942" t="s">
        <v>134</v>
      </c>
      <c r="E942" t="s">
        <v>261</v>
      </c>
      <c r="F942" s="7">
        <v>1005051500</v>
      </c>
      <c r="G942" t="str">
        <f>VLOOKUP(F942,'группы товаров'!$A$1:$C$88,2,0)</f>
        <v>Ароматный банан</v>
      </c>
      <c r="H942" t="str">
        <f>VLOOKUP(Таблица1[[#This Row],[Код товара]],Группа_Товаров,3,0)</f>
        <v>Помадка</v>
      </c>
      <c r="I942" t="s">
        <v>8</v>
      </c>
      <c r="J942">
        <v>40</v>
      </c>
      <c r="K942" s="6">
        <v>2136.7568000000001</v>
      </c>
      <c r="L942" s="6">
        <v>2421.1999999999998</v>
      </c>
      <c r="M942" s="23">
        <f>Таблица1[[#This Row],[Сумма в ценах продажи]]-Таблица1[[#This Row],[Сумма в ценах закупки]]</f>
        <v>284.44319999999971</v>
      </c>
    </row>
    <row r="943" spans="1:13" hidden="1" x14ac:dyDescent="0.3">
      <c r="A943" s="16">
        <v>42954</v>
      </c>
      <c r="B943" t="s">
        <v>9</v>
      </c>
      <c r="C943" t="s">
        <v>290</v>
      </c>
      <c r="D943" t="s">
        <v>291</v>
      </c>
      <c r="E943" t="s">
        <v>292</v>
      </c>
      <c r="F943" s="5">
        <v>580000</v>
      </c>
      <c r="G943" t="str">
        <f>VLOOKUP(F943,'группы товаров'!$A$1:$C$88,2,0)</f>
        <v>Вишня</v>
      </c>
      <c r="H943" t="str">
        <f>VLOOKUP(Таблица1[[#This Row],[Код товара]],Группа_Товаров,3,0)</f>
        <v>Желейные</v>
      </c>
      <c r="I943" t="s">
        <v>8</v>
      </c>
      <c r="J943">
        <v>56</v>
      </c>
      <c r="K943" s="6">
        <v>4167.2728000000006</v>
      </c>
      <c r="L943" s="6">
        <v>4716.88</v>
      </c>
      <c r="M943" s="23">
        <f>Таблица1[[#This Row],[Сумма в ценах продажи]]-Таблица1[[#This Row],[Сумма в ценах закупки]]</f>
        <v>549.60719999999947</v>
      </c>
    </row>
    <row r="944" spans="1:13" hidden="1" x14ac:dyDescent="0.3">
      <c r="A944" s="16">
        <v>42951</v>
      </c>
      <c r="B944" t="s">
        <v>9</v>
      </c>
      <c r="C944" t="s">
        <v>210</v>
      </c>
      <c r="D944" t="s">
        <v>156</v>
      </c>
      <c r="E944" t="s">
        <v>211</v>
      </c>
      <c r="F944" s="5">
        <v>1005051700</v>
      </c>
      <c r="G944" t="str">
        <f>VLOOKUP(F944,'группы товаров'!$A$1:$C$88,2,0)</f>
        <v>Аромат мяты</v>
      </c>
      <c r="H944" t="str">
        <f>VLOOKUP(Таблица1[[#This Row],[Код товара]],Группа_Товаров,3,0)</f>
        <v>Помадка</v>
      </c>
      <c r="I944" t="s">
        <v>8</v>
      </c>
      <c r="J944">
        <v>3.5</v>
      </c>
      <c r="K944" s="6">
        <v>393.70590000000004</v>
      </c>
      <c r="L944" s="6">
        <v>398.72</v>
      </c>
      <c r="M944" s="23">
        <f>Таблица1[[#This Row],[Сумма в ценах продажи]]-Таблица1[[#This Row],[Сумма в ценах закупки]]</f>
        <v>5.0140999999999849</v>
      </c>
    </row>
    <row r="945" spans="1:13" hidden="1" x14ac:dyDescent="0.3">
      <c r="A945" s="16">
        <v>42951</v>
      </c>
      <c r="B945" t="s">
        <v>21</v>
      </c>
      <c r="C945" t="s">
        <v>195</v>
      </c>
      <c r="D945" t="s">
        <v>131</v>
      </c>
      <c r="E945" t="s">
        <v>196</v>
      </c>
      <c r="F945" s="5">
        <v>170000</v>
      </c>
      <c r="G945" t="str">
        <f>VLOOKUP(F945,'группы товаров'!$A$1:$C$88,2,0)</f>
        <v>Лайм</v>
      </c>
      <c r="H945" t="str">
        <f>VLOOKUP(Таблица1[[#This Row],[Код товара]],Группа_Товаров,3,0)</f>
        <v>Желейные</v>
      </c>
      <c r="I945" t="s">
        <v>8</v>
      </c>
      <c r="J945">
        <v>1</v>
      </c>
      <c r="K945" s="6">
        <v>66.833300000000008</v>
      </c>
      <c r="L945" s="6">
        <v>94.3</v>
      </c>
      <c r="M945" s="23">
        <f>Таблица1[[#This Row],[Сумма в ценах продажи]]-Таблица1[[#This Row],[Сумма в ценах закупки]]</f>
        <v>27.466699999999989</v>
      </c>
    </row>
    <row r="946" spans="1:13" hidden="1" x14ac:dyDescent="0.3">
      <c r="A946" s="16">
        <v>42951</v>
      </c>
      <c r="B946" t="s">
        <v>9</v>
      </c>
      <c r="C946" t="s">
        <v>252</v>
      </c>
      <c r="D946" t="s">
        <v>134</v>
      </c>
      <c r="E946" t="s">
        <v>253</v>
      </c>
      <c r="F946" s="7">
        <v>270200</v>
      </c>
      <c r="G946" t="str">
        <f>VLOOKUP(F946,'группы товаров'!$A$1:$C$88,2,0)</f>
        <v>Шипучка апельсин</v>
      </c>
      <c r="H946" t="str">
        <f>VLOOKUP(Таблица1[[#This Row],[Код товара]],Группа_Товаров,3,0)</f>
        <v>Леденцовая</v>
      </c>
      <c r="I946" t="s">
        <v>8</v>
      </c>
      <c r="J946">
        <v>1.65</v>
      </c>
      <c r="K946" s="6">
        <v>229.9539</v>
      </c>
      <c r="L946" s="6">
        <v>262.57</v>
      </c>
      <c r="M946" s="23">
        <f>Таблица1[[#This Row],[Сумма в ценах продажи]]-Таблица1[[#This Row],[Сумма в ценах закупки]]</f>
        <v>32.616099999999989</v>
      </c>
    </row>
    <row r="947" spans="1:13" hidden="1" x14ac:dyDescent="0.3">
      <c r="A947" s="16">
        <v>42951</v>
      </c>
      <c r="B947" t="s">
        <v>21</v>
      </c>
      <c r="C947" t="s">
        <v>193</v>
      </c>
      <c r="D947" t="s">
        <v>134</v>
      </c>
      <c r="E947" t="s">
        <v>194</v>
      </c>
      <c r="F947" s="7">
        <v>1005040500</v>
      </c>
      <c r="G947" t="str">
        <f>VLOOKUP(F947,'группы товаров'!$A$1:$C$88,2,0)</f>
        <v>Пилот</v>
      </c>
      <c r="H947" t="str">
        <f>VLOOKUP(Таблица1[[#This Row],[Код товара]],Группа_Товаров,3,0)</f>
        <v>Глазированные</v>
      </c>
      <c r="I947" t="s">
        <v>8</v>
      </c>
      <c r="J947">
        <v>2</v>
      </c>
      <c r="K947" s="6">
        <v>190.74980000000002</v>
      </c>
      <c r="L947" s="6">
        <v>230.02</v>
      </c>
      <c r="M947" s="23">
        <f>Таблица1[[#This Row],[Сумма в ценах продажи]]-Таблица1[[#This Row],[Сумма в ценах закупки]]</f>
        <v>39.270199999999988</v>
      </c>
    </row>
    <row r="948" spans="1:13" hidden="1" x14ac:dyDescent="0.3">
      <c r="A948" s="16">
        <v>42951</v>
      </c>
      <c r="B948" t="s">
        <v>9</v>
      </c>
      <c r="C948" t="s">
        <v>179</v>
      </c>
      <c r="D948" t="s">
        <v>131</v>
      </c>
      <c r="E948" t="s">
        <v>180</v>
      </c>
      <c r="F948" s="7">
        <v>270200</v>
      </c>
      <c r="G948" t="str">
        <f>VLOOKUP(F948,'группы товаров'!$A$1:$C$88,2,0)</f>
        <v>Шипучка апельсин</v>
      </c>
      <c r="H948" t="str">
        <f>VLOOKUP(Таблица1[[#This Row],[Код товара]],Группа_Товаров,3,0)</f>
        <v>Леденцовая</v>
      </c>
      <c r="I948" t="s">
        <v>8</v>
      </c>
      <c r="J948">
        <v>4</v>
      </c>
      <c r="K948" s="6">
        <v>351.178</v>
      </c>
      <c r="L948" s="6">
        <v>401.6</v>
      </c>
      <c r="M948" s="23">
        <f>Таблица1[[#This Row],[Сумма в ценах продажи]]-Таблица1[[#This Row],[Сумма в ценах закупки]]</f>
        <v>50.422000000000025</v>
      </c>
    </row>
    <row r="949" spans="1:13" hidden="1" x14ac:dyDescent="0.3">
      <c r="A949" s="16">
        <v>42951</v>
      </c>
      <c r="B949" t="s">
        <v>9</v>
      </c>
      <c r="C949" t="s">
        <v>222</v>
      </c>
      <c r="D949" t="s">
        <v>134</v>
      </c>
      <c r="E949" t="s">
        <v>223</v>
      </c>
      <c r="F949" s="7">
        <v>270300</v>
      </c>
      <c r="G949" t="str">
        <f>VLOOKUP(F949,'группы товаров'!$A$1:$C$88,2,0)</f>
        <v xml:space="preserve">Шипучка лимонад </v>
      </c>
      <c r="H949" t="str">
        <f>VLOOKUP(Таблица1[[#This Row],[Код товара]],Группа_Товаров,3,0)</f>
        <v>Леденцовая</v>
      </c>
      <c r="I949" t="s">
        <v>8</v>
      </c>
      <c r="J949">
        <v>2.56</v>
      </c>
      <c r="K949" s="6">
        <v>259.11360000000002</v>
      </c>
      <c r="L949" s="6">
        <v>319.36</v>
      </c>
      <c r="M949" s="23">
        <f>Таблица1[[#This Row],[Сумма в ценах продажи]]-Таблица1[[#This Row],[Сумма в ценах закупки]]</f>
        <v>60.246399999999994</v>
      </c>
    </row>
    <row r="950" spans="1:13" hidden="1" x14ac:dyDescent="0.3">
      <c r="A950" s="16">
        <v>42951</v>
      </c>
      <c r="B950" t="s">
        <v>9</v>
      </c>
      <c r="C950" t="s">
        <v>165</v>
      </c>
      <c r="D950" t="s">
        <v>134</v>
      </c>
      <c r="E950" t="s">
        <v>166</v>
      </c>
      <c r="F950" s="8">
        <v>210000</v>
      </c>
      <c r="G950" t="str">
        <f>VLOOKUP(F950,'группы товаров'!$A$1:$C$88,2,0)</f>
        <v>Сливки-апельсин</v>
      </c>
      <c r="H950" t="str">
        <f>VLOOKUP(Таблица1[[#This Row],[Код товара]],Группа_Товаров,3,0)</f>
        <v>Отливная</v>
      </c>
      <c r="I950" t="s">
        <v>8</v>
      </c>
      <c r="J950">
        <v>5</v>
      </c>
      <c r="K950" s="6">
        <v>477</v>
      </c>
      <c r="L950" s="6">
        <v>542.5</v>
      </c>
      <c r="M950" s="23">
        <f>Таблица1[[#This Row],[Сумма в ценах продажи]]-Таблица1[[#This Row],[Сумма в ценах закупки]]</f>
        <v>65.5</v>
      </c>
    </row>
    <row r="951" spans="1:13" hidden="1" x14ac:dyDescent="0.3">
      <c r="A951" s="16">
        <v>42951</v>
      </c>
      <c r="B951" t="s">
        <v>9</v>
      </c>
      <c r="C951" t="s">
        <v>153</v>
      </c>
      <c r="D951" t="s">
        <v>134</v>
      </c>
      <c r="E951" t="s">
        <v>154</v>
      </c>
      <c r="F951" s="5">
        <v>1005712010</v>
      </c>
      <c r="G951" t="str">
        <f>VLOOKUP(F951,'группы товаров'!$A$1:$C$88,2,0)</f>
        <v>Сказочный мишка</v>
      </c>
      <c r="H951" t="str">
        <f>VLOOKUP(Таблица1[[#This Row],[Код товара]],Группа_Товаров,3,0)</f>
        <v>Глазированные</v>
      </c>
      <c r="I951" t="s">
        <v>8</v>
      </c>
      <c r="J951">
        <v>4.8</v>
      </c>
      <c r="K951" s="6">
        <v>509.98080000000004</v>
      </c>
      <c r="L951" s="6">
        <v>580.79999999999995</v>
      </c>
      <c r="M951" s="23">
        <f>Таблица1[[#This Row],[Сумма в ценах продажи]]-Таблица1[[#This Row],[Сумма в ценах закупки]]</f>
        <v>70.81919999999991</v>
      </c>
    </row>
    <row r="952" spans="1:13" hidden="1" x14ac:dyDescent="0.3">
      <c r="A952" s="16">
        <v>42951</v>
      </c>
      <c r="B952" t="s">
        <v>9</v>
      </c>
      <c r="C952" t="s">
        <v>138</v>
      </c>
      <c r="D952" t="s">
        <v>134</v>
      </c>
      <c r="E952" t="s">
        <v>139</v>
      </c>
      <c r="F952" s="7">
        <v>252005</v>
      </c>
      <c r="G952" t="str">
        <f>VLOOKUP(F952,'группы товаров'!$A$1:$C$88,2,0)</f>
        <v>Кленовая</v>
      </c>
      <c r="H952" t="str">
        <f>VLOOKUP(Таблица1[[#This Row],[Код товара]],Группа_Товаров,3,0)</f>
        <v>Леденцовая</v>
      </c>
      <c r="I952" t="s">
        <v>8</v>
      </c>
      <c r="J952">
        <v>5</v>
      </c>
      <c r="K952" s="6">
        <v>548.45000000000005</v>
      </c>
      <c r="L952" s="6">
        <v>621</v>
      </c>
      <c r="M952" s="23">
        <f>Таблица1[[#This Row],[Сумма в ценах продажи]]-Таблица1[[#This Row],[Сумма в ценах закупки]]</f>
        <v>72.549999999999955</v>
      </c>
    </row>
    <row r="953" spans="1:13" hidden="1" x14ac:dyDescent="0.3">
      <c r="A953" s="16">
        <v>42951</v>
      </c>
      <c r="B953" t="s">
        <v>9</v>
      </c>
      <c r="C953" t="s">
        <v>138</v>
      </c>
      <c r="D953" t="s">
        <v>134</v>
      </c>
      <c r="E953" t="s">
        <v>139</v>
      </c>
      <c r="F953" s="7">
        <v>252005</v>
      </c>
      <c r="G953" t="str">
        <f>VLOOKUP(F953,'группы товаров'!$A$1:$C$88,2,0)</f>
        <v>Кленовая</v>
      </c>
      <c r="H953" t="str">
        <f>VLOOKUP(Таблица1[[#This Row],[Код товара]],Группа_Товаров,3,0)</f>
        <v>Леденцовая</v>
      </c>
      <c r="I953" t="s">
        <v>8</v>
      </c>
      <c r="J953">
        <v>5.5</v>
      </c>
      <c r="K953" s="6">
        <v>570.77240000000006</v>
      </c>
      <c r="L953" s="6">
        <v>649.22</v>
      </c>
      <c r="M953" s="23">
        <f>Таблица1[[#This Row],[Сумма в ценах продажи]]-Таблица1[[#This Row],[Сумма в ценах закупки]]</f>
        <v>78.447599999999966</v>
      </c>
    </row>
    <row r="954" spans="1:13" hidden="1" x14ac:dyDescent="0.3">
      <c r="A954" s="16">
        <v>42951</v>
      </c>
      <c r="B954" t="s">
        <v>18</v>
      </c>
      <c r="C954" t="s">
        <v>173</v>
      </c>
      <c r="D954" t="s">
        <v>156</v>
      </c>
      <c r="E954" t="s">
        <v>174</v>
      </c>
      <c r="F954" s="7">
        <v>30000</v>
      </c>
      <c r="G954" t="str">
        <f>VLOOKUP(F954,'группы товаров'!$A$1:$C$88,2,0)</f>
        <v>Цитрусовая карамель</v>
      </c>
      <c r="H954" t="str">
        <f>VLOOKUP(Таблица1[[#This Row],[Код товара]],Группа_Товаров,3,0)</f>
        <v>Леденцовая</v>
      </c>
      <c r="I954" t="s">
        <v>8</v>
      </c>
      <c r="J954">
        <v>2.9</v>
      </c>
      <c r="K954" s="6">
        <v>240.37200000000001</v>
      </c>
      <c r="L954" s="6">
        <v>323.64</v>
      </c>
      <c r="M954" s="23">
        <f>Таблица1[[#This Row],[Сумма в ценах продажи]]-Таблица1[[#This Row],[Сумма в ценах закупки]]</f>
        <v>83.267999999999972</v>
      </c>
    </row>
    <row r="955" spans="1:13" hidden="1" x14ac:dyDescent="0.3">
      <c r="A955" s="16">
        <v>42951</v>
      </c>
      <c r="B955" t="s">
        <v>9</v>
      </c>
      <c r="C955" t="s">
        <v>162</v>
      </c>
      <c r="D955" t="s">
        <v>163</v>
      </c>
      <c r="E955" t="s">
        <v>164</v>
      </c>
      <c r="F955" s="7">
        <v>1005040200</v>
      </c>
      <c r="G955" t="str">
        <f>VLOOKUP(F955,'группы товаров'!$A$1:$C$88,2,0)</f>
        <v xml:space="preserve">Южный вечер </v>
      </c>
      <c r="H955" t="str">
        <f>VLOOKUP(Таблица1[[#This Row],[Код товара]],Группа_Товаров,3,0)</f>
        <v>Глазированные</v>
      </c>
      <c r="I955" t="s">
        <v>8</v>
      </c>
      <c r="J955">
        <v>6.4</v>
      </c>
      <c r="K955" s="6">
        <v>520.70400000000006</v>
      </c>
      <c r="L955" s="6">
        <v>607.20000000000005</v>
      </c>
      <c r="M955" s="23">
        <f>Таблица1[[#This Row],[Сумма в ценах продажи]]-Таблица1[[#This Row],[Сумма в ценах закупки]]</f>
        <v>86.495999999999981</v>
      </c>
    </row>
    <row r="956" spans="1:13" hidden="1" x14ac:dyDescent="0.3">
      <c r="A956" s="16">
        <v>42951</v>
      </c>
      <c r="B956" t="s">
        <v>9</v>
      </c>
      <c r="C956" t="s">
        <v>153</v>
      </c>
      <c r="D956" t="s">
        <v>134</v>
      </c>
      <c r="E956" t="s">
        <v>154</v>
      </c>
      <c r="F956" s="7">
        <v>280500</v>
      </c>
      <c r="G956" t="str">
        <f>VLOOKUP(F956,'группы товаров'!$A$1:$C$88,2,0)</f>
        <v>Шипучка микс</v>
      </c>
      <c r="H956" t="str">
        <f>VLOOKUP(Таблица1[[#This Row],[Код товара]],Группа_Товаров,3,0)</f>
        <v>Леденцовая</v>
      </c>
      <c r="I956" t="s">
        <v>8</v>
      </c>
      <c r="J956">
        <v>2.2999999999999998</v>
      </c>
      <c r="K956" s="6">
        <v>658.18</v>
      </c>
      <c r="L956" s="6">
        <v>748.7</v>
      </c>
      <c r="M956" s="23">
        <f>Таблица1[[#This Row],[Сумма в ценах продажи]]-Таблица1[[#This Row],[Сумма в ценах закупки]]</f>
        <v>90.520000000000095</v>
      </c>
    </row>
    <row r="957" spans="1:13" hidden="1" x14ac:dyDescent="0.3">
      <c r="A957" s="16">
        <v>42951</v>
      </c>
      <c r="B957" t="s">
        <v>18</v>
      </c>
      <c r="C957" t="s">
        <v>153</v>
      </c>
      <c r="D957" t="s">
        <v>134</v>
      </c>
      <c r="E957" t="s">
        <v>154</v>
      </c>
      <c r="F957" s="7">
        <v>1005052800</v>
      </c>
      <c r="G957" t="str">
        <f>VLOOKUP(F957,'группы товаров'!$A$1:$C$88,2,0)</f>
        <v>Желе барбариса</v>
      </c>
      <c r="H957" t="str">
        <f>VLOOKUP(Таблица1[[#This Row],[Код товара]],Группа_Товаров,3,0)</f>
        <v>Помадка</v>
      </c>
      <c r="I957" t="s">
        <v>8</v>
      </c>
      <c r="J957">
        <v>2.5</v>
      </c>
      <c r="K957" s="6">
        <v>322.91950000000003</v>
      </c>
      <c r="L957" s="6">
        <v>421.35</v>
      </c>
      <c r="M957" s="23">
        <f>Таблица1[[#This Row],[Сумма в ценах продажи]]-Таблица1[[#This Row],[Сумма в ценах закупки]]</f>
        <v>98.430499999999995</v>
      </c>
    </row>
    <row r="958" spans="1:13" hidden="1" x14ac:dyDescent="0.3">
      <c r="A958" s="16">
        <v>42951</v>
      </c>
      <c r="B958" t="s">
        <v>9</v>
      </c>
      <c r="C958" t="s">
        <v>160</v>
      </c>
      <c r="D958" t="s">
        <v>134</v>
      </c>
      <c r="E958" t="s">
        <v>161</v>
      </c>
      <c r="F958" s="7">
        <v>1005050100</v>
      </c>
      <c r="G958" t="str">
        <f>VLOOKUP(F958,'группы товаров'!$A$1:$C$88,2,0)</f>
        <v>Золотой  крем-брюле</v>
      </c>
      <c r="H958" t="str">
        <f>VLOOKUP(Таблица1[[#This Row],[Код товара]],Группа_Товаров,3,0)</f>
        <v>Помадка</v>
      </c>
      <c r="I958" t="s">
        <v>8</v>
      </c>
      <c r="J958">
        <v>5</v>
      </c>
      <c r="K958" s="6">
        <v>608.745</v>
      </c>
      <c r="L958" s="6">
        <v>716.1</v>
      </c>
      <c r="M958" s="23">
        <f>Таблица1[[#This Row],[Сумма в ценах продажи]]-Таблица1[[#This Row],[Сумма в ценах закупки]]</f>
        <v>107.35500000000002</v>
      </c>
    </row>
    <row r="959" spans="1:13" hidden="1" x14ac:dyDescent="0.3">
      <c r="A959" s="16">
        <v>42951</v>
      </c>
      <c r="B959" t="s">
        <v>9</v>
      </c>
      <c r="C959" t="s">
        <v>138</v>
      </c>
      <c r="D959" t="s">
        <v>134</v>
      </c>
      <c r="E959" t="s">
        <v>139</v>
      </c>
      <c r="F959" s="5">
        <v>280500</v>
      </c>
      <c r="G959" t="str">
        <f>VLOOKUP(F959,'группы товаров'!$A$1:$C$88,2,0)</f>
        <v>Шипучка микс</v>
      </c>
      <c r="H959" t="str">
        <f>VLOOKUP(Таблица1[[#This Row],[Код товара]],Группа_Товаров,3,0)</f>
        <v>Леденцовая</v>
      </c>
      <c r="I959" t="s">
        <v>8</v>
      </c>
      <c r="J959">
        <v>10</v>
      </c>
      <c r="K959" s="6">
        <v>782.05200000000002</v>
      </c>
      <c r="L959" s="6">
        <v>889.6</v>
      </c>
      <c r="M959" s="23">
        <f>Таблица1[[#This Row],[Сумма в ценах продажи]]-Таблица1[[#This Row],[Сумма в ценах закупки]]</f>
        <v>107.548</v>
      </c>
    </row>
    <row r="960" spans="1:13" hidden="1" x14ac:dyDescent="0.3">
      <c r="A960" s="16">
        <v>42951</v>
      </c>
      <c r="B960" t="s">
        <v>12</v>
      </c>
      <c r="C960" t="s">
        <v>262</v>
      </c>
      <c r="D960" t="s">
        <v>134</v>
      </c>
      <c r="E960" t="s">
        <v>263</v>
      </c>
      <c r="F960" s="7">
        <v>1005040800</v>
      </c>
      <c r="G960" t="str">
        <f>VLOOKUP(F960,'группы товаров'!$A$1:$C$88,2,0)</f>
        <v>Бим-Бом</v>
      </c>
      <c r="H960" t="str">
        <f>VLOOKUP(Таблица1[[#This Row],[Код товара]],Группа_Товаров,3,0)</f>
        <v>Глазированные</v>
      </c>
      <c r="I960" t="s">
        <v>8</v>
      </c>
      <c r="J960">
        <v>5</v>
      </c>
      <c r="K960" s="6">
        <v>565.82249999999999</v>
      </c>
      <c r="L960" s="6">
        <v>677.9</v>
      </c>
      <c r="M960" s="23">
        <f>Таблица1[[#This Row],[Сумма в ценах продажи]]-Таблица1[[#This Row],[Сумма в ценах закупки]]</f>
        <v>112.07749999999999</v>
      </c>
    </row>
    <row r="961" spans="1:13" hidden="1" x14ac:dyDescent="0.3">
      <c r="A961" s="16">
        <v>42951</v>
      </c>
      <c r="B961" t="s">
        <v>12</v>
      </c>
      <c r="C961" t="s">
        <v>242</v>
      </c>
      <c r="D961" t="s">
        <v>134</v>
      </c>
      <c r="E961" t="s">
        <v>243</v>
      </c>
      <c r="F961" s="7">
        <v>1005052500</v>
      </c>
      <c r="G961" t="str">
        <f>VLOOKUP(F961,'группы товаров'!$A$1:$C$88,2,0)</f>
        <v>желе в помаде</v>
      </c>
      <c r="H961" t="str">
        <f>VLOOKUP(Таблица1[[#This Row],[Код товара]],Группа_Товаров,3,0)</f>
        <v>Помадка</v>
      </c>
      <c r="I961" t="s">
        <v>8</v>
      </c>
      <c r="J961">
        <v>5</v>
      </c>
      <c r="K961" s="6">
        <v>429.7</v>
      </c>
      <c r="L961" s="6">
        <v>558.29999999999995</v>
      </c>
      <c r="M961" s="23">
        <f>Таблица1[[#This Row],[Сумма в ценах продажи]]-Таблица1[[#This Row],[Сумма в ценах закупки]]</f>
        <v>128.59999999999997</v>
      </c>
    </row>
    <row r="962" spans="1:13" hidden="1" x14ac:dyDescent="0.3">
      <c r="A962" s="16">
        <v>42951</v>
      </c>
      <c r="B962" t="s">
        <v>9</v>
      </c>
      <c r="C962" t="s">
        <v>201</v>
      </c>
      <c r="D962" t="s">
        <v>134</v>
      </c>
      <c r="E962" t="s">
        <v>202</v>
      </c>
      <c r="F962" s="7">
        <v>1005244600</v>
      </c>
      <c r="G962" t="str">
        <f>VLOOKUP(F962,'группы товаров'!$A$1:$C$88,2,0)</f>
        <v>Кремовые</v>
      </c>
      <c r="H962" t="str">
        <f>VLOOKUP(Таблица1[[#This Row],[Код товара]],Группа_Товаров,3,0)</f>
        <v>Кремовые</v>
      </c>
      <c r="I962" t="s">
        <v>8</v>
      </c>
      <c r="J962">
        <v>4.2</v>
      </c>
      <c r="K962" s="6">
        <v>410.81040000000002</v>
      </c>
      <c r="L962" s="6">
        <v>542.08000000000004</v>
      </c>
      <c r="M962" s="23">
        <f>Таблица1[[#This Row],[Сумма в ценах продажи]]-Таблица1[[#This Row],[Сумма в ценах закупки]]</f>
        <v>131.26960000000003</v>
      </c>
    </row>
    <row r="963" spans="1:13" hidden="1" x14ac:dyDescent="0.3">
      <c r="A963" s="16">
        <v>42951</v>
      </c>
      <c r="B963" t="s">
        <v>12</v>
      </c>
      <c r="C963" t="s">
        <v>242</v>
      </c>
      <c r="D963" t="s">
        <v>134</v>
      </c>
      <c r="E963" t="s">
        <v>243</v>
      </c>
      <c r="F963" s="5">
        <v>20100</v>
      </c>
      <c r="G963" t="str">
        <f>VLOOKUP(F963,'группы товаров'!$A$1:$C$88,2,0)</f>
        <v xml:space="preserve">Карамель дюшес </v>
      </c>
      <c r="H963" t="str">
        <f>VLOOKUP(Таблица1[[#This Row],[Код товара]],Группа_Товаров,3,0)</f>
        <v>Леденцовая</v>
      </c>
      <c r="I963" t="s">
        <v>8</v>
      </c>
      <c r="J963">
        <v>8</v>
      </c>
      <c r="K963" s="6">
        <v>358.6096</v>
      </c>
      <c r="L963" s="6">
        <v>500.16</v>
      </c>
      <c r="M963" s="23">
        <f>Таблица1[[#This Row],[Сумма в ценах продажи]]-Таблица1[[#This Row],[Сумма в ценах закупки]]</f>
        <v>141.55040000000002</v>
      </c>
    </row>
    <row r="964" spans="1:13" hidden="1" x14ac:dyDescent="0.3">
      <c r="A964" s="16">
        <v>42951</v>
      </c>
      <c r="B964" t="s">
        <v>7</v>
      </c>
      <c r="C964" t="s">
        <v>311</v>
      </c>
      <c r="D964" t="s">
        <v>134</v>
      </c>
      <c r="E964" t="s">
        <v>312</v>
      </c>
      <c r="F964" s="7">
        <v>1005052500</v>
      </c>
      <c r="G964" t="str">
        <f>VLOOKUP(F964,'группы товаров'!$A$1:$C$88,2,0)</f>
        <v>желе в помаде</v>
      </c>
      <c r="H964" t="str">
        <f>VLOOKUP(Таблица1[[#This Row],[Код товара]],Группа_Товаров,3,0)</f>
        <v>Помадка</v>
      </c>
      <c r="I964" t="s">
        <v>8</v>
      </c>
      <c r="J964">
        <v>5.6</v>
      </c>
      <c r="K964" s="6">
        <v>547.74720000000002</v>
      </c>
      <c r="L964" s="6">
        <v>936.32</v>
      </c>
      <c r="M964" s="23">
        <f>Таблица1[[#This Row],[Сумма в ценах продажи]]-Таблица1[[#This Row],[Сумма в ценах закупки]]</f>
        <v>388.57280000000003</v>
      </c>
    </row>
    <row r="965" spans="1:13" hidden="1" x14ac:dyDescent="0.3">
      <c r="A965" s="16">
        <v>42950</v>
      </c>
      <c r="B965" t="s">
        <v>16</v>
      </c>
      <c r="C965" t="s">
        <v>288</v>
      </c>
      <c r="D965" t="s">
        <v>134</v>
      </c>
      <c r="E965" t="s">
        <v>289</v>
      </c>
      <c r="F965" s="7">
        <v>1005274600</v>
      </c>
      <c r="G965" t="str">
        <f>VLOOKUP(F965,'группы товаров'!$A$1:$C$88,2,0)</f>
        <v>Какао со сливками</v>
      </c>
      <c r="H965" t="str">
        <f>VLOOKUP(Таблица1[[#This Row],[Код товара]],Группа_Товаров,3,0)</f>
        <v>Кремовые</v>
      </c>
      <c r="I965" t="s">
        <v>8</v>
      </c>
      <c r="J965">
        <v>1</v>
      </c>
      <c r="K965" s="6">
        <v>109.69</v>
      </c>
      <c r="L965" s="6">
        <v>136.9</v>
      </c>
      <c r="M965" s="23">
        <f>Таблица1[[#This Row],[Сумма в ценах продажи]]-Таблица1[[#This Row],[Сумма в ценах закупки]]</f>
        <v>27.210000000000008</v>
      </c>
    </row>
    <row r="966" spans="1:13" hidden="1" x14ac:dyDescent="0.3">
      <c r="A966" s="16">
        <v>42950</v>
      </c>
      <c r="B966" t="s">
        <v>9</v>
      </c>
      <c r="C966" t="s">
        <v>177</v>
      </c>
      <c r="D966" t="s">
        <v>131</v>
      </c>
      <c r="E966" t="s">
        <v>178</v>
      </c>
      <c r="F966" s="7">
        <v>1005244300</v>
      </c>
      <c r="G966" t="str">
        <f>VLOOKUP(F966,'группы товаров'!$A$1:$C$88,2,0)</f>
        <v>Ореховые</v>
      </c>
      <c r="H966" t="str">
        <f>VLOOKUP(Таблица1[[#This Row],[Код товара]],Группа_Товаров,3,0)</f>
        <v>Кремовые</v>
      </c>
      <c r="I966" t="s">
        <v>8</v>
      </c>
      <c r="J966">
        <v>1.65</v>
      </c>
      <c r="K966" s="6">
        <v>272.68889999999999</v>
      </c>
      <c r="L966" s="6">
        <v>310.31</v>
      </c>
      <c r="M966" s="23">
        <f>Таблица1[[#This Row],[Сумма в ценах продажи]]-Таблица1[[#This Row],[Сумма в ценах закупки]]</f>
        <v>37.621100000000013</v>
      </c>
    </row>
    <row r="967" spans="1:13" hidden="1" x14ac:dyDescent="0.3">
      <c r="A967" s="16">
        <v>42950</v>
      </c>
      <c r="B967" t="s">
        <v>9</v>
      </c>
      <c r="C967" t="s">
        <v>585</v>
      </c>
      <c r="D967" t="s">
        <v>147</v>
      </c>
      <c r="E967" t="s">
        <v>586</v>
      </c>
      <c r="F967" s="5">
        <v>1005030501</v>
      </c>
      <c r="G967" t="str">
        <f>VLOOKUP(F967,'группы товаров'!$A$1:$C$88,2,0)</f>
        <v>Орешек</v>
      </c>
      <c r="H967" t="str">
        <f>VLOOKUP(Таблица1[[#This Row],[Код товара]],Группа_Товаров,3,0)</f>
        <v>Глазированные</v>
      </c>
      <c r="I967" t="s">
        <v>8</v>
      </c>
      <c r="J967">
        <v>2.8</v>
      </c>
      <c r="K967" s="6">
        <v>280.4477</v>
      </c>
      <c r="L967" s="6">
        <v>318.976</v>
      </c>
      <c r="M967" s="23">
        <f>Таблица1[[#This Row],[Сумма в ценах продажи]]-Таблица1[[#This Row],[Сумма в ценах закупки]]</f>
        <v>38.528300000000002</v>
      </c>
    </row>
    <row r="968" spans="1:13" hidden="1" x14ac:dyDescent="0.3">
      <c r="A968" s="16">
        <v>42950</v>
      </c>
      <c r="B968" t="s">
        <v>12</v>
      </c>
      <c r="C968" t="s">
        <v>136</v>
      </c>
      <c r="D968" t="s">
        <v>131</v>
      </c>
      <c r="E968" t="s">
        <v>137</v>
      </c>
      <c r="F968" s="5">
        <v>1005050200</v>
      </c>
      <c r="G968" t="str">
        <f>VLOOKUP(F968,'группы товаров'!$A$1:$C$88,2,0)</f>
        <v>Серебрянный шедевр</v>
      </c>
      <c r="H968" t="str">
        <f>VLOOKUP(Таблица1[[#This Row],[Код товара]],Группа_Товаров,3,0)</f>
        <v>Помадка</v>
      </c>
      <c r="I968" t="s">
        <v>8</v>
      </c>
      <c r="J968">
        <v>3.5</v>
      </c>
      <c r="K968" s="6">
        <v>374.53960000000001</v>
      </c>
      <c r="L968" s="6">
        <v>414.33</v>
      </c>
      <c r="M968" s="23">
        <f>Таблица1[[#This Row],[Сумма в ценах продажи]]-Таблица1[[#This Row],[Сумма в ценах закупки]]</f>
        <v>39.790399999999977</v>
      </c>
    </row>
    <row r="969" spans="1:13" hidden="1" x14ac:dyDescent="0.3">
      <c r="A969" s="16">
        <v>42950</v>
      </c>
      <c r="B969" t="s">
        <v>16</v>
      </c>
      <c r="C969" t="s">
        <v>242</v>
      </c>
      <c r="D969" t="s">
        <v>134</v>
      </c>
      <c r="E969" t="s">
        <v>243</v>
      </c>
      <c r="F969" s="7">
        <v>1005712365</v>
      </c>
      <c r="G969" t="str">
        <f>VLOOKUP(F969,'группы товаров'!$A$1:$C$88,2,0)</f>
        <v>Желе в помаде</v>
      </c>
      <c r="H969" t="str">
        <f>VLOOKUP(Таблица1[[#This Row],[Код товара]],Группа_Товаров,3,0)</f>
        <v>Глазированные</v>
      </c>
      <c r="I969" t="s">
        <v>8</v>
      </c>
      <c r="J969">
        <v>3</v>
      </c>
      <c r="K969" s="6">
        <v>286.18560000000002</v>
      </c>
      <c r="L969" s="6">
        <v>328.59</v>
      </c>
      <c r="M969" s="23">
        <f>Таблица1[[#This Row],[Сумма в ценах продажи]]-Таблица1[[#This Row],[Сумма в ценах закупки]]</f>
        <v>42.404399999999953</v>
      </c>
    </row>
    <row r="970" spans="1:13" hidden="1" x14ac:dyDescent="0.3">
      <c r="A970" s="16">
        <v>42950</v>
      </c>
      <c r="B970" t="s">
        <v>9</v>
      </c>
      <c r="C970" t="s">
        <v>278</v>
      </c>
      <c r="D970" t="s">
        <v>208</v>
      </c>
      <c r="E970" t="s">
        <v>279</v>
      </c>
      <c r="F970" s="5">
        <v>1005050200</v>
      </c>
      <c r="G970" t="str">
        <f>VLOOKUP(F970,'группы товаров'!$A$1:$C$88,2,0)</f>
        <v>Серебрянный шедевр</v>
      </c>
      <c r="H970" t="str">
        <f>VLOOKUP(Таблица1[[#This Row],[Код товара]],Группа_Товаров,3,0)</f>
        <v>Помадка</v>
      </c>
      <c r="I970" t="s">
        <v>8</v>
      </c>
      <c r="J970">
        <v>3.5</v>
      </c>
      <c r="K970" s="6">
        <v>351.02690000000001</v>
      </c>
      <c r="L970" s="6">
        <v>398.72</v>
      </c>
      <c r="M970" s="23">
        <f>Таблица1[[#This Row],[Сумма в ценах продажи]]-Таблица1[[#This Row],[Сумма в ценах закупки]]</f>
        <v>47.693100000000015</v>
      </c>
    </row>
    <row r="971" spans="1:13" hidden="1" x14ac:dyDescent="0.3">
      <c r="A971" s="16">
        <v>42950</v>
      </c>
      <c r="B971" t="s">
        <v>9</v>
      </c>
      <c r="C971" t="s">
        <v>282</v>
      </c>
      <c r="D971" t="s">
        <v>134</v>
      </c>
      <c r="E971" t="s">
        <v>283</v>
      </c>
      <c r="F971" s="5">
        <v>280500</v>
      </c>
      <c r="G971" t="str">
        <f>VLOOKUP(F971,'группы товаров'!$A$1:$C$88,2,0)</f>
        <v>Шипучка микс</v>
      </c>
      <c r="H971" t="str">
        <f>VLOOKUP(Таблица1[[#This Row],[Код товара]],Группа_Товаров,3,0)</f>
        <v>Леденцовая</v>
      </c>
      <c r="I971" t="s">
        <v>8</v>
      </c>
      <c r="J971">
        <v>5</v>
      </c>
      <c r="K971" s="6">
        <v>391.0385</v>
      </c>
      <c r="L971" s="6">
        <v>444.8</v>
      </c>
      <c r="M971" s="23">
        <f>Таблица1[[#This Row],[Сумма в ценах продажи]]-Таблица1[[#This Row],[Сумма в ценах закупки]]</f>
        <v>53.761500000000012</v>
      </c>
    </row>
    <row r="972" spans="1:13" hidden="1" x14ac:dyDescent="0.3">
      <c r="A972" s="16">
        <v>42950</v>
      </c>
      <c r="B972" t="s">
        <v>9</v>
      </c>
      <c r="C972" t="s">
        <v>142</v>
      </c>
      <c r="D972" t="s">
        <v>134</v>
      </c>
      <c r="E972" t="s">
        <v>143</v>
      </c>
      <c r="F972" s="7">
        <v>1005244300</v>
      </c>
      <c r="G972" t="str">
        <f>VLOOKUP(F972,'группы товаров'!$A$1:$C$88,2,0)</f>
        <v>Ореховые</v>
      </c>
      <c r="H972" t="str">
        <f>VLOOKUP(Таблица1[[#This Row],[Код товара]],Группа_Товаров,3,0)</f>
        <v>Кремовые</v>
      </c>
      <c r="I972" t="s">
        <v>8</v>
      </c>
      <c r="J972">
        <v>5</v>
      </c>
      <c r="K972" s="6">
        <v>389.41550000000001</v>
      </c>
      <c r="L972" s="6">
        <v>444.8</v>
      </c>
      <c r="M972" s="23">
        <f>Таблица1[[#This Row],[Сумма в ценах продажи]]-Таблица1[[#This Row],[Сумма в ценах закупки]]</f>
        <v>55.384500000000003</v>
      </c>
    </row>
    <row r="973" spans="1:13" hidden="1" x14ac:dyDescent="0.3">
      <c r="A973" s="16">
        <v>42950</v>
      </c>
      <c r="B973" t="s">
        <v>9</v>
      </c>
      <c r="C973" t="s">
        <v>344</v>
      </c>
      <c r="D973" t="s">
        <v>156</v>
      </c>
      <c r="E973" t="s">
        <v>345</v>
      </c>
      <c r="F973" s="7">
        <v>1005300500</v>
      </c>
      <c r="G973" t="str">
        <f>VLOOKUP(F973,'группы товаров'!$A$1:$C$88,2,0)</f>
        <v>Рококо</v>
      </c>
      <c r="H973" t="str">
        <f>VLOOKUP(Таблица1[[#This Row],[Код товара]],Группа_Товаров,3,0)</f>
        <v>Кремовые</v>
      </c>
      <c r="I973" t="s">
        <v>8</v>
      </c>
      <c r="J973">
        <v>4.5999999999999996</v>
      </c>
      <c r="K973" s="6">
        <v>470.86520000000002</v>
      </c>
      <c r="L973" s="6">
        <v>536.59</v>
      </c>
      <c r="M973" s="23">
        <f>Таблица1[[#This Row],[Сумма в ценах продажи]]-Таблица1[[#This Row],[Сумма в ценах закупки]]</f>
        <v>65.724800000000016</v>
      </c>
    </row>
    <row r="974" spans="1:13" hidden="1" x14ac:dyDescent="0.3">
      <c r="A974" s="16">
        <v>42950</v>
      </c>
      <c r="B974" t="s">
        <v>12</v>
      </c>
      <c r="C974" t="s">
        <v>130</v>
      </c>
      <c r="D974" t="s">
        <v>131</v>
      </c>
      <c r="E974" t="s">
        <v>132</v>
      </c>
      <c r="F974" s="7">
        <v>30000</v>
      </c>
      <c r="G974" t="str">
        <f>VLOOKUP(F974,'группы товаров'!$A$1:$C$88,2,0)</f>
        <v>Цитрусовая карамель</v>
      </c>
      <c r="H974" t="str">
        <f>VLOOKUP(Таблица1[[#This Row],[Код товара]],Группа_Товаров,3,0)</f>
        <v>Леденцовая</v>
      </c>
      <c r="I974" t="s">
        <v>8</v>
      </c>
      <c r="J974">
        <v>3</v>
      </c>
      <c r="K974" s="6">
        <v>163.91730000000001</v>
      </c>
      <c r="L974" s="6">
        <v>232.29</v>
      </c>
      <c r="M974" s="23">
        <f>Таблица1[[#This Row],[Сумма в ценах продажи]]-Таблица1[[#This Row],[Сумма в ценах закупки]]</f>
        <v>68.37269999999998</v>
      </c>
    </row>
    <row r="975" spans="1:13" hidden="1" x14ac:dyDescent="0.3">
      <c r="A975" s="16">
        <v>42950</v>
      </c>
      <c r="B975" t="s">
        <v>9</v>
      </c>
      <c r="C975" t="s">
        <v>165</v>
      </c>
      <c r="D975" t="s">
        <v>134</v>
      </c>
      <c r="E975" t="s">
        <v>166</v>
      </c>
      <c r="F975" s="7">
        <v>1005050200</v>
      </c>
      <c r="G975" t="str">
        <f>VLOOKUP(F975,'группы товаров'!$A$1:$C$88,2,0)</f>
        <v>Серебрянный шедевр</v>
      </c>
      <c r="H975" t="str">
        <f>VLOOKUP(Таблица1[[#This Row],[Код товара]],Группа_Товаров,3,0)</f>
        <v>Помадка</v>
      </c>
      <c r="I975" t="s">
        <v>8</v>
      </c>
      <c r="J975">
        <v>3.3</v>
      </c>
      <c r="K975" s="6">
        <v>545.37890000000004</v>
      </c>
      <c r="L975" s="6">
        <v>620.62</v>
      </c>
      <c r="M975" s="23">
        <f>Таблица1[[#This Row],[Сумма в ценах продажи]]-Таблица1[[#This Row],[Сумма в ценах закупки]]</f>
        <v>75.24109999999996</v>
      </c>
    </row>
    <row r="976" spans="1:13" hidden="1" x14ac:dyDescent="0.3">
      <c r="A976" s="16">
        <v>42950</v>
      </c>
      <c r="B976" t="s">
        <v>13</v>
      </c>
      <c r="C976" t="s">
        <v>242</v>
      </c>
      <c r="D976" t="s">
        <v>134</v>
      </c>
      <c r="E976" t="s">
        <v>243</v>
      </c>
      <c r="F976" s="7">
        <v>1005052700</v>
      </c>
      <c r="G976" t="str">
        <f>VLOOKUP(F976,'группы товаров'!$A$1:$C$88,2,0)</f>
        <v>Желе черники</v>
      </c>
      <c r="H976" t="str">
        <f>VLOOKUP(Таблица1[[#This Row],[Код товара]],Группа_Товаров,3,0)</f>
        <v>Помадка</v>
      </c>
      <c r="I976" t="s">
        <v>8</v>
      </c>
      <c r="J976">
        <v>2.5</v>
      </c>
      <c r="K976" s="6">
        <v>341.09219999999999</v>
      </c>
      <c r="L976" s="6">
        <v>417.15</v>
      </c>
      <c r="M976" s="23">
        <f>Таблица1[[#This Row],[Сумма в ценах продажи]]-Таблица1[[#This Row],[Сумма в ценах закупки]]</f>
        <v>76.057799999999986</v>
      </c>
    </row>
    <row r="977" spans="1:13" hidden="1" x14ac:dyDescent="0.3">
      <c r="A977" s="16">
        <v>42950</v>
      </c>
      <c r="B977" t="s">
        <v>9</v>
      </c>
      <c r="C977" t="s">
        <v>307</v>
      </c>
      <c r="D977" t="s">
        <v>147</v>
      </c>
      <c r="E977" t="s">
        <v>462</v>
      </c>
      <c r="F977" s="8">
        <v>1500001200</v>
      </c>
      <c r="G977" t="str">
        <f>VLOOKUP(F977,'группы товаров'!$A$1:$C$88,2,0)</f>
        <v>Рулет клубника-крем</v>
      </c>
      <c r="H977" t="str">
        <f>VLOOKUP(Таблица1[[#This Row],[Код товара]],Группа_Товаров,3,0)</f>
        <v>Бисквиты</v>
      </c>
      <c r="I977" t="s">
        <v>8</v>
      </c>
      <c r="J977">
        <v>5</v>
      </c>
      <c r="K977" s="6">
        <v>581.85</v>
      </c>
      <c r="L977" s="6">
        <v>658.75</v>
      </c>
      <c r="M977" s="23">
        <f>Таблица1[[#This Row],[Сумма в ценах продажи]]-Таблица1[[#This Row],[Сумма в ценах закупки]]</f>
        <v>76.899999999999977</v>
      </c>
    </row>
    <row r="978" spans="1:13" hidden="1" x14ac:dyDescent="0.3">
      <c r="A978" s="16">
        <v>42950</v>
      </c>
      <c r="B978" t="s">
        <v>12</v>
      </c>
      <c r="C978" t="s">
        <v>179</v>
      </c>
      <c r="D978" t="s">
        <v>131</v>
      </c>
      <c r="E978" t="s">
        <v>180</v>
      </c>
      <c r="F978" s="7">
        <v>270300</v>
      </c>
      <c r="G978" t="str">
        <f>VLOOKUP(F978,'группы товаров'!$A$1:$C$88,2,0)</f>
        <v xml:space="preserve">Шипучка лимонад </v>
      </c>
      <c r="H978" t="str">
        <f>VLOOKUP(Таблица1[[#This Row],[Код товара]],Группа_Товаров,3,0)</f>
        <v>Леденцовая</v>
      </c>
      <c r="I978" t="s">
        <v>8</v>
      </c>
      <c r="J978">
        <v>2.5</v>
      </c>
      <c r="K978" s="6">
        <v>341.09219999999999</v>
      </c>
      <c r="L978" s="6">
        <v>425.5</v>
      </c>
      <c r="M978" s="23">
        <f>Таблица1[[#This Row],[Сумма в ценах продажи]]-Таблица1[[#This Row],[Сумма в ценах закупки]]</f>
        <v>84.407800000000009</v>
      </c>
    </row>
    <row r="979" spans="1:13" hidden="1" x14ac:dyDescent="0.3">
      <c r="A979" s="16">
        <v>42950</v>
      </c>
      <c r="B979" t="s">
        <v>9</v>
      </c>
      <c r="C979" t="s">
        <v>226</v>
      </c>
      <c r="D979" t="s">
        <v>134</v>
      </c>
      <c r="E979" t="s">
        <v>227</v>
      </c>
      <c r="F979" s="7">
        <v>1005244000</v>
      </c>
      <c r="G979" t="str">
        <f>VLOOKUP(F979,'группы товаров'!$A$1:$C$88,2,0)</f>
        <v>Кофейные</v>
      </c>
      <c r="H979" t="str">
        <f>VLOOKUP(Таблица1[[#This Row],[Код товара]],Группа_Товаров,3,0)</f>
        <v>Кремовые</v>
      </c>
      <c r="I979" t="s">
        <v>8</v>
      </c>
      <c r="J979">
        <v>10</v>
      </c>
      <c r="K979" s="6">
        <v>776.221</v>
      </c>
      <c r="L979" s="6">
        <v>889.6</v>
      </c>
      <c r="M979" s="23">
        <f>Таблица1[[#This Row],[Сумма в ценах продажи]]-Таблица1[[#This Row],[Сумма в ценах закупки]]</f>
        <v>113.37900000000002</v>
      </c>
    </row>
    <row r="980" spans="1:13" hidden="1" x14ac:dyDescent="0.3">
      <c r="A980" s="16">
        <v>42950</v>
      </c>
      <c r="B980" t="s">
        <v>7</v>
      </c>
      <c r="C980" t="s">
        <v>181</v>
      </c>
      <c r="D980" t="s">
        <v>134</v>
      </c>
      <c r="E980" t="s">
        <v>182</v>
      </c>
      <c r="F980" s="7">
        <v>1005052800</v>
      </c>
      <c r="G980" t="str">
        <f>VLOOKUP(F980,'группы товаров'!$A$1:$C$88,2,0)</f>
        <v>Желе барбариса</v>
      </c>
      <c r="H980" t="str">
        <f>VLOOKUP(Таблица1[[#This Row],[Код товара]],Группа_Товаров,3,0)</f>
        <v>Помадка</v>
      </c>
      <c r="I980" t="s">
        <v>8</v>
      </c>
      <c r="J980">
        <v>4</v>
      </c>
      <c r="K980" s="6">
        <v>858.4</v>
      </c>
      <c r="L980" s="6">
        <v>976.8</v>
      </c>
      <c r="M980" s="23">
        <f>Таблица1[[#This Row],[Сумма в ценах продажи]]-Таблица1[[#This Row],[Сумма в ценах закупки]]</f>
        <v>118.39999999999998</v>
      </c>
    </row>
    <row r="981" spans="1:13" hidden="1" x14ac:dyDescent="0.3">
      <c r="A981" s="16">
        <v>42950</v>
      </c>
      <c r="B981" t="s">
        <v>13</v>
      </c>
      <c r="C981" t="s">
        <v>246</v>
      </c>
      <c r="D981" t="s">
        <v>156</v>
      </c>
      <c r="E981" t="s">
        <v>247</v>
      </c>
      <c r="F981" s="5">
        <v>1005274600</v>
      </c>
      <c r="G981" t="str">
        <f>VLOOKUP(F981,'группы товаров'!$A$1:$C$88,2,0)</f>
        <v>Какао со сливками</v>
      </c>
      <c r="H981" t="str">
        <f>VLOOKUP(Таблица1[[#This Row],[Код товара]],Группа_Товаров,3,0)</f>
        <v>Кремовые</v>
      </c>
      <c r="I981" t="s">
        <v>8</v>
      </c>
      <c r="J981">
        <v>3.5</v>
      </c>
      <c r="K981" s="6">
        <v>684.38120000000004</v>
      </c>
      <c r="L981" s="6">
        <v>808.95500000000004</v>
      </c>
      <c r="M981" s="23">
        <f>Таблица1[[#This Row],[Сумма в ценах продажи]]-Таблица1[[#This Row],[Сумма в ценах закупки]]</f>
        <v>124.57380000000001</v>
      </c>
    </row>
    <row r="982" spans="1:13" hidden="1" x14ac:dyDescent="0.3">
      <c r="A982" s="16">
        <v>42950</v>
      </c>
      <c r="B982" t="s">
        <v>9</v>
      </c>
      <c r="C982" t="s">
        <v>262</v>
      </c>
      <c r="D982" t="s">
        <v>134</v>
      </c>
      <c r="E982" t="s">
        <v>263</v>
      </c>
      <c r="F982" s="7">
        <v>280500</v>
      </c>
      <c r="G982" t="str">
        <f>VLOOKUP(F982,'группы товаров'!$A$1:$C$88,2,0)</f>
        <v>Шипучка микс</v>
      </c>
      <c r="H982" t="str">
        <f>VLOOKUP(Таблица1[[#This Row],[Код товара]],Группа_Товаров,3,0)</f>
        <v>Леденцовая</v>
      </c>
      <c r="I982" t="s">
        <v>8</v>
      </c>
      <c r="J982">
        <v>15</v>
      </c>
      <c r="K982" s="6">
        <v>897.8</v>
      </c>
      <c r="L982" s="6">
        <v>1030.5</v>
      </c>
      <c r="M982" s="23">
        <f>Таблица1[[#This Row],[Сумма в ценах продажи]]-Таблица1[[#This Row],[Сумма в ценах закупки]]</f>
        <v>132.70000000000005</v>
      </c>
    </row>
    <row r="983" spans="1:13" hidden="1" x14ac:dyDescent="0.3">
      <c r="A983" s="16">
        <v>42950</v>
      </c>
      <c r="B983" t="s">
        <v>9</v>
      </c>
      <c r="C983" t="s">
        <v>133</v>
      </c>
      <c r="D983" t="s">
        <v>134</v>
      </c>
      <c r="E983" t="s">
        <v>135</v>
      </c>
      <c r="F983" s="7">
        <v>1005212101</v>
      </c>
      <c r="G983" t="str">
        <f>VLOOKUP(F983,'группы товаров'!$A$1:$C$88,2,0)</f>
        <v>Зеленый петушок</v>
      </c>
      <c r="H983" t="str">
        <f>VLOOKUP(Таблица1[[#This Row],[Код товара]],Группа_Товаров,3,0)</f>
        <v>Вафельные</v>
      </c>
      <c r="I983" t="s">
        <v>8</v>
      </c>
      <c r="J983">
        <v>10</v>
      </c>
      <c r="K983" s="6">
        <v>1183.559</v>
      </c>
      <c r="L983" s="6">
        <v>1317.5</v>
      </c>
      <c r="M983" s="23">
        <f>Таблица1[[#This Row],[Сумма в ценах продажи]]-Таблица1[[#This Row],[Сумма в ценах закупки]]</f>
        <v>133.94100000000003</v>
      </c>
    </row>
    <row r="984" spans="1:13" hidden="1" x14ac:dyDescent="0.3">
      <c r="A984" s="16">
        <v>42950</v>
      </c>
      <c r="B984" t="s">
        <v>9</v>
      </c>
      <c r="C984" t="s">
        <v>282</v>
      </c>
      <c r="D984" t="s">
        <v>134</v>
      </c>
      <c r="E984" t="s">
        <v>283</v>
      </c>
      <c r="F984" s="5">
        <v>1005201000</v>
      </c>
      <c r="G984" t="str">
        <f>VLOOKUP(F984,'группы товаров'!$A$1:$C$88,2,0)</f>
        <v xml:space="preserve"> крем-шоколад </v>
      </c>
      <c r="H984" t="str">
        <f>VLOOKUP(Таблица1[[#This Row],[Код товара]],Группа_Товаров,3,0)</f>
        <v>Вафельные</v>
      </c>
      <c r="I984" t="s">
        <v>8</v>
      </c>
      <c r="J984">
        <v>6</v>
      </c>
      <c r="K984" s="6">
        <v>994.62120000000004</v>
      </c>
      <c r="L984" s="6">
        <v>1191.3</v>
      </c>
      <c r="M984" s="23">
        <f>Таблица1[[#This Row],[Сумма в ценах продажи]]-Таблица1[[#This Row],[Сумма в ценах закупки]]</f>
        <v>196.67879999999991</v>
      </c>
    </row>
    <row r="985" spans="1:13" hidden="1" x14ac:dyDescent="0.3">
      <c r="A985" s="16">
        <v>42950</v>
      </c>
      <c r="B985" t="s">
        <v>9</v>
      </c>
      <c r="C985" t="s">
        <v>432</v>
      </c>
      <c r="D985" t="s">
        <v>147</v>
      </c>
      <c r="E985" t="s">
        <v>433</v>
      </c>
      <c r="F985" s="8">
        <v>210100</v>
      </c>
      <c r="G985" t="str">
        <f>VLOOKUP(F985,'группы товаров'!$A$1:$C$88,2,0)</f>
        <v>Сливки-малина</v>
      </c>
      <c r="H985" t="str">
        <f>VLOOKUP(Таблица1[[#This Row],[Код товара]],Группа_Товаров,3,0)</f>
        <v>Отливная</v>
      </c>
      <c r="I985" t="s">
        <v>8</v>
      </c>
      <c r="J985">
        <v>10</v>
      </c>
      <c r="K985" s="6">
        <v>1379.2630000000001</v>
      </c>
      <c r="L985" s="6">
        <v>1605.7</v>
      </c>
      <c r="M985" s="23">
        <f>Таблица1[[#This Row],[Сумма в ценах продажи]]-Таблица1[[#This Row],[Сумма в ценах закупки]]</f>
        <v>226.4369999999999</v>
      </c>
    </row>
    <row r="986" spans="1:13" hidden="1" x14ac:dyDescent="0.3">
      <c r="A986" s="16">
        <v>42949</v>
      </c>
      <c r="B986" t="s">
        <v>9</v>
      </c>
      <c r="C986" t="s">
        <v>254</v>
      </c>
      <c r="D986" t="s">
        <v>131</v>
      </c>
      <c r="E986" t="s">
        <v>255</v>
      </c>
      <c r="F986" s="5">
        <v>5162402</v>
      </c>
      <c r="G986" t="str">
        <f>VLOOKUP(F986,'группы товаров'!$A$1:$C$88,2,0)</f>
        <v>Лимонно-апельсиновый</v>
      </c>
      <c r="H986" t="str">
        <f>VLOOKUP(Таблица1[[#This Row],[Код товара]],Группа_Товаров,3,0)</f>
        <v>Отливная</v>
      </c>
      <c r="I986" t="s">
        <v>8</v>
      </c>
      <c r="J986">
        <v>3.2</v>
      </c>
      <c r="K986" s="6">
        <v>256.55600000000004</v>
      </c>
      <c r="L986" s="6">
        <v>303.60000000000002</v>
      </c>
      <c r="M986" s="23">
        <f>Таблица1[[#This Row],[Сумма в ценах продажи]]-Таблица1[[#This Row],[Сумма в ценах закупки]]</f>
        <v>47.043999999999983</v>
      </c>
    </row>
    <row r="987" spans="1:13" hidden="1" x14ac:dyDescent="0.3">
      <c r="A987" s="16">
        <v>42949</v>
      </c>
      <c r="B987" t="s">
        <v>9</v>
      </c>
      <c r="C987" t="s">
        <v>130</v>
      </c>
      <c r="D987" t="s">
        <v>131</v>
      </c>
      <c r="E987" t="s">
        <v>132</v>
      </c>
      <c r="F987" s="7">
        <v>1005052700</v>
      </c>
      <c r="G987" t="str">
        <f>VLOOKUP(F987,'группы товаров'!$A$1:$C$88,2,0)</f>
        <v>Желе черники</v>
      </c>
      <c r="H987" t="str">
        <f>VLOOKUP(Таблица1[[#This Row],[Код товара]],Группа_Товаров,3,0)</f>
        <v>Помадка</v>
      </c>
      <c r="I987" t="s">
        <v>8</v>
      </c>
      <c r="J987">
        <v>3</v>
      </c>
      <c r="K987" s="6">
        <v>286.0788</v>
      </c>
      <c r="L987" s="6">
        <v>335.25</v>
      </c>
      <c r="M987" s="23">
        <f>Таблица1[[#This Row],[Сумма в ценах продажи]]-Таблица1[[#This Row],[Сумма в ценах закупки]]</f>
        <v>49.171199999999999</v>
      </c>
    </row>
    <row r="988" spans="1:13" hidden="1" x14ac:dyDescent="0.3">
      <c r="A988" s="16">
        <v>42949</v>
      </c>
      <c r="B988" t="s">
        <v>9</v>
      </c>
      <c r="C988" t="s">
        <v>258</v>
      </c>
      <c r="D988" t="s">
        <v>134</v>
      </c>
      <c r="E988" t="s">
        <v>259</v>
      </c>
      <c r="F988" s="5">
        <v>1005040600</v>
      </c>
      <c r="G988" t="str">
        <f>VLOOKUP(F988,'группы товаров'!$A$1:$C$88,2,0)</f>
        <v xml:space="preserve">Морская звезда </v>
      </c>
      <c r="H988" t="str">
        <f>VLOOKUP(Таблица1[[#This Row],[Код товара]],Группа_Товаров,3,0)</f>
        <v>Глазированные</v>
      </c>
      <c r="I988" t="s">
        <v>8</v>
      </c>
      <c r="J988">
        <v>6</v>
      </c>
      <c r="K988" s="6">
        <v>429.3</v>
      </c>
      <c r="L988" s="6">
        <v>488.22</v>
      </c>
      <c r="M988" s="23">
        <f>Таблица1[[#This Row],[Сумма в ценах продажи]]-Таблица1[[#This Row],[Сумма в ценах закупки]]</f>
        <v>58.920000000000016</v>
      </c>
    </row>
    <row r="989" spans="1:13" hidden="1" x14ac:dyDescent="0.3">
      <c r="A989" s="16">
        <v>42949</v>
      </c>
      <c r="B989" t="s">
        <v>11</v>
      </c>
      <c r="C989" t="s">
        <v>153</v>
      </c>
      <c r="D989" t="s">
        <v>134</v>
      </c>
      <c r="E989" t="s">
        <v>154</v>
      </c>
      <c r="F989" s="7">
        <v>251000</v>
      </c>
      <c r="G989" t="str">
        <f>VLOOKUP(F989,'группы товаров'!$A$1:$C$88,2,0)</f>
        <v>Стеклышки микс</v>
      </c>
      <c r="H989" t="str">
        <f>VLOOKUP(Таблица1[[#This Row],[Код товара]],Группа_Товаров,3,0)</f>
        <v>Отливная</v>
      </c>
      <c r="I989" t="s">
        <v>8</v>
      </c>
      <c r="J989">
        <v>1.248</v>
      </c>
      <c r="K989" s="6">
        <v>457.92</v>
      </c>
      <c r="L989" s="6">
        <v>517.4</v>
      </c>
      <c r="M989" s="23">
        <f>Таблица1[[#This Row],[Сумма в ценах продажи]]-Таблица1[[#This Row],[Сумма в ценах закупки]]</f>
        <v>59.479999999999961</v>
      </c>
    </row>
    <row r="990" spans="1:13" hidden="1" x14ac:dyDescent="0.3">
      <c r="A990" s="16">
        <v>42949</v>
      </c>
      <c r="B990" t="s">
        <v>9</v>
      </c>
      <c r="C990" t="s">
        <v>133</v>
      </c>
      <c r="D990" t="s">
        <v>134</v>
      </c>
      <c r="E990" t="s">
        <v>135</v>
      </c>
      <c r="F990" s="7">
        <v>5162402</v>
      </c>
      <c r="G990" t="str">
        <f>VLOOKUP(F990,'группы товаров'!$A$1:$C$88,2,0)</f>
        <v>Лимонно-апельсиновый</v>
      </c>
      <c r="H990" t="str">
        <f>VLOOKUP(Таблица1[[#This Row],[Код товара]],Группа_Товаров,3,0)</f>
        <v>Отливная</v>
      </c>
      <c r="I990" t="s">
        <v>8</v>
      </c>
      <c r="J990">
        <v>3.3</v>
      </c>
      <c r="K990" s="6">
        <v>460.22130000000004</v>
      </c>
      <c r="L990" s="6">
        <v>525.14</v>
      </c>
      <c r="M990" s="23">
        <f>Таблица1[[#This Row],[Сумма в ценах продажи]]-Таблица1[[#This Row],[Сумма в ценах закупки]]</f>
        <v>64.918699999999944</v>
      </c>
    </row>
    <row r="991" spans="1:13" hidden="1" x14ac:dyDescent="0.3">
      <c r="A991" s="16">
        <v>42949</v>
      </c>
      <c r="B991" t="s">
        <v>9</v>
      </c>
      <c r="C991" t="s">
        <v>191</v>
      </c>
      <c r="D991" t="s">
        <v>156</v>
      </c>
      <c r="E991" t="s">
        <v>192</v>
      </c>
      <c r="F991" s="7">
        <v>1005050200</v>
      </c>
      <c r="G991" t="str">
        <f>VLOOKUP(F991,'группы товаров'!$A$1:$C$88,2,0)</f>
        <v>Серебрянный шедевр</v>
      </c>
      <c r="H991" t="str">
        <f>VLOOKUP(Таблица1[[#This Row],[Код товара]],Группа_Товаров,3,0)</f>
        <v>Помадка</v>
      </c>
      <c r="I991" t="s">
        <v>8</v>
      </c>
      <c r="J991">
        <v>1.92</v>
      </c>
      <c r="K991" s="6">
        <v>465.625</v>
      </c>
      <c r="L991" s="6">
        <v>531.70000000000005</v>
      </c>
      <c r="M991" s="23">
        <f>Таблица1[[#This Row],[Сумма в ценах продажи]]-Таблица1[[#This Row],[Сумма в ценах закупки]]</f>
        <v>66.075000000000045</v>
      </c>
    </row>
    <row r="992" spans="1:13" hidden="1" x14ac:dyDescent="0.3">
      <c r="A992" s="16">
        <v>42949</v>
      </c>
      <c r="B992" t="s">
        <v>11</v>
      </c>
      <c r="C992" t="s">
        <v>158</v>
      </c>
      <c r="D992" t="s">
        <v>156</v>
      </c>
      <c r="E992" t="s">
        <v>159</v>
      </c>
      <c r="F992" s="8">
        <v>1500000201</v>
      </c>
      <c r="G992" t="str">
        <f>VLOOKUP(F992,'группы товаров'!$A$1:$C$88,2,0)</f>
        <v>Рулет капучино</v>
      </c>
      <c r="H992" t="str">
        <f>VLOOKUP(Таблица1[[#This Row],[Код товара]],Группа_Товаров,3,0)</f>
        <v>Бисквиты</v>
      </c>
      <c r="I992" t="s">
        <v>8</v>
      </c>
      <c r="J992">
        <v>5</v>
      </c>
      <c r="K992" s="6">
        <v>581.91600000000005</v>
      </c>
      <c r="L992" s="6">
        <v>654.5</v>
      </c>
      <c r="M992" s="23">
        <f>Таблица1[[#This Row],[Сумма в ценах продажи]]-Таблица1[[#This Row],[Сумма в ценах закупки]]</f>
        <v>72.583999999999946</v>
      </c>
    </row>
    <row r="993" spans="1:13" hidden="1" x14ac:dyDescent="0.3">
      <c r="A993" s="16">
        <v>42949</v>
      </c>
      <c r="B993" t="s">
        <v>9</v>
      </c>
      <c r="C993" t="s">
        <v>199</v>
      </c>
      <c r="D993" t="s">
        <v>134</v>
      </c>
      <c r="E993" t="s">
        <v>200</v>
      </c>
      <c r="F993" s="7">
        <v>1005244000</v>
      </c>
      <c r="G993" t="str">
        <f>VLOOKUP(F993,'группы товаров'!$A$1:$C$88,2,0)</f>
        <v>Кофейные</v>
      </c>
      <c r="H993" t="str">
        <f>VLOOKUP(Таблица1[[#This Row],[Код товара]],Группа_Товаров,3,0)</f>
        <v>Кремовые</v>
      </c>
      <c r="I993" t="s">
        <v>8</v>
      </c>
      <c r="J993">
        <v>1.96</v>
      </c>
      <c r="K993" s="6">
        <v>561.85400000000004</v>
      </c>
      <c r="L993" s="6">
        <v>640.1</v>
      </c>
      <c r="M993" s="23">
        <f>Таблица1[[#This Row],[Сумма в ценах продажи]]-Таблица1[[#This Row],[Сумма в ценах закупки]]</f>
        <v>78.245999999999981</v>
      </c>
    </row>
    <row r="994" spans="1:13" hidden="1" x14ac:dyDescent="0.3">
      <c r="A994" s="16">
        <v>42949</v>
      </c>
      <c r="B994" t="s">
        <v>11</v>
      </c>
      <c r="C994" t="s">
        <v>177</v>
      </c>
      <c r="D994" t="s">
        <v>131</v>
      </c>
      <c r="E994" t="s">
        <v>178</v>
      </c>
      <c r="F994" s="7">
        <v>15000</v>
      </c>
      <c r="G994" t="str">
        <f>VLOOKUP(F994,'группы товаров'!$A$1:$C$88,2,0)</f>
        <v>Цитрусовый коктейль</v>
      </c>
      <c r="H994" t="str">
        <f>VLOOKUP(Таблица1[[#This Row],[Код товара]],Группа_Товаров,3,0)</f>
        <v>Отливная</v>
      </c>
      <c r="I994" t="s">
        <v>8</v>
      </c>
      <c r="J994">
        <v>2.2999999999999998</v>
      </c>
      <c r="K994" s="6">
        <v>658.21300000000008</v>
      </c>
      <c r="L994" s="6">
        <v>744</v>
      </c>
      <c r="M994" s="23">
        <f>Таблица1[[#This Row],[Сумма в ценах продажи]]-Таблица1[[#This Row],[Сумма в ценах закупки]]</f>
        <v>85.786999999999921</v>
      </c>
    </row>
    <row r="995" spans="1:13" hidden="1" x14ac:dyDescent="0.3">
      <c r="A995" s="16">
        <v>42949</v>
      </c>
      <c r="B995" t="s">
        <v>9</v>
      </c>
      <c r="C995" t="s">
        <v>210</v>
      </c>
      <c r="D995" t="s">
        <v>156</v>
      </c>
      <c r="E995" t="s">
        <v>211</v>
      </c>
      <c r="F995" s="7">
        <v>270300</v>
      </c>
      <c r="G995" t="str">
        <f>VLOOKUP(F995,'группы товаров'!$A$1:$C$88,2,0)</f>
        <v xml:space="preserve">Шипучка лимонад </v>
      </c>
      <c r="H995" t="str">
        <f>VLOOKUP(Таблица1[[#This Row],[Код товара]],Группа_Товаров,3,0)</f>
        <v>Леденцовая</v>
      </c>
      <c r="I995" t="s">
        <v>8</v>
      </c>
      <c r="J995">
        <v>2.2999999999999998</v>
      </c>
      <c r="K995" s="6">
        <v>658.21300000000008</v>
      </c>
      <c r="L995" s="6">
        <v>748.7</v>
      </c>
      <c r="M995" s="23">
        <f>Таблица1[[#This Row],[Сумма в ценах продажи]]-Таблица1[[#This Row],[Сумма в ценах закупки]]</f>
        <v>90.486999999999966</v>
      </c>
    </row>
    <row r="996" spans="1:13" hidden="1" x14ac:dyDescent="0.3">
      <c r="A996" s="16">
        <v>42949</v>
      </c>
      <c r="B996" t="s">
        <v>11</v>
      </c>
      <c r="C996" t="s">
        <v>228</v>
      </c>
      <c r="D996" t="s">
        <v>134</v>
      </c>
      <c r="E996" t="s">
        <v>229</v>
      </c>
      <c r="F996" s="8">
        <v>210100</v>
      </c>
      <c r="G996" t="str">
        <f>VLOOKUP(F996,'группы товаров'!$A$1:$C$88,2,0)</f>
        <v>Сливки-малина</v>
      </c>
      <c r="H996" t="str">
        <f>VLOOKUP(Таблица1[[#This Row],[Код товара]],Группа_Товаров,3,0)</f>
        <v>Отливная</v>
      </c>
      <c r="I996" t="s">
        <v>8</v>
      </c>
      <c r="J996">
        <v>3.01</v>
      </c>
      <c r="K996" s="6">
        <v>747.81</v>
      </c>
      <c r="L996" s="6">
        <v>844.9</v>
      </c>
      <c r="M996" s="23">
        <f>Таблица1[[#This Row],[Сумма в ценах продажи]]-Таблица1[[#This Row],[Сумма в ценах закупки]]</f>
        <v>97.090000000000032</v>
      </c>
    </row>
    <row r="997" spans="1:13" hidden="1" x14ac:dyDescent="0.3">
      <c r="A997" s="16">
        <v>42949</v>
      </c>
      <c r="B997" t="s">
        <v>9</v>
      </c>
      <c r="C997" t="s">
        <v>280</v>
      </c>
      <c r="D997" t="s">
        <v>134</v>
      </c>
      <c r="E997" t="s">
        <v>281</v>
      </c>
      <c r="F997" s="5">
        <v>1005274300</v>
      </c>
      <c r="G997" t="str">
        <f>VLOOKUP(F997,'группы товаров'!$A$1:$C$88,2,0)</f>
        <v>Миндальные</v>
      </c>
      <c r="H997" t="str">
        <f>VLOOKUP(Таблица1[[#This Row],[Код товара]],Группа_Товаров,3,0)</f>
        <v>Кремовые</v>
      </c>
      <c r="I997" t="s">
        <v>8</v>
      </c>
      <c r="J997">
        <v>3.5</v>
      </c>
      <c r="K997" s="6">
        <v>680.29640000000006</v>
      </c>
      <c r="L997" s="6">
        <v>778.43499999999995</v>
      </c>
      <c r="M997" s="23">
        <f>Таблица1[[#This Row],[Сумма в ценах продажи]]-Таблица1[[#This Row],[Сумма в ценах закупки]]</f>
        <v>98.138599999999883</v>
      </c>
    </row>
    <row r="998" spans="1:13" hidden="1" x14ac:dyDescent="0.3">
      <c r="A998" s="16">
        <v>42949</v>
      </c>
      <c r="B998" t="s">
        <v>12</v>
      </c>
      <c r="C998" t="s">
        <v>158</v>
      </c>
      <c r="D998" t="s">
        <v>156</v>
      </c>
      <c r="E998" t="s">
        <v>159</v>
      </c>
      <c r="F998" s="7">
        <v>1005050000</v>
      </c>
      <c r="G998" t="str">
        <f>VLOOKUP(F998,'группы товаров'!$A$1:$C$88,2,0)</f>
        <v>Золотой орех</v>
      </c>
      <c r="H998" t="str">
        <f>VLOOKUP(Таблица1[[#This Row],[Код товара]],Группа_Товаров,3,0)</f>
        <v>Помадка</v>
      </c>
      <c r="I998" t="s">
        <v>8</v>
      </c>
      <c r="J998">
        <v>3.5</v>
      </c>
      <c r="K998" s="6">
        <v>280.73680000000002</v>
      </c>
      <c r="L998" s="6">
        <v>382.97</v>
      </c>
      <c r="M998" s="23">
        <f>Таблица1[[#This Row],[Сумма в ценах продажи]]-Таблица1[[#This Row],[Сумма в ценах закупки]]</f>
        <v>102.23320000000001</v>
      </c>
    </row>
    <row r="999" spans="1:13" hidden="1" x14ac:dyDescent="0.3">
      <c r="A999" s="16">
        <v>42949</v>
      </c>
      <c r="B999" t="s">
        <v>9</v>
      </c>
      <c r="C999" t="s">
        <v>179</v>
      </c>
      <c r="D999" t="s">
        <v>131</v>
      </c>
      <c r="E999" t="s">
        <v>180</v>
      </c>
      <c r="F999" s="7">
        <v>270300</v>
      </c>
      <c r="G999" t="str">
        <f>VLOOKUP(F999,'группы товаров'!$A$1:$C$88,2,0)</f>
        <v xml:space="preserve">Шипучка лимонад </v>
      </c>
      <c r="H999" t="str">
        <f>VLOOKUP(Таблица1[[#This Row],[Код товара]],Группа_Товаров,3,0)</f>
        <v>Леденцовая</v>
      </c>
      <c r="I999" t="s">
        <v>8</v>
      </c>
      <c r="J999">
        <v>8.6999999999999993</v>
      </c>
      <c r="K999" s="6">
        <v>813.24700000000007</v>
      </c>
      <c r="L999" s="6">
        <v>924.98400000000004</v>
      </c>
      <c r="M999" s="23">
        <f>Таблица1[[#This Row],[Сумма в ценах продажи]]-Таблица1[[#This Row],[Сумма в ценах закупки]]</f>
        <v>111.73699999999997</v>
      </c>
    </row>
    <row r="1000" spans="1:13" hidden="1" x14ac:dyDescent="0.3">
      <c r="A1000" s="16">
        <v>42949</v>
      </c>
      <c r="B1000" t="s">
        <v>9</v>
      </c>
      <c r="C1000" t="s">
        <v>272</v>
      </c>
      <c r="D1000" t="s">
        <v>156</v>
      </c>
      <c r="E1000" t="s">
        <v>273</v>
      </c>
      <c r="F1000" s="7">
        <v>1005201000</v>
      </c>
      <c r="G1000" t="str">
        <f>VLOOKUP(F1000,'группы товаров'!$A$1:$C$88,2,0)</f>
        <v xml:space="preserve"> крем-шоколад </v>
      </c>
      <c r="H1000" t="str">
        <f>VLOOKUP(Таблица1[[#This Row],[Код товара]],Группа_Товаров,3,0)</f>
        <v>Вафельные</v>
      </c>
      <c r="I1000" t="s">
        <v>8</v>
      </c>
      <c r="J1000">
        <v>4</v>
      </c>
      <c r="K1000" s="6">
        <v>820</v>
      </c>
      <c r="L1000" s="6">
        <v>933.2</v>
      </c>
      <c r="M1000" s="23">
        <f>Таблица1[[#This Row],[Сумма в ценах продажи]]-Таблица1[[#This Row],[Сумма в ценах закупки]]</f>
        <v>113.20000000000005</v>
      </c>
    </row>
    <row r="1001" spans="1:13" hidden="1" x14ac:dyDescent="0.3">
      <c r="A1001" s="16">
        <v>42949</v>
      </c>
      <c r="B1001" t="s">
        <v>7</v>
      </c>
      <c r="C1001" t="s">
        <v>185</v>
      </c>
      <c r="D1001" t="s">
        <v>134</v>
      </c>
      <c r="E1001" t="s">
        <v>186</v>
      </c>
      <c r="F1001" s="7">
        <v>1005052600</v>
      </c>
      <c r="G1001" t="str">
        <f>VLOOKUP(F1001,'группы товаров'!$A$1:$C$88,2,0)</f>
        <v>Желе апельсина</v>
      </c>
      <c r="H1001" t="str">
        <f>VLOOKUP(Таблица1[[#This Row],[Код товара]],Группа_Товаров,3,0)</f>
        <v>Помадка</v>
      </c>
      <c r="I1001" t="s">
        <v>8</v>
      </c>
      <c r="J1001">
        <v>16</v>
      </c>
      <c r="K1001" s="6">
        <v>854.76800000000003</v>
      </c>
      <c r="L1001" s="6">
        <v>968.48</v>
      </c>
      <c r="M1001" s="23">
        <f>Таблица1[[#This Row],[Сумма в ценах продажи]]-Таблица1[[#This Row],[Сумма в ценах закупки]]</f>
        <v>113.71199999999999</v>
      </c>
    </row>
    <row r="1002" spans="1:13" hidden="1" x14ac:dyDescent="0.3">
      <c r="A1002" s="16">
        <v>42949</v>
      </c>
      <c r="B1002" t="s">
        <v>9</v>
      </c>
      <c r="C1002" t="s">
        <v>222</v>
      </c>
      <c r="D1002" t="s">
        <v>134</v>
      </c>
      <c r="E1002" t="s">
        <v>223</v>
      </c>
      <c r="F1002" s="7">
        <v>1005040600</v>
      </c>
      <c r="G1002" t="str">
        <f>VLOOKUP(F1002,'группы товаров'!$A$1:$C$88,2,0)</f>
        <v xml:space="preserve">Морская звезда </v>
      </c>
      <c r="H1002" t="str">
        <f>VLOOKUP(Таблица1[[#This Row],[Код товара]],Группа_Товаров,3,0)</f>
        <v>Глазированные</v>
      </c>
      <c r="I1002" t="s">
        <v>8</v>
      </c>
      <c r="J1002">
        <v>7.8</v>
      </c>
      <c r="K1002" s="6">
        <v>1100.96</v>
      </c>
      <c r="L1002" s="6">
        <v>1254</v>
      </c>
      <c r="M1002" s="23">
        <f>Таблица1[[#This Row],[Сумма в ценах продажи]]-Таблица1[[#This Row],[Сумма в ценах закупки]]</f>
        <v>153.03999999999996</v>
      </c>
    </row>
    <row r="1003" spans="1:13" hidden="1" x14ac:dyDescent="0.3">
      <c r="A1003" s="16">
        <v>42949</v>
      </c>
      <c r="B1003" t="s">
        <v>12</v>
      </c>
      <c r="C1003" t="s">
        <v>262</v>
      </c>
      <c r="D1003" t="s">
        <v>134</v>
      </c>
      <c r="E1003" t="s">
        <v>263</v>
      </c>
      <c r="F1003" s="7">
        <v>170100</v>
      </c>
      <c r="G1003" t="str">
        <f>VLOOKUP(F1003,'группы товаров'!$A$1:$C$88,2,0)</f>
        <v>Клюковка</v>
      </c>
      <c r="H1003" t="str">
        <f>VLOOKUP(Таблица1[[#This Row],[Код товара]],Группа_Товаров,3,0)</f>
        <v>Желейные</v>
      </c>
      <c r="I1003" t="s">
        <v>8</v>
      </c>
      <c r="J1003">
        <v>8</v>
      </c>
      <c r="K1003" s="6">
        <v>342.12080000000003</v>
      </c>
      <c r="L1003" s="6">
        <v>510.08</v>
      </c>
      <c r="M1003" s="23">
        <f>Таблица1[[#This Row],[Сумма в ценах продажи]]-Таблица1[[#This Row],[Сумма в ценах закупки]]</f>
        <v>167.95919999999995</v>
      </c>
    </row>
    <row r="1004" spans="1:13" hidden="1" x14ac:dyDescent="0.3">
      <c r="A1004" s="16">
        <v>42949</v>
      </c>
      <c r="B1004" t="s">
        <v>9</v>
      </c>
      <c r="C1004" t="s">
        <v>160</v>
      </c>
      <c r="D1004" t="s">
        <v>134</v>
      </c>
      <c r="E1004" t="s">
        <v>161</v>
      </c>
      <c r="F1004" s="7">
        <v>260200</v>
      </c>
      <c r="G1004" t="str">
        <f>VLOOKUP(F1004,'группы товаров'!$A$1:$C$88,2,0)</f>
        <v>Медовая дыня</v>
      </c>
      <c r="H1004" t="str">
        <f>VLOOKUP(Таблица1[[#This Row],[Код товара]],Группа_Товаров,3,0)</f>
        <v>Отливная</v>
      </c>
      <c r="I1004" t="s">
        <v>8</v>
      </c>
      <c r="J1004">
        <v>15</v>
      </c>
      <c r="K1004" s="6">
        <v>815.66</v>
      </c>
      <c r="L1004" s="6">
        <v>1030.5</v>
      </c>
      <c r="M1004" s="23">
        <f>Таблица1[[#This Row],[Сумма в ценах продажи]]-Таблица1[[#This Row],[Сумма в ценах закупки]]</f>
        <v>214.84000000000003</v>
      </c>
    </row>
    <row r="1005" spans="1:13" hidden="1" x14ac:dyDescent="0.3">
      <c r="A1005" s="16">
        <v>42949</v>
      </c>
      <c r="B1005" t="s">
        <v>9</v>
      </c>
      <c r="C1005" t="s">
        <v>220</v>
      </c>
      <c r="D1005" t="s">
        <v>134</v>
      </c>
      <c r="E1005" t="s">
        <v>221</v>
      </c>
      <c r="F1005" s="7">
        <v>1005300000</v>
      </c>
      <c r="G1005" t="str">
        <f>VLOOKUP(F1005,'группы товаров'!$A$1:$C$88,2,0)</f>
        <v>Нежные</v>
      </c>
      <c r="H1005" t="str">
        <f>VLOOKUP(Таблица1[[#This Row],[Код товара]],Группа_Товаров,3,0)</f>
        <v>Кремовые</v>
      </c>
      <c r="I1005" t="s">
        <v>8</v>
      </c>
      <c r="J1005">
        <v>5.6</v>
      </c>
      <c r="K1005" s="6">
        <v>547.74720000000002</v>
      </c>
      <c r="L1005" s="6">
        <v>856.24</v>
      </c>
      <c r="M1005" s="23">
        <f>Таблица1[[#This Row],[Сумма в ценах продажи]]-Таблица1[[#This Row],[Сумма в ценах закупки]]</f>
        <v>308.49279999999999</v>
      </c>
    </row>
    <row r="1006" spans="1:13" hidden="1" x14ac:dyDescent="0.3">
      <c r="A1006" s="16">
        <v>42949</v>
      </c>
      <c r="B1006" t="s">
        <v>11</v>
      </c>
      <c r="C1006" t="s">
        <v>140</v>
      </c>
      <c r="D1006" t="s">
        <v>134</v>
      </c>
      <c r="E1006" t="s">
        <v>141</v>
      </c>
      <c r="F1006" s="7">
        <v>5221000</v>
      </c>
      <c r="G1006" t="str">
        <f>VLOOKUP(F1006,'группы товаров'!$A$1:$C$88,2,0)</f>
        <v>Сливочно-творожный</v>
      </c>
      <c r="H1006" t="str">
        <f>VLOOKUP(Таблица1[[#This Row],[Код товара]],Группа_Товаров,3,0)</f>
        <v>Отливная</v>
      </c>
      <c r="I1006" t="s">
        <v>8</v>
      </c>
      <c r="J1006">
        <v>27.5</v>
      </c>
      <c r="K1006" s="6">
        <v>3792.9733000000001</v>
      </c>
      <c r="L1006" s="6">
        <v>4386.25</v>
      </c>
      <c r="M1006" s="23">
        <f>Таблица1[[#This Row],[Сумма в ценах продажи]]-Таблица1[[#This Row],[Сумма в ценах закупки]]</f>
        <v>593.27669999999989</v>
      </c>
    </row>
    <row r="1007" spans="1:13" hidden="1" x14ac:dyDescent="0.3">
      <c r="A1007" s="16">
        <v>42948</v>
      </c>
      <c r="B1007" t="s">
        <v>11</v>
      </c>
      <c r="C1007" t="s">
        <v>201</v>
      </c>
      <c r="D1007" t="s">
        <v>134</v>
      </c>
      <c r="E1007" t="s">
        <v>202</v>
      </c>
      <c r="F1007" s="7">
        <v>1005244300</v>
      </c>
      <c r="G1007" t="str">
        <f>VLOOKUP(F1007,'группы товаров'!$A$1:$C$88,2,0)</f>
        <v>Ореховые</v>
      </c>
      <c r="H1007" t="str">
        <f>VLOOKUP(Таблица1[[#This Row],[Код товара]],Группа_Товаров,3,0)</f>
        <v>Кремовые</v>
      </c>
      <c r="I1007" t="s">
        <v>8</v>
      </c>
      <c r="J1007">
        <v>2.5</v>
      </c>
      <c r="K1007" s="6">
        <v>305.27249999999998</v>
      </c>
      <c r="L1007" s="6">
        <v>344.875</v>
      </c>
      <c r="M1007" s="23">
        <f>Таблица1[[#This Row],[Сумма в ценах продажи]]-Таблица1[[#This Row],[Сумма в ценах закупки]]</f>
        <v>39.60250000000002</v>
      </c>
    </row>
    <row r="1008" spans="1:13" hidden="1" x14ac:dyDescent="0.3">
      <c r="A1008" s="16">
        <v>42948</v>
      </c>
      <c r="B1008" t="s">
        <v>9</v>
      </c>
      <c r="C1008" t="s">
        <v>228</v>
      </c>
      <c r="D1008" t="s">
        <v>134</v>
      </c>
      <c r="E1008" t="s">
        <v>229</v>
      </c>
      <c r="F1008" s="5">
        <v>1005050200</v>
      </c>
      <c r="G1008" t="str">
        <f>VLOOKUP(F1008,'группы товаров'!$A$1:$C$88,2,0)</f>
        <v>Серебрянный шедевр</v>
      </c>
      <c r="H1008" t="str">
        <f>VLOOKUP(Таблица1[[#This Row],[Код товара]],Группа_Товаров,3,0)</f>
        <v>Помадка</v>
      </c>
      <c r="I1008" t="s">
        <v>8</v>
      </c>
      <c r="J1008">
        <v>3.5</v>
      </c>
      <c r="K1008" s="6">
        <v>352.03100000000001</v>
      </c>
      <c r="L1008" s="6">
        <v>398.72</v>
      </c>
      <c r="M1008" s="23">
        <f>Таблица1[[#This Row],[Сумма в ценах продажи]]-Таблица1[[#This Row],[Сумма в ценах закупки]]</f>
        <v>46.689000000000021</v>
      </c>
    </row>
    <row r="1009" spans="1:13" hidden="1" x14ac:dyDescent="0.3">
      <c r="A1009" s="16">
        <v>42948</v>
      </c>
      <c r="B1009" t="s">
        <v>9</v>
      </c>
      <c r="C1009" t="s">
        <v>142</v>
      </c>
      <c r="D1009" t="s">
        <v>134</v>
      </c>
      <c r="E1009" t="s">
        <v>143</v>
      </c>
      <c r="F1009" s="5">
        <v>1005052700</v>
      </c>
      <c r="G1009" t="str">
        <f>VLOOKUP(F1009,'группы товаров'!$A$1:$C$88,2,0)</f>
        <v>Желе черники</v>
      </c>
      <c r="H1009" t="str">
        <f>VLOOKUP(Таблица1[[#This Row],[Код товара]],Группа_Товаров,3,0)</f>
        <v>Помадка</v>
      </c>
      <c r="I1009" t="s">
        <v>8</v>
      </c>
      <c r="J1009">
        <v>3.5</v>
      </c>
      <c r="K1009" s="6">
        <v>350.52499999999998</v>
      </c>
      <c r="L1009" s="6">
        <v>398.72</v>
      </c>
      <c r="M1009" s="23">
        <f>Таблица1[[#This Row],[Сумма в ценах продажи]]-Таблица1[[#This Row],[Сумма в ценах закупки]]</f>
        <v>48.19500000000005</v>
      </c>
    </row>
    <row r="1010" spans="1:13" hidden="1" x14ac:dyDescent="0.3">
      <c r="A1010" s="16">
        <v>42948</v>
      </c>
      <c r="B1010" t="s">
        <v>11</v>
      </c>
      <c r="C1010" t="s">
        <v>160</v>
      </c>
      <c r="D1010" t="s">
        <v>134</v>
      </c>
      <c r="E1010" t="s">
        <v>161</v>
      </c>
      <c r="F1010" s="7">
        <v>1005300500</v>
      </c>
      <c r="G1010" t="str">
        <f>VLOOKUP(F1010,'группы товаров'!$A$1:$C$88,2,0)</f>
        <v>Рококо</v>
      </c>
      <c r="H1010" t="str">
        <f>VLOOKUP(Таблица1[[#This Row],[Код товара]],Группа_Товаров,3,0)</f>
        <v>Кремовые</v>
      </c>
      <c r="I1010" t="s">
        <v>8</v>
      </c>
      <c r="J1010">
        <v>8.5</v>
      </c>
      <c r="K1010" s="6">
        <v>421.685</v>
      </c>
      <c r="L1010" s="6">
        <v>476.42500000000001</v>
      </c>
      <c r="M1010" s="23">
        <f>Таблица1[[#This Row],[Сумма в ценах продажи]]-Таблица1[[#This Row],[Сумма в ценах закупки]]</f>
        <v>54.740000000000009</v>
      </c>
    </row>
    <row r="1011" spans="1:13" hidden="1" x14ac:dyDescent="0.3">
      <c r="A1011" s="16">
        <v>42948</v>
      </c>
      <c r="B1011" t="s">
        <v>7</v>
      </c>
      <c r="C1011" t="s">
        <v>195</v>
      </c>
      <c r="D1011" t="s">
        <v>131</v>
      </c>
      <c r="E1011" t="s">
        <v>196</v>
      </c>
      <c r="F1011" s="7">
        <v>1005052600</v>
      </c>
      <c r="G1011" t="str">
        <f>VLOOKUP(F1011,'группы товаров'!$A$1:$C$88,2,0)</f>
        <v>Желе апельсина</v>
      </c>
      <c r="H1011" t="str">
        <f>VLOOKUP(Таблица1[[#This Row],[Код товара]],Группа_Товаров,3,0)</f>
        <v>Помадка</v>
      </c>
      <c r="I1011" t="s">
        <v>8</v>
      </c>
      <c r="J1011">
        <v>8</v>
      </c>
      <c r="K1011" s="6">
        <v>427.43280000000004</v>
      </c>
      <c r="L1011" s="6">
        <v>484.24</v>
      </c>
      <c r="M1011" s="23">
        <f>Таблица1[[#This Row],[Сумма в ценах продажи]]-Таблица1[[#This Row],[Сумма в ценах закупки]]</f>
        <v>56.807199999999966</v>
      </c>
    </row>
    <row r="1012" spans="1:13" hidden="1" x14ac:dyDescent="0.3">
      <c r="A1012" s="16">
        <v>42948</v>
      </c>
      <c r="B1012" t="s">
        <v>9</v>
      </c>
      <c r="C1012" t="s">
        <v>203</v>
      </c>
      <c r="D1012" t="s">
        <v>134</v>
      </c>
      <c r="E1012" t="s">
        <v>204</v>
      </c>
      <c r="F1012" s="7">
        <v>1005244600</v>
      </c>
      <c r="G1012" t="str">
        <f>VLOOKUP(F1012,'группы товаров'!$A$1:$C$88,2,0)</f>
        <v>Кремовые</v>
      </c>
      <c r="H1012" t="str">
        <f>VLOOKUP(Таблица1[[#This Row],[Код товара]],Группа_Товаров,3,0)</f>
        <v>Кремовые</v>
      </c>
      <c r="I1012" t="s">
        <v>8</v>
      </c>
      <c r="J1012">
        <v>5</v>
      </c>
      <c r="K1012" s="6">
        <v>384.52300000000002</v>
      </c>
      <c r="L1012" s="6">
        <v>444.8</v>
      </c>
      <c r="M1012" s="23">
        <f>Таблица1[[#This Row],[Сумма в ценах продажи]]-Таблица1[[#This Row],[Сумма в ценах закупки]]</f>
        <v>60.276999999999987</v>
      </c>
    </row>
    <row r="1013" spans="1:13" hidden="1" x14ac:dyDescent="0.3">
      <c r="A1013" s="16">
        <v>42948</v>
      </c>
      <c r="B1013" t="s">
        <v>11</v>
      </c>
      <c r="C1013" t="s">
        <v>686</v>
      </c>
      <c r="D1013" t="s">
        <v>147</v>
      </c>
      <c r="E1013" t="s">
        <v>687</v>
      </c>
      <c r="F1013" s="5">
        <v>1005201500</v>
      </c>
      <c r="G1013" t="str">
        <f>VLOOKUP(F1013,'группы товаров'!$A$1:$C$88,2,0)</f>
        <v xml:space="preserve">крем-сгущенное молоко </v>
      </c>
      <c r="H1013" t="str">
        <f>VLOOKUP(Таблица1[[#This Row],[Код товара]],Группа_Товаров,3,0)</f>
        <v>Вафельные</v>
      </c>
      <c r="I1013" t="s">
        <v>8</v>
      </c>
      <c r="J1013">
        <v>2</v>
      </c>
      <c r="K1013" s="6">
        <v>330.39080000000001</v>
      </c>
      <c r="L1013" s="6">
        <v>394.5</v>
      </c>
      <c r="M1013" s="23">
        <f>Таблица1[[#This Row],[Сумма в ценах продажи]]-Таблица1[[#This Row],[Сумма в ценах закупки]]</f>
        <v>64.109199999999987</v>
      </c>
    </row>
    <row r="1014" spans="1:13" hidden="1" x14ac:dyDescent="0.3">
      <c r="A1014" s="16">
        <v>42948</v>
      </c>
      <c r="B1014" t="s">
        <v>9</v>
      </c>
      <c r="C1014" t="s">
        <v>311</v>
      </c>
      <c r="D1014" t="s">
        <v>134</v>
      </c>
      <c r="E1014" t="s">
        <v>312</v>
      </c>
      <c r="F1014" s="7">
        <v>170000</v>
      </c>
      <c r="G1014" t="str">
        <f>VLOOKUP(F1014,'группы товаров'!$A$1:$C$88,2,0)</f>
        <v>Лайм</v>
      </c>
      <c r="H1014" t="str">
        <f>VLOOKUP(Таблица1[[#This Row],[Код товара]],Группа_Товаров,3,0)</f>
        <v>Желейные</v>
      </c>
      <c r="I1014" t="s">
        <v>8</v>
      </c>
      <c r="J1014">
        <v>4</v>
      </c>
      <c r="K1014" s="6">
        <v>335.30600000000004</v>
      </c>
      <c r="L1014" s="6">
        <v>401.6</v>
      </c>
      <c r="M1014" s="23">
        <f>Таблица1[[#This Row],[Сумма в ценах продажи]]-Таблица1[[#This Row],[Сумма в ценах закупки]]</f>
        <v>66.293999999999983</v>
      </c>
    </row>
    <row r="1015" spans="1:13" hidden="1" x14ac:dyDescent="0.3">
      <c r="A1015" s="16">
        <v>42948</v>
      </c>
      <c r="B1015" t="s">
        <v>9</v>
      </c>
      <c r="C1015" t="s">
        <v>203</v>
      </c>
      <c r="D1015" t="s">
        <v>134</v>
      </c>
      <c r="E1015" t="s">
        <v>204</v>
      </c>
      <c r="F1015" s="5">
        <v>1005201500</v>
      </c>
      <c r="G1015" t="str">
        <f>VLOOKUP(F1015,'группы товаров'!$A$1:$C$88,2,0)</f>
        <v xml:space="preserve">крем-сгущенное молоко </v>
      </c>
      <c r="H1015" t="str">
        <f>VLOOKUP(Таблица1[[#This Row],[Код товара]],Группа_Товаров,3,0)</f>
        <v>Вафельные</v>
      </c>
      <c r="I1015" t="s">
        <v>8</v>
      </c>
      <c r="J1015">
        <v>2</v>
      </c>
      <c r="K1015" s="6">
        <v>330.39080000000001</v>
      </c>
      <c r="L1015" s="6">
        <v>397.1</v>
      </c>
      <c r="M1015" s="23">
        <f>Таблица1[[#This Row],[Сумма в ценах продажи]]-Таблица1[[#This Row],[Сумма в ценах закупки]]</f>
        <v>66.70920000000001</v>
      </c>
    </row>
    <row r="1016" spans="1:13" hidden="1" x14ac:dyDescent="0.3">
      <c r="A1016" s="16">
        <v>42948</v>
      </c>
      <c r="B1016" t="s">
        <v>9</v>
      </c>
      <c r="C1016" t="s">
        <v>252</v>
      </c>
      <c r="D1016" t="s">
        <v>134</v>
      </c>
      <c r="E1016" t="s">
        <v>253</v>
      </c>
      <c r="F1016" s="7">
        <v>270300</v>
      </c>
      <c r="G1016" t="str">
        <f>VLOOKUP(F1016,'группы товаров'!$A$1:$C$88,2,0)</f>
        <v xml:space="preserve">Шипучка лимонад </v>
      </c>
      <c r="H1016" t="str">
        <f>VLOOKUP(Таблица1[[#This Row],[Код товара]],Группа_Товаров,3,0)</f>
        <v>Леденцовая</v>
      </c>
      <c r="I1016" t="s">
        <v>8</v>
      </c>
      <c r="J1016">
        <v>6</v>
      </c>
      <c r="K1016" s="6">
        <v>492.2328</v>
      </c>
      <c r="L1016" s="6">
        <v>559.91999999999996</v>
      </c>
      <c r="M1016" s="23">
        <f>Таблица1[[#This Row],[Сумма в ценах продажи]]-Таблица1[[#This Row],[Сумма в ценах закупки]]</f>
        <v>67.687199999999962</v>
      </c>
    </row>
    <row r="1017" spans="1:13" hidden="1" x14ac:dyDescent="0.3">
      <c r="A1017" s="16">
        <v>42948</v>
      </c>
      <c r="B1017" t="s">
        <v>9</v>
      </c>
      <c r="C1017" t="s">
        <v>171</v>
      </c>
      <c r="D1017" t="s">
        <v>131</v>
      </c>
      <c r="E1017" t="s">
        <v>172</v>
      </c>
      <c r="F1017" s="5">
        <v>1005244600</v>
      </c>
      <c r="G1017" t="str">
        <f>VLOOKUP(F1017,'группы товаров'!$A$1:$C$88,2,0)</f>
        <v>Кремовые</v>
      </c>
      <c r="H1017" t="str">
        <f>VLOOKUP(Таблица1[[#This Row],[Код товара]],Группа_Товаров,3,0)</f>
        <v>Кремовые</v>
      </c>
      <c r="I1017" t="s">
        <v>8</v>
      </c>
      <c r="J1017">
        <v>2.7</v>
      </c>
      <c r="K1017" s="6">
        <v>479.15309999999999</v>
      </c>
      <c r="L1017" s="6">
        <v>547.803</v>
      </c>
      <c r="M1017" s="23">
        <f>Таблица1[[#This Row],[Сумма в ценах продажи]]-Таблица1[[#This Row],[Сумма в ценах закупки]]</f>
        <v>68.649900000000002</v>
      </c>
    </row>
    <row r="1018" spans="1:13" hidden="1" x14ac:dyDescent="0.3">
      <c r="A1018" s="16">
        <v>42948</v>
      </c>
      <c r="B1018" t="s">
        <v>11</v>
      </c>
      <c r="C1018" t="s">
        <v>410</v>
      </c>
      <c r="D1018" t="s">
        <v>156</v>
      </c>
      <c r="E1018" t="s">
        <v>411</v>
      </c>
      <c r="F1018" s="5">
        <v>1005201100</v>
      </c>
      <c r="G1018" t="str">
        <f>VLOOKUP(F1018,'группы товаров'!$A$1:$C$88,2,0)</f>
        <v xml:space="preserve">крем-орех </v>
      </c>
      <c r="H1018" t="str">
        <f>VLOOKUP(Таблица1[[#This Row],[Код товара]],Группа_Товаров,3,0)</f>
        <v>Вафельные</v>
      </c>
      <c r="I1018" t="s">
        <v>8</v>
      </c>
      <c r="J1018">
        <v>2</v>
      </c>
      <c r="K1018" s="6">
        <v>324.30540000000002</v>
      </c>
      <c r="L1018" s="6">
        <v>394.5</v>
      </c>
      <c r="M1018" s="23">
        <f>Таблица1[[#This Row],[Сумма в ценах продажи]]-Таблица1[[#This Row],[Сумма в ценах закупки]]</f>
        <v>70.19459999999998</v>
      </c>
    </row>
    <row r="1019" spans="1:13" hidden="1" x14ac:dyDescent="0.3">
      <c r="A1019" s="16">
        <v>42948</v>
      </c>
      <c r="B1019" t="s">
        <v>9</v>
      </c>
      <c r="C1019" t="s">
        <v>203</v>
      </c>
      <c r="D1019" t="s">
        <v>134</v>
      </c>
      <c r="E1019" t="s">
        <v>204</v>
      </c>
      <c r="F1019" s="5">
        <v>1005201100</v>
      </c>
      <c r="G1019" t="str">
        <f>VLOOKUP(F1019,'группы товаров'!$A$1:$C$88,2,0)</f>
        <v xml:space="preserve">крем-орех </v>
      </c>
      <c r="H1019" t="str">
        <f>VLOOKUP(Таблица1[[#This Row],[Код товара]],Группа_Товаров,3,0)</f>
        <v>Вафельные</v>
      </c>
      <c r="I1019" t="s">
        <v>8</v>
      </c>
      <c r="J1019">
        <v>2</v>
      </c>
      <c r="K1019" s="6">
        <v>324.30540000000002</v>
      </c>
      <c r="L1019" s="6">
        <v>397.1</v>
      </c>
      <c r="M1019" s="23">
        <f>Таблица1[[#This Row],[Сумма в ценах продажи]]-Таблица1[[#This Row],[Сумма в ценах закупки]]</f>
        <v>72.794600000000003</v>
      </c>
    </row>
    <row r="1020" spans="1:13" hidden="1" x14ac:dyDescent="0.3">
      <c r="A1020" s="16">
        <v>42948</v>
      </c>
      <c r="B1020" t="s">
        <v>11</v>
      </c>
      <c r="C1020" t="s">
        <v>400</v>
      </c>
      <c r="D1020" t="s">
        <v>156</v>
      </c>
      <c r="E1020" t="s">
        <v>401</v>
      </c>
      <c r="F1020" s="7">
        <v>1005186400</v>
      </c>
      <c r="G1020" t="str">
        <f>VLOOKUP(F1020,'группы товаров'!$A$1:$C$88,2,0)</f>
        <v xml:space="preserve">Мини вкус вишни </v>
      </c>
      <c r="H1020" t="str">
        <f>VLOOKUP(Таблица1[[#This Row],[Код товара]],Группа_Товаров,3,0)</f>
        <v>Вафельные</v>
      </c>
      <c r="I1020" t="s">
        <v>8</v>
      </c>
      <c r="J1020">
        <v>1.84</v>
      </c>
      <c r="K1020" s="6">
        <v>599.4248</v>
      </c>
      <c r="L1020" s="6">
        <v>677.6</v>
      </c>
      <c r="M1020" s="23">
        <f>Таблица1[[#This Row],[Сумма в ценах продажи]]-Таблица1[[#This Row],[Сумма в ценах закупки]]</f>
        <v>78.175200000000018</v>
      </c>
    </row>
    <row r="1021" spans="1:13" hidden="1" x14ac:dyDescent="0.3">
      <c r="A1021" s="16">
        <v>42948</v>
      </c>
      <c r="B1021" t="s">
        <v>9</v>
      </c>
      <c r="C1021" t="s">
        <v>138</v>
      </c>
      <c r="D1021" t="s">
        <v>134</v>
      </c>
      <c r="E1021" t="s">
        <v>139</v>
      </c>
      <c r="F1021" s="7">
        <v>1005010100</v>
      </c>
      <c r="G1021" t="str">
        <f>VLOOKUP(F1021,'группы товаров'!$A$1:$C$88,2,0)</f>
        <v>Кофейная со сливками</v>
      </c>
      <c r="H1021" t="str">
        <f>VLOOKUP(Таблица1[[#This Row],[Код товара]],Группа_Товаров,3,0)</f>
        <v>Глазированные</v>
      </c>
      <c r="I1021" t="s">
        <v>8</v>
      </c>
      <c r="J1021">
        <v>1.84</v>
      </c>
      <c r="K1021" s="6">
        <v>598.93360000000007</v>
      </c>
      <c r="L1021" s="6">
        <v>682.16</v>
      </c>
      <c r="M1021" s="23">
        <f>Таблица1[[#This Row],[Сумма в ценах продажи]]-Таблица1[[#This Row],[Сумма в ценах закупки]]</f>
        <v>83.226399999999899</v>
      </c>
    </row>
    <row r="1022" spans="1:13" hidden="1" x14ac:dyDescent="0.3">
      <c r="A1022" s="16">
        <v>42948</v>
      </c>
      <c r="B1022" t="s">
        <v>9</v>
      </c>
      <c r="C1022" t="s">
        <v>153</v>
      </c>
      <c r="D1022" t="s">
        <v>134</v>
      </c>
      <c r="E1022" t="s">
        <v>154</v>
      </c>
      <c r="F1022" s="7">
        <v>270400</v>
      </c>
      <c r="G1022" t="str">
        <f>VLOOKUP(F1022,'группы товаров'!$A$1:$C$88,2,0)</f>
        <v>Шипучка лимон</v>
      </c>
      <c r="H1022" t="str">
        <f>VLOOKUP(Таблица1[[#This Row],[Код товара]],Группа_Товаров,3,0)</f>
        <v>Леденцовая</v>
      </c>
      <c r="I1022" t="s">
        <v>8</v>
      </c>
      <c r="J1022">
        <v>4</v>
      </c>
      <c r="K1022" s="6">
        <v>820.94800000000009</v>
      </c>
      <c r="L1022" s="6">
        <v>933.2</v>
      </c>
      <c r="M1022" s="23">
        <f>Таблица1[[#This Row],[Сумма в ценах продажи]]-Таблица1[[#This Row],[Сумма в ценах закупки]]</f>
        <v>112.25199999999995</v>
      </c>
    </row>
    <row r="1023" spans="1:13" hidden="1" x14ac:dyDescent="0.3">
      <c r="A1023" s="16">
        <v>42948</v>
      </c>
      <c r="B1023" t="s">
        <v>9</v>
      </c>
      <c r="C1023" t="s">
        <v>244</v>
      </c>
      <c r="D1023" t="s">
        <v>134</v>
      </c>
      <c r="E1023" t="s">
        <v>245</v>
      </c>
      <c r="F1023" s="7">
        <v>1005201500</v>
      </c>
      <c r="G1023" t="str">
        <f>VLOOKUP(F1023,'группы товаров'!$A$1:$C$88,2,0)</f>
        <v xml:space="preserve">крем-сгущенное молоко </v>
      </c>
      <c r="H1023" t="str">
        <f>VLOOKUP(Таблица1[[#This Row],[Код товара]],Группа_Товаров,3,0)</f>
        <v>Вафельные</v>
      </c>
      <c r="I1023" t="s">
        <v>8</v>
      </c>
      <c r="J1023">
        <v>10</v>
      </c>
      <c r="K1023" s="6">
        <v>1183.559</v>
      </c>
      <c r="L1023" s="6">
        <v>1317.5</v>
      </c>
      <c r="M1023" s="23">
        <f>Таблица1[[#This Row],[Сумма в ценах продажи]]-Таблица1[[#This Row],[Сумма в ценах закупки]]</f>
        <v>133.94100000000003</v>
      </c>
    </row>
    <row r="1024" spans="1:13" hidden="1" x14ac:dyDescent="0.3">
      <c r="A1024" s="16">
        <v>42948</v>
      </c>
      <c r="B1024" t="s">
        <v>9</v>
      </c>
      <c r="C1024" t="s">
        <v>138</v>
      </c>
      <c r="D1024" t="s">
        <v>134</v>
      </c>
      <c r="E1024" t="s">
        <v>139</v>
      </c>
      <c r="F1024" s="7">
        <v>1005010100</v>
      </c>
      <c r="G1024" t="str">
        <f>VLOOKUP(F1024,'группы товаров'!$A$1:$C$88,2,0)</f>
        <v>Кофейная со сливками</v>
      </c>
      <c r="H1024" t="str">
        <f>VLOOKUP(Таблица1[[#This Row],[Код товара]],Группа_Товаров,3,0)</f>
        <v>Глазированные</v>
      </c>
      <c r="I1024" t="s">
        <v>8</v>
      </c>
      <c r="J1024">
        <v>10</v>
      </c>
      <c r="K1024" s="6">
        <v>721.30799999999999</v>
      </c>
      <c r="L1024" s="6">
        <v>889.6</v>
      </c>
      <c r="M1024" s="23">
        <f>Таблица1[[#This Row],[Сумма в ценах продажи]]-Таблица1[[#This Row],[Сумма в ценах закупки]]</f>
        <v>168.29200000000003</v>
      </c>
    </row>
    <row r="1025" spans="1:13" hidden="1" x14ac:dyDescent="0.3">
      <c r="A1025" s="16">
        <v>42948</v>
      </c>
      <c r="B1025" t="s">
        <v>12</v>
      </c>
      <c r="C1025" t="s">
        <v>177</v>
      </c>
      <c r="D1025" t="s">
        <v>131</v>
      </c>
      <c r="E1025" t="s">
        <v>178</v>
      </c>
      <c r="F1025" s="5">
        <v>1005300000</v>
      </c>
      <c r="G1025" t="str">
        <f>VLOOKUP(F1025,'группы товаров'!$A$1:$C$88,2,0)</f>
        <v>Нежные</v>
      </c>
      <c r="H1025" t="str">
        <f>VLOOKUP(Таблица1[[#This Row],[Код товара]],Группа_Товаров,3,0)</f>
        <v>Кремовые</v>
      </c>
      <c r="I1025" t="s">
        <v>8</v>
      </c>
      <c r="J1025">
        <v>3.5</v>
      </c>
      <c r="K1025" s="6">
        <v>621.0172</v>
      </c>
      <c r="L1025" s="6">
        <v>825.125</v>
      </c>
      <c r="M1025" s="23">
        <f>Таблица1[[#This Row],[Сумма в ценах продажи]]-Таблица1[[#This Row],[Сумма в ценах закупки]]</f>
        <v>204.1078</v>
      </c>
    </row>
    <row r="1026" spans="1:13" hidden="1" x14ac:dyDescent="0.3">
      <c r="A1026" s="16">
        <v>42948</v>
      </c>
      <c r="B1026" t="s">
        <v>11</v>
      </c>
      <c r="C1026" t="s">
        <v>201</v>
      </c>
      <c r="D1026" t="s">
        <v>134</v>
      </c>
      <c r="E1026" t="s">
        <v>202</v>
      </c>
      <c r="F1026" s="5">
        <v>1005040700</v>
      </c>
      <c r="G1026" t="str">
        <f>VLOOKUP(F1026,'группы товаров'!$A$1:$C$88,2,0)</f>
        <v>Буревестник</v>
      </c>
      <c r="H1026" t="str">
        <f>VLOOKUP(Таблица1[[#This Row],[Код товара]],Группа_Товаров,3,0)</f>
        <v>Глазированные</v>
      </c>
      <c r="I1026" t="s">
        <v>8</v>
      </c>
      <c r="J1026">
        <v>30</v>
      </c>
      <c r="K1026" s="6">
        <v>2146.1999999999998</v>
      </c>
      <c r="L1026" s="6">
        <v>2425.5</v>
      </c>
      <c r="M1026" s="23">
        <f>Таблица1[[#This Row],[Сумма в ценах продажи]]-Таблица1[[#This Row],[Сумма в ценах закупки]]</f>
        <v>279.30000000000018</v>
      </c>
    </row>
    <row r="1027" spans="1:13" hidden="1" x14ac:dyDescent="0.3">
      <c r="A1027" s="16">
        <v>42948</v>
      </c>
      <c r="B1027" t="s">
        <v>11</v>
      </c>
      <c r="C1027" t="s">
        <v>258</v>
      </c>
      <c r="D1027" t="s">
        <v>134</v>
      </c>
      <c r="E1027" t="s">
        <v>259</v>
      </c>
      <c r="F1027" s="5">
        <v>1005030501</v>
      </c>
      <c r="G1027" t="str">
        <f>VLOOKUP(F1027,'группы товаров'!$A$1:$C$88,2,0)</f>
        <v>Орешек</v>
      </c>
      <c r="H1027" t="str">
        <f>VLOOKUP(Таблица1[[#This Row],[Код товара]],Группа_Товаров,3,0)</f>
        <v>Глазированные</v>
      </c>
      <c r="I1027" t="s">
        <v>8</v>
      </c>
      <c r="J1027">
        <v>28</v>
      </c>
      <c r="K1027" s="6">
        <v>2804.4772000000003</v>
      </c>
      <c r="L1027" s="6">
        <v>3168.2</v>
      </c>
      <c r="M1027" s="23">
        <f>Таблица1[[#This Row],[Сумма в ценах продажи]]-Таблица1[[#This Row],[Сумма в ценах закупки]]</f>
        <v>363.72279999999955</v>
      </c>
    </row>
    <row r="1028" spans="1:13" hidden="1" x14ac:dyDescent="0.3">
      <c r="A1028" s="16">
        <v>42947</v>
      </c>
      <c r="B1028" t="s">
        <v>9</v>
      </c>
      <c r="C1028" t="s">
        <v>179</v>
      </c>
      <c r="D1028" t="s">
        <v>131</v>
      </c>
      <c r="E1028" t="s">
        <v>180</v>
      </c>
      <c r="F1028" s="7">
        <v>15000</v>
      </c>
      <c r="G1028" t="str">
        <f>VLOOKUP(F1028,'группы товаров'!$A$1:$C$88,2,0)</f>
        <v>Цитрусовый коктейль</v>
      </c>
      <c r="H1028" t="str">
        <f>VLOOKUP(Таблица1[[#This Row],[Код товара]],Группа_Товаров,3,0)</f>
        <v>Отливная</v>
      </c>
      <c r="I1028" t="s">
        <v>8</v>
      </c>
      <c r="J1028">
        <v>2.52</v>
      </c>
      <c r="K1028" s="6">
        <v>206.64</v>
      </c>
      <c r="L1028" s="6">
        <v>234.78</v>
      </c>
      <c r="M1028" s="23">
        <f>Таблица1[[#This Row],[Сумма в ценах продажи]]-Таблица1[[#This Row],[Сумма в ценах закупки]]</f>
        <v>28.140000000000015</v>
      </c>
    </row>
    <row r="1029" spans="1:13" hidden="1" x14ac:dyDescent="0.3">
      <c r="A1029" s="16">
        <v>42947</v>
      </c>
      <c r="B1029" t="s">
        <v>9</v>
      </c>
      <c r="C1029" t="s">
        <v>274</v>
      </c>
      <c r="D1029" t="s">
        <v>147</v>
      </c>
      <c r="E1029" t="s">
        <v>275</v>
      </c>
      <c r="F1029" s="7">
        <v>1005274600</v>
      </c>
      <c r="G1029" t="str">
        <f>VLOOKUP(F1029,'группы товаров'!$A$1:$C$88,2,0)</f>
        <v>Какао со сливками</v>
      </c>
      <c r="H1029" t="str">
        <f>VLOOKUP(Таблица1[[#This Row],[Код товара]],Группа_Товаров,3,0)</f>
        <v>Кремовые</v>
      </c>
      <c r="I1029" t="s">
        <v>8</v>
      </c>
      <c r="J1029">
        <v>3.5</v>
      </c>
      <c r="K1029" s="6">
        <v>364.23939999999999</v>
      </c>
      <c r="L1029" s="6">
        <v>398.72</v>
      </c>
      <c r="M1029" s="23">
        <f>Таблица1[[#This Row],[Сумма в ценах продажи]]-Таблица1[[#This Row],[Сумма в ценах закупки]]</f>
        <v>34.480600000000038</v>
      </c>
    </row>
    <row r="1030" spans="1:13" hidden="1" x14ac:dyDescent="0.3">
      <c r="A1030" s="16">
        <v>42947</v>
      </c>
      <c r="B1030" t="s">
        <v>11</v>
      </c>
      <c r="C1030" t="s">
        <v>282</v>
      </c>
      <c r="D1030" t="s">
        <v>134</v>
      </c>
      <c r="E1030" t="s">
        <v>283</v>
      </c>
      <c r="F1030" s="7">
        <v>1005712365</v>
      </c>
      <c r="G1030" t="str">
        <f>VLOOKUP(F1030,'группы товаров'!$A$1:$C$88,2,0)</f>
        <v>Желе в помаде</v>
      </c>
      <c r="H1030" t="str">
        <f>VLOOKUP(Таблица1[[#This Row],[Код товара]],Группа_Товаров,3,0)</f>
        <v>Глазированные</v>
      </c>
      <c r="I1030" t="s">
        <v>8</v>
      </c>
      <c r="J1030">
        <v>2.4</v>
      </c>
      <c r="K1030" s="6">
        <v>209.2654</v>
      </c>
      <c r="L1030" s="6">
        <v>253.44</v>
      </c>
      <c r="M1030" s="23">
        <f>Таблица1[[#This Row],[Сумма в ценах продажи]]-Таблица1[[#This Row],[Сумма в ценах закупки]]</f>
        <v>44.174599999999998</v>
      </c>
    </row>
    <row r="1031" spans="1:13" hidden="1" x14ac:dyDescent="0.3">
      <c r="A1031" s="16">
        <v>42947</v>
      </c>
      <c r="B1031" t="s">
        <v>9</v>
      </c>
      <c r="C1031" t="s">
        <v>254</v>
      </c>
      <c r="D1031" t="s">
        <v>131</v>
      </c>
      <c r="E1031" t="s">
        <v>255</v>
      </c>
      <c r="F1031" s="5">
        <v>1005052500</v>
      </c>
      <c r="G1031" t="str">
        <f>VLOOKUP(F1031,'группы товаров'!$A$1:$C$88,2,0)</f>
        <v>желе в помаде</v>
      </c>
      <c r="H1031" t="str">
        <f>VLOOKUP(Таблица1[[#This Row],[Код товара]],Группа_Товаров,3,0)</f>
        <v>Помадка</v>
      </c>
      <c r="I1031" t="s">
        <v>8</v>
      </c>
      <c r="J1031">
        <v>3.5</v>
      </c>
      <c r="K1031" s="6">
        <v>350.52499999999998</v>
      </c>
      <c r="L1031" s="6">
        <v>398.72</v>
      </c>
      <c r="M1031" s="23">
        <f>Таблица1[[#This Row],[Сумма в ценах продажи]]-Таблица1[[#This Row],[Сумма в ценах закупки]]</f>
        <v>48.19500000000005</v>
      </c>
    </row>
    <row r="1032" spans="1:13" hidden="1" x14ac:dyDescent="0.3">
      <c r="A1032" s="16">
        <v>42947</v>
      </c>
      <c r="B1032" t="s">
        <v>9</v>
      </c>
      <c r="C1032" t="s">
        <v>303</v>
      </c>
      <c r="D1032" t="s">
        <v>208</v>
      </c>
      <c r="E1032" t="s">
        <v>304</v>
      </c>
      <c r="F1032" s="7">
        <v>15000</v>
      </c>
      <c r="G1032" t="str">
        <f>VLOOKUP(F1032,'группы товаров'!$A$1:$C$88,2,0)</f>
        <v>Цитрусовый коктейль</v>
      </c>
      <c r="H1032" t="str">
        <f>VLOOKUP(Таблица1[[#This Row],[Код товара]],Группа_Товаров,3,0)</f>
        <v>Отливная</v>
      </c>
      <c r="I1032" t="s">
        <v>8</v>
      </c>
      <c r="J1032">
        <v>5</v>
      </c>
      <c r="K1032" s="6">
        <v>395.9</v>
      </c>
      <c r="L1032" s="6">
        <v>450.25</v>
      </c>
      <c r="M1032" s="23">
        <f>Таблица1[[#This Row],[Сумма в ценах продажи]]-Таблица1[[#This Row],[Сумма в ценах закупки]]</f>
        <v>54.350000000000023</v>
      </c>
    </row>
    <row r="1033" spans="1:13" hidden="1" x14ac:dyDescent="0.3">
      <c r="A1033" s="16">
        <v>42947</v>
      </c>
      <c r="B1033" t="s">
        <v>9</v>
      </c>
      <c r="C1033" t="s">
        <v>286</v>
      </c>
      <c r="D1033" t="s">
        <v>156</v>
      </c>
      <c r="E1033" t="s">
        <v>287</v>
      </c>
      <c r="F1033" s="5">
        <v>190000</v>
      </c>
      <c r="G1033" t="str">
        <f>VLOOKUP(F1033,'группы товаров'!$A$1:$C$88,2,0)</f>
        <v>Капри молоко</v>
      </c>
      <c r="H1033" t="str">
        <f>VLOOKUP(Таблица1[[#This Row],[Код товара]],Группа_Товаров,3,0)</f>
        <v>Отливная</v>
      </c>
      <c r="I1033" t="s">
        <v>8</v>
      </c>
      <c r="J1033">
        <v>5</v>
      </c>
      <c r="K1033" s="6">
        <v>389.8365</v>
      </c>
      <c r="L1033" s="6">
        <v>444.8</v>
      </c>
      <c r="M1033" s="23">
        <f>Таблица1[[#This Row],[Сумма в ценах продажи]]-Таблица1[[#This Row],[Сумма в ценах закупки]]</f>
        <v>54.96350000000001</v>
      </c>
    </row>
    <row r="1034" spans="1:13" hidden="1" x14ac:dyDescent="0.3">
      <c r="A1034" s="16">
        <v>42947</v>
      </c>
      <c r="B1034" t="s">
        <v>9</v>
      </c>
      <c r="C1034" t="s">
        <v>252</v>
      </c>
      <c r="D1034" t="s">
        <v>134</v>
      </c>
      <c r="E1034" t="s">
        <v>253</v>
      </c>
      <c r="F1034" s="5">
        <v>20100</v>
      </c>
      <c r="G1034" t="str">
        <f>VLOOKUP(F1034,'группы товаров'!$A$1:$C$88,2,0)</f>
        <v xml:space="preserve">Карамель дюшес </v>
      </c>
      <c r="H1034" t="str">
        <f>VLOOKUP(Таблица1[[#This Row],[Код товара]],Группа_Товаров,3,0)</f>
        <v>Леденцовая</v>
      </c>
      <c r="I1034" t="s">
        <v>8</v>
      </c>
      <c r="J1034">
        <v>8</v>
      </c>
      <c r="K1034" s="6">
        <v>426.85680000000002</v>
      </c>
      <c r="L1034" s="6">
        <v>486</v>
      </c>
      <c r="M1034" s="23">
        <f>Таблица1[[#This Row],[Сумма в ценах продажи]]-Таблица1[[#This Row],[Сумма в ценах закупки]]</f>
        <v>59.143199999999979</v>
      </c>
    </row>
    <row r="1035" spans="1:13" hidden="1" x14ac:dyDescent="0.3">
      <c r="A1035" s="16">
        <v>42947</v>
      </c>
      <c r="B1035" t="s">
        <v>9</v>
      </c>
      <c r="C1035" t="s">
        <v>254</v>
      </c>
      <c r="D1035" t="s">
        <v>131</v>
      </c>
      <c r="E1035" t="s">
        <v>255</v>
      </c>
      <c r="F1035" s="7">
        <v>1005040400</v>
      </c>
      <c r="G1035" t="str">
        <f>VLOOKUP(F1035,'группы товаров'!$A$1:$C$88,2,0)</f>
        <v>Ласточка</v>
      </c>
      <c r="H1035" t="str">
        <f>VLOOKUP(Таблица1[[#This Row],[Код товара]],Группа_Товаров,3,0)</f>
        <v>Глазированные</v>
      </c>
      <c r="I1035" t="s">
        <v>8</v>
      </c>
      <c r="J1035">
        <v>3.3</v>
      </c>
      <c r="K1035" s="6">
        <v>461.56</v>
      </c>
      <c r="L1035" s="6">
        <v>525.14</v>
      </c>
      <c r="M1035" s="23">
        <f>Таблица1[[#This Row],[Сумма в ценах продажи]]-Таблица1[[#This Row],[Сумма в ценах закупки]]</f>
        <v>63.579999999999984</v>
      </c>
    </row>
    <row r="1036" spans="1:13" hidden="1" x14ac:dyDescent="0.3">
      <c r="A1036" s="16">
        <v>42947</v>
      </c>
      <c r="B1036" t="s">
        <v>9</v>
      </c>
      <c r="C1036" t="s">
        <v>254</v>
      </c>
      <c r="D1036" t="s">
        <v>131</v>
      </c>
      <c r="E1036" t="s">
        <v>255</v>
      </c>
      <c r="F1036" s="7">
        <v>1005050200</v>
      </c>
      <c r="G1036" t="str">
        <f>VLOOKUP(F1036,'группы товаров'!$A$1:$C$88,2,0)</f>
        <v>Серебрянный шедевр</v>
      </c>
      <c r="H1036" t="str">
        <f>VLOOKUP(Таблица1[[#This Row],[Код товара]],Группа_Товаров,3,0)</f>
        <v>Помадка</v>
      </c>
      <c r="I1036" t="s">
        <v>8</v>
      </c>
      <c r="J1036">
        <v>4.5999999999999996</v>
      </c>
      <c r="K1036" s="6">
        <v>470.86520000000002</v>
      </c>
      <c r="L1036" s="6">
        <v>536.59</v>
      </c>
      <c r="M1036" s="23">
        <f>Таблица1[[#This Row],[Сумма в ценах продажи]]-Таблица1[[#This Row],[Сумма в ценах закупки]]</f>
        <v>65.724800000000016</v>
      </c>
    </row>
    <row r="1037" spans="1:13" hidden="1" x14ac:dyDescent="0.3">
      <c r="A1037" s="16">
        <v>42947</v>
      </c>
      <c r="B1037" t="s">
        <v>11</v>
      </c>
      <c r="C1037" t="s">
        <v>133</v>
      </c>
      <c r="D1037" t="s">
        <v>134</v>
      </c>
      <c r="E1037" t="s">
        <v>135</v>
      </c>
      <c r="F1037" s="7">
        <v>20200</v>
      </c>
      <c r="G1037" t="str">
        <f>VLOOKUP(F1037,'группы товаров'!$A$1:$C$88,2,0)</f>
        <v xml:space="preserve">Карамель мята </v>
      </c>
      <c r="H1037" t="str">
        <f>VLOOKUP(Таблица1[[#This Row],[Код товара]],Группа_Товаров,3,0)</f>
        <v>Леденцовая</v>
      </c>
      <c r="I1037" t="s">
        <v>8</v>
      </c>
      <c r="J1037">
        <v>5</v>
      </c>
      <c r="K1037" s="6">
        <v>581.85</v>
      </c>
      <c r="L1037" s="6">
        <v>654.5</v>
      </c>
      <c r="M1037" s="23">
        <f>Таблица1[[#This Row],[Сумма в ценах продажи]]-Таблица1[[#This Row],[Сумма в ценах закупки]]</f>
        <v>72.649999999999977</v>
      </c>
    </row>
    <row r="1038" spans="1:13" hidden="1" x14ac:dyDescent="0.3">
      <c r="A1038" s="16">
        <v>42947</v>
      </c>
      <c r="B1038" t="s">
        <v>7</v>
      </c>
      <c r="C1038" t="s">
        <v>254</v>
      </c>
      <c r="D1038" t="s">
        <v>131</v>
      </c>
      <c r="E1038" t="s">
        <v>255</v>
      </c>
      <c r="F1038" s="7">
        <v>570000</v>
      </c>
      <c r="G1038" t="str">
        <f>VLOOKUP(F1038,'группы товаров'!$A$1:$C$88,2,0)</f>
        <v xml:space="preserve">Грушевые </v>
      </c>
      <c r="H1038" t="str">
        <f>VLOOKUP(Таблица1[[#This Row],[Код товара]],Группа_Товаров,3,0)</f>
        <v>Желейные</v>
      </c>
      <c r="I1038" t="s">
        <v>8</v>
      </c>
      <c r="J1038">
        <v>2.2999999999999998</v>
      </c>
      <c r="K1038" s="6">
        <v>541.53380000000004</v>
      </c>
      <c r="L1038" s="6">
        <v>618.83800000000008</v>
      </c>
      <c r="M1038" s="23">
        <f>Таблица1[[#This Row],[Сумма в ценах продажи]]-Таблица1[[#This Row],[Сумма в ценах закупки]]</f>
        <v>77.304200000000037</v>
      </c>
    </row>
    <row r="1039" spans="1:13" hidden="1" x14ac:dyDescent="0.3">
      <c r="A1039" s="16">
        <v>42947</v>
      </c>
      <c r="B1039" t="s">
        <v>11</v>
      </c>
      <c r="C1039" t="s">
        <v>169</v>
      </c>
      <c r="D1039" t="s">
        <v>156</v>
      </c>
      <c r="E1039" t="s">
        <v>170</v>
      </c>
      <c r="F1039" s="7">
        <v>170100</v>
      </c>
      <c r="G1039" t="str">
        <f>VLOOKUP(F1039,'группы товаров'!$A$1:$C$88,2,0)</f>
        <v>Клюковка</v>
      </c>
      <c r="H1039" t="str">
        <f>VLOOKUP(Таблица1[[#This Row],[Код товара]],Группа_Товаров,3,0)</f>
        <v>Желейные</v>
      </c>
      <c r="I1039" t="s">
        <v>8</v>
      </c>
      <c r="J1039">
        <v>1.8880000000000001</v>
      </c>
      <c r="K1039" s="6">
        <v>667.76</v>
      </c>
      <c r="L1039" s="6">
        <v>754.4</v>
      </c>
      <c r="M1039" s="23">
        <f>Таблица1[[#This Row],[Сумма в ценах продажи]]-Таблица1[[#This Row],[Сумма в ценах закупки]]</f>
        <v>86.639999999999986</v>
      </c>
    </row>
    <row r="1040" spans="1:13" hidden="1" x14ac:dyDescent="0.3">
      <c r="A1040" s="16">
        <v>42947</v>
      </c>
      <c r="B1040" t="s">
        <v>9</v>
      </c>
      <c r="C1040" t="s">
        <v>207</v>
      </c>
      <c r="D1040" t="s">
        <v>208</v>
      </c>
      <c r="E1040" t="s">
        <v>209</v>
      </c>
      <c r="F1040" s="7">
        <v>170100</v>
      </c>
      <c r="G1040" t="str">
        <f>VLOOKUP(F1040,'группы товаров'!$A$1:$C$88,2,0)</f>
        <v>Клюковка</v>
      </c>
      <c r="H1040" t="str">
        <f>VLOOKUP(Таблица1[[#This Row],[Код товара]],Группа_Товаров,3,0)</f>
        <v>Желейные</v>
      </c>
      <c r="I1040" t="s">
        <v>8</v>
      </c>
      <c r="J1040">
        <v>1.8880000000000001</v>
      </c>
      <c r="K1040" s="6">
        <v>667.76</v>
      </c>
      <c r="L1040" s="6">
        <v>759.48</v>
      </c>
      <c r="M1040" s="23">
        <f>Таблица1[[#This Row],[Сумма в ценах продажи]]-Таблица1[[#This Row],[Сумма в ценах закупки]]</f>
        <v>91.720000000000027</v>
      </c>
    </row>
    <row r="1041" spans="1:13" hidden="1" x14ac:dyDescent="0.3">
      <c r="A1041" s="16">
        <v>42947</v>
      </c>
      <c r="B1041" t="s">
        <v>9</v>
      </c>
      <c r="C1041" t="s">
        <v>210</v>
      </c>
      <c r="D1041" t="s">
        <v>156</v>
      </c>
      <c r="E1041" t="s">
        <v>211</v>
      </c>
      <c r="F1041" s="7">
        <v>20100</v>
      </c>
      <c r="G1041" t="str">
        <f>VLOOKUP(F1041,'группы товаров'!$A$1:$C$88,2,0)</f>
        <v xml:space="preserve">Карамель дюшес </v>
      </c>
      <c r="H1041" t="str">
        <f>VLOOKUP(Таблица1[[#This Row],[Код товара]],Группа_Товаров,3,0)</f>
        <v>Леденцовая</v>
      </c>
      <c r="I1041" t="s">
        <v>8</v>
      </c>
      <c r="J1041">
        <v>16</v>
      </c>
      <c r="K1041" s="6">
        <v>854.46400000000006</v>
      </c>
      <c r="L1041" s="6">
        <v>968.48</v>
      </c>
      <c r="M1041" s="23">
        <f>Таблица1[[#This Row],[Сумма в ценах продажи]]-Таблица1[[#This Row],[Сумма в ценах закупки]]</f>
        <v>114.01599999999996</v>
      </c>
    </row>
    <row r="1042" spans="1:13" hidden="1" x14ac:dyDescent="0.3">
      <c r="A1042" s="16">
        <v>42947</v>
      </c>
      <c r="B1042" t="s">
        <v>11</v>
      </c>
      <c r="C1042" t="s">
        <v>151</v>
      </c>
      <c r="D1042" t="s">
        <v>134</v>
      </c>
      <c r="E1042" t="s">
        <v>152</v>
      </c>
      <c r="F1042" s="7">
        <v>1005360000</v>
      </c>
      <c r="G1042" t="str">
        <f>VLOOKUP(F1042,'группы товаров'!$A$1:$C$88,2,0)</f>
        <v>Вишня в шоколаде</v>
      </c>
      <c r="H1042" t="str">
        <f>VLOOKUP(Таблица1[[#This Row],[Код товара]],Группа_Товаров,3,0)</f>
        <v>Кремовые</v>
      </c>
      <c r="I1042" t="s">
        <v>8</v>
      </c>
      <c r="J1042">
        <v>3.22</v>
      </c>
      <c r="K1042" s="6">
        <v>894.74</v>
      </c>
      <c r="L1042" s="6">
        <v>1010.8</v>
      </c>
      <c r="M1042" s="23">
        <f>Таблица1[[#This Row],[Сумма в ценах продажи]]-Таблица1[[#This Row],[Сумма в ценах закупки]]</f>
        <v>116.05999999999995</v>
      </c>
    </row>
    <row r="1043" spans="1:13" hidden="1" x14ac:dyDescent="0.3">
      <c r="A1043" s="16">
        <v>42947</v>
      </c>
      <c r="B1043" t="s">
        <v>9</v>
      </c>
      <c r="C1043" t="s">
        <v>272</v>
      </c>
      <c r="D1043" t="s">
        <v>156</v>
      </c>
      <c r="E1043" t="s">
        <v>273</v>
      </c>
      <c r="F1043" s="7">
        <v>190000</v>
      </c>
      <c r="G1043" t="str">
        <f>VLOOKUP(F1043,'группы товаров'!$A$1:$C$88,2,0)</f>
        <v>Капри молоко</v>
      </c>
      <c r="H1043" t="str">
        <f>VLOOKUP(Таблица1[[#This Row],[Код товара]],Группа_Товаров,3,0)</f>
        <v>Отливная</v>
      </c>
      <c r="I1043" t="s">
        <v>8</v>
      </c>
      <c r="J1043">
        <v>15</v>
      </c>
      <c r="K1043" s="6">
        <v>905.75</v>
      </c>
      <c r="L1043" s="6">
        <v>1030.5</v>
      </c>
      <c r="M1043" s="23">
        <f>Таблица1[[#This Row],[Сумма в ценах продажи]]-Таблица1[[#This Row],[Сумма в ценах закупки]]</f>
        <v>124.75</v>
      </c>
    </row>
    <row r="1044" spans="1:13" hidden="1" x14ac:dyDescent="0.3">
      <c r="A1044" s="16">
        <v>42947</v>
      </c>
      <c r="B1044" t="s">
        <v>9</v>
      </c>
      <c r="C1044" t="s">
        <v>432</v>
      </c>
      <c r="D1044" t="s">
        <v>147</v>
      </c>
      <c r="E1044" t="s">
        <v>433</v>
      </c>
      <c r="F1044" s="5">
        <v>1005712005</v>
      </c>
      <c r="G1044" t="str">
        <f>VLOOKUP(F1044,'группы товаров'!$A$1:$C$88,2,0)</f>
        <v>Золотой теленок</v>
      </c>
      <c r="H1044" t="str">
        <f>VLOOKUP(Таблица1[[#This Row],[Код товара]],Группа_Товаров,3,0)</f>
        <v>Глазированные</v>
      </c>
      <c r="I1044" t="s">
        <v>8</v>
      </c>
      <c r="J1044">
        <v>4.8</v>
      </c>
      <c r="K1044" s="6">
        <v>442.92240000000004</v>
      </c>
      <c r="L1044" s="6">
        <v>580.79999999999995</v>
      </c>
      <c r="M1044" s="23">
        <f>Таблица1[[#This Row],[Сумма в ценах продажи]]-Таблица1[[#This Row],[Сумма в ценах закупки]]</f>
        <v>137.87759999999992</v>
      </c>
    </row>
    <row r="1045" spans="1:13" hidden="1" x14ac:dyDescent="0.3">
      <c r="A1045" s="16">
        <v>42947</v>
      </c>
      <c r="B1045" t="s">
        <v>9</v>
      </c>
      <c r="C1045" t="s">
        <v>688</v>
      </c>
      <c r="D1045" t="s">
        <v>147</v>
      </c>
      <c r="E1045" t="s">
        <v>689</v>
      </c>
      <c r="F1045" s="7">
        <v>1005274600</v>
      </c>
      <c r="G1045" t="str">
        <f>VLOOKUP(F1045,'группы товаров'!$A$1:$C$88,2,0)</f>
        <v>Какао со сливками</v>
      </c>
      <c r="H1045" t="str">
        <f>VLOOKUP(Таблица1[[#This Row],[Код товара]],Группа_Товаров,3,0)</f>
        <v>Кремовые</v>
      </c>
      <c r="I1045" t="s">
        <v>8</v>
      </c>
      <c r="J1045">
        <v>6.45</v>
      </c>
      <c r="K1045" s="6">
        <v>1716.807</v>
      </c>
      <c r="L1045" s="6">
        <v>1943.7</v>
      </c>
      <c r="M1045" s="23">
        <f>Таблица1[[#This Row],[Сумма в ценах продажи]]-Таблица1[[#This Row],[Сумма в ценах закупки]]</f>
        <v>226.89300000000003</v>
      </c>
    </row>
    <row r="1046" spans="1:13" hidden="1" x14ac:dyDescent="0.3">
      <c r="A1046" s="16">
        <v>42947</v>
      </c>
      <c r="B1046" t="s">
        <v>11</v>
      </c>
      <c r="C1046" t="s">
        <v>160</v>
      </c>
      <c r="D1046" t="s">
        <v>134</v>
      </c>
      <c r="E1046" t="s">
        <v>161</v>
      </c>
      <c r="F1046" s="7">
        <v>1005274600</v>
      </c>
      <c r="G1046" t="str">
        <f>VLOOKUP(F1046,'группы товаров'!$A$1:$C$88,2,0)</f>
        <v>Какао со сливками</v>
      </c>
      <c r="H1046" t="str">
        <f>VLOOKUP(Таблица1[[#This Row],[Код товара]],Группа_Товаров,3,0)</f>
        <v>Кремовые</v>
      </c>
      <c r="I1046" t="s">
        <v>8</v>
      </c>
      <c r="J1046">
        <v>30</v>
      </c>
      <c r="K1046" s="6">
        <v>2146.1999999999998</v>
      </c>
      <c r="L1046" s="6">
        <v>2425.5</v>
      </c>
      <c r="M1046" s="23">
        <f>Таблица1[[#This Row],[Сумма в ценах продажи]]-Таблица1[[#This Row],[Сумма в ценах закупки]]</f>
        <v>279.30000000000018</v>
      </c>
    </row>
    <row r="1047" spans="1:13" hidden="1" x14ac:dyDescent="0.3">
      <c r="A1047" s="16">
        <v>42947</v>
      </c>
      <c r="B1047" t="s">
        <v>11</v>
      </c>
      <c r="C1047" t="s">
        <v>165</v>
      </c>
      <c r="D1047" t="s">
        <v>134</v>
      </c>
      <c r="E1047" t="s">
        <v>166</v>
      </c>
      <c r="F1047" s="7">
        <v>570000</v>
      </c>
      <c r="G1047" t="str">
        <f>VLOOKUP(F1047,'группы товаров'!$A$1:$C$88,2,0)</f>
        <v xml:space="preserve">Грушевые </v>
      </c>
      <c r="H1047" t="str">
        <f>VLOOKUP(Таблица1[[#This Row],[Код товара]],Группа_Товаров,3,0)</f>
        <v>Желейные</v>
      </c>
      <c r="I1047" t="s">
        <v>8</v>
      </c>
      <c r="J1047">
        <v>29</v>
      </c>
      <c r="K1047" s="6">
        <v>2710.92</v>
      </c>
      <c r="L1047" s="6">
        <v>3062.4</v>
      </c>
      <c r="M1047" s="23">
        <f>Таблица1[[#This Row],[Сумма в ценах продажи]]-Таблица1[[#This Row],[Сумма в ценах закупки]]</f>
        <v>351.48</v>
      </c>
    </row>
    <row r="1048" spans="1:13" hidden="1" x14ac:dyDescent="0.3">
      <c r="A1048" s="16">
        <v>42947</v>
      </c>
      <c r="B1048" t="s">
        <v>11</v>
      </c>
      <c r="C1048" t="s">
        <v>199</v>
      </c>
      <c r="D1048" t="s">
        <v>134</v>
      </c>
      <c r="E1048" t="s">
        <v>200</v>
      </c>
      <c r="F1048" s="7">
        <v>1005712005</v>
      </c>
      <c r="G1048" t="str">
        <f>VLOOKUP(F1048,'группы товаров'!$A$1:$C$88,2,0)</f>
        <v>Золотой теленок</v>
      </c>
      <c r="H1048" t="str">
        <f>VLOOKUP(Таблица1[[#This Row],[Код товара]],Группа_Товаров,3,0)</f>
        <v>Глазированные</v>
      </c>
      <c r="I1048" t="s">
        <v>8</v>
      </c>
      <c r="J1048">
        <v>30</v>
      </c>
      <c r="K1048" s="6">
        <v>2904.1440000000002</v>
      </c>
      <c r="L1048" s="6">
        <v>3330</v>
      </c>
      <c r="M1048" s="23">
        <f>Таблица1[[#This Row],[Сумма в ценах продажи]]-Таблица1[[#This Row],[Сумма в ценах закупки]]</f>
        <v>425.85599999999977</v>
      </c>
    </row>
    <row r="1049" spans="1:13" hidden="1" x14ac:dyDescent="0.3">
      <c r="A1049" s="16">
        <v>42944</v>
      </c>
      <c r="B1049" t="s">
        <v>9</v>
      </c>
      <c r="C1049" t="s">
        <v>171</v>
      </c>
      <c r="D1049" t="s">
        <v>131</v>
      </c>
      <c r="E1049" t="s">
        <v>172</v>
      </c>
      <c r="F1049" s="5">
        <v>1005050000</v>
      </c>
      <c r="G1049" t="str">
        <f>VLOOKUP(F1049,'группы товаров'!$A$1:$C$88,2,0)</f>
        <v>Золотой орех</v>
      </c>
      <c r="H1049" t="str">
        <f>VLOOKUP(Таблица1[[#This Row],[Код товара]],Группа_Товаров,3,0)</f>
        <v>Помадка</v>
      </c>
      <c r="I1049" t="s">
        <v>8</v>
      </c>
      <c r="J1049">
        <v>7</v>
      </c>
      <c r="K1049" s="6">
        <v>846.19780000000003</v>
      </c>
      <c r="L1049" s="6">
        <v>797.44</v>
      </c>
      <c r="M1049" s="23">
        <f>Таблица1[[#This Row],[Сумма в ценах продажи]]-Таблица1[[#This Row],[Сумма в ценах закупки]]</f>
        <v>-48.757799999999975</v>
      </c>
    </row>
    <row r="1050" spans="1:13" hidden="1" x14ac:dyDescent="0.3">
      <c r="A1050" s="16">
        <v>42944</v>
      </c>
      <c r="B1050" t="s">
        <v>9</v>
      </c>
      <c r="C1050" t="s">
        <v>262</v>
      </c>
      <c r="D1050" t="s">
        <v>134</v>
      </c>
      <c r="E1050" t="s">
        <v>263</v>
      </c>
      <c r="F1050" s="7">
        <v>170000</v>
      </c>
      <c r="G1050" t="str">
        <f>VLOOKUP(F1050,'группы товаров'!$A$1:$C$88,2,0)</f>
        <v>Лайм</v>
      </c>
      <c r="H1050" t="str">
        <f>VLOOKUP(Таблица1[[#This Row],[Код товара]],Группа_Товаров,3,0)</f>
        <v>Желейные</v>
      </c>
      <c r="I1050" t="s">
        <v>8</v>
      </c>
      <c r="J1050">
        <v>3.5</v>
      </c>
      <c r="K1050" s="6">
        <v>374.39850000000001</v>
      </c>
      <c r="L1050" s="6">
        <v>398.72</v>
      </c>
      <c r="M1050" s="23">
        <f>Таблица1[[#This Row],[Сумма в ценах продажи]]-Таблица1[[#This Row],[Сумма в ценах закупки]]</f>
        <v>24.321500000000015</v>
      </c>
    </row>
    <row r="1051" spans="1:13" hidden="1" x14ac:dyDescent="0.3">
      <c r="A1051" s="16">
        <v>42944</v>
      </c>
      <c r="B1051" t="s">
        <v>9</v>
      </c>
      <c r="C1051" t="s">
        <v>138</v>
      </c>
      <c r="D1051" t="s">
        <v>134</v>
      </c>
      <c r="E1051" t="s">
        <v>139</v>
      </c>
      <c r="F1051" s="7">
        <v>1005212101</v>
      </c>
      <c r="G1051" t="str">
        <f>VLOOKUP(F1051,'группы товаров'!$A$1:$C$88,2,0)</f>
        <v>Зеленый петушок</v>
      </c>
      <c r="H1051" t="str">
        <f>VLOOKUP(Таблица1[[#This Row],[Код товара]],Группа_Товаров,3,0)</f>
        <v>Вафельные</v>
      </c>
      <c r="I1051" t="s">
        <v>8</v>
      </c>
      <c r="J1051">
        <v>4.032</v>
      </c>
      <c r="K1051" s="6">
        <v>435.94320000000005</v>
      </c>
      <c r="L1051" s="6">
        <v>462</v>
      </c>
      <c r="M1051" s="23">
        <f>Таблица1[[#This Row],[Сумма в ценах продажи]]-Таблица1[[#This Row],[Сумма в ценах закупки]]</f>
        <v>26.056799999999953</v>
      </c>
    </row>
    <row r="1052" spans="1:13" hidden="1" x14ac:dyDescent="0.3">
      <c r="A1052" s="16">
        <v>42944</v>
      </c>
      <c r="B1052" t="s">
        <v>9</v>
      </c>
      <c r="C1052" t="s">
        <v>195</v>
      </c>
      <c r="D1052" t="s">
        <v>131</v>
      </c>
      <c r="E1052" t="s">
        <v>196</v>
      </c>
      <c r="F1052" s="5">
        <v>1005052600</v>
      </c>
      <c r="G1052" t="str">
        <f>VLOOKUP(F1052,'группы товаров'!$A$1:$C$88,2,0)</f>
        <v>Желе апельсина</v>
      </c>
      <c r="H1052" t="str">
        <f>VLOOKUP(Таблица1[[#This Row],[Код товара]],Группа_Товаров,3,0)</f>
        <v>Помадка</v>
      </c>
      <c r="I1052" t="s">
        <v>8</v>
      </c>
      <c r="J1052">
        <v>3.5</v>
      </c>
      <c r="K1052" s="6">
        <v>355.07740000000001</v>
      </c>
      <c r="L1052" s="6">
        <v>398.72</v>
      </c>
      <c r="M1052" s="23">
        <f>Таблица1[[#This Row],[Сумма в ценах продажи]]-Таблица1[[#This Row],[Сумма в ценах закупки]]</f>
        <v>43.642600000000016</v>
      </c>
    </row>
    <row r="1053" spans="1:13" hidden="1" x14ac:dyDescent="0.3">
      <c r="A1053" s="16">
        <v>42944</v>
      </c>
      <c r="B1053" t="s">
        <v>9</v>
      </c>
      <c r="C1053" t="s">
        <v>171</v>
      </c>
      <c r="D1053" t="s">
        <v>131</v>
      </c>
      <c r="E1053" t="s">
        <v>172</v>
      </c>
      <c r="F1053" s="7">
        <v>1005050400</v>
      </c>
      <c r="G1053" t="str">
        <f>VLOOKUP(F1053,'группы товаров'!$A$1:$C$88,2,0)</f>
        <v>Золотой кокос</v>
      </c>
      <c r="H1053" t="str">
        <f>VLOOKUP(Таблица1[[#This Row],[Код товара]],Группа_Товаров,3,0)</f>
        <v>Помадка</v>
      </c>
      <c r="I1053" t="s">
        <v>8</v>
      </c>
      <c r="J1053">
        <v>3</v>
      </c>
      <c r="K1053" s="6">
        <v>287.30279999999999</v>
      </c>
      <c r="L1053" s="6">
        <v>335.25</v>
      </c>
      <c r="M1053" s="23">
        <f>Таблица1[[#This Row],[Сумма в ценах продажи]]-Таблица1[[#This Row],[Сумма в ценах закупки]]</f>
        <v>47.947200000000009</v>
      </c>
    </row>
    <row r="1054" spans="1:13" hidden="1" x14ac:dyDescent="0.3">
      <c r="A1054" s="16">
        <v>42944</v>
      </c>
      <c r="B1054" t="s">
        <v>9</v>
      </c>
      <c r="C1054" t="s">
        <v>175</v>
      </c>
      <c r="D1054" t="s">
        <v>134</v>
      </c>
      <c r="E1054" t="s">
        <v>176</v>
      </c>
      <c r="F1054" s="7">
        <v>15000</v>
      </c>
      <c r="G1054" t="str">
        <f>VLOOKUP(F1054,'группы товаров'!$A$1:$C$88,2,0)</f>
        <v>Цитрусовый коктейль</v>
      </c>
      <c r="H1054" t="str">
        <f>VLOOKUP(Таблица1[[#This Row],[Код товара]],Группа_Товаров,3,0)</f>
        <v>Отливная</v>
      </c>
      <c r="I1054" t="s">
        <v>8</v>
      </c>
      <c r="J1054">
        <v>4</v>
      </c>
      <c r="K1054" s="6">
        <v>352.78</v>
      </c>
      <c r="L1054" s="6">
        <v>401.6</v>
      </c>
      <c r="M1054" s="23">
        <f>Таблица1[[#This Row],[Сумма в ценах продажи]]-Таблица1[[#This Row],[Сумма в ценах закупки]]</f>
        <v>48.82000000000005</v>
      </c>
    </row>
    <row r="1055" spans="1:13" hidden="1" x14ac:dyDescent="0.3">
      <c r="A1055" s="16">
        <v>42944</v>
      </c>
      <c r="B1055" t="s">
        <v>11</v>
      </c>
      <c r="C1055" t="s">
        <v>467</v>
      </c>
      <c r="D1055" t="s">
        <v>147</v>
      </c>
      <c r="E1055" t="s">
        <v>468</v>
      </c>
      <c r="F1055" s="7">
        <v>1005040500</v>
      </c>
      <c r="G1055" t="str">
        <f>VLOOKUP(F1055,'группы товаров'!$A$1:$C$88,2,0)</f>
        <v>Пилот</v>
      </c>
      <c r="H1055" t="str">
        <f>VLOOKUP(Таблица1[[#This Row],[Код товара]],Группа_Товаров,3,0)</f>
        <v>Глазированные</v>
      </c>
      <c r="I1055" t="s">
        <v>8</v>
      </c>
      <c r="J1055">
        <v>5</v>
      </c>
      <c r="K1055" s="6">
        <v>395.9</v>
      </c>
      <c r="L1055" s="6">
        <v>447.25</v>
      </c>
      <c r="M1055" s="23">
        <f>Таблица1[[#This Row],[Сумма в ценах продажи]]-Таблица1[[#This Row],[Сумма в ценах закупки]]</f>
        <v>51.350000000000023</v>
      </c>
    </row>
    <row r="1056" spans="1:13" hidden="1" x14ac:dyDescent="0.3">
      <c r="A1056" s="16">
        <v>42944</v>
      </c>
      <c r="B1056" t="s">
        <v>9</v>
      </c>
      <c r="C1056" t="s">
        <v>195</v>
      </c>
      <c r="D1056" t="s">
        <v>131</v>
      </c>
      <c r="E1056" t="s">
        <v>196</v>
      </c>
      <c r="F1056" s="7">
        <v>1005050000</v>
      </c>
      <c r="G1056" t="str">
        <f>VLOOKUP(F1056,'группы товаров'!$A$1:$C$88,2,0)</f>
        <v>Золотой орех</v>
      </c>
      <c r="H1056" t="str">
        <f>VLOOKUP(Таблица1[[#This Row],[Код товара]],Группа_Товаров,3,0)</f>
        <v>Помадка</v>
      </c>
      <c r="I1056" t="s">
        <v>8</v>
      </c>
      <c r="J1056">
        <v>5</v>
      </c>
      <c r="K1056" s="6">
        <v>395.95</v>
      </c>
      <c r="L1056" s="6">
        <v>450.25</v>
      </c>
      <c r="M1056" s="23">
        <f>Таблица1[[#This Row],[Сумма в ценах продажи]]-Таблица1[[#This Row],[Сумма в ценах закупки]]</f>
        <v>54.300000000000011</v>
      </c>
    </row>
    <row r="1057" spans="1:13" hidden="1" x14ac:dyDescent="0.3">
      <c r="A1057" s="16">
        <v>42944</v>
      </c>
      <c r="B1057" t="s">
        <v>9</v>
      </c>
      <c r="C1057" t="s">
        <v>262</v>
      </c>
      <c r="D1057" t="s">
        <v>134</v>
      </c>
      <c r="E1057" t="s">
        <v>263</v>
      </c>
      <c r="F1057" s="7">
        <v>1005050100</v>
      </c>
      <c r="G1057" t="str">
        <f>VLOOKUP(F1057,'группы товаров'!$A$1:$C$88,2,0)</f>
        <v>Золотой  крем-брюле</v>
      </c>
      <c r="H1057" t="str">
        <f>VLOOKUP(Таблица1[[#This Row],[Код товара]],Группа_Товаров,3,0)</f>
        <v>Помадка</v>
      </c>
      <c r="I1057" t="s">
        <v>8</v>
      </c>
      <c r="J1057">
        <v>2.64</v>
      </c>
      <c r="K1057" s="6">
        <v>480.72</v>
      </c>
      <c r="L1057" s="6">
        <v>546.84</v>
      </c>
      <c r="M1057" s="23">
        <f>Таблица1[[#This Row],[Сумма в ценах продажи]]-Таблица1[[#This Row],[Сумма в ценах закупки]]</f>
        <v>66.12</v>
      </c>
    </row>
    <row r="1058" spans="1:13" hidden="1" x14ac:dyDescent="0.3">
      <c r="A1058" s="16">
        <v>42944</v>
      </c>
      <c r="B1058" t="s">
        <v>11</v>
      </c>
      <c r="C1058" t="s">
        <v>195</v>
      </c>
      <c r="D1058" t="s">
        <v>131</v>
      </c>
      <c r="E1058" t="s">
        <v>196</v>
      </c>
      <c r="F1058" s="7">
        <v>1005051700</v>
      </c>
      <c r="G1058" t="str">
        <f>VLOOKUP(F1058,'группы товаров'!$A$1:$C$88,2,0)</f>
        <v>Аромат мяты</v>
      </c>
      <c r="H1058" t="str">
        <f>VLOOKUP(Таблица1[[#This Row],[Код товара]],Группа_Товаров,3,0)</f>
        <v>Помадка</v>
      </c>
      <c r="I1058" t="s">
        <v>8</v>
      </c>
      <c r="J1058">
        <v>2.15</v>
      </c>
      <c r="K1058" s="6">
        <v>572.29899999999998</v>
      </c>
      <c r="L1058" s="6">
        <v>646.5</v>
      </c>
      <c r="M1058" s="23">
        <f>Таблица1[[#This Row],[Сумма в ценах продажи]]-Таблица1[[#This Row],[Сумма в ценах закупки]]</f>
        <v>74.201000000000022</v>
      </c>
    </row>
    <row r="1059" spans="1:13" hidden="1" x14ac:dyDescent="0.3">
      <c r="A1059" s="16">
        <v>42944</v>
      </c>
      <c r="B1059" t="s">
        <v>9</v>
      </c>
      <c r="C1059" t="s">
        <v>228</v>
      </c>
      <c r="D1059" t="s">
        <v>134</v>
      </c>
      <c r="E1059" t="s">
        <v>229</v>
      </c>
      <c r="F1059" s="7">
        <v>1005050000</v>
      </c>
      <c r="G1059" t="str">
        <f>VLOOKUP(F1059,'группы товаров'!$A$1:$C$88,2,0)</f>
        <v>Золотой орех</v>
      </c>
      <c r="H1059" t="str">
        <f>VLOOKUP(Таблица1[[#This Row],[Код товара]],Группа_Товаров,3,0)</f>
        <v>Помадка</v>
      </c>
      <c r="I1059" t="s">
        <v>8</v>
      </c>
      <c r="J1059">
        <v>1.96</v>
      </c>
      <c r="K1059" s="6">
        <v>562.79999999999995</v>
      </c>
      <c r="L1059" s="6">
        <v>640.1</v>
      </c>
      <c r="M1059" s="23">
        <f>Таблица1[[#This Row],[Сумма в ценах продажи]]-Таблица1[[#This Row],[Сумма в ценах закупки]]</f>
        <v>77.300000000000068</v>
      </c>
    </row>
    <row r="1060" spans="1:13" hidden="1" x14ac:dyDescent="0.3">
      <c r="A1060" s="16">
        <v>42944</v>
      </c>
      <c r="B1060" t="s">
        <v>11</v>
      </c>
      <c r="C1060" t="s">
        <v>144</v>
      </c>
      <c r="D1060" t="s">
        <v>134</v>
      </c>
      <c r="E1060" t="s">
        <v>145</v>
      </c>
      <c r="F1060" s="7">
        <v>252505</v>
      </c>
      <c r="G1060" t="str">
        <f>VLOOKUP(F1060,'группы товаров'!$A$1:$C$88,2,0)</f>
        <v>Байкальская мята</v>
      </c>
      <c r="H1060" t="str">
        <f>VLOOKUP(Таблица1[[#This Row],[Код товара]],Группа_Товаров,3,0)</f>
        <v>Леденцовая</v>
      </c>
      <c r="I1060" t="s">
        <v>8</v>
      </c>
      <c r="J1060">
        <v>1.84</v>
      </c>
      <c r="K1060" s="6">
        <v>598.35520000000008</v>
      </c>
      <c r="L1060" s="6">
        <v>677.6</v>
      </c>
      <c r="M1060" s="23">
        <f>Таблица1[[#This Row],[Сумма в ценах продажи]]-Таблица1[[#This Row],[Сумма в ценах закупки]]</f>
        <v>79.244799999999941</v>
      </c>
    </row>
    <row r="1061" spans="1:13" hidden="1" x14ac:dyDescent="0.3">
      <c r="A1061" s="16">
        <v>42944</v>
      </c>
      <c r="B1061" t="s">
        <v>7</v>
      </c>
      <c r="C1061" t="s">
        <v>352</v>
      </c>
      <c r="D1061" t="s">
        <v>353</v>
      </c>
      <c r="E1061" t="s">
        <v>354</v>
      </c>
      <c r="F1061" s="7">
        <v>580000</v>
      </c>
      <c r="G1061" t="str">
        <f>VLOOKUP(F1061,'группы товаров'!$A$1:$C$88,2,0)</f>
        <v>Вишня</v>
      </c>
      <c r="H1061" t="str">
        <f>VLOOKUP(Таблица1[[#This Row],[Код товара]],Группа_Товаров,3,0)</f>
        <v>Желейные</v>
      </c>
      <c r="I1061" t="s">
        <v>8</v>
      </c>
      <c r="J1061">
        <v>4.95</v>
      </c>
      <c r="K1061" s="6">
        <v>692.34</v>
      </c>
      <c r="L1061" s="6">
        <v>787.71</v>
      </c>
      <c r="M1061" s="23">
        <f>Таблица1[[#This Row],[Сумма в ценах продажи]]-Таблица1[[#This Row],[Сумма в ценах закупки]]</f>
        <v>95.37</v>
      </c>
    </row>
    <row r="1062" spans="1:13" hidden="1" x14ac:dyDescent="0.3">
      <c r="A1062" s="16">
        <v>42944</v>
      </c>
      <c r="B1062" t="s">
        <v>9</v>
      </c>
      <c r="C1062" t="s">
        <v>244</v>
      </c>
      <c r="D1062" t="s">
        <v>134</v>
      </c>
      <c r="E1062" t="s">
        <v>245</v>
      </c>
      <c r="F1062" s="8">
        <v>1500001200</v>
      </c>
      <c r="G1062" t="str">
        <f>VLOOKUP(F1062,'группы товаров'!$A$1:$C$88,2,0)</f>
        <v>Рулет клубника-крем</v>
      </c>
      <c r="H1062" t="str">
        <f>VLOOKUP(Таблица1[[#This Row],[Код товара]],Группа_Товаров,3,0)</f>
        <v>Бисквиты</v>
      </c>
      <c r="I1062" t="s">
        <v>8</v>
      </c>
      <c r="J1062">
        <v>10</v>
      </c>
      <c r="K1062" s="6">
        <v>1183.559</v>
      </c>
      <c r="L1062" s="6">
        <v>1317.5</v>
      </c>
      <c r="M1062" s="23">
        <f>Таблица1[[#This Row],[Сумма в ценах продажи]]-Таблица1[[#This Row],[Сумма в ценах закупки]]</f>
        <v>133.94100000000003</v>
      </c>
    </row>
    <row r="1063" spans="1:13" hidden="1" x14ac:dyDescent="0.3">
      <c r="A1063" s="16">
        <v>42944</v>
      </c>
      <c r="B1063" t="s">
        <v>11</v>
      </c>
      <c r="C1063" t="s">
        <v>488</v>
      </c>
      <c r="D1063" t="s">
        <v>291</v>
      </c>
      <c r="E1063" t="s">
        <v>331</v>
      </c>
      <c r="F1063" s="7">
        <v>580000</v>
      </c>
      <c r="G1063" t="str">
        <f>VLOOKUP(F1063,'группы товаров'!$A$1:$C$88,2,0)</f>
        <v>Вишня</v>
      </c>
      <c r="H1063" t="str">
        <f>VLOOKUP(Таблица1[[#This Row],[Код товара]],Группа_Товаров,3,0)</f>
        <v>Желейные</v>
      </c>
      <c r="I1063" t="s">
        <v>8</v>
      </c>
      <c r="J1063">
        <v>30</v>
      </c>
      <c r="K1063" s="6">
        <v>1946.097</v>
      </c>
      <c r="L1063" s="6">
        <v>2199</v>
      </c>
      <c r="M1063" s="23">
        <f>Таблица1[[#This Row],[Сумма в ценах продажи]]-Таблица1[[#This Row],[Сумма в ценах закупки]]</f>
        <v>252.90300000000002</v>
      </c>
    </row>
    <row r="1064" spans="1:13" hidden="1" x14ac:dyDescent="0.3">
      <c r="A1064" s="16">
        <v>42944</v>
      </c>
      <c r="B1064" t="s">
        <v>18</v>
      </c>
      <c r="C1064" t="s">
        <v>226</v>
      </c>
      <c r="D1064" t="s">
        <v>134</v>
      </c>
      <c r="E1064" t="s">
        <v>227</v>
      </c>
      <c r="F1064" s="5">
        <v>1005040200</v>
      </c>
      <c r="G1064" t="str">
        <f>VLOOKUP(F1064,'группы товаров'!$A$1:$C$88,2,0)</f>
        <v xml:space="preserve">Южный вечер </v>
      </c>
      <c r="H1064" t="str">
        <f>VLOOKUP(Таблица1[[#This Row],[Код товара]],Группа_Товаров,3,0)</f>
        <v>Глазированные</v>
      </c>
      <c r="I1064" t="s">
        <v>8</v>
      </c>
      <c r="J1064">
        <v>3</v>
      </c>
      <c r="K1064" s="6">
        <v>0</v>
      </c>
      <c r="L1064" s="6">
        <v>256.26</v>
      </c>
      <c r="M1064" s="23">
        <f>Таблица1[[#This Row],[Сумма в ценах продажи]]-Таблица1[[#This Row],[Сумма в ценах закупки]]</f>
        <v>256.26</v>
      </c>
    </row>
    <row r="1065" spans="1:13" hidden="1" x14ac:dyDescent="0.3">
      <c r="A1065" s="16">
        <v>42944</v>
      </c>
      <c r="B1065" t="s">
        <v>9</v>
      </c>
      <c r="C1065" t="s">
        <v>195</v>
      </c>
      <c r="D1065" t="s">
        <v>131</v>
      </c>
      <c r="E1065" t="s">
        <v>196</v>
      </c>
      <c r="F1065" s="7">
        <v>1005050000</v>
      </c>
      <c r="G1065" t="str">
        <f>VLOOKUP(F1065,'группы товаров'!$A$1:$C$88,2,0)</f>
        <v>Золотой орех</v>
      </c>
      <c r="H1065" t="str">
        <f>VLOOKUP(Таблица1[[#This Row],[Код товара]],Группа_Товаров,3,0)</f>
        <v>Помадка</v>
      </c>
      <c r="I1065" t="s">
        <v>8</v>
      </c>
      <c r="J1065">
        <v>6</v>
      </c>
      <c r="K1065" s="6">
        <v>108.71340000000001</v>
      </c>
      <c r="L1065" s="6">
        <v>412.2</v>
      </c>
      <c r="M1065" s="23">
        <f>Таблица1[[#This Row],[Сумма в ценах продажи]]-Таблица1[[#This Row],[Сумма в ценах закупки]]</f>
        <v>303.48659999999995</v>
      </c>
    </row>
    <row r="1066" spans="1:13" hidden="1" x14ac:dyDescent="0.3">
      <c r="A1066" s="16">
        <v>42944</v>
      </c>
      <c r="B1066" t="s">
        <v>9</v>
      </c>
      <c r="C1066" t="s">
        <v>136</v>
      </c>
      <c r="D1066" t="s">
        <v>131</v>
      </c>
      <c r="E1066" t="s">
        <v>137</v>
      </c>
      <c r="F1066" s="7">
        <v>251000</v>
      </c>
      <c r="G1066" t="str">
        <f>VLOOKUP(F1066,'группы товаров'!$A$1:$C$88,2,0)</f>
        <v>Стеклышки микс</v>
      </c>
      <c r="H1066" t="str">
        <f>VLOOKUP(Таблица1[[#This Row],[Код товара]],Группа_Товаров,3,0)</f>
        <v>Отливная</v>
      </c>
      <c r="I1066" t="s">
        <v>8</v>
      </c>
      <c r="J1066">
        <v>22.5</v>
      </c>
      <c r="K1066" s="6">
        <v>1223.49</v>
      </c>
      <c r="L1066" s="6">
        <v>1545.75</v>
      </c>
      <c r="M1066" s="23">
        <f>Таблица1[[#This Row],[Сумма в ценах продажи]]-Таблица1[[#This Row],[Сумма в ценах закупки]]</f>
        <v>322.26</v>
      </c>
    </row>
    <row r="1067" spans="1:13" hidden="1" x14ac:dyDescent="0.3">
      <c r="A1067" s="16">
        <v>42944</v>
      </c>
      <c r="B1067" t="s">
        <v>9</v>
      </c>
      <c r="C1067" t="s">
        <v>326</v>
      </c>
      <c r="D1067" t="s">
        <v>134</v>
      </c>
      <c r="E1067" t="s">
        <v>327</v>
      </c>
      <c r="F1067" s="7">
        <v>170100</v>
      </c>
      <c r="G1067" t="str">
        <f>VLOOKUP(F1067,'группы товаров'!$A$1:$C$88,2,0)</f>
        <v>Клюковка</v>
      </c>
      <c r="H1067" t="str">
        <f>VLOOKUP(Таблица1[[#This Row],[Код товара]],Группа_Товаров,3,0)</f>
        <v>Желейные</v>
      </c>
      <c r="I1067" t="s">
        <v>8</v>
      </c>
      <c r="J1067">
        <v>8</v>
      </c>
      <c r="K1067" s="6">
        <v>2632</v>
      </c>
      <c r="L1067" s="6">
        <v>2994.4</v>
      </c>
      <c r="M1067" s="23">
        <f>Таблица1[[#This Row],[Сумма в ценах продажи]]-Таблица1[[#This Row],[Сумма в ценах закупки]]</f>
        <v>362.40000000000009</v>
      </c>
    </row>
    <row r="1068" spans="1:13" hidden="1" x14ac:dyDescent="0.3">
      <c r="A1068" s="16">
        <v>42944</v>
      </c>
      <c r="B1068" t="s">
        <v>11</v>
      </c>
      <c r="C1068" t="s">
        <v>144</v>
      </c>
      <c r="D1068" t="s">
        <v>134</v>
      </c>
      <c r="E1068" t="s">
        <v>145</v>
      </c>
      <c r="F1068" s="5">
        <v>1005220000</v>
      </c>
      <c r="G1068" t="str">
        <f>VLOOKUP(F1068,'группы товаров'!$A$1:$C$88,2,0)</f>
        <v>Веселый журавлик</v>
      </c>
      <c r="H1068" t="str">
        <f>VLOOKUP(Таблица1[[#This Row],[Код товара]],Группа_Товаров,3,0)</f>
        <v>Вафельные</v>
      </c>
      <c r="I1068" t="s">
        <v>8</v>
      </c>
      <c r="J1068">
        <v>35</v>
      </c>
      <c r="K1068" s="6">
        <v>3271.45</v>
      </c>
      <c r="L1068" s="6">
        <v>3696</v>
      </c>
      <c r="M1068" s="23">
        <f>Таблица1[[#This Row],[Сумма в ценах продажи]]-Таблица1[[#This Row],[Сумма в ценах закупки]]</f>
        <v>424.55000000000018</v>
      </c>
    </row>
    <row r="1069" spans="1:13" hidden="1" x14ac:dyDescent="0.3">
      <c r="A1069" s="16">
        <v>42944</v>
      </c>
      <c r="B1069" t="s">
        <v>11</v>
      </c>
      <c r="C1069" t="s">
        <v>614</v>
      </c>
      <c r="D1069" t="s">
        <v>147</v>
      </c>
      <c r="E1069" t="s">
        <v>615</v>
      </c>
      <c r="F1069" s="5">
        <v>580000</v>
      </c>
      <c r="G1069" t="str">
        <f>VLOOKUP(F1069,'группы товаров'!$A$1:$C$88,2,0)</f>
        <v>Вишня</v>
      </c>
      <c r="H1069" t="str">
        <f>VLOOKUP(Таблица1[[#This Row],[Код товара]],Группа_Товаров,3,0)</f>
        <v>Желейные</v>
      </c>
      <c r="I1069" t="s">
        <v>8</v>
      </c>
      <c r="J1069">
        <v>88</v>
      </c>
      <c r="K1069" s="6">
        <v>6549.8312000000005</v>
      </c>
      <c r="L1069" s="6">
        <v>7396.4</v>
      </c>
      <c r="M1069" s="23">
        <f>Таблица1[[#This Row],[Сумма в ценах продажи]]-Таблица1[[#This Row],[Сумма в ценах закупки]]</f>
        <v>846.5687999999991</v>
      </c>
    </row>
    <row r="1070" spans="1:13" hidden="1" x14ac:dyDescent="0.3">
      <c r="A1070" s="16">
        <v>42943</v>
      </c>
      <c r="B1070" t="s">
        <v>12</v>
      </c>
      <c r="C1070" t="s">
        <v>280</v>
      </c>
      <c r="D1070" t="s">
        <v>134</v>
      </c>
      <c r="E1070" t="s">
        <v>281</v>
      </c>
      <c r="F1070" s="7">
        <v>15000</v>
      </c>
      <c r="G1070" t="str">
        <f>VLOOKUP(F1070,'группы товаров'!$A$1:$C$88,2,0)</f>
        <v>Цитрусовый коктейль</v>
      </c>
      <c r="H1070" t="str">
        <f>VLOOKUP(Таблица1[[#This Row],[Код товара]],Группа_Товаров,3,0)</f>
        <v>Отливная</v>
      </c>
      <c r="I1070" t="s">
        <v>8</v>
      </c>
      <c r="J1070">
        <v>0.22</v>
      </c>
      <c r="K1070" s="6">
        <v>27.429500000000001</v>
      </c>
      <c r="L1070" s="6">
        <v>39.08</v>
      </c>
      <c r="M1070" s="23">
        <f>Таблица1[[#This Row],[Сумма в ценах продажи]]-Таблица1[[#This Row],[Сумма в ценах закупки]]</f>
        <v>11.650499999999997</v>
      </c>
    </row>
    <row r="1071" spans="1:13" hidden="1" x14ac:dyDescent="0.3">
      <c r="A1071" s="16">
        <v>42943</v>
      </c>
      <c r="B1071" t="s">
        <v>12</v>
      </c>
      <c r="C1071" t="s">
        <v>280</v>
      </c>
      <c r="D1071" t="s">
        <v>134</v>
      </c>
      <c r="E1071" t="s">
        <v>281</v>
      </c>
      <c r="F1071" s="7">
        <v>252005</v>
      </c>
      <c r="G1071" t="str">
        <f>VLOOKUP(F1071,'группы товаров'!$A$1:$C$88,2,0)</f>
        <v>Кленовая</v>
      </c>
      <c r="H1071" t="str">
        <f>VLOOKUP(Таблица1[[#This Row],[Код товара]],Группа_Товаров,3,0)</f>
        <v>Леденцовая</v>
      </c>
      <c r="I1071" t="s">
        <v>8</v>
      </c>
      <c r="J1071">
        <v>0.22</v>
      </c>
      <c r="K1071" s="6">
        <v>27.3565</v>
      </c>
      <c r="L1071" s="6">
        <v>39.08</v>
      </c>
      <c r="M1071" s="23">
        <f>Таблица1[[#This Row],[Сумма в ценах продажи]]-Таблица1[[#This Row],[Сумма в ценах закупки]]</f>
        <v>11.723499999999998</v>
      </c>
    </row>
    <row r="1072" spans="1:13" hidden="1" x14ac:dyDescent="0.3">
      <c r="A1072" s="16">
        <v>42943</v>
      </c>
      <c r="B1072" t="s">
        <v>12</v>
      </c>
      <c r="C1072" t="s">
        <v>260</v>
      </c>
      <c r="D1072" t="s">
        <v>134</v>
      </c>
      <c r="E1072" t="s">
        <v>261</v>
      </c>
      <c r="F1072" s="7">
        <v>220000</v>
      </c>
      <c r="G1072" t="str">
        <f>VLOOKUP(F1072,'группы товаров'!$A$1:$C$88,2,0)</f>
        <v>Сливки-апельсин</v>
      </c>
      <c r="H1072" t="str">
        <f>VLOOKUP(Таблица1[[#This Row],[Код товара]],Группа_Товаров,3,0)</f>
        <v>Отливная</v>
      </c>
      <c r="I1072" t="s">
        <v>8</v>
      </c>
      <c r="J1072">
        <v>0.22</v>
      </c>
      <c r="K1072" s="6">
        <v>32.856500000000004</v>
      </c>
      <c r="L1072" s="6">
        <v>46.89</v>
      </c>
      <c r="M1072" s="23">
        <f>Таблица1[[#This Row],[Сумма в ценах продажи]]-Таблица1[[#This Row],[Сумма в ценах закупки]]</f>
        <v>14.033499999999997</v>
      </c>
    </row>
    <row r="1073" spans="1:13" hidden="1" x14ac:dyDescent="0.3">
      <c r="A1073" s="16">
        <v>42943</v>
      </c>
      <c r="B1073" t="s">
        <v>13</v>
      </c>
      <c r="C1073" t="s">
        <v>175</v>
      </c>
      <c r="D1073" t="s">
        <v>134</v>
      </c>
      <c r="E1073" t="s">
        <v>176</v>
      </c>
      <c r="F1073" s="7">
        <v>1005030501</v>
      </c>
      <c r="G1073" t="str">
        <f>VLOOKUP(F1073,'группы товаров'!$A$1:$C$88,2,0)</f>
        <v>Орешек</v>
      </c>
      <c r="H1073" t="str">
        <f>VLOOKUP(Таблица1[[#This Row],[Код товара]],Группа_Товаров,3,0)</f>
        <v>Глазированные</v>
      </c>
      <c r="I1073" t="s">
        <v>8</v>
      </c>
      <c r="J1073">
        <v>2</v>
      </c>
      <c r="K1073" s="6">
        <v>190.79040000000001</v>
      </c>
      <c r="L1073" s="6">
        <v>230.02</v>
      </c>
      <c r="M1073" s="23">
        <f>Таблица1[[#This Row],[Сумма в ценах продажи]]-Таблица1[[#This Row],[Сумма в ценах закупки]]</f>
        <v>39.229600000000005</v>
      </c>
    </row>
    <row r="1074" spans="1:13" hidden="1" x14ac:dyDescent="0.3">
      <c r="A1074" s="16">
        <v>42943</v>
      </c>
      <c r="B1074" t="s">
        <v>18</v>
      </c>
      <c r="C1074" t="s">
        <v>160</v>
      </c>
      <c r="D1074" t="s">
        <v>134</v>
      </c>
      <c r="E1074" t="s">
        <v>161</v>
      </c>
      <c r="F1074" s="5">
        <v>1005040500</v>
      </c>
      <c r="G1074" t="str">
        <f>VLOOKUP(F1074,'группы товаров'!$A$1:$C$88,2,0)</f>
        <v>Пилот</v>
      </c>
      <c r="H1074" t="str">
        <f>VLOOKUP(Таблица1[[#This Row],[Код товара]],Группа_Товаров,3,0)</f>
        <v>Глазированные</v>
      </c>
      <c r="I1074" t="s">
        <v>8</v>
      </c>
      <c r="J1074">
        <v>3</v>
      </c>
      <c r="K1074" s="6">
        <v>214.65</v>
      </c>
      <c r="L1074" s="6">
        <v>256.26</v>
      </c>
      <c r="M1074" s="23">
        <f>Таблица1[[#This Row],[Сумма в ценах продажи]]-Таблица1[[#This Row],[Сумма в ценах закупки]]</f>
        <v>41.609999999999985</v>
      </c>
    </row>
    <row r="1075" spans="1:13" hidden="1" x14ac:dyDescent="0.3">
      <c r="A1075" s="16">
        <v>42943</v>
      </c>
      <c r="B1075" t="s">
        <v>18</v>
      </c>
      <c r="C1075" t="s">
        <v>179</v>
      </c>
      <c r="D1075" t="s">
        <v>131</v>
      </c>
      <c r="E1075" t="s">
        <v>180</v>
      </c>
      <c r="F1075" s="5">
        <v>1005040800</v>
      </c>
      <c r="G1075" t="str">
        <f>VLOOKUP(F1075,'группы товаров'!$A$1:$C$88,2,0)</f>
        <v>Бим-Бом</v>
      </c>
      <c r="H1075" t="str">
        <f>VLOOKUP(Таблица1[[#This Row],[Код товара]],Группа_Товаров,3,0)</f>
        <v>Глазированные</v>
      </c>
      <c r="I1075" t="s">
        <v>8</v>
      </c>
      <c r="J1075">
        <v>3</v>
      </c>
      <c r="K1075" s="6">
        <v>214.62</v>
      </c>
      <c r="L1075" s="6">
        <v>256.26</v>
      </c>
      <c r="M1075" s="23">
        <f>Таблица1[[#This Row],[Сумма в ценах продажи]]-Таблица1[[#This Row],[Сумма в ценах закупки]]</f>
        <v>41.639999999999986</v>
      </c>
    </row>
    <row r="1076" spans="1:13" hidden="1" x14ac:dyDescent="0.3">
      <c r="A1076" s="16">
        <v>42943</v>
      </c>
      <c r="B1076" t="s">
        <v>9</v>
      </c>
      <c r="C1076" t="s">
        <v>280</v>
      </c>
      <c r="D1076" t="s">
        <v>134</v>
      </c>
      <c r="E1076" t="s">
        <v>281</v>
      </c>
      <c r="F1076" s="7">
        <v>1005052500</v>
      </c>
      <c r="G1076" t="str">
        <f>VLOOKUP(F1076,'группы товаров'!$A$1:$C$88,2,0)</f>
        <v>желе в помаде</v>
      </c>
      <c r="H1076" t="str">
        <f>VLOOKUP(Таблица1[[#This Row],[Код товара]],Группа_Товаров,3,0)</f>
        <v>Помадка</v>
      </c>
      <c r="I1076" t="s">
        <v>8</v>
      </c>
      <c r="J1076">
        <v>3</v>
      </c>
      <c r="K1076" s="6">
        <v>286.0788</v>
      </c>
      <c r="L1076" s="6">
        <v>335.25</v>
      </c>
      <c r="M1076" s="23">
        <f>Таблица1[[#This Row],[Сумма в ценах продажи]]-Таблица1[[#This Row],[Сумма в ценах закупки]]</f>
        <v>49.171199999999999</v>
      </c>
    </row>
    <row r="1077" spans="1:13" hidden="1" x14ac:dyDescent="0.3">
      <c r="A1077" s="16">
        <v>42943</v>
      </c>
      <c r="B1077" t="s">
        <v>9</v>
      </c>
      <c r="C1077" t="s">
        <v>282</v>
      </c>
      <c r="D1077" t="s">
        <v>134</v>
      </c>
      <c r="E1077" t="s">
        <v>283</v>
      </c>
      <c r="F1077" s="5">
        <v>280500</v>
      </c>
      <c r="G1077" t="str">
        <f>VLOOKUP(F1077,'группы товаров'!$A$1:$C$88,2,0)</f>
        <v>Шипучка микс</v>
      </c>
      <c r="H1077" t="str">
        <f>VLOOKUP(Таблица1[[#This Row],[Код товара]],Группа_Товаров,3,0)</f>
        <v>Леденцовая</v>
      </c>
      <c r="I1077" t="s">
        <v>8</v>
      </c>
      <c r="J1077">
        <v>5</v>
      </c>
      <c r="K1077" s="6">
        <v>391.0385</v>
      </c>
      <c r="L1077" s="6">
        <v>444.8</v>
      </c>
      <c r="M1077" s="23">
        <f>Таблица1[[#This Row],[Сумма в ценах продажи]]-Таблица1[[#This Row],[Сумма в ценах закупки]]</f>
        <v>53.761500000000012</v>
      </c>
    </row>
    <row r="1078" spans="1:13" hidden="1" x14ac:dyDescent="0.3">
      <c r="A1078" s="16">
        <v>42943</v>
      </c>
      <c r="B1078" t="s">
        <v>9</v>
      </c>
      <c r="C1078" t="s">
        <v>199</v>
      </c>
      <c r="D1078" t="s">
        <v>134</v>
      </c>
      <c r="E1078" t="s">
        <v>200</v>
      </c>
      <c r="F1078" s="7">
        <v>1005712365</v>
      </c>
      <c r="G1078" t="str">
        <f>VLOOKUP(F1078,'группы товаров'!$A$1:$C$88,2,0)</f>
        <v>Желе в помаде</v>
      </c>
      <c r="H1078" t="str">
        <f>VLOOKUP(Таблица1[[#This Row],[Код товара]],Группа_Товаров,3,0)</f>
        <v>Глазированные</v>
      </c>
      <c r="I1078" t="s">
        <v>8</v>
      </c>
      <c r="J1078">
        <v>5</v>
      </c>
      <c r="K1078" s="6">
        <v>395.9</v>
      </c>
      <c r="L1078" s="6">
        <v>450.25</v>
      </c>
      <c r="M1078" s="23">
        <f>Таблица1[[#This Row],[Сумма в ценах продажи]]-Таблица1[[#This Row],[Сумма в ценах закупки]]</f>
        <v>54.350000000000023</v>
      </c>
    </row>
    <row r="1079" spans="1:13" hidden="1" x14ac:dyDescent="0.3">
      <c r="A1079" s="16">
        <v>42943</v>
      </c>
      <c r="B1079" t="s">
        <v>9</v>
      </c>
      <c r="C1079" t="s">
        <v>228</v>
      </c>
      <c r="D1079" t="s">
        <v>134</v>
      </c>
      <c r="E1079" t="s">
        <v>229</v>
      </c>
      <c r="F1079" s="7">
        <v>220000</v>
      </c>
      <c r="G1079" t="str">
        <f>VLOOKUP(F1079,'группы товаров'!$A$1:$C$88,2,0)</f>
        <v>Сливки-апельсин</v>
      </c>
      <c r="H1079" t="str">
        <f>VLOOKUP(Таблица1[[#This Row],[Код товара]],Группа_Товаров,3,0)</f>
        <v>Отливная</v>
      </c>
      <c r="I1079" t="s">
        <v>8</v>
      </c>
      <c r="J1079">
        <v>8</v>
      </c>
      <c r="K1079" s="6">
        <v>427.32960000000003</v>
      </c>
      <c r="L1079" s="6">
        <v>484.24</v>
      </c>
      <c r="M1079" s="23">
        <f>Таблица1[[#This Row],[Сумма в ценах продажи]]-Таблица1[[#This Row],[Сумма в ценах закупки]]</f>
        <v>56.910399999999981</v>
      </c>
    </row>
    <row r="1080" spans="1:13" hidden="1" x14ac:dyDescent="0.3">
      <c r="A1080" s="16">
        <v>42943</v>
      </c>
      <c r="B1080" t="s">
        <v>9</v>
      </c>
      <c r="C1080" t="s">
        <v>686</v>
      </c>
      <c r="D1080" t="s">
        <v>147</v>
      </c>
      <c r="E1080" t="s">
        <v>687</v>
      </c>
      <c r="F1080" s="7">
        <v>5281000</v>
      </c>
      <c r="G1080" t="str">
        <f>VLOOKUP(F1080,'группы товаров'!$A$1:$C$88,2,0)</f>
        <v>Барбасовая</v>
      </c>
      <c r="H1080" t="str">
        <f>VLOOKUP(Таблица1[[#This Row],[Код товара]],Группа_Товаров,3,0)</f>
        <v>Отливная</v>
      </c>
      <c r="I1080" t="s">
        <v>8</v>
      </c>
      <c r="J1080">
        <v>8</v>
      </c>
      <c r="K1080" s="6">
        <v>427.32960000000003</v>
      </c>
      <c r="L1080" s="6">
        <v>484.24</v>
      </c>
      <c r="M1080" s="23">
        <f>Таблица1[[#This Row],[Сумма в ценах продажи]]-Таблица1[[#This Row],[Сумма в ценах закупки]]</f>
        <v>56.910399999999981</v>
      </c>
    </row>
    <row r="1081" spans="1:13" hidden="1" x14ac:dyDescent="0.3">
      <c r="A1081" s="16">
        <v>42943</v>
      </c>
      <c r="B1081" t="s">
        <v>9</v>
      </c>
      <c r="C1081" t="s">
        <v>650</v>
      </c>
      <c r="D1081" t="s">
        <v>147</v>
      </c>
      <c r="E1081" t="s">
        <v>651</v>
      </c>
      <c r="F1081" s="5">
        <v>1005040800</v>
      </c>
      <c r="G1081" t="str">
        <f>VLOOKUP(F1081,'группы товаров'!$A$1:$C$88,2,0)</f>
        <v>Бим-Бом</v>
      </c>
      <c r="H1081" t="str">
        <f>VLOOKUP(Таблица1[[#This Row],[Код товара]],Группа_Товаров,3,0)</f>
        <v>Глазированные</v>
      </c>
      <c r="I1081" t="s">
        <v>8</v>
      </c>
      <c r="J1081">
        <v>6</v>
      </c>
      <c r="K1081" s="6">
        <v>429.24</v>
      </c>
      <c r="L1081" s="6">
        <v>488.22</v>
      </c>
      <c r="M1081" s="23">
        <f>Таблица1[[#This Row],[Сумма в ценах продажи]]-Таблица1[[#This Row],[Сумма в ценах закупки]]</f>
        <v>58.980000000000018</v>
      </c>
    </row>
    <row r="1082" spans="1:13" hidden="1" x14ac:dyDescent="0.3">
      <c r="A1082" s="16">
        <v>42943</v>
      </c>
      <c r="B1082" t="s">
        <v>9</v>
      </c>
      <c r="C1082" t="s">
        <v>250</v>
      </c>
      <c r="D1082" t="s">
        <v>208</v>
      </c>
      <c r="E1082" t="s">
        <v>251</v>
      </c>
      <c r="F1082" s="7">
        <v>1005712365</v>
      </c>
      <c r="G1082" t="str">
        <f>VLOOKUP(F1082,'группы товаров'!$A$1:$C$88,2,0)</f>
        <v>Желе в помаде</v>
      </c>
      <c r="H1082" t="str">
        <f>VLOOKUP(Таблица1[[#This Row],[Код товара]],Группа_Товаров,3,0)</f>
        <v>Глазированные</v>
      </c>
      <c r="I1082" t="s">
        <v>8</v>
      </c>
      <c r="J1082">
        <v>5</v>
      </c>
      <c r="K1082" s="6">
        <v>582.78650000000005</v>
      </c>
      <c r="L1082" s="6">
        <v>658.75</v>
      </c>
      <c r="M1082" s="23">
        <f>Таблица1[[#This Row],[Сумма в ценах продажи]]-Таблица1[[#This Row],[Сумма в ценах закупки]]</f>
        <v>75.963499999999954</v>
      </c>
    </row>
    <row r="1083" spans="1:13" hidden="1" x14ac:dyDescent="0.3">
      <c r="A1083" s="16">
        <v>42943</v>
      </c>
      <c r="B1083" t="s">
        <v>9</v>
      </c>
      <c r="C1083" t="s">
        <v>179</v>
      </c>
      <c r="D1083" t="s">
        <v>131</v>
      </c>
      <c r="E1083" t="s">
        <v>180</v>
      </c>
      <c r="F1083" s="7">
        <v>1005040900</v>
      </c>
      <c r="G1083" t="str">
        <f>VLOOKUP(F1083,'группы товаров'!$A$1:$C$88,2,0)</f>
        <v xml:space="preserve">Ромашка </v>
      </c>
      <c r="H1083" t="str">
        <f>VLOOKUP(Таблица1[[#This Row],[Код товара]],Группа_Товаров,3,0)</f>
        <v>Глазированные</v>
      </c>
      <c r="I1083" t="s">
        <v>8</v>
      </c>
      <c r="J1083">
        <v>4</v>
      </c>
      <c r="K1083" s="6">
        <v>820</v>
      </c>
      <c r="L1083" s="6">
        <v>933.2</v>
      </c>
      <c r="M1083" s="23">
        <f>Таблица1[[#This Row],[Сумма в ценах продажи]]-Таблица1[[#This Row],[Сумма в ценах закупки]]</f>
        <v>113.20000000000005</v>
      </c>
    </row>
    <row r="1084" spans="1:13" hidden="1" x14ac:dyDescent="0.3">
      <c r="A1084" s="16">
        <v>42943</v>
      </c>
      <c r="B1084" t="s">
        <v>18</v>
      </c>
      <c r="C1084" t="s">
        <v>199</v>
      </c>
      <c r="D1084" t="s">
        <v>134</v>
      </c>
      <c r="E1084" t="s">
        <v>200</v>
      </c>
      <c r="F1084" s="5">
        <v>580000</v>
      </c>
      <c r="G1084" t="str">
        <f>VLOOKUP(F1084,'группы товаров'!$A$1:$C$88,2,0)</f>
        <v>Вишня</v>
      </c>
      <c r="H1084" t="str">
        <f>VLOOKUP(Таблица1[[#This Row],[Код товара]],Группа_Товаров,3,0)</f>
        <v>Желейные</v>
      </c>
      <c r="I1084" t="s">
        <v>8</v>
      </c>
      <c r="J1084">
        <v>8</v>
      </c>
      <c r="K1084" s="6">
        <v>595.30560000000003</v>
      </c>
      <c r="L1084" s="6">
        <v>710.64</v>
      </c>
      <c r="M1084" s="23">
        <f>Таблица1[[#This Row],[Сумма в ценах продажи]]-Таблица1[[#This Row],[Сумма в ценах закупки]]</f>
        <v>115.33439999999996</v>
      </c>
    </row>
    <row r="1085" spans="1:13" hidden="1" x14ac:dyDescent="0.3">
      <c r="A1085" s="16">
        <v>42943</v>
      </c>
      <c r="B1085" t="s">
        <v>9</v>
      </c>
      <c r="C1085" t="s">
        <v>149</v>
      </c>
      <c r="D1085" t="s">
        <v>134</v>
      </c>
      <c r="E1085" t="s">
        <v>150</v>
      </c>
      <c r="F1085" s="7">
        <v>30000</v>
      </c>
      <c r="G1085" t="str">
        <f>VLOOKUP(F1085,'группы товаров'!$A$1:$C$88,2,0)</f>
        <v>Цитрусовая карамель</v>
      </c>
      <c r="H1085" t="str">
        <f>VLOOKUP(Таблица1[[#This Row],[Код товара]],Группа_Товаров,3,0)</f>
        <v>Леденцовая</v>
      </c>
      <c r="I1085" t="s">
        <v>8</v>
      </c>
      <c r="J1085">
        <v>3.22</v>
      </c>
      <c r="K1085" s="6">
        <v>894.74</v>
      </c>
      <c r="L1085" s="6">
        <v>1017.66</v>
      </c>
      <c r="M1085" s="23">
        <f>Таблица1[[#This Row],[Сумма в ценах продажи]]-Таблица1[[#This Row],[Сумма в ценах закупки]]</f>
        <v>122.91999999999996</v>
      </c>
    </row>
    <row r="1086" spans="1:13" hidden="1" x14ac:dyDescent="0.3">
      <c r="A1086" s="16">
        <v>42943</v>
      </c>
      <c r="B1086" t="s">
        <v>9</v>
      </c>
      <c r="C1086" t="s">
        <v>406</v>
      </c>
      <c r="D1086" t="s">
        <v>156</v>
      </c>
      <c r="E1086" t="s">
        <v>407</v>
      </c>
      <c r="F1086" s="5">
        <v>1005201000</v>
      </c>
      <c r="G1086" t="str">
        <f>VLOOKUP(F1086,'группы товаров'!$A$1:$C$88,2,0)</f>
        <v xml:space="preserve"> крем-шоколад </v>
      </c>
      <c r="H1086" t="str">
        <f>VLOOKUP(Таблица1[[#This Row],[Код товара]],Группа_Товаров,3,0)</f>
        <v>Вафельные</v>
      </c>
      <c r="I1086" t="s">
        <v>8</v>
      </c>
      <c r="J1086">
        <v>4</v>
      </c>
      <c r="K1086" s="6">
        <v>663.08080000000007</v>
      </c>
      <c r="L1086" s="6">
        <v>794.2</v>
      </c>
      <c r="M1086" s="23">
        <f>Таблица1[[#This Row],[Сумма в ценах продажи]]-Таблица1[[#This Row],[Сумма в ценах закупки]]</f>
        <v>131.11919999999998</v>
      </c>
    </row>
    <row r="1087" spans="1:13" hidden="1" x14ac:dyDescent="0.3">
      <c r="A1087" s="16">
        <v>42943</v>
      </c>
      <c r="B1087" t="s">
        <v>9</v>
      </c>
      <c r="C1087" t="s">
        <v>272</v>
      </c>
      <c r="D1087" t="s">
        <v>156</v>
      </c>
      <c r="E1087" t="s">
        <v>273</v>
      </c>
      <c r="F1087" s="7">
        <v>1005360000</v>
      </c>
      <c r="G1087" t="str">
        <f>VLOOKUP(F1087,'группы товаров'!$A$1:$C$88,2,0)</f>
        <v>Вишня в шоколаде</v>
      </c>
      <c r="H1087" t="str">
        <f>VLOOKUP(Таблица1[[#This Row],[Код товара]],Группа_Товаров,3,0)</f>
        <v>Кремовые</v>
      </c>
      <c r="I1087" t="s">
        <v>8</v>
      </c>
      <c r="J1087">
        <v>4.3</v>
      </c>
      <c r="K1087" s="6">
        <v>1144.508</v>
      </c>
      <c r="L1087" s="6">
        <v>1295.8</v>
      </c>
      <c r="M1087" s="23">
        <f>Таблица1[[#This Row],[Сумма в ценах продажи]]-Таблица1[[#This Row],[Сумма в ценах закупки]]</f>
        <v>151.29199999999992</v>
      </c>
    </row>
    <row r="1088" spans="1:13" hidden="1" x14ac:dyDescent="0.3">
      <c r="A1088" s="16">
        <v>42943</v>
      </c>
      <c r="B1088" t="s">
        <v>7</v>
      </c>
      <c r="C1088" t="s">
        <v>258</v>
      </c>
      <c r="D1088" t="s">
        <v>134</v>
      </c>
      <c r="E1088" t="s">
        <v>259</v>
      </c>
      <c r="F1088" s="5">
        <v>580000</v>
      </c>
      <c r="G1088" t="str">
        <f>VLOOKUP(F1088,'группы товаров'!$A$1:$C$88,2,0)</f>
        <v>Вишня</v>
      </c>
      <c r="H1088" t="str">
        <f>VLOOKUP(Таблица1[[#This Row],[Код товара]],Группа_Товаров,3,0)</f>
        <v>Желейные</v>
      </c>
      <c r="I1088" t="s">
        <v>8</v>
      </c>
      <c r="J1088">
        <v>16</v>
      </c>
      <c r="K1088" s="6">
        <v>1190.8784000000001</v>
      </c>
      <c r="L1088" s="6">
        <v>1347.68</v>
      </c>
      <c r="M1088" s="23">
        <f>Таблица1[[#This Row],[Сумма в ценах продажи]]-Таблица1[[#This Row],[Сумма в ценах закупки]]</f>
        <v>156.80160000000001</v>
      </c>
    </row>
    <row r="1089" spans="1:13" hidden="1" x14ac:dyDescent="0.3">
      <c r="A1089" s="16">
        <v>42943</v>
      </c>
      <c r="B1089" t="s">
        <v>9</v>
      </c>
      <c r="C1089" t="s">
        <v>365</v>
      </c>
      <c r="D1089" t="s">
        <v>208</v>
      </c>
      <c r="E1089" t="s">
        <v>366</v>
      </c>
      <c r="F1089" s="5">
        <v>580000</v>
      </c>
      <c r="G1089" t="str">
        <f>VLOOKUP(F1089,'группы товаров'!$A$1:$C$88,2,0)</f>
        <v>Вишня</v>
      </c>
      <c r="H1089" t="str">
        <f>VLOOKUP(Таблица1[[#This Row],[Код товара]],Группа_Товаров,3,0)</f>
        <v>Желейные</v>
      </c>
      <c r="I1089" t="s">
        <v>8</v>
      </c>
      <c r="J1089">
        <v>40</v>
      </c>
      <c r="K1089" s="6">
        <v>2976.6616000000004</v>
      </c>
      <c r="L1089" s="6">
        <v>3369.2</v>
      </c>
      <c r="M1089" s="23">
        <f>Таблица1[[#This Row],[Сумма в ценах продажи]]-Таблица1[[#This Row],[Сумма в ценах закупки]]</f>
        <v>392.53839999999946</v>
      </c>
    </row>
    <row r="1090" spans="1:13" hidden="1" x14ac:dyDescent="0.3">
      <c r="A1090" s="16">
        <v>42943</v>
      </c>
      <c r="B1090" t="s">
        <v>9</v>
      </c>
      <c r="C1090" t="s">
        <v>140</v>
      </c>
      <c r="D1090" t="s">
        <v>134</v>
      </c>
      <c r="E1090" t="s">
        <v>141</v>
      </c>
      <c r="F1090" s="7">
        <v>20200</v>
      </c>
      <c r="G1090" t="str">
        <f>VLOOKUP(F1090,'группы товаров'!$A$1:$C$88,2,0)</f>
        <v xml:space="preserve">Карамель мята </v>
      </c>
      <c r="H1090" t="str">
        <f>VLOOKUP(Таблица1[[#This Row],[Код товара]],Группа_Товаров,3,0)</f>
        <v>Леденцовая</v>
      </c>
      <c r="I1090" t="s">
        <v>8</v>
      </c>
      <c r="J1090">
        <v>40</v>
      </c>
      <c r="K1090" s="6">
        <v>5494.7110000000002</v>
      </c>
      <c r="L1090" s="6">
        <v>6422.8</v>
      </c>
      <c r="M1090" s="23">
        <f>Таблица1[[#This Row],[Сумма в ценах продажи]]-Таблица1[[#This Row],[Сумма в ценах закупки]]</f>
        <v>928.08899999999994</v>
      </c>
    </row>
    <row r="1091" spans="1:13" hidden="1" x14ac:dyDescent="0.3">
      <c r="A1091" s="16">
        <v>42942</v>
      </c>
      <c r="B1091" t="s">
        <v>16</v>
      </c>
      <c r="C1091" t="s">
        <v>256</v>
      </c>
      <c r="D1091" t="s">
        <v>134</v>
      </c>
      <c r="E1091" t="s">
        <v>257</v>
      </c>
      <c r="F1091" s="7">
        <v>252005</v>
      </c>
      <c r="G1091" t="str">
        <f>VLOOKUP(F1091,'группы товаров'!$A$1:$C$88,2,0)</f>
        <v>Кленовая</v>
      </c>
      <c r="H1091" t="str">
        <f>VLOOKUP(Таблица1[[#This Row],[Код товара]],Группа_Товаров,3,0)</f>
        <v>Леденцовая</v>
      </c>
      <c r="I1091" t="s">
        <v>8</v>
      </c>
      <c r="J1091">
        <v>0.2</v>
      </c>
      <c r="K1091" s="6">
        <v>16.399699999999999</v>
      </c>
      <c r="L1091" s="6">
        <v>22.44</v>
      </c>
      <c r="M1091" s="23">
        <f>Таблица1[[#This Row],[Сумма в ценах продажи]]-Таблица1[[#This Row],[Сумма в ценах закупки]]</f>
        <v>6.040300000000002</v>
      </c>
    </row>
    <row r="1092" spans="1:13" hidden="1" x14ac:dyDescent="0.3">
      <c r="A1092" s="16">
        <v>42942</v>
      </c>
      <c r="B1092" t="s">
        <v>16</v>
      </c>
      <c r="C1092" t="s">
        <v>222</v>
      </c>
      <c r="D1092" t="s">
        <v>134</v>
      </c>
      <c r="E1092" t="s">
        <v>223</v>
      </c>
      <c r="F1092" s="7">
        <v>573100</v>
      </c>
      <c r="G1092" t="str">
        <f>VLOOKUP(F1092,'группы товаров'!$A$1:$C$88,2,0)</f>
        <v xml:space="preserve">Пчелка </v>
      </c>
      <c r="H1092" t="str">
        <f>VLOOKUP(Таблица1[[#This Row],[Код товара]],Группа_Товаров,3,0)</f>
        <v>Желейные</v>
      </c>
      <c r="I1092" t="s">
        <v>8</v>
      </c>
      <c r="J1092">
        <v>0.3</v>
      </c>
      <c r="K1092" s="6">
        <v>15.557600000000001</v>
      </c>
      <c r="L1092" s="6">
        <v>21.85</v>
      </c>
      <c r="M1092" s="23">
        <f>Таблица1[[#This Row],[Сумма в ценах продажи]]-Таблица1[[#This Row],[Сумма в ценах закупки]]</f>
        <v>6.2924000000000007</v>
      </c>
    </row>
    <row r="1093" spans="1:13" hidden="1" x14ac:dyDescent="0.3">
      <c r="A1093" s="16">
        <v>42942</v>
      </c>
      <c r="B1093" t="s">
        <v>9</v>
      </c>
      <c r="C1093" t="s">
        <v>153</v>
      </c>
      <c r="D1093" t="s">
        <v>134</v>
      </c>
      <c r="E1093" t="s">
        <v>154</v>
      </c>
      <c r="F1093" s="7">
        <v>580000</v>
      </c>
      <c r="G1093" t="str">
        <f>VLOOKUP(F1093,'группы товаров'!$A$1:$C$88,2,0)</f>
        <v>Вишня</v>
      </c>
      <c r="H1093" t="str">
        <f>VLOOKUP(Таблица1[[#This Row],[Код товара]],Группа_Товаров,3,0)</f>
        <v>Желейные</v>
      </c>
      <c r="I1093" t="s">
        <v>8</v>
      </c>
      <c r="J1093">
        <v>2.6880000000000002</v>
      </c>
      <c r="K1093" s="6">
        <v>290.62880000000001</v>
      </c>
      <c r="L1093" s="6">
        <v>308</v>
      </c>
      <c r="M1093" s="23">
        <f>Таблица1[[#This Row],[Сумма в ценах продажи]]-Таблица1[[#This Row],[Сумма в ценах закупки]]</f>
        <v>17.371199999999988</v>
      </c>
    </row>
    <row r="1094" spans="1:13" hidden="1" x14ac:dyDescent="0.3">
      <c r="A1094" s="16">
        <v>42942</v>
      </c>
      <c r="B1094" t="s">
        <v>16</v>
      </c>
      <c r="C1094" t="s">
        <v>138</v>
      </c>
      <c r="D1094" t="s">
        <v>134</v>
      </c>
      <c r="E1094" t="s">
        <v>139</v>
      </c>
      <c r="F1094" s="7">
        <v>251000</v>
      </c>
      <c r="G1094" t="str">
        <f>VLOOKUP(F1094,'группы товаров'!$A$1:$C$88,2,0)</f>
        <v>Стеклышки микс</v>
      </c>
      <c r="H1094" t="str">
        <f>VLOOKUP(Таблица1[[#This Row],[Код товара]],Группа_Товаров,3,0)</f>
        <v>Отливная</v>
      </c>
      <c r="I1094" t="s">
        <v>8</v>
      </c>
      <c r="J1094">
        <v>0.23</v>
      </c>
      <c r="K1094" s="6">
        <v>59.740300000000005</v>
      </c>
      <c r="L1094" s="6">
        <v>79.36</v>
      </c>
      <c r="M1094" s="23">
        <f>Таблица1[[#This Row],[Сумма в ценах продажи]]-Таблица1[[#This Row],[Сумма в ценах закупки]]</f>
        <v>19.619699999999995</v>
      </c>
    </row>
    <row r="1095" spans="1:13" hidden="1" x14ac:dyDescent="0.3">
      <c r="A1095" s="16">
        <v>42942</v>
      </c>
      <c r="B1095" t="s">
        <v>13</v>
      </c>
      <c r="C1095" t="s">
        <v>282</v>
      </c>
      <c r="D1095" t="s">
        <v>134</v>
      </c>
      <c r="E1095" t="s">
        <v>283</v>
      </c>
      <c r="F1095" s="7">
        <v>1005186100</v>
      </c>
      <c r="G1095" t="str">
        <f>VLOOKUP(F1095,'группы товаров'!$A$1:$C$88,2,0)</f>
        <v xml:space="preserve">Мини  шоколад </v>
      </c>
      <c r="H1095" t="str">
        <f>VLOOKUP(Таблица1[[#This Row],[Код товара]],Группа_Товаров,3,0)</f>
        <v>Вафельные</v>
      </c>
      <c r="I1095" t="s">
        <v>8</v>
      </c>
      <c r="J1095">
        <v>2</v>
      </c>
      <c r="K1095" s="6">
        <v>106.82980000000001</v>
      </c>
      <c r="L1095" s="6">
        <v>128.80000000000001</v>
      </c>
      <c r="M1095" s="23">
        <f>Таблица1[[#This Row],[Сумма в ценах продажи]]-Таблица1[[#This Row],[Сумма в ценах закупки]]</f>
        <v>21.970200000000006</v>
      </c>
    </row>
    <row r="1096" spans="1:13" hidden="1" x14ac:dyDescent="0.3">
      <c r="A1096" s="16">
        <v>42942</v>
      </c>
      <c r="B1096" t="s">
        <v>13</v>
      </c>
      <c r="C1096" t="s">
        <v>130</v>
      </c>
      <c r="D1096" t="s">
        <v>131</v>
      </c>
      <c r="E1096" t="s">
        <v>132</v>
      </c>
      <c r="F1096" s="7">
        <v>251000</v>
      </c>
      <c r="G1096" t="str">
        <f>VLOOKUP(F1096,'группы товаров'!$A$1:$C$88,2,0)</f>
        <v>Стеклышки микс</v>
      </c>
      <c r="H1096" t="str">
        <f>VLOOKUP(Таблица1[[#This Row],[Код товара]],Группа_Товаров,3,0)</f>
        <v>Отливная</v>
      </c>
      <c r="I1096" t="s">
        <v>8</v>
      </c>
      <c r="J1096">
        <v>2</v>
      </c>
      <c r="K1096" s="6">
        <v>106.80800000000001</v>
      </c>
      <c r="L1096" s="6">
        <v>128.80000000000001</v>
      </c>
      <c r="M1096" s="23">
        <f>Таблица1[[#This Row],[Сумма в ценах продажи]]-Таблица1[[#This Row],[Сумма в ценах закупки]]</f>
        <v>21.992000000000004</v>
      </c>
    </row>
    <row r="1097" spans="1:13" hidden="1" x14ac:dyDescent="0.3">
      <c r="A1097" s="16">
        <v>42942</v>
      </c>
      <c r="B1097" t="s">
        <v>16</v>
      </c>
      <c r="C1097" t="s">
        <v>260</v>
      </c>
      <c r="D1097" t="s">
        <v>134</v>
      </c>
      <c r="E1097" t="s">
        <v>261</v>
      </c>
      <c r="F1097" s="7">
        <v>1005040700</v>
      </c>
      <c r="G1097" t="str">
        <f>VLOOKUP(F1097,'группы товаров'!$A$1:$C$88,2,0)</f>
        <v>Буревестник</v>
      </c>
      <c r="H1097" t="str">
        <f>VLOOKUP(Таблица1[[#This Row],[Код товара]],Группа_Товаров,3,0)</f>
        <v>Глазированные</v>
      </c>
      <c r="I1097" t="s">
        <v>8</v>
      </c>
      <c r="J1097">
        <v>0.43</v>
      </c>
      <c r="K1097" s="6">
        <v>114.4508</v>
      </c>
      <c r="L1097" s="6">
        <v>138</v>
      </c>
      <c r="M1097" s="23">
        <f>Таблица1[[#This Row],[Сумма в ценах продажи]]-Таблица1[[#This Row],[Сумма в ценах закупки]]</f>
        <v>23.549199999999999</v>
      </c>
    </row>
    <row r="1098" spans="1:13" hidden="1" x14ac:dyDescent="0.3">
      <c r="A1098" s="16">
        <v>42942</v>
      </c>
      <c r="B1098" t="s">
        <v>9</v>
      </c>
      <c r="C1098" t="s">
        <v>228</v>
      </c>
      <c r="D1098" t="s">
        <v>134</v>
      </c>
      <c r="E1098" t="s">
        <v>229</v>
      </c>
      <c r="F1098" s="7">
        <v>1005300500</v>
      </c>
      <c r="G1098" t="str">
        <f>VLOOKUP(F1098,'группы товаров'!$A$1:$C$88,2,0)</f>
        <v>Рококо</v>
      </c>
      <c r="H1098" t="str">
        <f>VLOOKUP(Таблица1[[#This Row],[Код товара]],Группа_Товаров,3,0)</f>
        <v>Кремовые</v>
      </c>
      <c r="I1098" t="s">
        <v>8</v>
      </c>
      <c r="J1098">
        <v>3</v>
      </c>
      <c r="K1098" s="6">
        <v>214.62</v>
      </c>
      <c r="L1098" s="6">
        <v>244.11</v>
      </c>
      <c r="M1098" s="23">
        <f>Таблица1[[#This Row],[Сумма в ценах продажи]]-Таблица1[[#This Row],[Сумма в ценах закупки]]</f>
        <v>29.490000000000009</v>
      </c>
    </row>
    <row r="1099" spans="1:13" hidden="1" x14ac:dyDescent="0.3">
      <c r="A1099" s="16">
        <v>42942</v>
      </c>
      <c r="B1099" t="s">
        <v>9</v>
      </c>
      <c r="C1099" t="s">
        <v>288</v>
      </c>
      <c r="D1099" t="s">
        <v>134</v>
      </c>
      <c r="E1099" t="s">
        <v>289</v>
      </c>
      <c r="F1099" s="7">
        <v>30000</v>
      </c>
      <c r="G1099" t="str">
        <f>VLOOKUP(F1099,'группы товаров'!$A$1:$C$88,2,0)</f>
        <v>Цитрусовая карамель</v>
      </c>
      <c r="H1099" t="str">
        <f>VLOOKUP(Таблица1[[#This Row],[Код товара]],Группа_Товаров,3,0)</f>
        <v>Леденцовая</v>
      </c>
      <c r="I1099" t="s">
        <v>8</v>
      </c>
      <c r="J1099">
        <v>5.7</v>
      </c>
      <c r="K1099" s="6">
        <v>255.58800000000002</v>
      </c>
      <c r="L1099" s="6">
        <v>290.64300000000003</v>
      </c>
      <c r="M1099" s="23">
        <f>Таблица1[[#This Row],[Сумма в ценах продажи]]-Таблица1[[#This Row],[Сумма в ценах закупки]]</f>
        <v>35.055000000000007</v>
      </c>
    </row>
    <row r="1100" spans="1:13" hidden="1" x14ac:dyDescent="0.3">
      <c r="A1100" s="16">
        <v>42942</v>
      </c>
      <c r="B1100" t="s">
        <v>9</v>
      </c>
      <c r="C1100" t="s">
        <v>264</v>
      </c>
      <c r="D1100" t="s">
        <v>134</v>
      </c>
      <c r="E1100" t="s">
        <v>265</v>
      </c>
      <c r="F1100" s="5">
        <v>280500</v>
      </c>
      <c r="G1100" t="str">
        <f>VLOOKUP(F1100,'группы товаров'!$A$1:$C$88,2,0)</f>
        <v>Шипучка микс</v>
      </c>
      <c r="H1100" t="str">
        <f>VLOOKUP(Таблица1[[#This Row],[Код товара]],Группа_Товаров,3,0)</f>
        <v>Леденцовая</v>
      </c>
      <c r="I1100" t="s">
        <v>8</v>
      </c>
      <c r="J1100">
        <v>5</v>
      </c>
      <c r="K1100" s="6">
        <v>391.0385</v>
      </c>
      <c r="L1100" s="6">
        <v>444.8</v>
      </c>
      <c r="M1100" s="23">
        <f>Таблица1[[#This Row],[Сумма в ценах продажи]]-Таблица1[[#This Row],[Сумма в ценах закупки]]</f>
        <v>53.761500000000012</v>
      </c>
    </row>
    <row r="1101" spans="1:13" hidden="1" x14ac:dyDescent="0.3">
      <c r="A1101" s="16">
        <v>42942</v>
      </c>
      <c r="B1101" t="s">
        <v>9</v>
      </c>
      <c r="C1101" t="s">
        <v>171</v>
      </c>
      <c r="D1101" t="s">
        <v>131</v>
      </c>
      <c r="E1101" t="s">
        <v>172</v>
      </c>
      <c r="F1101" s="7">
        <v>270300</v>
      </c>
      <c r="G1101" t="str">
        <f>VLOOKUP(F1101,'группы товаров'!$A$1:$C$88,2,0)</f>
        <v xml:space="preserve">Шипучка лимонад </v>
      </c>
      <c r="H1101" t="str">
        <f>VLOOKUP(Таблица1[[#This Row],[Код товара]],Группа_Товаров,3,0)</f>
        <v>Леденцовая</v>
      </c>
      <c r="I1101" t="s">
        <v>8</v>
      </c>
      <c r="J1101">
        <v>2.64</v>
      </c>
      <c r="K1101" s="6">
        <v>400.56720000000001</v>
      </c>
      <c r="L1101" s="6">
        <v>455.64</v>
      </c>
      <c r="M1101" s="23">
        <f>Таблица1[[#This Row],[Сумма в ценах продажи]]-Таблица1[[#This Row],[Сумма в ценах закупки]]</f>
        <v>55.072799999999972</v>
      </c>
    </row>
    <row r="1102" spans="1:13" hidden="1" x14ac:dyDescent="0.3">
      <c r="A1102" s="16">
        <v>42942</v>
      </c>
      <c r="B1102" t="s">
        <v>9</v>
      </c>
      <c r="C1102" t="s">
        <v>288</v>
      </c>
      <c r="D1102" t="s">
        <v>134</v>
      </c>
      <c r="E1102" t="s">
        <v>289</v>
      </c>
      <c r="F1102" s="7">
        <v>190000</v>
      </c>
      <c r="G1102" t="str">
        <f>VLOOKUP(F1102,'группы товаров'!$A$1:$C$88,2,0)</f>
        <v>Капри молоко</v>
      </c>
      <c r="H1102" t="str">
        <f>VLOOKUP(Таблица1[[#This Row],[Код товара]],Группа_Товаров,3,0)</f>
        <v>Отливная</v>
      </c>
      <c r="I1102" t="s">
        <v>8</v>
      </c>
      <c r="J1102">
        <v>5</v>
      </c>
      <c r="K1102" s="6">
        <v>476.976</v>
      </c>
      <c r="L1102" s="6">
        <v>542.5</v>
      </c>
      <c r="M1102" s="23">
        <f>Таблица1[[#This Row],[Сумма в ценах продажи]]-Таблица1[[#This Row],[Сумма в ценах закупки]]</f>
        <v>65.524000000000001</v>
      </c>
    </row>
    <row r="1103" spans="1:13" hidden="1" x14ac:dyDescent="0.3">
      <c r="A1103" s="16">
        <v>42942</v>
      </c>
      <c r="B1103" t="s">
        <v>9</v>
      </c>
      <c r="C1103" t="s">
        <v>167</v>
      </c>
      <c r="D1103" t="s">
        <v>134</v>
      </c>
      <c r="E1103" t="s">
        <v>168</v>
      </c>
      <c r="F1103" s="7">
        <v>270300</v>
      </c>
      <c r="G1103" t="str">
        <f>VLOOKUP(F1103,'группы товаров'!$A$1:$C$88,2,0)</f>
        <v xml:space="preserve">Шипучка лимонад </v>
      </c>
      <c r="H1103" t="str">
        <f>VLOOKUP(Таблица1[[#This Row],[Код товара]],Группа_Товаров,3,0)</f>
        <v>Леденцовая</v>
      </c>
      <c r="I1103" t="s">
        <v>8</v>
      </c>
      <c r="J1103">
        <v>2.2999999999999998</v>
      </c>
      <c r="K1103" s="6">
        <v>658.24300000000005</v>
      </c>
      <c r="L1103" s="6">
        <v>748.7</v>
      </c>
      <c r="M1103" s="23">
        <f>Таблица1[[#This Row],[Сумма в ценах продажи]]-Таблица1[[#This Row],[Сумма в ценах закупки]]</f>
        <v>90.456999999999994</v>
      </c>
    </row>
    <row r="1104" spans="1:13" hidden="1" x14ac:dyDescent="0.3">
      <c r="A1104" s="16">
        <v>42942</v>
      </c>
      <c r="B1104" t="s">
        <v>9</v>
      </c>
      <c r="C1104" t="s">
        <v>177</v>
      </c>
      <c r="D1104" t="s">
        <v>131</v>
      </c>
      <c r="E1104" t="s">
        <v>178</v>
      </c>
      <c r="F1104" s="7">
        <v>270400</v>
      </c>
      <c r="G1104" t="str">
        <f>VLOOKUP(F1104,'группы товаров'!$A$1:$C$88,2,0)</f>
        <v>Шипучка лимон</v>
      </c>
      <c r="H1104" t="str">
        <f>VLOOKUP(Таблица1[[#This Row],[Код товара]],Группа_Товаров,3,0)</f>
        <v>Леденцовая</v>
      </c>
      <c r="I1104" t="s">
        <v>8</v>
      </c>
      <c r="J1104">
        <v>2.2999999999999998</v>
      </c>
      <c r="K1104" s="6">
        <v>658.24300000000005</v>
      </c>
      <c r="L1104" s="6">
        <v>748.7</v>
      </c>
      <c r="M1104" s="23">
        <f>Таблица1[[#This Row],[Сумма в ценах продажи]]-Таблица1[[#This Row],[Сумма в ценах закупки]]</f>
        <v>90.456999999999994</v>
      </c>
    </row>
    <row r="1105" spans="1:13" hidden="1" x14ac:dyDescent="0.3">
      <c r="A1105" s="16">
        <v>42942</v>
      </c>
      <c r="B1105" t="s">
        <v>9</v>
      </c>
      <c r="C1105" t="s">
        <v>282</v>
      </c>
      <c r="D1105" t="s">
        <v>134</v>
      </c>
      <c r="E1105" t="s">
        <v>283</v>
      </c>
      <c r="F1105" s="5">
        <v>1005053500</v>
      </c>
      <c r="G1105" t="str">
        <f>VLOOKUP(F1105,'группы товаров'!$A$1:$C$88,2,0)</f>
        <v>Тоффи в помаде</v>
      </c>
      <c r="H1105" t="str">
        <f>VLOOKUP(Таблица1[[#This Row],[Код товара]],Группа_Товаров,3,0)</f>
        <v>Помадка</v>
      </c>
      <c r="I1105" t="s">
        <v>8</v>
      </c>
      <c r="J1105">
        <v>7</v>
      </c>
      <c r="K1105" s="6">
        <v>704.09220000000005</v>
      </c>
      <c r="L1105" s="6">
        <v>797.44</v>
      </c>
      <c r="M1105" s="23">
        <f>Таблица1[[#This Row],[Сумма в ценах продажи]]-Таблица1[[#This Row],[Сумма в ценах закупки]]</f>
        <v>93.347800000000007</v>
      </c>
    </row>
    <row r="1106" spans="1:13" hidden="1" x14ac:dyDescent="0.3">
      <c r="A1106" s="16">
        <v>42942</v>
      </c>
      <c r="B1106" t="s">
        <v>9</v>
      </c>
      <c r="C1106" t="s">
        <v>260</v>
      </c>
      <c r="D1106" t="s">
        <v>134</v>
      </c>
      <c r="E1106" t="s">
        <v>261</v>
      </c>
      <c r="F1106" s="7">
        <v>20200</v>
      </c>
      <c r="G1106" t="str">
        <f>VLOOKUP(F1106,'группы товаров'!$A$1:$C$88,2,0)</f>
        <v xml:space="preserve">Карамель мята </v>
      </c>
      <c r="H1106" t="str">
        <f>VLOOKUP(Таблица1[[#This Row],[Код товара]],Группа_Товаров,3,0)</f>
        <v>Леденцовая</v>
      </c>
      <c r="I1106" t="s">
        <v>8</v>
      </c>
      <c r="J1106">
        <v>3.01</v>
      </c>
      <c r="K1106" s="6">
        <v>747.80510000000004</v>
      </c>
      <c r="L1106" s="6">
        <v>850.64</v>
      </c>
      <c r="M1106" s="23">
        <f>Таблица1[[#This Row],[Сумма в ценах продажи]]-Таблица1[[#This Row],[Сумма в ценах закупки]]</f>
        <v>102.83489999999995</v>
      </c>
    </row>
    <row r="1107" spans="1:13" hidden="1" x14ac:dyDescent="0.3">
      <c r="A1107" s="16">
        <v>42942</v>
      </c>
      <c r="B1107" t="s">
        <v>7</v>
      </c>
      <c r="C1107" t="s">
        <v>224</v>
      </c>
      <c r="D1107" t="s">
        <v>134</v>
      </c>
      <c r="E1107" t="s">
        <v>225</v>
      </c>
      <c r="F1107" s="5">
        <v>1005220000</v>
      </c>
      <c r="G1107" t="str">
        <f>VLOOKUP(F1107,'группы товаров'!$A$1:$C$88,2,0)</f>
        <v>Веселый журавлик</v>
      </c>
      <c r="H1107" t="str">
        <f>VLOOKUP(Таблица1[[#This Row],[Код товара]],Группа_Товаров,3,0)</f>
        <v>Вафельные</v>
      </c>
      <c r="I1107" t="s">
        <v>8</v>
      </c>
      <c r="J1107">
        <v>7</v>
      </c>
      <c r="K1107" s="6">
        <v>640.26970000000006</v>
      </c>
      <c r="L1107" s="6">
        <v>744.24</v>
      </c>
      <c r="M1107" s="23">
        <f>Таблица1[[#This Row],[Сумма в ценах продажи]]-Таблица1[[#This Row],[Сумма в ценах закупки]]</f>
        <v>103.97029999999995</v>
      </c>
    </row>
    <row r="1108" spans="1:13" hidden="1" x14ac:dyDescent="0.3">
      <c r="A1108" s="16">
        <v>42942</v>
      </c>
      <c r="B1108" t="s">
        <v>9</v>
      </c>
      <c r="C1108" t="s">
        <v>260</v>
      </c>
      <c r="D1108" t="s">
        <v>134</v>
      </c>
      <c r="E1108" t="s">
        <v>261</v>
      </c>
      <c r="F1108" s="5">
        <v>280500</v>
      </c>
      <c r="G1108" t="str">
        <f>VLOOKUP(F1108,'группы товаров'!$A$1:$C$88,2,0)</f>
        <v>Шипучка микс</v>
      </c>
      <c r="H1108" t="str">
        <f>VLOOKUP(Таблица1[[#This Row],[Код товара]],Группа_Товаров,3,0)</f>
        <v>Леденцовая</v>
      </c>
      <c r="I1108" t="s">
        <v>8</v>
      </c>
      <c r="J1108">
        <v>10</v>
      </c>
      <c r="K1108" s="6">
        <v>782.05200000000002</v>
      </c>
      <c r="L1108" s="6">
        <v>889.6</v>
      </c>
      <c r="M1108" s="23">
        <f>Таблица1[[#This Row],[Сумма в ценах продажи]]-Таблица1[[#This Row],[Сумма в ценах закупки]]</f>
        <v>107.548</v>
      </c>
    </row>
    <row r="1109" spans="1:13" hidden="1" x14ac:dyDescent="0.3">
      <c r="A1109" s="16">
        <v>42942</v>
      </c>
      <c r="B1109" t="s">
        <v>13</v>
      </c>
      <c r="C1109" t="s">
        <v>162</v>
      </c>
      <c r="D1109" t="s">
        <v>163</v>
      </c>
      <c r="E1109" t="s">
        <v>164</v>
      </c>
      <c r="F1109" s="7">
        <v>573100</v>
      </c>
      <c r="G1109" t="str">
        <f>VLOOKUP(F1109,'группы товаров'!$A$1:$C$88,2,0)</f>
        <v xml:space="preserve">Пчелка </v>
      </c>
      <c r="H1109" t="str">
        <f>VLOOKUP(Таблица1[[#This Row],[Код товара]],Группа_Товаров,3,0)</f>
        <v>Желейные</v>
      </c>
      <c r="I1109" t="s">
        <v>8</v>
      </c>
      <c r="J1109">
        <v>5.5</v>
      </c>
      <c r="K1109" s="6">
        <v>346.32070000000004</v>
      </c>
      <c r="L1109" s="6">
        <v>455.4</v>
      </c>
      <c r="M1109" s="23">
        <f>Таблица1[[#This Row],[Сумма в ценах продажи]]-Таблица1[[#This Row],[Сумма в ценах закупки]]</f>
        <v>109.07929999999993</v>
      </c>
    </row>
    <row r="1110" spans="1:13" hidden="1" x14ac:dyDescent="0.3">
      <c r="A1110" s="16">
        <v>42942</v>
      </c>
      <c r="B1110" t="s">
        <v>9</v>
      </c>
      <c r="C1110" t="s">
        <v>222</v>
      </c>
      <c r="D1110" t="s">
        <v>134</v>
      </c>
      <c r="E1110" t="s">
        <v>223</v>
      </c>
      <c r="F1110" s="7">
        <v>1005040200</v>
      </c>
      <c r="G1110" t="str">
        <f>VLOOKUP(F1110,'группы товаров'!$A$1:$C$88,2,0)</f>
        <v xml:space="preserve">Южный вечер </v>
      </c>
      <c r="H1110" t="str">
        <f>VLOOKUP(Таблица1[[#This Row],[Код товара]],Группа_Товаров,3,0)</f>
        <v>Глазированные</v>
      </c>
      <c r="I1110" t="s">
        <v>8</v>
      </c>
      <c r="J1110">
        <v>4</v>
      </c>
      <c r="K1110" s="6">
        <v>820</v>
      </c>
      <c r="L1110" s="6">
        <v>933.2</v>
      </c>
      <c r="M1110" s="23">
        <f>Таблица1[[#This Row],[Сумма в ценах продажи]]-Таблица1[[#This Row],[Сумма в ценах закупки]]</f>
        <v>113.20000000000005</v>
      </c>
    </row>
    <row r="1111" spans="1:13" hidden="1" x14ac:dyDescent="0.3">
      <c r="A1111" s="16">
        <v>42942</v>
      </c>
      <c r="B1111" t="s">
        <v>9</v>
      </c>
      <c r="C1111" t="s">
        <v>130</v>
      </c>
      <c r="D1111" t="s">
        <v>131</v>
      </c>
      <c r="E1111" t="s">
        <v>132</v>
      </c>
      <c r="F1111" s="7">
        <v>220000</v>
      </c>
      <c r="G1111" t="str">
        <f>VLOOKUP(F1111,'группы товаров'!$A$1:$C$88,2,0)</f>
        <v>Сливки-апельсин</v>
      </c>
      <c r="H1111" t="str">
        <f>VLOOKUP(Таблица1[[#This Row],[Код товара]],Группа_Товаров,3,0)</f>
        <v>Отливная</v>
      </c>
      <c r="I1111" t="s">
        <v>8</v>
      </c>
      <c r="J1111">
        <v>16</v>
      </c>
      <c r="K1111" s="6">
        <v>854.71600000000001</v>
      </c>
      <c r="L1111" s="6">
        <v>968.48</v>
      </c>
      <c r="M1111" s="23">
        <f>Таблица1[[#This Row],[Сумма в ценах продажи]]-Таблица1[[#This Row],[Сумма в ценах закупки]]</f>
        <v>113.76400000000001</v>
      </c>
    </row>
    <row r="1112" spans="1:13" hidden="1" x14ac:dyDescent="0.3">
      <c r="A1112" s="16">
        <v>42941</v>
      </c>
      <c r="B1112" t="s">
        <v>16</v>
      </c>
      <c r="C1112" t="s">
        <v>153</v>
      </c>
      <c r="D1112" t="s">
        <v>134</v>
      </c>
      <c r="E1112" t="s">
        <v>154</v>
      </c>
      <c r="F1112" s="5">
        <v>1005712305</v>
      </c>
      <c r="G1112" t="str">
        <f>VLOOKUP(F1112,'группы товаров'!$A$1:$C$88,2,0)</f>
        <v>Золотой шедевр</v>
      </c>
      <c r="H1112" t="str">
        <f>VLOOKUP(Таблица1[[#This Row],[Код товара]],Группа_Товаров,3,0)</f>
        <v>Глазированные</v>
      </c>
      <c r="I1112" t="s">
        <v>8</v>
      </c>
      <c r="J1112">
        <v>0.2</v>
      </c>
      <c r="K1112" s="6">
        <v>23.604600000000001</v>
      </c>
      <c r="L1112" s="6">
        <v>32.200000000000003</v>
      </c>
      <c r="M1112" s="23">
        <f>Таблица1[[#This Row],[Сумма в ценах продажи]]-Таблица1[[#This Row],[Сумма в ценах закупки]]</f>
        <v>8.5954000000000015</v>
      </c>
    </row>
    <row r="1113" spans="1:13" hidden="1" x14ac:dyDescent="0.3">
      <c r="A1113" s="16">
        <v>42941</v>
      </c>
      <c r="B1113" t="s">
        <v>9</v>
      </c>
      <c r="C1113" t="s">
        <v>258</v>
      </c>
      <c r="D1113" t="s">
        <v>134</v>
      </c>
      <c r="E1113" t="s">
        <v>259</v>
      </c>
      <c r="F1113" s="7">
        <v>1005300500</v>
      </c>
      <c r="G1113" t="str">
        <f>VLOOKUP(F1113,'группы товаров'!$A$1:$C$88,2,0)</f>
        <v>Рококо</v>
      </c>
      <c r="H1113" t="str">
        <f>VLOOKUP(Таблица1[[#This Row],[Код товара]],Группа_Товаров,3,0)</f>
        <v>Кремовые</v>
      </c>
      <c r="I1113" t="s">
        <v>8</v>
      </c>
      <c r="J1113">
        <v>2.52</v>
      </c>
      <c r="K1113" s="6">
        <v>206.64</v>
      </c>
      <c r="L1113" s="6">
        <v>234.78</v>
      </c>
      <c r="M1113" s="23">
        <f>Таблица1[[#This Row],[Сумма в ценах продажи]]-Таблица1[[#This Row],[Сумма в ценах закупки]]</f>
        <v>28.140000000000015</v>
      </c>
    </row>
    <row r="1114" spans="1:13" hidden="1" x14ac:dyDescent="0.3">
      <c r="A1114" s="16">
        <v>42941</v>
      </c>
      <c r="B1114" t="s">
        <v>9</v>
      </c>
      <c r="C1114" t="s">
        <v>406</v>
      </c>
      <c r="D1114" t="s">
        <v>156</v>
      </c>
      <c r="E1114" t="s">
        <v>407</v>
      </c>
      <c r="F1114" s="5">
        <v>1005030501</v>
      </c>
      <c r="G1114" t="str">
        <f>VLOOKUP(F1114,'группы товаров'!$A$1:$C$88,2,0)</f>
        <v>Орешек</v>
      </c>
      <c r="H1114" t="str">
        <f>VLOOKUP(Таблица1[[#This Row],[Код товара]],Группа_Товаров,3,0)</f>
        <v>Глазированные</v>
      </c>
      <c r="I1114" t="s">
        <v>8</v>
      </c>
      <c r="J1114">
        <v>2.8</v>
      </c>
      <c r="K1114" s="6">
        <v>280.42</v>
      </c>
      <c r="L1114" s="6">
        <v>318.976</v>
      </c>
      <c r="M1114" s="23">
        <f>Таблица1[[#This Row],[Сумма в ценах продажи]]-Таблица1[[#This Row],[Сумма в ценах закупки]]</f>
        <v>38.555999999999983</v>
      </c>
    </row>
    <row r="1115" spans="1:13" hidden="1" x14ac:dyDescent="0.3">
      <c r="A1115" s="16">
        <v>42941</v>
      </c>
      <c r="B1115" t="s">
        <v>9</v>
      </c>
      <c r="C1115" t="s">
        <v>288</v>
      </c>
      <c r="D1115" t="s">
        <v>134</v>
      </c>
      <c r="E1115" t="s">
        <v>289</v>
      </c>
      <c r="F1115" s="5">
        <v>1005050200</v>
      </c>
      <c r="G1115" t="str">
        <f>VLOOKUP(F1115,'группы товаров'!$A$1:$C$88,2,0)</f>
        <v>Серебрянный шедевр</v>
      </c>
      <c r="H1115" t="str">
        <f>VLOOKUP(Таблица1[[#This Row],[Код товара]],Группа_Товаров,3,0)</f>
        <v>Помадка</v>
      </c>
      <c r="I1115" t="s">
        <v>8</v>
      </c>
      <c r="J1115">
        <v>3.5</v>
      </c>
      <c r="K1115" s="6">
        <v>352.03100000000001</v>
      </c>
      <c r="L1115" s="6">
        <v>398.72</v>
      </c>
      <c r="M1115" s="23">
        <f>Таблица1[[#This Row],[Сумма в ценах продажи]]-Таблица1[[#This Row],[Сумма в ценах закупки]]</f>
        <v>46.689000000000021</v>
      </c>
    </row>
    <row r="1116" spans="1:13" hidden="1" x14ac:dyDescent="0.3">
      <c r="A1116" s="16">
        <v>42941</v>
      </c>
      <c r="B1116" t="s">
        <v>21</v>
      </c>
      <c r="C1116" t="s">
        <v>160</v>
      </c>
      <c r="D1116" t="s">
        <v>134</v>
      </c>
      <c r="E1116" t="s">
        <v>161</v>
      </c>
      <c r="F1116" s="7">
        <v>1005244600</v>
      </c>
      <c r="G1116" t="str">
        <f>VLOOKUP(F1116,'группы товаров'!$A$1:$C$88,2,0)</f>
        <v>Кремовые</v>
      </c>
      <c r="H1116" t="str">
        <f>VLOOKUP(Таблица1[[#This Row],[Код товара]],Группа_Товаров,3,0)</f>
        <v>Кремовые</v>
      </c>
      <c r="I1116" t="s">
        <v>8</v>
      </c>
      <c r="J1116">
        <v>3.4</v>
      </c>
      <c r="K1116" s="6">
        <v>243.23600000000002</v>
      </c>
      <c r="L1116" s="6">
        <v>293.25</v>
      </c>
      <c r="M1116" s="23">
        <f>Таблица1[[#This Row],[Сумма в ценах продажи]]-Таблица1[[#This Row],[Сумма в ценах закупки]]</f>
        <v>50.013999999999982</v>
      </c>
    </row>
    <row r="1117" spans="1:13" hidden="1" x14ac:dyDescent="0.3">
      <c r="A1117" s="16">
        <v>42941</v>
      </c>
      <c r="B1117" t="s">
        <v>9</v>
      </c>
      <c r="C1117" t="s">
        <v>138</v>
      </c>
      <c r="D1117" t="s">
        <v>134</v>
      </c>
      <c r="E1117" t="s">
        <v>139</v>
      </c>
      <c r="F1117" s="7">
        <v>1005053500</v>
      </c>
      <c r="G1117" t="str">
        <f>VLOOKUP(F1117,'группы товаров'!$A$1:$C$88,2,0)</f>
        <v>Тоффи в помаде</v>
      </c>
      <c r="H1117" t="str">
        <f>VLOOKUP(Таблица1[[#This Row],[Код товара]],Группа_Товаров,3,0)</f>
        <v>Помадка</v>
      </c>
      <c r="I1117" t="s">
        <v>8</v>
      </c>
      <c r="J1117">
        <v>2.64</v>
      </c>
      <c r="K1117" s="6">
        <v>480.72</v>
      </c>
      <c r="L1117" s="6">
        <v>546.84</v>
      </c>
      <c r="M1117" s="23">
        <f>Таблица1[[#This Row],[Сумма в ценах продажи]]-Таблица1[[#This Row],[Сумма в ценах закупки]]</f>
        <v>66.12</v>
      </c>
    </row>
    <row r="1118" spans="1:13" hidden="1" x14ac:dyDescent="0.3">
      <c r="A1118" s="16">
        <v>42941</v>
      </c>
      <c r="B1118" t="s">
        <v>27</v>
      </c>
      <c r="C1118" t="s">
        <v>142</v>
      </c>
      <c r="D1118" t="s">
        <v>134</v>
      </c>
      <c r="E1118" t="s">
        <v>143</v>
      </c>
      <c r="F1118" s="7">
        <v>1005040800</v>
      </c>
      <c r="G1118" t="str">
        <f>VLOOKUP(F1118,'группы товаров'!$A$1:$C$88,2,0)</f>
        <v>Бим-Бом</v>
      </c>
      <c r="H1118" t="str">
        <f>VLOOKUP(Таблица1[[#This Row],[Код товара]],Группа_Товаров,3,0)</f>
        <v>Глазированные</v>
      </c>
      <c r="I1118" t="s">
        <v>8</v>
      </c>
      <c r="J1118">
        <v>8</v>
      </c>
      <c r="K1118" s="6">
        <v>427.28320000000002</v>
      </c>
      <c r="L1118" s="6">
        <v>495.36</v>
      </c>
      <c r="M1118" s="23">
        <f>Таблица1[[#This Row],[Сумма в ценах продажи]]-Таблица1[[#This Row],[Сумма в ценах закупки]]</f>
        <v>68.076799999999992</v>
      </c>
    </row>
    <row r="1119" spans="1:13" hidden="1" x14ac:dyDescent="0.3">
      <c r="A1119" s="16">
        <v>42941</v>
      </c>
      <c r="B1119" t="s">
        <v>27</v>
      </c>
      <c r="C1119" t="s">
        <v>288</v>
      </c>
      <c r="D1119" t="s">
        <v>134</v>
      </c>
      <c r="E1119" t="s">
        <v>289</v>
      </c>
      <c r="F1119" s="7">
        <v>1005400001</v>
      </c>
      <c r="G1119" t="str">
        <f>VLOOKUP(F1119,'группы товаров'!$A$1:$C$88,2,0)</f>
        <v>Лесной орех</v>
      </c>
      <c r="H1119" t="str">
        <f>VLOOKUP(Таблица1[[#This Row],[Код товара]],Группа_Товаров,3,0)</f>
        <v>Кремовые</v>
      </c>
      <c r="I1119" t="s">
        <v>8</v>
      </c>
      <c r="J1119">
        <v>8</v>
      </c>
      <c r="K1119" s="6">
        <v>427.23200000000003</v>
      </c>
      <c r="L1119" s="6">
        <v>495.36</v>
      </c>
      <c r="M1119" s="23">
        <f>Таблица1[[#This Row],[Сумма в ценах продажи]]-Таблица1[[#This Row],[Сумма в ценах закупки]]</f>
        <v>68.127999999999986</v>
      </c>
    </row>
    <row r="1120" spans="1:13" hidden="1" x14ac:dyDescent="0.3">
      <c r="A1120" s="16">
        <v>42941</v>
      </c>
      <c r="B1120" t="s">
        <v>7</v>
      </c>
      <c r="C1120" t="s">
        <v>167</v>
      </c>
      <c r="D1120" t="s">
        <v>134</v>
      </c>
      <c r="E1120" t="s">
        <v>168</v>
      </c>
      <c r="F1120" s="7">
        <v>1005274000</v>
      </c>
      <c r="G1120" t="str">
        <f>VLOOKUP(F1120,'группы товаров'!$A$1:$C$88,2,0)</f>
        <v>Ванильные</v>
      </c>
      <c r="H1120" t="str">
        <f>VLOOKUP(Таблица1[[#This Row],[Код товара]],Группа_Товаров,3,0)</f>
        <v>Кремовые</v>
      </c>
      <c r="I1120" t="s">
        <v>8</v>
      </c>
      <c r="J1120">
        <v>3.5</v>
      </c>
      <c r="K1120" s="6">
        <v>301.27019999999999</v>
      </c>
      <c r="L1120" s="6">
        <v>372.12</v>
      </c>
      <c r="M1120" s="23">
        <f>Таблица1[[#This Row],[Сумма в ценах продажи]]-Таблица1[[#This Row],[Сумма в ценах закупки]]</f>
        <v>70.849800000000016</v>
      </c>
    </row>
    <row r="1121" spans="1:13" hidden="1" x14ac:dyDescent="0.3">
      <c r="A1121" s="16">
        <v>42941</v>
      </c>
      <c r="B1121" t="s">
        <v>9</v>
      </c>
      <c r="C1121" t="s">
        <v>158</v>
      </c>
      <c r="D1121" t="s">
        <v>156</v>
      </c>
      <c r="E1121" t="s">
        <v>159</v>
      </c>
      <c r="F1121" s="7">
        <v>1005274300</v>
      </c>
      <c r="G1121" t="str">
        <f>VLOOKUP(F1121,'группы товаров'!$A$1:$C$88,2,0)</f>
        <v>Миндальные</v>
      </c>
      <c r="H1121" t="str">
        <f>VLOOKUP(Таблица1[[#This Row],[Код товара]],Группа_Товаров,3,0)</f>
        <v>Кремовые</v>
      </c>
      <c r="I1121" t="s">
        <v>8</v>
      </c>
      <c r="J1121">
        <v>2.15</v>
      </c>
      <c r="K1121" s="6">
        <v>572.25400000000002</v>
      </c>
      <c r="L1121" s="6">
        <v>647.9</v>
      </c>
      <c r="M1121" s="23">
        <f>Таблица1[[#This Row],[Сумма в ценах продажи]]-Таблица1[[#This Row],[Сумма в ценах закупки]]</f>
        <v>75.645999999999958</v>
      </c>
    </row>
    <row r="1122" spans="1:13" hidden="1" x14ac:dyDescent="0.3">
      <c r="A1122" s="16">
        <v>42941</v>
      </c>
      <c r="B1122" t="s">
        <v>9</v>
      </c>
      <c r="C1122" t="s">
        <v>402</v>
      </c>
      <c r="D1122" t="s">
        <v>291</v>
      </c>
      <c r="E1122" t="s">
        <v>403</v>
      </c>
      <c r="F1122" s="7">
        <v>220000</v>
      </c>
      <c r="G1122" t="str">
        <f>VLOOKUP(F1122,'группы товаров'!$A$1:$C$88,2,0)</f>
        <v>Сливки-апельсин</v>
      </c>
      <c r="H1122" t="str">
        <f>VLOOKUP(Таблица1[[#This Row],[Код товара]],Группа_Товаров,3,0)</f>
        <v>Отливная</v>
      </c>
      <c r="I1122" t="s">
        <v>8</v>
      </c>
      <c r="J1122">
        <v>5</v>
      </c>
      <c r="K1122" s="6">
        <v>610.52250000000004</v>
      </c>
      <c r="L1122" s="6">
        <v>694.4</v>
      </c>
      <c r="M1122" s="23">
        <f>Таблица1[[#This Row],[Сумма в ценах продажи]]-Таблица1[[#This Row],[Сумма в ценах закупки]]</f>
        <v>83.877499999999941</v>
      </c>
    </row>
    <row r="1123" spans="1:13" hidden="1" x14ac:dyDescent="0.3">
      <c r="A1123" s="16">
        <v>42941</v>
      </c>
      <c r="B1123" t="s">
        <v>21</v>
      </c>
      <c r="C1123" t="s">
        <v>199</v>
      </c>
      <c r="D1123" t="s">
        <v>134</v>
      </c>
      <c r="E1123" t="s">
        <v>200</v>
      </c>
      <c r="F1123" s="7">
        <v>1005186300</v>
      </c>
      <c r="G1123" t="str">
        <f>VLOOKUP(F1123,'группы товаров'!$A$1:$C$88,2,0)</f>
        <v>Мини  молоко</v>
      </c>
      <c r="H1123" t="str">
        <f>VLOOKUP(Таблица1[[#This Row],[Код товара]],Группа_Товаров,3,0)</f>
        <v>Вафельные</v>
      </c>
      <c r="I1123" t="s">
        <v>8</v>
      </c>
      <c r="J1123">
        <v>8</v>
      </c>
      <c r="K1123" s="6">
        <v>427.28320000000002</v>
      </c>
      <c r="L1123" s="6">
        <v>515.20000000000005</v>
      </c>
      <c r="M1123" s="23">
        <f>Таблица1[[#This Row],[Сумма в ценах продажи]]-Таблица1[[#This Row],[Сумма в ценах закупки]]</f>
        <v>87.916800000000023</v>
      </c>
    </row>
    <row r="1124" spans="1:13" hidden="1" x14ac:dyDescent="0.3">
      <c r="A1124" s="16">
        <v>42941</v>
      </c>
      <c r="B1124" t="s">
        <v>9</v>
      </c>
      <c r="C1124" t="s">
        <v>220</v>
      </c>
      <c r="D1124" t="s">
        <v>134</v>
      </c>
      <c r="E1124" t="s">
        <v>221</v>
      </c>
      <c r="F1124" s="7">
        <v>270400</v>
      </c>
      <c r="G1124" t="str">
        <f>VLOOKUP(F1124,'группы товаров'!$A$1:$C$88,2,0)</f>
        <v>Шипучка лимон</v>
      </c>
      <c r="H1124" t="str">
        <f>VLOOKUP(Таблица1[[#This Row],[Код товара]],Группа_Товаров,3,0)</f>
        <v>Леденцовая</v>
      </c>
      <c r="I1124" t="s">
        <v>8</v>
      </c>
      <c r="J1124">
        <v>2.2999999999999998</v>
      </c>
      <c r="K1124" s="6">
        <v>658.24300000000005</v>
      </c>
      <c r="L1124" s="6">
        <v>748.7</v>
      </c>
      <c r="M1124" s="23">
        <f>Таблица1[[#This Row],[Сумма в ценах продажи]]-Таблица1[[#This Row],[Сумма в ценах закупки]]</f>
        <v>90.456999999999994</v>
      </c>
    </row>
    <row r="1125" spans="1:13" hidden="1" x14ac:dyDescent="0.3">
      <c r="A1125" s="16">
        <v>42941</v>
      </c>
      <c r="B1125" t="s">
        <v>9</v>
      </c>
      <c r="C1125" t="s">
        <v>234</v>
      </c>
      <c r="D1125" t="s">
        <v>147</v>
      </c>
      <c r="E1125" t="s">
        <v>235</v>
      </c>
      <c r="F1125" s="5">
        <v>1005050200</v>
      </c>
      <c r="G1125" t="str">
        <f>VLOOKUP(F1125,'группы товаров'!$A$1:$C$88,2,0)</f>
        <v>Серебрянный шедевр</v>
      </c>
      <c r="H1125" t="str">
        <f>VLOOKUP(Таблица1[[#This Row],[Код товара]],Группа_Товаров,3,0)</f>
        <v>Помадка</v>
      </c>
      <c r="I1125" t="s">
        <v>8</v>
      </c>
      <c r="J1125">
        <v>7</v>
      </c>
      <c r="K1125" s="6">
        <v>704.06200000000001</v>
      </c>
      <c r="L1125" s="6">
        <v>797.44</v>
      </c>
      <c r="M1125" s="23">
        <f>Таблица1[[#This Row],[Сумма в ценах продажи]]-Таблица1[[#This Row],[Сумма в ценах закупки]]</f>
        <v>93.378000000000043</v>
      </c>
    </row>
    <row r="1126" spans="1:13" hidden="1" x14ac:dyDescent="0.3">
      <c r="A1126" s="16">
        <v>42941</v>
      </c>
      <c r="B1126" t="s">
        <v>27</v>
      </c>
      <c r="C1126" t="s">
        <v>262</v>
      </c>
      <c r="D1126" t="s">
        <v>134</v>
      </c>
      <c r="E1126" t="s">
        <v>263</v>
      </c>
      <c r="F1126" s="5">
        <v>580000</v>
      </c>
      <c r="G1126" t="str">
        <f>VLOOKUP(F1126,'группы товаров'!$A$1:$C$88,2,0)</f>
        <v>Вишня</v>
      </c>
      <c r="H1126" t="str">
        <f>VLOOKUP(Таблица1[[#This Row],[Код товара]],Группа_Товаров,3,0)</f>
        <v>Желейные</v>
      </c>
      <c r="I1126" t="s">
        <v>8</v>
      </c>
      <c r="J1126">
        <v>8</v>
      </c>
      <c r="K1126" s="6">
        <v>595.30560000000003</v>
      </c>
      <c r="L1126" s="6">
        <v>690</v>
      </c>
      <c r="M1126" s="23">
        <f>Таблица1[[#This Row],[Сумма в ценах продажи]]-Таблица1[[#This Row],[Сумма в ценах закупки]]</f>
        <v>94.694399999999973</v>
      </c>
    </row>
    <row r="1127" spans="1:13" hidden="1" x14ac:dyDescent="0.3">
      <c r="A1127" s="16">
        <v>42941</v>
      </c>
      <c r="B1127" t="s">
        <v>9</v>
      </c>
      <c r="C1127" t="s">
        <v>210</v>
      </c>
      <c r="D1127" t="s">
        <v>156</v>
      </c>
      <c r="E1127" t="s">
        <v>211</v>
      </c>
      <c r="F1127" s="7">
        <v>5221000</v>
      </c>
      <c r="G1127" t="str">
        <f>VLOOKUP(F1127,'группы товаров'!$A$1:$C$88,2,0)</f>
        <v>Сливочно-творожный</v>
      </c>
      <c r="H1127" t="str">
        <f>VLOOKUP(Таблица1[[#This Row],[Код товара]],Группа_Товаров,3,0)</f>
        <v>Отливная</v>
      </c>
      <c r="I1127" t="s">
        <v>8</v>
      </c>
      <c r="J1127">
        <v>4.8</v>
      </c>
      <c r="K1127" s="6">
        <v>755.52</v>
      </c>
      <c r="L1127" s="6">
        <v>859.2</v>
      </c>
      <c r="M1127" s="23">
        <f>Таблица1[[#This Row],[Сумма в ценах продажи]]-Таблица1[[#This Row],[Сумма в ценах закупки]]</f>
        <v>103.68000000000006</v>
      </c>
    </row>
    <row r="1128" spans="1:13" hidden="1" x14ac:dyDescent="0.3">
      <c r="A1128" s="16">
        <v>42941</v>
      </c>
      <c r="B1128" t="s">
        <v>9</v>
      </c>
      <c r="C1128" t="s">
        <v>244</v>
      </c>
      <c r="D1128" t="s">
        <v>134</v>
      </c>
      <c r="E1128" t="s">
        <v>245</v>
      </c>
      <c r="F1128" s="7">
        <v>5190002</v>
      </c>
      <c r="G1128" t="str">
        <f>VLOOKUP(F1128,'группы товаров'!$A$1:$C$88,2,0)</f>
        <v>Молочный</v>
      </c>
      <c r="H1128" t="str">
        <f>VLOOKUP(Таблица1[[#This Row],[Код товара]],Группа_Товаров,3,0)</f>
        <v>Отливная</v>
      </c>
      <c r="I1128" t="s">
        <v>8</v>
      </c>
      <c r="J1128">
        <v>16</v>
      </c>
      <c r="K1128" s="6">
        <v>854.76800000000003</v>
      </c>
      <c r="L1128" s="6">
        <v>968.48</v>
      </c>
      <c r="M1128" s="23">
        <f>Таблица1[[#This Row],[Сумма в ценах продажи]]-Таблица1[[#This Row],[Сумма в ценах закупки]]</f>
        <v>113.71199999999999</v>
      </c>
    </row>
    <row r="1129" spans="1:13" hidden="1" x14ac:dyDescent="0.3">
      <c r="A1129" s="16">
        <v>42941</v>
      </c>
      <c r="B1129" t="s">
        <v>9</v>
      </c>
      <c r="C1129" t="s">
        <v>136</v>
      </c>
      <c r="D1129" t="s">
        <v>131</v>
      </c>
      <c r="E1129" t="s">
        <v>137</v>
      </c>
      <c r="F1129" s="7">
        <v>1005051600</v>
      </c>
      <c r="G1129" t="str">
        <f>VLOOKUP(F1129,'группы товаров'!$A$1:$C$88,2,0)</f>
        <v xml:space="preserve">Тарантелла </v>
      </c>
      <c r="H1129" t="str">
        <f>VLOOKUP(Таблица1[[#This Row],[Код товара]],Группа_Товаров,3,0)</f>
        <v>Помадка</v>
      </c>
      <c r="I1129" t="s">
        <v>8</v>
      </c>
      <c r="J1129">
        <v>2.198</v>
      </c>
      <c r="K1129" s="6">
        <v>854.55439999999999</v>
      </c>
      <c r="L1129" s="6">
        <v>972.02</v>
      </c>
      <c r="M1129" s="23">
        <f>Таблица1[[#This Row],[Сумма в ценах продажи]]-Таблица1[[#This Row],[Сумма в ценах закупки]]</f>
        <v>117.46559999999999</v>
      </c>
    </row>
    <row r="1130" spans="1:13" hidden="1" x14ac:dyDescent="0.3">
      <c r="A1130" s="16">
        <v>42941</v>
      </c>
      <c r="B1130" t="s">
        <v>9</v>
      </c>
      <c r="C1130" t="s">
        <v>171</v>
      </c>
      <c r="D1130" t="s">
        <v>131</v>
      </c>
      <c r="E1130" t="s">
        <v>172</v>
      </c>
      <c r="F1130" s="5">
        <v>20200</v>
      </c>
      <c r="G1130" t="str">
        <f>VLOOKUP(F1130,'группы товаров'!$A$1:$C$88,2,0)</f>
        <v xml:space="preserve">Карамель мята </v>
      </c>
      <c r="H1130" t="str">
        <f>VLOOKUP(Таблица1[[#This Row],[Код товара]],Группа_Товаров,3,0)</f>
        <v>Леденцовая</v>
      </c>
      <c r="I1130" t="s">
        <v>8</v>
      </c>
      <c r="J1130">
        <v>16</v>
      </c>
      <c r="K1130" s="6">
        <v>852.86880000000008</v>
      </c>
      <c r="L1130" s="6">
        <v>972</v>
      </c>
      <c r="M1130" s="23">
        <f>Таблица1[[#This Row],[Сумма в ценах продажи]]-Таблица1[[#This Row],[Сумма в ценах закупки]]</f>
        <v>119.13119999999992</v>
      </c>
    </row>
    <row r="1131" spans="1:13" hidden="1" x14ac:dyDescent="0.3">
      <c r="A1131" s="16">
        <v>42941</v>
      </c>
      <c r="B1131" t="s">
        <v>27</v>
      </c>
      <c r="C1131" t="s">
        <v>262</v>
      </c>
      <c r="D1131" t="s">
        <v>134</v>
      </c>
      <c r="E1131" t="s">
        <v>263</v>
      </c>
      <c r="F1131" s="7">
        <v>1005053500</v>
      </c>
      <c r="G1131" t="str">
        <f>VLOOKUP(F1131,'группы товаров'!$A$1:$C$88,2,0)</f>
        <v>Тоффи в помаде</v>
      </c>
      <c r="H1131" t="str">
        <f>VLOOKUP(Таблица1[[#This Row],[Код товара]],Группа_Товаров,3,0)</f>
        <v>Помадка</v>
      </c>
      <c r="I1131" t="s">
        <v>8</v>
      </c>
      <c r="J1131">
        <v>9</v>
      </c>
      <c r="K1131" s="6">
        <v>858.55680000000007</v>
      </c>
      <c r="L1131" s="6">
        <v>995.31</v>
      </c>
      <c r="M1131" s="23">
        <f>Таблица1[[#This Row],[Сумма в ценах продажи]]-Таблица1[[#This Row],[Сумма в ценах закупки]]</f>
        <v>136.75319999999988</v>
      </c>
    </row>
    <row r="1132" spans="1:13" hidden="1" x14ac:dyDescent="0.3">
      <c r="A1132" s="16">
        <v>42941</v>
      </c>
      <c r="B1132" t="s">
        <v>9</v>
      </c>
      <c r="C1132" t="s">
        <v>252</v>
      </c>
      <c r="D1132" t="s">
        <v>134</v>
      </c>
      <c r="E1132" t="s">
        <v>253</v>
      </c>
      <c r="F1132" s="5">
        <v>580000</v>
      </c>
      <c r="G1132" t="str">
        <f>VLOOKUP(F1132,'группы товаров'!$A$1:$C$88,2,0)</f>
        <v>Вишня</v>
      </c>
      <c r="H1132" t="str">
        <f>VLOOKUP(Таблица1[[#This Row],[Код товара]],Группа_Товаров,3,0)</f>
        <v>Желейные</v>
      </c>
      <c r="I1132" t="s">
        <v>8</v>
      </c>
      <c r="J1132">
        <v>32</v>
      </c>
      <c r="K1132" s="6">
        <v>2381.4896000000003</v>
      </c>
      <c r="L1132" s="6">
        <v>2695.36</v>
      </c>
      <c r="M1132" s="23">
        <f>Таблица1[[#This Row],[Сумма в ценах продажи]]-Таблица1[[#This Row],[Сумма в ценах закупки]]</f>
        <v>313.87039999999979</v>
      </c>
    </row>
    <row r="1133" spans="1:13" hidden="1" x14ac:dyDescent="0.3">
      <c r="A1133" s="16">
        <v>42940</v>
      </c>
      <c r="B1133" t="s">
        <v>16</v>
      </c>
      <c r="C1133" t="s">
        <v>311</v>
      </c>
      <c r="D1133" t="s">
        <v>134</v>
      </c>
      <c r="E1133" t="s">
        <v>312</v>
      </c>
      <c r="F1133" s="5">
        <v>1005053500</v>
      </c>
      <c r="G1133" t="str">
        <f>VLOOKUP(F1133,'группы товаров'!$A$1:$C$88,2,0)</f>
        <v>Тоффи в помаде</v>
      </c>
      <c r="H1133" t="str">
        <f>VLOOKUP(Таблица1[[#This Row],[Код товара]],Группа_Товаров,3,0)</f>
        <v>Помадка</v>
      </c>
      <c r="I1133" t="s">
        <v>8</v>
      </c>
      <c r="J1133">
        <v>3.5</v>
      </c>
      <c r="K1133" s="6">
        <v>390.06900000000002</v>
      </c>
      <c r="L1133" s="6">
        <v>420.56</v>
      </c>
      <c r="M1133" s="23">
        <f>Таблица1[[#This Row],[Сумма в ценах продажи]]-Таблица1[[#This Row],[Сумма в ценах закупки]]</f>
        <v>30.490999999999985</v>
      </c>
    </row>
    <row r="1134" spans="1:13" hidden="1" x14ac:dyDescent="0.3">
      <c r="A1134" s="16">
        <v>42940</v>
      </c>
      <c r="B1134" t="s">
        <v>16</v>
      </c>
      <c r="C1134" t="s">
        <v>262</v>
      </c>
      <c r="D1134" t="s">
        <v>134</v>
      </c>
      <c r="E1134" t="s">
        <v>263</v>
      </c>
      <c r="F1134" s="7">
        <v>270300</v>
      </c>
      <c r="G1134" t="str">
        <f>VLOOKUP(F1134,'группы товаров'!$A$1:$C$88,2,0)</f>
        <v xml:space="preserve">Шипучка лимонад </v>
      </c>
      <c r="H1134" t="str">
        <f>VLOOKUP(Таблица1[[#This Row],[Код товара]],Группа_Товаров,3,0)</f>
        <v>Леденцовая</v>
      </c>
      <c r="I1134" t="s">
        <v>8</v>
      </c>
      <c r="J1134">
        <v>2</v>
      </c>
      <c r="K1134" s="6">
        <v>95.779600000000002</v>
      </c>
      <c r="L1134" s="6">
        <v>127.52</v>
      </c>
      <c r="M1134" s="23">
        <f>Таблица1[[#This Row],[Сумма в ценах продажи]]-Таблица1[[#This Row],[Сумма в ценах закупки]]</f>
        <v>31.740399999999994</v>
      </c>
    </row>
    <row r="1135" spans="1:13" hidden="1" x14ac:dyDescent="0.3">
      <c r="A1135" s="16">
        <v>42940</v>
      </c>
      <c r="B1135" t="s">
        <v>9</v>
      </c>
      <c r="C1135" t="s">
        <v>346</v>
      </c>
      <c r="D1135" t="s">
        <v>156</v>
      </c>
      <c r="E1135" t="s">
        <v>347</v>
      </c>
      <c r="F1135" s="7">
        <v>1005040700</v>
      </c>
      <c r="G1135" t="str">
        <f>VLOOKUP(F1135,'группы товаров'!$A$1:$C$88,2,0)</f>
        <v>Буревестник</v>
      </c>
      <c r="H1135" t="str">
        <f>VLOOKUP(Таблица1[[#This Row],[Код товара]],Группа_Товаров,3,0)</f>
        <v>Глазированные</v>
      </c>
      <c r="I1135" t="s">
        <v>8</v>
      </c>
      <c r="J1135">
        <v>5.7</v>
      </c>
      <c r="K1135" s="6">
        <v>255.62450000000001</v>
      </c>
      <c r="L1135" s="6">
        <v>290.64300000000003</v>
      </c>
      <c r="M1135" s="23">
        <f>Таблица1[[#This Row],[Сумма в ценах продажи]]-Таблица1[[#This Row],[Сумма в ценах закупки]]</f>
        <v>35.018500000000017</v>
      </c>
    </row>
    <row r="1136" spans="1:13" hidden="1" x14ac:dyDescent="0.3">
      <c r="A1136" s="16">
        <v>42940</v>
      </c>
      <c r="B1136" t="s">
        <v>9</v>
      </c>
      <c r="C1136" t="s">
        <v>151</v>
      </c>
      <c r="D1136" t="s">
        <v>134</v>
      </c>
      <c r="E1136" t="s">
        <v>152</v>
      </c>
      <c r="F1136" s="7">
        <v>5162402</v>
      </c>
      <c r="G1136" t="str">
        <f>VLOOKUP(F1136,'группы товаров'!$A$1:$C$88,2,0)</f>
        <v>Лимонно-апельсиновый</v>
      </c>
      <c r="H1136" t="str">
        <f>VLOOKUP(Таблица1[[#This Row],[Код товара]],Группа_Товаров,3,0)</f>
        <v>Отливная</v>
      </c>
      <c r="I1136" t="s">
        <v>8</v>
      </c>
      <c r="J1136">
        <v>8</v>
      </c>
      <c r="K1136" s="6">
        <v>427.43280000000004</v>
      </c>
      <c r="L1136" s="6">
        <v>484.24</v>
      </c>
      <c r="M1136" s="23">
        <f>Таблица1[[#This Row],[Сумма в ценах продажи]]-Таблица1[[#This Row],[Сумма в ценах закупки]]</f>
        <v>56.807199999999966</v>
      </c>
    </row>
    <row r="1137" spans="1:13" hidden="1" x14ac:dyDescent="0.3">
      <c r="A1137" s="16">
        <v>42940</v>
      </c>
      <c r="B1137" t="s">
        <v>7</v>
      </c>
      <c r="C1137" t="s">
        <v>254</v>
      </c>
      <c r="D1137" t="s">
        <v>131</v>
      </c>
      <c r="E1137" t="s">
        <v>255</v>
      </c>
      <c r="F1137" s="5">
        <v>1005040800</v>
      </c>
      <c r="G1137" t="str">
        <f>VLOOKUP(F1137,'группы товаров'!$A$1:$C$88,2,0)</f>
        <v>Бим-Бом</v>
      </c>
      <c r="H1137" t="str">
        <f>VLOOKUP(Таблица1[[#This Row],[Код товара]],Группа_Товаров,3,0)</f>
        <v>Глазированные</v>
      </c>
      <c r="I1137" t="s">
        <v>8</v>
      </c>
      <c r="J1137">
        <v>6</v>
      </c>
      <c r="K1137" s="6">
        <v>429.24</v>
      </c>
      <c r="L1137" s="6">
        <v>488.22</v>
      </c>
      <c r="M1137" s="23">
        <f>Таблица1[[#This Row],[Сумма в ценах продажи]]-Таблица1[[#This Row],[Сумма в ценах закупки]]</f>
        <v>58.980000000000018</v>
      </c>
    </row>
    <row r="1138" spans="1:13" hidden="1" x14ac:dyDescent="0.3">
      <c r="A1138" s="16">
        <v>42940</v>
      </c>
      <c r="B1138" t="s">
        <v>9</v>
      </c>
      <c r="C1138" t="s">
        <v>258</v>
      </c>
      <c r="D1138" t="s">
        <v>134</v>
      </c>
      <c r="E1138" t="s">
        <v>259</v>
      </c>
      <c r="F1138" s="5">
        <v>1005040500</v>
      </c>
      <c r="G1138" t="str">
        <f>VLOOKUP(F1138,'группы товаров'!$A$1:$C$88,2,0)</f>
        <v>Пилот</v>
      </c>
      <c r="H1138" t="str">
        <f>VLOOKUP(Таблица1[[#This Row],[Код товара]],Группа_Товаров,3,0)</f>
        <v>Глазированные</v>
      </c>
      <c r="I1138" t="s">
        <v>8</v>
      </c>
      <c r="J1138">
        <v>6</v>
      </c>
      <c r="K1138" s="6">
        <v>429.24</v>
      </c>
      <c r="L1138" s="6">
        <v>488.22</v>
      </c>
      <c r="M1138" s="23">
        <f>Таблица1[[#This Row],[Сумма в ценах продажи]]-Таблица1[[#This Row],[Сумма в ценах закупки]]</f>
        <v>58.980000000000018</v>
      </c>
    </row>
    <row r="1139" spans="1:13" hidden="1" x14ac:dyDescent="0.3">
      <c r="A1139" s="16">
        <v>42940</v>
      </c>
      <c r="B1139" t="s">
        <v>9</v>
      </c>
      <c r="C1139" t="s">
        <v>179</v>
      </c>
      <c r="D1139" t="s">
        <v>131</v>
      </c>
      <c r="E1139" t="s">
        <v>180</v>
      </c>
      <c r="F1139" s="5">
        <v>1005201500</v>
      </c>
      <c r="G1139" t="str">
        <f>VLOOKUP(F1139,'группы товаров'!$A$1:$C$88,2,0)</f>
        <v xml:space="preserve">крем-сгущенное молоко </v>
      </c>
      <c r="H1139" t="str">
        <f>VLOOKUP(Таблица1[[#This Row],[Код товара]],Группа_Товаров,3,0)</f>
        <v>Вафельные</v>
      </c>
      <c r="I1139" t="s">
        <v>8</v>
      </c>
      <c r="J1139">
        <v>2</v>
      </c>
      <c r="K1139" s="6">
        <v>330.39080000000001</v>
      </c>
      <c r="L1139" s="6">
        <v>397.1</v>
      </c>
      <c r="M1139" s="23">
        <f>Таблица1[[#This Row],[Сумма в ценах продажи]]-Таблица1[[#This Row],[Сумма в ценах закупки]]</f>
        <v>66.70920000000001</v>
      </c>
    </row>
    <row r="1140" spans="1:13" hidden="1" x14ac:dyDescent="0.3">
      <c r="A1140" s="16">
        <v>42940</v>
      </c>
      <c r="B1140" t="s">
        <v>9</v>
      </c>
      <c r="C1140" t="s">
        <v>201</v>
      </c>
      <c r="D1140" t="s">
        <v>134</v>
      </c>
      <c r="E1140" t="s">
        <v>202</v>
      </c>
      <c r="F1140" s="5">
        <v>1005201100</v>
      </c>
      <c r="G1140" t="str">
        <f>VLOOKUP(F1140,'группы товаров'!$A$1:$C$88,2,0)</f>
        <v xml:space="preserve">крем-орех </v>
      </c>
      <c r="H1140" t="str">
        <f>VLOOKUP(Таблица1[[#This Row],[Код товара]],Группа_Товаров,3,0)</f>
        <v>Вафельные</v>
      </c>
      <c r="I1140" t="s">
        <v>8</v>
      </c>
      <c r="J1140">
        <v>2</v>
      </c>
      <c r="K1140" s="6">
        <v>324.30540000000002</v>
      </c>
      <c r="L1140" s="6">
        <v>397.1</v>
      </c>
      <c r="M1140" s="23">
        <f>Таблица1[[#This Row],[Сумма в ценах продажи]]-Таблица1[[#This Row],[Сумма в ценах закупки]]</f>
        <v>72.794600000000003</v>
      </c>
    </row>
    <row r="1141" spans="1:13" hidden="1" x14ac:dyDescent="0.3">
      <c r="A1141" s="16">
        <v>42940</v>
      </c>
      <c r="B1141" t="s">
        <v>16</v>
      </c>
      <c r="C1141" t="s">
        <v>244</v>
      </c>
      <c r="D1141" t="s">
        <v>134</v>
      </c>
      <c r="E1141" t="s">
        <v>245</v>
      </c>
      <c r="F1141" s="7">
        <v>1005030501</v>
      </c>
      <c r="G1141" t="str">
        <f>VLOOKUP(F1141,'группы товаров'!$A$1:$C$88,2,0)</f>
        <v>Орешек</v>
      </c>
      <c r="H1141" t="str">
        <f>VLOOKUP(Таблица1[[#This Row],[Код товара]],Группа_Товаров,3,0)</f>
        <v>Глазированные</v>
      </c>
      <c r="I1141" t="s">
        <v>8</v>
      </c>
      <c r="J1141">
        <v>5</v>
      </c>
      <c r="K1141" s="6">
        <v>395.95</v>
      </c>
      <c r="L1141" s="6">
        <v>472.5</v>
      </c>
      <c r="M1141" s="23">
        <f>Таблица1[[#This Row],[Сумма в ценах продажи]]-Таблица1[[#This Row],[Сумма в ценах закупки]]</f>
        <v>76.550000000000011</v>
      </c>
    </row>
    <row r="1142" spans="1:13" hidden="1" x14ac:dyDescent="0.3">
      <c r="A1142" s="16">
        <v>42940</v>
      </c>
      <c r="B1142" t="s">
        <v>9</v>
      </c>
      <c r="C1142" t="s">
        <v>179</v>
      </c>
      <c r="D1142" t="s">
        <v>131</v>
      </c>
      <c r="E1142" t="s">
        <v>180</v>
      </c>
      <c r="F1142" s="5">
        <v>580000</v>
      </c>
      <c r="G1142" t="str">
        <f>VLOOKUP(F1142,'группы товаров'!$A$1:$C$88,2,0)</f>
        <v>Вишня</v>
      </c>
      <c r="H1142" t="str">
        <f>VLOOKUP(Таблица1[[#This Row],[Код товара]],Группа_Товаров,3,0)</f>
        <v>Желейные</v>
      </c>
      <c r="I1142" t="s">
        <v>8</v>
      </c>
      <c r="J1142">
        <v>8</v>
      </c>
      <c r="K1142" s="6">
        <v>595.43920000000003</v>
      </c>
      <c r="L1142" s="6">
        <v>673.84</v>
      </c>
      <c r="M1142" s="23">
        <f>Таблица1[[#This Row],[Сумма в ценах продажи]]-Таблица1[[#This Row],[Сумма в ценах закупки]]</f>
        <v>78.400800000000004</v>
      </c>
    </row>
    <row r="1143" spans="1:13" hidden="1" x14ac:dyDescent="0.3">
      <c r="A1143" s="16">
        <v>42940</v>
      </c>
      <c r="B1143" t="s">
        <v>16</v>
      </c>
      <c r="C1143" t="s">
        <v>177</v>
      </c>
      <c r="D1143" t="s">
        <v>131</v>
      </c>
      <c r="E1143" t="s">
        <v>178</v>
      </c>
      <c r="F1143" s="7">
        <v>1005274000</v>
      </c>
      <c r="G1143" t="str">
        <f>VLOOKUP(F1143,'группы товаров'!$A$1:$C$88,2,0)</f>
        <v>Ванильные</v>
      </c>
      <c r="H1143" t="str">
        <f>VLOOKUP(Таблица1[[#This Row],[Код товара]],Группа_Товаров,3,0)</f>
        <v>Кремовые</v>
      </c>
      <c r="I1143" t="s">
        <v>8</v>
      </c>
      <c r="J1143">
        <v>5</v>
      </c>
      <c r="K1143" s="6">
        <v>476.976</v>
      </c>
      <c r="L1143" s="6">
        <v>558.29999999999995</v>
      </c>
      <c r="M1143" s="23">
        <f>Таблица1[[#This Row],[Сумма в ценах продажи]]-Таблица1[[#This Row],[Сумма в ценах закупки]]</f>
        <v>81.323999999999955</v>
      </c>
    </row>
    <row r="1144" spans="1:13" hidden="1" x14ac:dyDescent="0.3">
      <c r="A1144" s="16">
        <v>42940</v>
      </c>
      <c r="B1144" t="s">
        <v>9</v>
      </c>
      <c r="C1144" t="s">
        <v>686</v>
      </c>
      <c r="D1144" t="s">
        <v>147</v>
      </c>
      <c r="E1144" t="s">
        <v>687</v>
      </c>
      <c r="F1144" s="7">
        <v>573100</v>
      </c>
      <c r="G1144" t="str">
        <f>VLOOKUP(F1144,'группы товаров'!$A$1:$C$88,2,0)</f>
        <v xml:space="preserve">Пчелка </v>
      </c>
      <c r="H1144" t="str">
        <f>VLOOKUP(Таблица1[[#This Row],[Код товара]],Группа_Товаров,3,0)</f>
        <v>Желейные</v>
      </c>
      <c r="I1144" t="s">
        <v>8</v>
      </c>
      <c r="J1144">
        <v>2.2999999999999998</v>
      </c>
      <c r="K1144" s="6">
        <v>658.24300000000005</v>
      </c>
      <c r="L1144" s="6">
        <v>748.7</v>
      </c>
      <c r="M1144" s="23">
        <f>Таблица1[[#This Row],[Сумма в ценах продажи]]-Таблица1[[#This Row],[Сумма в ценах закупки]]</f>
        <v>90.456999999999994</v>
      </c>
    </row>
    <row r="1145" spans="1:13" hidden="1" x14ac:dyDescent="0.3">
      <c r="A1145" s="16">
        <v>42940</v>
      </c>
      <c r="B1145" t="s">
        <v>9</v>
      </c>
      <c r="C1145" t="s">
        <v>138</v>
      </c>
      <c r="D1145" t="s">
        <v>134</v>
      </c>
      <c r="E1145" t="s">
        <v>139</v>
      </c>
      <c r="F1145" s="7">
        <v>1005201500</v>
      </c>
      <c r="G1145" t="str">
        <f>VLOOKUP(F1145,'группы товаров'!$A$1:$C$88,2,0)</f>
        <v xml:space="preserve">крем-сгущенное молоко </v>
      </c>
      <c r="H1145" t="str">
        <f>VLOOKUP(Таблица1[[#This Row],[Код товара]],Группа_Товаров,3,0)</f>
        <v>Вафельные</v>
      </c>
      <c r="I1145" t="s">
        <v>8</v>
      </c>
      <c r="J1145">
        <v>4</v>
      </c>
      <c r="K1145" s="6">
        <v>820.94800000000009</v>
      </c>
      <c r="L1145" s="6">
        <v>933.2</v>
      </c>
      <c r="M1145" s="23">
        <f>Таблица1[[#This Row],[Сумма в ценах продажи]]-Таблица1[[#This Row],[Сумма в ценах закупки]]</f>
        <v>112.25199999999995</v>
      </c>
    </row>
    <row r="1146" spans="1:13" hidden="1" x14ac:dyDescent="0.3">
      <c r="A1146" s="16">
        <v>42940</v>
      </c>
      <c r="B1146" t="s">
        <v>9</v>
      </c>
      <c r="C1146" t="s">
        <v>252</v>
      </c>
      <c r="D1146" t="s">
        <v>134</v>
      </c>
      <c r="E1146" t="s">
        <v>253</v>
      </c>
      <c r="F1146" s="7">
        <v>270200</v>
      </c>
      <c r="G1146" t="str">
        <f>VLOOKUP(F1146,'группы товаров'!$A$1:$C$88,2,0)</f>
        <v>Шипучка апельсин</v>
      </c>
      <c r="H1146" t="str">
        <f>VLOOKUP(Таблица1[[#This Row],[Код товара]],Группа_Товаров,3,0)</f>
        <v>Леденцовая</v>
      </c>
      <c r="I1146" t="s">
        <v>8</v>
      </c>
      <c r="J1146">
        <v>4</v>
      </c>
      <c r="K1146" s="6">
        <v>820.94800000000009</v>
      </c>
      <c r="L1146" s="6">
        <v>933.2</v>
      </c>
      <c r="M1146" s="23">
        <f>Таблица1[[#This Row],[Сумма в ценах продажи]]-Таблица1[[#This Row],[Сумма в ценах закупки]]</f>
        <v>112.25199999999995</v>
      </c>
    </row>
    <row r="1147" spans="1:13" hidden="1" x14ac:dyDescent="0.3">
      <c r="A1147" s="16">
        <v>42940</v>
      </c>
      <c r="B1147" t="s">
        <v>9</v>
      </c>
      <c r="C1147" t="s">
        <v>402</v>
      </c>
      <c r="D1147" t="s">
        <v>291</v>
      </c>
      <c r="E1147" t="s">
        <v>403</v>
      </c>
      <c r="F1147" s="7">
        <v>1005040800</v>
      </c>
      <c r="G1147" t="str">
        <f>VLOOKUP(F1147,'группы товаров'!$A$1:$C$88,2,0)</f>
        <v>Бим-Бом</v>
      </c>
      <c r="H1147" t="str">
        <f>VLOOKUP(Таблица1[[#This Row],[Код товара]],Группа_Товаров,3,0)</f>
        <v>Глазированные</v>
      </c>
      <c r="I1147" t="s">
        <v>8</v>
      </c>
      <c r="J1147">
        <v>4</v>
      </c>
      <c r="K1147" s="6">
        <v>820</v>
      </c>
      <c r="L1147" s="6">
        <v>933.2</v>
      </c>
      <c r="M1147" s="23">
        <f>Таблица1[[#This Row],[Сумма в ценах продажи]]-Таблица1[[#This Row],[Сумма в ценах закупки]]</f>
        <v>113.20000000000005</v>
      </c>
    </row>
    <row r="1148" spans="1:13" hidden="1" x14ac:dyDescent="0.3">
      <c r="A1148" s="16">
        <v>42940</v>
      </c>
      <c r="B1148" t="s">
        <v>9</v>
      </c>
      <c r="C1148" t="s">
        <v>179</v>
      </c>
      <c r="D1148" t="s">
        <v>131</v>
      </c>
      <c r="E1148" t="s">
        <v>180</v>
      </c>
      <c r="F1148" s="7">
        <v>1005051600</v>
      </c>
      <c r="G1148" t="str">
        <f>VLOOKUP(F1148,'группы товаров'!$A$1:$C$88,2,0)</f>
        <v xml:space="preserve">Тарантелла </v>
      </c>
      <c r="H1148" t="str">
        <f>VLOOKUP(Таблица1[[#This Row],[Код товара]],Группа_Товаров,3,0)</f>
        <v>Помадка</v>
      </c>
      <c r="I1148" t="s">
        <v>8</v>
      </c>
      <c r="J1148">
        <v>16</v>
      </c>
      <c r="K1148" s="6">
        <v>854.76800000000003</v>
      </c>
      <c r="L1148" s="6">
        <v>968.48</v>
      </c>
      <c r="M1148" s="23">
        <f>Таблица1[[#This Row],[Сумма в ценах продажи]]-Таблица1[[#This Row],[Сумма в ценах закупки]]</f>
        <v>113.71199999999999</v>
      </c>
    </row>
    <row r="1149" spans="1:13" hidden="1" x14ac:dyDescent="0.3">
      <c r="A1149" s="16">
        <v>42940</v>
      </c>
      <c r="B1149" t="s">
        <v>9</v>
      </c>
      <c r="C1149" t="s">
        <v>136</v>
      </c>
      <c r="D1149" t="s">
        <v>131</v>
      </c>
      <c r="E1149" t="s">
        <v>137</v>
      </c>
      <c r="F1149" s="7">
        <v>1005201100</v>
      </c>
      <c r="G1149" t="str">
        <f>VLOOKUP(F1149,'группы товаров'!$A$1:$C$88,2,0)</f>
        <v xml:space="preserve">крем-орех </v>
      </c>
      <c r="H1149" t="str">
        <f>VLOOKUP(Таблица1[[#This Row],[Код товара]],Группа_Товаров,3,0)</f>
        <v>Вафельные</v>
      </c>
      <c r="I1149" t="s">
        <v>8</v>
      </c>
      <c r="J1149">
        <v>10</v>
      </c>
      <c r="K1149" s="6">
        <v>1173.6955</v>
      </c>
      <c r="L1149" s="6">
        <v>1317.5</v>
      </c>
      <c r="M1149" s="23">
        <f>Таблица1[[#This Row],[Сумма в ценах продажи]]-Таблица1[[#This Row],[Сумма в ценах закупки]]</f>
        <v>143.80449999999996</v>
      </c>
    </row>
    <row r="1150" spans="1:13" hidden="1" x14ac:dyDescent="0.3">
      <c r="A1150" s="16">
        <v>42940</v>
      </c>
      <c r="B1150" t="s">
        <v>16</v>
      </c>
      <c r="C1150" t="s">
        <v>301</v>
      </c>
      <c r="D1150" t="s">
        <v>134</v>
      </c>
      <c r="E1150" t="s">
        <v>302</v>
      </c>
      <c r="F1150" s="5">
        <v>1005040600</v>
      </c>
      <c r="G1150" t="str">
        <f>VLOOKUP(F1150,'группы товаров'!$A$1:$C$88,2,0)</f>
        <v xml:space="preserve">Морская звезда </v>
      </c>
      <c r="H1150" t="str">
        <f>VLOOKUP(Таблица1[[#This Row],[Код товара]],Группа_Товаров,3,0)</f>
        <v>Глазированные</v>
      </c>
      <c r="I1150" t="s">
        <v>8</v>
      </c>
      <c r="J1150">
        <v>9</v>
      </c>
      <c r="K1150" s="6">
        <v>612.726</v>
      </c>
      <c r="L1150" s="6">
        <v>764.88</v>
      </c>
      <c r="M1150" s="23">
        <f>Таблица1[[#This Row],[Сумма в ценах продажи]]-Таблица1[[#This Row],[Сумма в ценах закупки]]</f>
        <v>152.154</v>
      </c>
    </row>
    <row r="1151" spans="1:13" hidden="1" x14ac:dyDescent="0.3">
      <c r="A1151" s="16">
        <v>42940</v>
      </c>
      <c r="B1151" t="s">
        <v>16</v>
      </c>
      <c r="C1151" t="s">
        <v>244</v>
      </c>
      <c r="D1151" t="s">
        <v>134</v>
      </c>
      <c r="E1151" t="s">
        <v>245</v>
      </c>
      <c r="F1151" s="7">
        <v>5281000</v>
      </c>
      <c r="G1151" t="str">
        <f>VLOOKUP(F1151,'группы товаров'!$A$1:$C$88,2,0)</f>
        <v>Барбасовая</v>
      </c>
      <c r="H1151" t="str">
        <f>VLOOKUP(Таблица1[[#This Row],[Код товара]],Группа_Товаров,3,0)</f>
        <v>Отливная</v>
      </c>
      <c r="I1151" t="s">
        <v>8</v>
      </c>
      <c r="J1151">
        <v>5</v>
      </c>
      <c r="K1151" s="6">
        <v>540.89700000000005</v>
      </c>
      <c r="L1151" s="6">
        <v>704.78</v>
      </c>
      <c r="M1151" s="23">
        <f>Таблица1[[#This Row],[Сумма в ценах продажи]]-Таблица1[[#This Row],[Сумма в ценах закупки]]</f>
        <v>163.88299999999992</v>
      </c>
    </row>
    <row r="1152" spans="1:13" hidden="1" x14ac:dyDescent="0.3">
      <c r="A1152" s="16">
        <v>42940</v>
      </c>
      <c r="B1152" t="s">
        <v>9</v>
      </c>
      <c r="C1152" t="s">
        <v>303</v>
      </c>
      <c r="D1152" t="s">
        <v>208</v>
      </c>
      <c r="E1152" t="s">
        <v>304</v>
      </c>
      <c r="F1152" s="5">
        <v>20100</v>
      </c>
      <c r="G1152" t="str">
        <f>VLOOKUP(F1152,'группы товаров'!$A$1:$C$88,2,0)</f>
        <v xml:space="preserve">Карамель дюшес </v>
      </c>
      <c r="H1152" t="str">
        <f>VLOOKUP(Таблица1[[#This Row],[Код товара]],Группа_Товаров,3,0)</f>
        <v>Леденцовая</v>
      </c>
      <c r="I1152" t="s">
        <v>8</v>
      </c>
      <c r="J1152">
        <v>24</v>
      </c>
      <c r="K1152" s="6">
        <v>1280.5704000000001</v>
      </c>
      <c r="L1152" s="6">
        <v>1458</v>
      </c>
      <c r="M1152" s="23">
        <f>Таблица1[[#This Row],[Сумма в ценах продажи]]-Таблица1[[#This Row],[Сумма в ценах закупки]]</f>
        <v>177.42959999999994</v>
      </c>
    </row>
    <row r="1153" spans="1:13" hidden="1" x14ac:dyDescent="0.3">
      <c r="A1153" s="16">
        <v>42940</v>
      </c>
      <c r="B1153" t="s">
        <v>21</v>
      </c>
      <c r="C1153" t="s">
        <v>144</v>
      </c>
      <c r="D1153" t="s">
        <v>134</v>
      </c>
      <c r="E1153" t="s">
        <v>145</v>
      </c>
      <c r="F1153" s="7">
        <v>1005010100</v>
      </c>
      <c r="G1153" t="str">
        <f>VLOOKUP(F1153,'группы товаров'!$A$1:$C$88,2,0)</f>
        <v>Кофейная со сливками</v>
      </c>
      <c r="H1153" t="str">
        <f>VLOOKUP(Таблица1[[#This Row],[Код товара]],Группа_Товаров,3,0)</f>
        <v>Глазированные</v>
      </c>
      <c r="I1153" t="s">
        <v>8</v>
      </c>
      <c r="J1153">
        <v>16</v>
      </c>
      <c r="K1153" s="6">
        <v>774.18720000000008</v>
      </c>
      <c r="L1153" s="6">
        <v>1030.4000000000001</v>
      </c>
      <c r="M1153" s="23">
        <f>Таблица1[[#This Row],[Сумма в ценах продажи]]-Таблица1[[#This Row],[Сумма в ценах закупки]]</f>
        <v>256.21280000000002</v>
      </c>
    </row>
    <row r="1154" spans="1:13" hidden="1" x14ac:dyDescent="0.3">
      <c r="A1154" s="16">
        <v>42937</v>
      </c>
      <c r="B1154" t="s">
        <v>10</v>
      </c>
      <c r="C1154" t="s">
        <v>195</v>
      </c>
      <c r="D1154" t="s">
        <v>131</v>
      </c>
      <c r="E1154" t="s">
        <v>196</v>
      </c>
      <c r="F1154" s="7">
        <v>252505</v>
      </c>
      <c r="G1154" t="str">
        <f>VLOOKUP(F1154,'группы товаров'!$A$1:$C$88,2,0)</f>
        <v>Байкальская мята</v>
      </c>
      <c r="H1154" t="str">
        <f>VLOOKUP(Таблица1[[#This Row],[Код товара]],Группа_Товаров,3,0)</f>
        <v>Леденцовая</v>
      </c>
      <c r="I1154" t="s">
        <v>8</v>
      </c>
      <c r="J1154">
        <v>0.22</v>
      </c>
      <c r="K1154" s="6">
        <v>33.379400000000004</v>
      </c>
      <c r="L1154" s="6">
        <v>39.46</v>
      </c>
      <c r="M1154" s="23">
        <f>Таблица1[[#This Row],[Сумма в ценах продажи]]-Таблица1[[#This Row],[Сумма в ценах закупки]]</f>
        <v>6.0805999999999969</v>
      </c>
    </row>
    <row r="1155" spans="1:13" hidden="1" x14ac:dyDescent="0.3">
      <c r="A1155" s="16">
        <v>42937</v>
      </c>
      <c r="B1155" t="s">
        <v>10</v>
      </c>
      <c r="C1155" t="s">
        <v>244</v>
      </c>
      <c r="D1155" t="s">
        <v>134</v>
      </c>
      <c r="E1155" t="s">
        <v>245</v>
      </c>
      <c r="F1155" s="7">
        <v>1005040400</v>
      </c>
      <c r="G1155" t="str">
        <f>VLOOKUP(F1155,'группы товаров'!$A$1:$C$88,2,0)</f>
        <v>Ласточка</v>
      </c>
      <c r="H1155" t="str">
        <f>VLOOKUP(Таблица1[[#This Row],[Код товара]],Группа_Товаров,3,0)</f>
        <v>Глазированные</v>
      </c>
      <c r="I1155" t="s">
        <v>8</v>
      </c>
      <c r="J1155">
        <v>0.22</v>
      </c>
      <c r="K1155" s="6">
        <v>33.364600000000003</v>
      </c>
      <c r="L1155" s="6">
        <v>39.46</v>
      </c>
      <c r="M1155" s="23">
        <f>Таблица1[[#This Row],[Сумма в ценах продажи]]-Таблица1[[#This Row],[Сумма в ценах закупки]]</f>
        <v>6.0953999999999979</v>
      </c>
    </row>
    <row r="1156" spans="1:13" hidden="1" x14ac:dyDescent="0.3">
      <c r="A1156" s="16">
        <v>42937</v>
      </c>
      <c r="B1156" t="s">
        <v>10</v>
      </c>
      <c r="C1156" t="s">
        <v>177</v>
      </c>
      <c r="D1156" t="s">
        <v>131</v>
      </c>
      <c r="E1156" t="s">
        <v>178</v>
      </c>
      <c r="F1156" s="7">
        <v>1005040700</v>
      </c>
      <c r="G1156" t="str">
        <f>VLOOKUP(F1156,'группы товаров'!$A$1:$C$88,2,0)</f>
        <v>Буревестник</v>
      </c>
      <c r="H1156" t="str">
        <f>VLOOKUP(Таблица1[[#This Row],[Код товара]],Группа_Товаров,3,0)</f>
        <v>Глазированные</v>
      </c>
      <c r="I1156" t="s">
        <v>8</v>
      </c>
      <c r="J1156">
        <v>0.22</v>
      </c>
      <c r="K1156" s="6">
        <v>40.057400000000001</v>
      </c>
      <c r="L1156" s="6">
        <v>47.35</v>
      </c>
      <c r="M1156" s="23">
        <f>Таблица1[[#This Row],[Сумма в ценах продажи]]-Таблица1[[#This Row],[Сумма в ценах закупки]]</f>
        <v>7.2926000000000002</v>
      </c>
    </row>
    <row r="1157" spans="1:13" hidden="1" x14ac:dyDescent="0.3">
      <c r="A1157" s="16">
        <v>42937</v>
      </c>
      <c r="B1157" t="s">
        <v>17</v>
      </c>
      <c r="C1157" t="s">
        <v>365</v>
      </c>
      <c r="D1157" t="s">
        <v>208</v>
      </c>
      <c r="E1157" t="s">
        <v>366</v>
      </c>
      <c r="F1157" s="7">
        <v>260200</v>
      </c>
      <c r="G1157" t="str">
        <f>VLOOKUP(F1157,'группы товаров'!$A$1:$C$88,2,0)</f>
        <v>Медовая дыня</v>
      </c>
      <c r="H1157" t="str">
        <f>VLOOKUP(Таблица1[[#This Row],[Код товара]],Группа_Товаров,3,0)</f>
        <v>Отливная</v>
      </c>
      <c r="I1157" t="s">
        <v>8</v>
      </c>
      <c r="J1157">
        <v>2</v>
      </c>
      <c r="K1157" s="6">
        <v>106.80800000000001</v>
      </c>
      <c r="L1157" s="6">
        <v>131.38</v>
      </c>
      <c r="M1157" s="23">
        <f>Таблица1[[#This Row],[Сумма в ценах продажи]]-Таблица1[[#This Row],[Сумма в ценах закупки]]</f>
        <v>24.571999999999989</v>
      </c>
    </row>
    <row r="1158" spans="1:13" hidden="1" x14ac:dyDescent="0.3">
      <c r="A1158" s="16">
        <v>42937</v>
      </c>
      <c r="B1158" t="s">
        <v>9</v>
      </c>
      <c r="C1158" t="s">
        <v>160</v>
      </c>
      <c r="D1158" t="s">
        <v>134</v>
      </c>
      <c r="E1158" t="s">
        <v>161</v>
      </c>
      <c r="F1158" s="5">
        <v>1005040700</v>
      </c>
      <c r="G1158" t="str">
        <f>VLOOKUP(F1158,'группы товаров'!$A$1:$C$88,2,0)</f>
        <v>Буревестник</v>
      </c>
      <c r="H1158" t="str">
        <f>VLOOKUP(Таблица1[[#This Row],[Код товара]],Группа_Товаров,3,0)</f>
        <v>Глазированные</v>
      </c>
      <c r="I1158" t="s">
        <v>8</v>
      </c>
      <c r="J1158">
        <v>3</v>
      </c>
      <c r="K1158" s="6">
        <v>214.62</v>
      </c>
      <c r="L1158" s="6">
        <v>244.11</v>
      </c>
      <c r="M1158" s="23">
        <f>Таблица1[[#This Row],[Сумма в ценах продажи]]-Таблица1[[#This Row],[Сумма в ценах закупки]]</f>
        <v>29.490000000000009</v>
      </c>
    </row>
    <row r="1159" spans="1:13" hidden="1" x14ac:dyDescent="0.3">
      <c r="A1159" s="16">
        <v>42937</v>
      </c>
      <c r="B1159" t="s">
        <v>10</v>
      </c>
      <c r="C1159" t="s">
        <v>210</v>
      </c>
      <c r="D1159" t="s">
        <v>156</v>
      </c>
      <c r="E1159" t="s">
        <v>211</v>
      </c>
      <c r="F1159" s="5">
        <v>280500</v>
      </c>
      <c r="G1159" t="str">
        <f>VLOOKUP(F1159,'группы товаров'!$A$1:$C$88,2,0)</f>
        <v>Шипучка микс</v>
      </c>
      <c r="H1159" t="str">
        <f>VLOOKUP(Таблица1[[#This Row],[Код товара]],Группа_Товаров,3,0)</f>
        <v>Леденцовая</v>
      </c>
      <c r="I1159" t="s">
        <v>8</v>
      </c>
      <c r="J1159">
        <v>2</v>
      </c>
      <c r="K1159" s="6">
        <v>156.40540000000001</v>
      </c>
      <c r="L1159" s="6">
        <v>188.6</v>
      </c>
      <c r="M1159" s="23">
        <f>Таблица1[[#This Row],[Сумма в ценах продажи]]-Таблица1[[#This Row],[Сумма в ценах закупки]]</f>
        <v>32.19459999999998</v>
      </c>
    </row>
    <row r="1160" spans="1:13" hidden="1" x14ac:dyDescent="0.3">
      <c r="A1160" s="16">
        <v>42937</v>
      </c>
      <c r="B1160" t="s">
        <v>16</v>
      </c>
      <c r="C1160" t="s">
        <v>138</v>
      </c>
      <c r="D1160" t="s">
        <v>134</v>
      </c>
      <c r="E1160" t="s">
        <v>139</v>
      </c>
      <c r="F1160" s="5">
        <v>280500</v>
      </c>
      <c r="G1160" t="str">
        <f>VLOOKUP(F1160,'группы товаров'!$A$1:$C$88,2,0)</f>
        <v>Шипучка микс</v>
      </c>
      <c r="H1160" t="str">
        <f>VLOOKUP(Таблица1[[#This Row],[Код товара]],Группа_Товаров,3,0)</f>
        <v>Леденцовая</v>
      </c>
      <c r="I1160" t="s">
        <v>8</v>
      </c>
      <c r="J1160">
        <v>2</v>
      </c>
      <c r="K1160" s="6">
        <v>156.40540000000001</v>
      </c>
      <c r="L1160" s="6">
        <v>188.6</v>
      </c>
      <c r="M1160" s="23">
        <f>Таблица1[[#This Row],[Сумма в ценах продажи]]-Таблица1[[#This Row],[Сумма в ценах закупки]]</f>
        <v>32.19459999999998</v>
      </c>
    </row>
    <row r="1161" spans="1:13" hidden="1" x14ac:dyDescent="0.3">
      <c r="A1161" s="16">
        <v>42937</v>
      </c>
      <c r="B1161" t="s">
        <v>16</v>
      </c>
      <c r="C1161" t="s">
        <v>155</v>
      </c>
      <c r="D1161" t="s">
        <v>156</v>
      </c>
      <c r="E1161" t="s">
        <v>157</v>
      </c>
      <c r="F1161" s="5">
        <v>1005053500</v>
      </c>
      <c r="G1161" t="str">
        <f>VLOOKUP(F1161,'группы товаров'!$A$1:$C$88,2,0)</f>
        <v>Тоффи в помаде</v>
      </c>
      <c r="H1161" t="str">
        <f>VLOOKUP(Таблица1[[#This Row],[Код товара]],Группа_Товаров,3,0)</f>
        <v>Помадка</v>
      </c>
      <c r="I1161" t="s">
        <v>8</v>
      </c>
      <c r="J1161">
        <v>3.5</v>
      </c>
      <c r="K1161" s="6">
        <v>390.06900000000002</v>
      </c>
      <c r="L1161" s="6">
        <v>422.625</v>
      </c>
      <c r="M1161" s="23">
        <f>Таблица1[[#This Row],[Сумма в ценах продажи]]-Таблица1[[#This Row],[Сумма в ценах закупки]]</f>
        <v>32.555999999999983</v>
      </c>
    </row>
    <row r="1162" spans="1:13" hidden="1" x14ac:dyDescent="0.3">
      <c r="A1162" s="16">
        <v>42937</v>
      </c>
      <c r="B1162" t="s">
        <v>9</v>
      </c>
      <c r="C1162" t="s">
        <v>171</v>
      </c>
      <c r="D1162" t="s">
        <v>131</v>
      </c>
      <c r="E1162" t="s">
        <v>172</v>
      </c>
      <c r="F1162" s="7">
        <v>170101</v>
      </c>
      <c r="G1162" t="str">
        <f>VLOOKUP(F1162,'группы товаров'!$A$1:$C$88,2,0)</f>
        <v>Морошковая</v>
      </c>
      <c r="H1162" t="str">
        <f>VLOOKUP(Таблица1[[#This Row],[Код товара]],Группа_Товаров,3,0)</f>
        <v>Желейные</v>
      </c>
      <c r="I1162" t="s">
        <v>8</v>
      </c>
      <c r="J1162">
        <v>1.65</v>
      </c>
      <c r="K1162" s="6">
        <v>229.9539</v>
      </c>
      <c r="L1162" s="6">
        <v>262.57</v>
      </c>
      <c r="M1162" s="23">
        <f>Таблица1[[#This Row],[Сумма в ценах продажи]]-Таблица1[[#This Row],[Сумма в ценах закупки]]</f>
        <v>32.616099999999989</v>
      </c>
    </row>
    <row r="1163" spans="1:13" hidden="1" x14ac:dyDescent="0.3">
      <c r="A1163" s="16">
        <v>42937</v>
      </c>
      <c r="B1163" t="s">
        <v>16</v>
      </c>
      <c r="C1163" t="s">
        <v>254</v>
      </c>
      <c r="D1163" t="s">
        <v>131</v>
      </c>
      <c r="E1163" t="s">
        <v>255</v>
      </c>
      <c r="F1163" s="7">
        <v>20200</v>
      </c>
      <c r="G1163" t="str">
        <f>VLOOKUP(F1163,'группы товаров'!$A$1:$C$88,2,0)</f>
        <v xml:space="preserve">Карамель мята </v>
      </c>
      <c r="H1163" t="str">
        <f>VLOOKUP(Таблица1[[#This Row],[Код товара]],Группа_Товаров,3,0)</f>
        <v>Леденцовая</v>
      </c>
      <c r="I1163" t="s">
        <v>8</v>
      </c>
      <c r="J1163">
        <v>2</v>
      </c>
      <c r="K1163" s="6">
        <v>94.417400000000001</v>
      </c>
      <c r="L1163" s="6">
        <v>127.52</v>
      </c>
      <c r="M1163" s="23">
        <f>Таблица1[[#This Row],[Сумма в ценах продажи]]-Таблица1[[#This Row],[Сумма в ценах закупки]]</f>
        <v>33.102599999999995</v>
      </c>
    </row>
    <row r="1164" spans="1:13" hidden="1" x14ac:dyDescent="0.3">
      <c r="A1164" s="16">
        <v>42937</v>
      </c>
      <c r="B1164" t="s">
        <v>10</v>
      </c>
      <c r="C1164" t="s">
        <v>185</v>
      </c>
      <c r="D1164" t="s">
        <v>134</v>
      </c>
      <c r="E1164" t="s">
        <v>186</v>
      </c>
      <c r="F1164" s="7">
        <v>252005</v>
      </c>
      <c r="G1164" t="str">
        <f>VLOOKUP(F1164,'группы товаров'!$A$1:$C$88,2,0)</f>
        <v>Кленовая</v>
      </c>
      <c r="H1164" t="str">
        <f>VLOOKUP(Таблица1[[#This Row],[Код товара]],Группа_Товаров,3,0)</f>
        <v>Леденцовая</v>
      </c>
      <c r="I1164" t="s">
        <v>8</v>
      </c>
      <c r="J1164">
        <v>0.69</v>
      </c>
      <c r="K1164" s="6">
        <v>197.19420000000002</v>
      </c>
      <c r="L1164" s="6">
        <v>231.15</v>
      </c>
      <c r="M1164" s="23">
        <f>Таблица1[[#This Row],[Сумма в ценах продажи]]-Таблица1[[#This Row],[Сумма в ценах закупки]]</f>
        <v>33.955799999999982</v>
      </c>
    </row>
    <row r="1165" spans="1:13" hidden="1" x14ac:dyDescent="0.3">
      <c r="A1165" s="16">
        <v>42937</v>
      </c>
      <c r="B1165" t="s">
        <v>9</v>
      </c>
      <c r="C1165" t="s">
        <v>177</v>
      </c>
      <c r="D1165" t="s">
        <v>131</v>
      </c>
      <c r="E1165" t="s">
        <v>178</v>
      </c>
      <c r="F1165" s="5">
        <v>5190002</v>
      </c>
      <c r="G1165" t="str">
        <f>VLOOKUP(F1165,'группы товаров'!$A$1:$C$88,2,0)</f>
        <v>Молочный</v>
      </c>
      <c r="H1165" t="str">
        <f>VLOOKUP(Таблица1[[#This Row],[Код товара]],Группа_Товаров,3,0)</f>
        <v>Отливная</v>
      </c>
      <c r="I1165" t="s">
        <v>8</v>
      </c>
      <c r="J1165">
        <v>2.56</v>
      </c>
      <c r="K1165" s="6">
        <v>218.77440000000001</v>
      </c>
      <c r="L1165" s="6">
        <v>253.44</v>
      </c>
      <c r="M1165" s="23">
        <f>Таблица1[[#This Row],[Сумма в ценах продажи]]-Таблица1[[#This Row],[Сумма в ценах закупки]]</f>
        <v>34.665599999999984</v>
      </c>
    </row>
    <row r="1166" spans="1:13" hidden="1" x14ac:dyDescent="0.3">
      <c r="A1166" s="16">
        <v>42937</v>
      </c>
      <c r="B1166" t="s">
        <v>16</v>
      </c>
      <c r="C1166" t="s">
        <v>280</v>
      </c>
      <c r="D1166" t="s">
        <v>134</v>
      </c>
      <c r="E1166" t="s">
        <v>281</v>
      </c>
      <c r="F1166" s="7">
        <v>1005712005</v>
      </c>
      <c r="G1166" t="str">
        <f>VLOOKUP(F1166,'группы товаров'!$A$1:$C$88,2,0)</f>
        <v>Золотой теленок</v>
      </c>
      <c r="H1166" t="str">
        <f>VLOOKUP(Таблица1[[#This Row],[Код товара]],Группа_Товаров,3,0)</f>
        <v>Глазированные</v>
      </c>
      <c r="I1166" t="s">
        <v>8</v>
      </c>
      <c r="J1166">
        <v>4</v>
      </c>
      <c r="K1166" s="6">
        <v>213.66480000000001</v>
      </c>
      <c r="L1166" s="6">
        <v>250.08</v>
      </c>
      <c r="M1166" s="23">
        <f>Таблица1[[#This Row],[Сумма в ценах продажи]]-Таблица1[[#This Row],[Сумма в ценах закупки]]</f>
        <v>36.415199999999999</v>
      </c>
    </row>
    <row r="1167" spans="1:13" hidden="1" x14ac:dyDescent="0.3">
      <c r="A1167" s="16">
        <v>42937</v>
      </c>
      <c r="B1167" t="s">
        <v>9</v>
      </c>
      <c r="C1167" t="s">
        <v>138</v>
      </c>
      <c r="D1167" t="s">
        <v>134</v>
      </c>
      <c r="E1167" t="s">
        <v>139</v>
      </c>
      <c r="F1167" s="7">
        <v>270200</v>
      </c>
      <c r="G1167" t="str">
        <f>VLOOKUP(F1167,'группы товаров'!$A$1:$C$88,2,0)</f>
        <v>Шипучка апельсин</v>
      </c>
      <c r="H1167" t="str">
        <f>VLOOKUP(Таблица1[[#This Row],[Код товара]],Группа_Товаров,3,0)</f>
        <v>Леденцовая</v>
      </c>
      <c r="I1167" t="s">
        <v>8</v>
      </c>
      <c r="J1167">
        <v>2.9</v>
      </c>
      <c r="K1167" s="6">
        <v>271.09200000000004</v>
      </c>
      <c r="L1167" s="6">
        <v>308.32800000000003</v>
      </c>
      <c r="M1167" s="23">
        <f>Таблица1[[#This Row],[Сумма в ценах продажи]]-Таблица1[[#This Row],[Сумма в ценах закупки]]</f>
        <v>37.23599999999999</v>
      </c>
    </row>
    <row r="1168" spans="1:13" hidden="1" x14ac:dyDescent="0.3">
      <c r="A1168" s="16">
        <v>42937</v>
      </c>
      <c r="B1168" t="s">
        <v>17</v>
      </c>
      <c r="C1168" t="s">
        <v>390</v>
      </c>
      <c r="D1168" t="s">
        <v>147</v>
      </c>
      <c r="E1168" t="s">
        <v>391</v>
      </c>
      <c r="F1168" s="7">
        <v>1005040200</v>
      </c>
      <c r="G1168" t="str">
        <f>VLOOKUP(F1168,'группы товаров'!$A$1:$C$88,2,0)</f>
        <v xml:space="preserve">Южный вечер </v>
      </c>
      <c r="H1168" t="str">
        <f>VLOOKUP(Таблица1[[#This Row],[Код товара]],Группа_Товаров,3,0)</f>
        <v>Глазированные</v>
      </c>
      <c r="I1168" t="s">
        <v>8</v>
      </c>
      <c r="J1168">
        <v>1.1000000000000001</v>
      </c>
      <c r="K1168" s="6">
        <v>166.89950000000002</v>
      </c>
      <c r="L1168" s="6">
        <v>205.3</v>
      </c>
      <c r="M1168" s="23">
        <f>Таблица1[[#This Row],[Сумма в ценах продажи]]-Таблица1[[#This Row],[Сумма в ценах закупки]]</f>
        <v>38.400499999999994</v>
      </c>
    </row>
    <row r="1169" spans="1:13" hidden="1" x14ac:dyDescent="0.3">
      <c r="A1169" s="16">
        <v>42937</v>
      </c>
      <c r="B1169" t="s">
        <v>9</v>
      </c>
      <c r="C1169" t="s">
        <v>138</v>
      </c>
      <c r="D1169" t="s">
        <v>134</v>
      </c>
      <c r="E1169" t="s">
        <v>139</v>
      </c>
      <c r="F1169" s="5">
        <v>1005220000</v>
      </c>
      <c r="G1169" t="str">
        <f>VLOOKUP(F1169,'группы товаров'!$A$1:$C$88,2,0)</f>
        <v>Веселый журавлик</v>
      </c>
      <c r="H1169" t="str">
        <f>VLOOKUP(Таблица1[[#This Row],[Код товара]],Группа_Товаров,3,0)</f>
        <v>Вафельные</v>
      </c>
      <c r="I1169" t="s">
        <v>8</v>
      </c>
      <c r="J1169">
        <v>3.5</v>
      </c>
      <c r="K1169" s="6">
        <v>327.14499999999998</v>
      </c>
      <c r="L1169" s="6">
        <v>372.12</v>
      </c>
      <c r="M1169" s="23">
        <f>Таблица1[[#This Row],[Сумма в ценах продажи]]-Таблица1[[#This Row],[Сумма в ценах закупки]]</f>
        <v>44.975000000000023</v>
      </c>
    </row>
    <row r="1170" spans="1:13" hidden="1" x14ac:dyDescent="0.3">
      <c r="A1170" s="16">
        <v>42937</v>
      </c>
      <c r="B1170" t="s">
        <v>16</v>
      </c>
      <c r="C1170" t="s">
        <v>260</v>
      </c>
      <c r="D1170" t="s">
        <v>134</v>
      </c>
      <c r="E1170" t="s">
        <v>261</v>
      </c>
      <c r="F1170" s="7">
        <v>1005040500</v>
      </c>
      <c r="G1170" t="str">
        <f>VLOOKUP(F1170,'группы товаров'!$A$1:$C$88,2,0)</f>
        <v>Пилот</v>
      </c>
      <c r="H1170" t="str">
        <f>VLOOKUP(Таблица1[[#This Row],[Код товара]],Группа_Товаров,3,0)</f>
        <v>Глазированные</v>
      </c>
      <c r="I1170" t="s">
        <v>8</v>
      </c>
      <c r="J1170">
        <v>1.075</v>
      </c>
      <c r="K1170" s="6">
        <v>286.12700000000001</v>
      </c>
      <c r="L1170" s="6">
        <v>334.95</v>
      </c>
      <c r="M1170" s="23">
        <f>Таблица1[[#This Row],[Сумма в ценах продажи]]-Таблица1[[#This Row],[Сумма в ценах закупки]]</f>
        <v>48.822999999999979</v>
      </c>
    </row>
    <row r="1171" spans="1:13" hidden="1" x14ac:dyDescent="0.3">
      <c r="A1171" s="16">
        <v>42937</v>
      </c>
      <c r="B1171" t="s">
        <v>9</v>
      </c>
      <c r="C1171" t="s">
        <v>224</v>
      </c>
      <c r="D1171" t="s">
        <v>134</v>
      </c>
      <c r="E1171" t="s">
        <v>225</v>
      </c>
      <c r="F1171" s="7">
        <v>170101</v>
      </c>
      <c r="G1171" t="str">
        <f>VLOOKUP(F1171,'группы товаров'!$A$1:$C$88,2,0)</f>
        <v>Морошковая</v>
      </c>
      <c r="H1171" t="str">
        <f>VLOOKUP(Таблица1[[#This Row],[Код товара]],Группа_Товаров,3,0)</f>
        <v>Желейные</v>
      </c>
      <c r="I1171" t="s">
        <v>8</v>
      </c>
      <c r="J1171">
        <v>4</v>
      </c>
      <c r="K1171" s="6">
        <v>351.178</v>
      </c>
      <c r="L1171" s="6">
        <v>401.6</v>
      </c>
      <c r="M1171" s="23">
        <f>Таблица1[[#This Row],[Сумма в ценах продажи]]-Таблица1[[#This Row],[Сумма в ценах закупки]]</f>
        <v>50.422000000000025</v>
      </c>
    </row>
    <row r="1172" spans="1:13" hidden="1" x14ac:dyDescent="0.3">
      <c r="A1172" s="16">
        <v>42937</v>
      </c>
      <c r="B1172" t="s">
        <v>7</v>
      </c>
      <c r="C1172" t="s">
        <v>151</v>
      </c>
      <c r="D1172" t="s">
        <v>134</v>
      </c>
      <c r="E1172" t="s">
        <v>152</v>
      </c>
      <c r="F1172" s="7">
        <v>1005186400</v>
      </c>
      <c r="G1172" t="str">
        <f>VLOOKUP(F1172,'группы товаров'!$A$1:$C$88,2,0)</f>
        <v xml:space="preserve">Мини вкус вишни </v>
      </c>
      <c r="H1172" t="str">
        <f>VLOOKUP(Таблица1[[#This Row],[Код товара]],Группа_Товаров,3,0)</f>
        <v>Вафельные</v>
      </c>
      <c r="I1172" t="s">
        <v>8</v>
      </c>
      <c r="J1172">
        <v>2.64</v>
      </c>
      <c r="K1172" s="6">
        <v>400.56720000000001</v>
      </c>
      <c r="L1172" s="6">
        <v>455.64</v>
      </c>
      <c r="M1172" s="23">
        <f>Таблица1[[#This Row],[Сумма в ценах продажи]]-Таблица1[[#This Row],[Сумма в ценах закупки]]</f>
        <v>55.072799999999972</v>
      </c>
    </row>
    <row r="1173" spans="1:13" hidden="1" x14ac:dyDescent="0.3">
      <c r="A1173" s="16">
        <v>42937</v>
      </c>
      <c r="B1173" t="s">
        <v>16</v>
      </c>
      <c r="C1173" t="s">
        <v>210</v>
      </c>
      <c r="D1173" t="s">
        <v>156</v>
      </c>
      <c r="E1173" t="s">
        <v>211</v>
      </c>
      <c r="F1173" s="7">
        <v>252505</v>
      </c>
      <c r="G1173" t="str">
        <f>VLOOKUP(F1173,'группы товаров'!$A$1:$C$88,2,0)</f>
        <v>Байкальская мята</v>
      </c>
      <c r="H1173" t="str">
        <f>VLOOKUP(Таблица1[[#This Row],[Код товара]],Группа_Товаров,3,0)</f>
        <v>Леденцовая</v>
      </c>
      <c r="I1173" t="s">
        <v>8</v>
      </c>
      <c r="J1173">
        <v>2.9</v>
      </c>
      <c r="K1173" s="6">
        <v>271.06299999999999</v>
      </c>
      <c r="L1173" s="6">
        <v>326.83</v>
      </c>
      <c r="M1173" s="23">
        <f>Таблица1[[#This Row],[Сумма в ценах продажи]]-Таблица1[[#This Row],[Сумма в ценах закупки]]</f>
        <v>55.766999999999996</v>
      </c>
    </row>
    <row r="1174" spans="1:13" hidden="1" x14ac:dyDescent="0.3">
      <c r="A1174" s="16">
        <v>42937</v>
      </c>
      <c r="B1174" t="s">
        <v>7</v>
      </c>
      <c r="C1174" t="s">
        <v>149</v>
      </c>
      <c r="D1174" t="s">
        <v>134</v>
      </c>
      <c r="E1174" t="s">
        <v>150</v>
      </c>
      <c r="F1174" s="7">
        <v>270400</v>
      </c>
      <c r="G1174" t="str">
        <f>VLOOKUP(F1174,'группы товаров'!$A$1:$C$88,2,0)</f>
        <v>Шипучка лимон</v>
      </c>
      <c r="H1174" t="str">
        <f>VLOOKUP(Таблица1[[#This Row],[Код товара]],Группа_Товаров,3,0)</f>
        <v>Леденцовая</v>
      </c>
      <c r="I1174" t="s">
        <v>8</v>
      </c>
      <c r="J1174">
        <v>8</v>
      </c>
      <c r="K1174" s="6">
        <v>427.32960000000003</v>
      </c>
      <c r="L1174" s="6">
        <v>484.24</v>
      </c>
      <c r="M1174" s="23">
        <f>Таблица1[[#This Row],[Сумма в ценах продажи]]-Таблица1[[#This Row],[Сумма в ценах закупки]]</f>
        <v>56.910399999999981</v>
      </c>
    </row>
    <row r="1175" spans="1:13" hidden="1" x14ac:dyDescent="0.3">
      <c r="A1175" s="16">
        <v>42937</v>
      </c>
      <c r="B1175" t="s">
        <v>17</v>
      </c>
      <c r="C1175" t="s">
        <v>488</v>
      </c>
      <c r="D1175" t="s">
        <v>291</v>
      </c>
      <c r="E1175" t="s">
        <v>331</v>
      </c>
      <c r="F1175" s="7">
        <v>190000</v>
      </c>
      <c r="G1175" t="str">
        <f>VLOOKUP(F1175,'группы товаров'!$A$1:$C$88,2,0)</f>
        <v>Капри молоко</v>
      </c>
      <c r="H1175" t="str">
        <f>VLOOKUP(Таблица1[[#This Row],[Код товара]],Группа_Товаров,3,0)</f>
        <v>Отливная</v>
      </c>
      <c r="I1175" t="s">
        <v>8</v>
      </c>
      <c r="J1175">
        <v>2.9</v>
      </c>
      <c r="K1175" s="6">
        <v>271.06299999999999</v>
      </c>
      <c r="L1175" s="6">
        <v>333.35500000000002</v>
      </c>
      <c r="M1175" s="23">
        <f>Таблица1[[#This Row],[Сумма в ценах продажи]]-Таблица1[[#This Row],[Сумма в ценах закупки]]</f>
        <v>62.29200000000003</v>
      </c>
    </row>
    <row r="1176" spans="1:13" hidden="1" x14ac:dyDescent="0.3">
      <c r="A1176" s="16">
        <v>42937</v>
      </c>
      <c r="B1176" t="s">
        <v>9</v>
      </c>
      <c r="C1176" t="s">
        <v>136</v>
      </c>
      <c r="D1176" t="s">
        <v>131</v>
      </c>
      <c r="E1176" t="s">
        <v>137</v>
      </c>
      <c r="F1176" s="7">
        <v>5221000</v>
      </c>
      <c r="G1176" t="str">
        <f>VLOOKUP(F1176,'группы товаров'!$A$1:$C$88,2,0)</f>
        <v>Сливочно-творожный</v>
      </c>
      <c r="H1176" t="str">
        <f>VLOOKUP(Таблица1[[#This Row],[Код товара]],Группа_Товаров,3,0)</f>
        <v>Отливная</v>
      </c>
      <c r="I1176" t="s">
        <v>8</v>
      </c>
      <c r="J1176">
        <v>7.5</v>
      </c>
      <c r="K1176" s="6">
        <v>452.75</v>
      </c>
      <c r="L1176" s="6">
        <v>515.25</v>
      </c>
      <c r="M1176" s="23">
        <f>Таблица1[[#This Row],[Сумма в ценах продажи]]-Таблица1[[#This Row],[Сумма в ценах закупки]]</f>
        <v>62.5</v>
      </c>
    </row>
    <row r="1177" spans="1:13" hidden="1" x14ac:dyDescent="0.3">
      <c r="A1177" s="16">
        <v>42937</v>
      </c>
      <c r="B1177" t="s">
        <v>9</v>
      </c>
      <c r="C1177" t="s">
        <v>246</v>
      </c>
      <c r="D1177" t="s">
        <v>156</v>
      </c>
      <c r="E1177" t="s">
        <v>247</v>
      </c>
      <c r="F1177" s="7">
        <v>1005186400</v>
      </c>
      <c r="G1177" t="str">
        <f>VLOOKUP(F1177,'группы товаров'!$A$1:$C$88,2,0)</f>
        <v xml:space="preserve">Мини вкус вишни </v>
      </c>
      <c r="H1177" t="str">
        <f>VLOOKUP(Таблица1[[#This Row],[Код товара]],Группа_Товаров,3,0)</f>
        <v>Вафельные</v>
      </c>
      <c r="I1177" t="s">
        <v>8</v>
      </c>
      <c r="J1177">
        <v>7.5</v>
      </c>
      <c r="K1177" s="6">
        <v>452.65499999999997</v>
      </c>
      <c r="L1177" s="6">
        <v>515.25</v>
      </c>
      <c r="M1177" s="23">
        <f>Таблица1[[#This Row],[Сумма в ценах продажи]]-Таблица1[[#This Row],[Сумма в ценах закупки]]</f>
        <v>62.595000000000027</v>
      </c>
    </row>
    <row r="1178" spans="1:13" hidden="1" x14ac:dyDescent="0.3">
      <c r="A1178" s="16">
        <v>42937</v>
      </c>
      <c r="B1178" t="s">
        <v>9</v>
      </c>
      <c r="C1178" t="s">
        <v>193</v>
      </c>
      <c r="D1178" t="s">
        <v>134</v>
      </c>
      <c r="E1178" t="s">
        <v>194</v>
      </c>
      <c r="F1178" s="8">
        <v>1500000401</v>
      </c>
      <c r="G1178" t="str">
        <f>VLOOKUP(F1178,'группы товаров'!$A$1:$C$88,2,0)</f>
        <v>Рулет вишня-крем</v>
      </c>
      <c r="H1178" t="str">
        <f>VLOOKUP(Таблица1[[#This Row],[Код товара]],Группа_Товаров,3,0)</f>
        <v>Бисквиты</v>
      </c>
      <c r="I1178" t="s">
        <v>8</v>
      </c>
      <c r="J1178">
        <v>1.248</v>
      </c>
      <c r="K1178" s="6">
        <v>457.92</v>
      </c>
      <c r="L1178" s="6">
        <v>520.79999999999995</v>
      </c>
      <c r="M1178" s="23">
        <f>Таблица1[[#This Row],[Сумма в ценах продажи]]-Таблица1[[#This Row],[Сумма в ценах закупки]]</f>
        <v>62.879999999999939</v>
      </c>
    </row>
    <row r="1179" spans="1:13" hidden="1" x14ac:dyDescent="0.3">
      <c r="A1179" s="16">
        <v>42937</v>
      </c>
      <c r="B1179" t="s">
        <v>16</v>
      </c>
      <c r="C1179" t="s">
        <v>165</v>
      </c>
      <c r="D1179" t="s">
        <v>134</v>
      </c>
      <c r="E1179" t="s">
        <v>166</v>
      </c>
      <c r="F1179" s="5">
        <v>1005040800</v>
      </c>
      <c r="G1179" t="str">
        <f>VLOOKUP(F1179,'группы товаров'!$A$1:$C$88,2,0)</f>
        <v>Бим-Бом</v>
      </c>
      <c r="H1179" t="str">
        <f>VLOOKUP(Таблица1[[#This Row],[Код товара]],Группа_Товаров,3,0)</f>
        <v>Глазированные</v>
      </c>
      <c r="I1179" t="s">
        <v>8</v>
      </c>
      <c r="J1179">
        <v>3</v>
      </c>
      <c r="K1179" s="6">
        <v>192.6456</v>
      </c>
      <c r="L1179" s="6">
        <v>256.2</v>
      </c>
      <c r="M1179" s="23">
        <f>Таблица1[[#This Row],[Сумма в ценах продажи]]-Таблица1[[#This Row],[Сумма в ценах закупки]]</f>
        <v>63.554399999999987</v>
      </c>
    </row>
    <row r="1180" spans="1:13" hidden="1" x14ac:dyDescent="0.3">
      <c r="A1180" s="16">
        <v>42937</v>
      </c>
      <c r="B1180" t="s">
        <v>9</v>
      </c>
      <c r="C1180" t="s">
        <v>222</v>
      </c>
      <c r="D1180" t="s">
        <v>134</v>
      </c>
      <c r="E1180" t="s">
        <v>223</v>
      </c>
      <c r="F1180" s="5">
        <v>1005201000</v>
      </c>
      <c r="G1180" t="str">
        <f>VLOOKUP(F1180,'группы товаров'!$A$1:$C$88,2,0)</f>
        <v xml:space="preserve"> крем-шоколад </v>
      </c>
      <c r="H1180" t="str">
        <f>VLOOKUP(Таблица1[[#This Row],[Код товара]],Группа_Товаров,3,0)</f>
        <v>Вафельные</v>
      </c>
      <c r="I1180" t="s">
        <v>8</v>
      </c>
      <c r="J1180">
        <v>2</v>
      </c>
      <c r="K1180" s="6">
        <v>331.54040000000003</v>
      </c>
      <c r="L1180" s="6">
        <v>397.1</v>
      </c>
      <c r="M1180" s="23">
        <f>Таблица1[[#This Row],[Сумма в ценах продажи]]-Таблица1[[#This Row],[Сумма в ценах закупки]]</f>
        <v>65.559599999999989</v>
      </c>
    </row>
    <row r="1181" spans="1:13" hidden="1" x14ac:dyDescent="0.3">
      <c r="A1181" s="16">
        <v>42937</v>
      </c>
      <c r="B1181" t="s">
        <v>9</v>
      </c>
      <c r="C1181" t="s">
        <v>288</v>
      </c>
      <c r="D1181" t="s">
        <v>134</v>
      </c>
      <c r="E1181" t="s">
        <v>289</v>
      </c>
      <c r="F1181" s="7">
        <v>1005300000</v>
      </c>
      <c r="G1181" t="str">
        <f>VLOOKUP(F1181,'группы товаров'!$A$1:$C$88,2,0)</f>
        <v>Нежные</v>
      </c>
      <c r="H1181" t="str">
        <f>VLOOKUP(Таблица1[[#This Row],[Код товара]],Группа_Товаров,3,0)</f>
        <v>Кремовые</v>
      </c>
      <c r="I1181" t="s">
        <v>8</v>
      </c>
      <c r="J1181">
        <v>4.5999999999999996</v>
      </c>
      <c r="K1181" s="6">
        <v>470.86520000000002</v>
      </c>
      <c r="L1181" s="6">
        <v>536.59</v>
      </c>
      <c r="M1181" s="23">
        <f>Таблица1[[#This Row],[Сумма в ценах продажи]]-Таблица1[[#This Row],[Сумма в ценах закупки]]</f>
        <v>65.724800000000016</v>
      </c>
    </row>
    <row r="1182" spans="1:13" hidden="1" x14ac:dyDescent="0.3">
      <c r="A1182" s="16">
        <v>42937</v>
      </c>
      <c r="B1182" t="s">
        <v>7</v>
      </c>
      <c r="C1182" t="s">
        <v>222</v>
      </c>
      <c r="D1182" t="s">
        <v>134</v>
      </c>
      <c r="E1182" t="s">
        <v>223</v>
      </c>
      <c r="F1182" s="7">
        <v>1005040200</v>
      </c>
      <c r="G1182" t="str">
        <f>VLOOKUP(F1182,'группы товаров'!$A$1:$C$88,2,0)</f>
        <v xml:space="preserve">Южный вечер </v>
      </c>
      <c r="H1182" t="str">
        <f>VLOOKUP(Таблица1[[#This Row],[Код товара]],Группа_Товаров,3,0)</f>
        <v>Глазированные</v>
      </c>
      <c r="I1182" t="s">
        <v>8</v>
      </c>
      <c r="J1182">
        <v>5</v>
      </c>
      <c r="K1182" s="6">
        <v>591.77949999999998</v>
      </c>
      <c r="L1182" s="6">
        <v>658.75</v>
      </c>
      <c r="M1182" s="23">
        <f>Таблица1[[#This Row],[Сумма в ценах продажи]]-Таблица1[[#This Row],[Сумма в ценах закупки]]</f>
        <v>66.970500000000015</v>
      </c>
    </row>
    <row r="1183" spans="1:13" hidden="1" x14ac:dyDescent="0.3">
      <c r="A1183" s="16">
        <v>42937</v>
      </c>
      <c r="B1183" t="s">
        <v>9</v>
      </c>
      <c r="C1183" t="s">
        <v>160</v>
      </c>
      <c r="D1183" t="s">
        <v>134</v>
      </c>
      <c r="E1183" t="s">
        <v>161</v>
      </c>
      <c r="F1183" s="7">
        <v>280500</v>
      </c>
      <c r="G1183" t="str">
        <f>VLOOKUP(F1183,'группы товаров'!$A$1:$C$88,2,0)</f>
        <v>Шипучка микс</v>
      </c>
      <c r="H1183" t="str">
        <f>VLOOKUP(Таблица1[[#This Row],[Код товара]],Группа_Товаров,3,0)</f>
        <v>Леденцовая</v>
      </c>
      <c r="I1183" t="s">
        <v>8</v>
      </c>
      <c r="J1183">
        <v>6</v>
      </c>
      <c r="K1183" s="6">
        <v>492.2328</v>
      </c>
      <c r="L1183" s="6">
        <v>559.91999999999996</v>
      </c>
      <c r="M1183" s="23">
        <f>Таблица1[[#This Row],[Сумма в ценах продажи]]-Таблица1[[#This Row],[Сумма в ценах закупки]]</f>
        <v>67.687199999999962</v>
      </c>
    </row>
    <row r="1184" spans="1:13" hidden="1" x14ac:dyDescent="0.3">
      <c r="A1184" s="16">
        <v>42937</v>
      </c>
      <c r="B1184" t="s">
        <v>7</v>
      </c>
      <c r="C1184" t="s">
        <v>171</v>
      </c>
      <c r="D1184" t="s">
        <v>131</v>
      </c>
      <c r="E1184" t="s">
        <v>172</v>
      </c>
      <c r="F1184" s="5">
        <v>1005400001</v>
      </c>
      <c r="G1184" t="str">
        <f>VLOOKUP(F1184,'группы товаров'!$A$1:$C$88,2,0)</f>
        <v>Лесной орех</v>
      </c>
      <c r="H1184" t="str">
        <f>VLOOKUP(Таблица1[[#This Row],[Код товара]],Группа_Товаров,3,0)</f>
        <v>Кремовые</v>
      </c>
      <c r="I1184" t="s">
        <v>8</v>
      </c>
      <c r="J1184">
        <v>2.2999999999999998</v>
      </c>
      <c r="K1184" s="6">
        <v>538.19360000000006</v>
      </c>
      <c r="L1184" s="6">
        <v>607.31500000000005</v>
      </c>
      <c r="M1184" s="23">
        <f>Таблица1[[#This Row],[Сумма в ценах продажи]]-Таблица1[[#This Row],[Сумма в ценах закупки]]</f>
        <v>69.121399999999994</v>
      </c>
    </row>
    <row r="1185" spans="1:13" hidden="1" x14ac:dyDescent="0.3">
      <c r="A1185" s="16">
        <v>42937</v>
      </c>
      <c r="B1185" t="s">
        <v>16</v>
      </c>
      <c r="C1185" t="s">
        <v>290</v>
      </c>
      <c r="D1185" t="s">
        <v>291</v>
      </c>
      <c r="E1185" t="s">
        <v>292</v>
      </c>
      <c r="F1185" s="7">
        <v>1005051700</v>
      </c>
      <c r="G1185" t="str">
        <f>VLOOKUP(F1185,'группы товаров'!$A$1:$C$88,2,0)</f>
        <v>Аромат мяты</v>
      </c>
      <c r="H1185" t="str">
        <f>VLOOKUP(Таблица1[[#This Row],[Код товара]],Группа_Товаров,3,0)</f>
        <v>Помадка</v>
      </c>
      <c r="I1185" t="s">
        <v>8</v>
      </c>
      <c r="J1185">
        <v>2.5</v>
      </c>
      <c r="K1185" s="6">
        <v>341.09219999999999</v>
      </c>
      <c r="L1185" s="6">
        <v>413.1</v>
      </c>
      <c r="M1185" s="23">
        <f>Таблица1[[#This Row],[Сумма в ценах продажи]]-Таблица1[[#This Row],[Сумма в ценах закупки]]</f>
        <v>72.007800000000032</v>
      </c>
    </row>
    <row r="1186" spans="1:13" hidden="1" x14ac:dyDescent="0.3">
      <c r="A1186" s="16">
        <v>42937</v>
      </c>
      <c r="B1186" t="s">
        <v>9</v>
      </c>
      <c r="C1186" t="s">
        <v>142</v>
      </c>
      <c r="D1186" t="s">
        <v>134</v>
      </c>
      <c r="E1186" t="s">
        <v>143</v>
      </c>
      <c r="F1186" s="7">
        <v>1005712010</v>
      </c>
      <c r="G1186" t="str">
        <f>VLOOKUP(F1186,'группы товаров'!$A$1:$C$88,2,0)</f>
        <v>Сказочный мишка</v>
      </c>
      <c r="H1186" t="str">
        <f>VLOOKUP(Таблица1[[#This Row],[Код товара]],Группа_Товаров,3,0)</f>
        <v>Глазированные</v>
      </c>
      <c r="I1186" t="s">
        <v>8</v>
      </c>
      <c r="J1186">
        <v>5</v>
      </c>
      <c r="K1186" s="6">
        <v>582.78650000000005</v>
      </c>
      <c r="L1186" s="6">
        <v>658.75</v>
      </c>
      <c r="M1186" s="23">
        <f>Таблица1[[#This Row],[Сумма в ценах продажи]]-Таблица1[[#This Row],[Сумма в ценах закупки]]</f>
        <v>75.963499999999954</v>
      </c>
    </row>
    <row r="1187" spans="1:13" hidden="1" x14ac:dyDescent="0.3">
      <c r="A1187" s="16">
        <v>42937</v>
      </c>
      <c r="B1187" t="s">
        <v>9</v>
      </c>
      <c r="C1187" t="s">
        <v>158</v>
      </c>
      <c r="D1187" t="s">
        <v>156</v>
      </c>
      <c r="E1187" t="s">
        <v>159</v>
      </c>
      <c r="F1187" s="5">
        <v>1005030501</v>
      </c>
      <c r="G1187" t="str">
        <f>VLOOKUP(F1187,'группы товаров'!$A$1:$C$88,2,0)</f>
        <v>Орешек</v>
      </c>
      <c r="H1187" t="str">
        <f>VLOOKUP(Таблица1[[#This Row],[Код товара]],Группа_Товаров,3,0)</f>
        <v>Глазированные</v>
      </c>
      <c r="I1187" t="s">
        <v>8</v>
      </c>
      <c r="J1187">
        <v>5.6</v>
      </c>
      <c r="K1187" s="6">
        <v>560.84</v>
      </c>
      <c r="L1187" s="6">
        <v>637.952</v>
      </c>
      <c r="M1187" s="23">
        <f>Таблица1[[#This Row],[Сумма в ценах продажи]]-Таблица1[[#This Row],[Сумма в ценах закупки]]</f>
        <v>77.111999999999966</v>
      </c>
    </row>
    <row r="1188" spans="1:13" hidden="1" x14ac:dyDescent="0.3">
      <c r="A1188" s="16">
        <v>42937</v>
      </c>
      <c r="B1188" t="s">
        <v>9</v>
      </c>
      <c r="C1188" t="s">
        <v>276</v>
      </c>
      <c r="D1188" t="s">
        <v>147</v>
      </c>
      <c r="E1188" t="s">
        <v>277</v>
      </c>
      <c r="F1188" s="7">
        <v>30000</v>
      </c>
      <c r="G1188" t="str">
        <f>VLOOKUP(F1188,'группы товаров'!$A$1:$C$88,2,0)</f>
        <v>Цитрусовая карамель</v>
      </c>
      <c r="H1188" t="str">
        <f>VLOOKUP(Таблица1[[#This Row],[Код товара]],Группа_Товаров,3,0)</f>
        <v>Леденцовая</v>
      </c>
      <c r="I1188" t="s">
        <v>8</v>
      </c>
      <c r="J1188">
        <v>5.5</v>
      </c>
      <c r="K1188" s="6">
        <v>570.77240000000006</v>
      </c>
      <c r="L1188" s="6">
        <v>649.22</v>
      </c>
      <c r="M1188" s="23">
        <f>Таблица1[[#This Row],[Сумма в ценах продажи]]-Таблица1[[#This Row],[Сумма в ценах закупки]]</f>
        <v>78.447599999999966</v>
      </c>
    </row>
    <row r="1189" spans="1:13" hidden="1" x14ac:dyDescent="0.3">
      <c r="A1189" s="16">
        <v>42937</v>
      </c>
      <c r="B1189" t="s">
        <v>10</v>
      </c>
      <c r="C1189" t="s">
        <v>262</v>
      </c>
      <c r="D1189" t="s">
        <v>134</v>
      </c>
      <c r="E1189" t="s">
        <v>263</v>
      </c>
      <c r="F1189" s="7">
        <v>1005051700</v>
      </c>
      <c r="G1189" t="str">
        <f>VLOOKUP(F1189,'группы товаров'!$A$1:$C$88,2,0)</f>
        <v>Аромат мяты</v>
      </c>
      <c r="H1189" t="str">
        <f>VLOOKUP(Таблица1[[#This Row],[Код товара]],Группа_Товаров,3,0)</f>
        <v>Помадка</v>
      </c>
      <c r="I1189" t="s">
        <v>8</v>
      </c>
      <c r="J1189">
        <v>5</v>
      </c>
      <c r="K1189" s="6">
        <v>476.976</v>
      </c>
      <c r="L1189" s="6">
        <v>558.29999999999995</v>
      </c>
      <c r="M1189" s="23">
        <f>Таблица1[[#This Row],[Сумма в ценах продажи]]-Таблица1[[#This Row],[Сумма в ценах закупки]]</f>
        <v>81.323999999999955</v>
      </c>
    </row>
    <row r="1190" spans="1:13" hidden="1" x14ac:dyDescent="0.3">
      <c r="A1190" s="16">
        <v>42937</v>
      </c>
      <c r="B1190" t="s">
        <v>9</v>
      </c>
      <c r="C1190" t="s">
        <v>203</v>
      </c>
      <c r="D1190" t="s">
        <v>134</v>
      </c>
      <c r="E1190" t="s">
        <v>204</v>
      </c>
      <c r="F1190" s="7">
        <v>1005053500</v>
      </c>
      <c r="G1190" t="str">
        <f>VLOOKUP(F1190,'группы товаров'!$A$1:$C$88,2,0)</f>
        <v>Тоффи в помаде</v>
      </c>
      <c r="H1190" t="str">
        <f>VLOOKUP(Таблица1[[#This Row],[Код товара]],Группа_Товаров,3,0)</f>
        <v>Помадка</v>
      </c>
      <c r="I1190" t="s">
        <v>8</v>
      </c>
      <c r="J1190">
        <v>4.5</v>
      </c>
      <c r="K1190" s="6">
        <v>620.32320000000004</v>
      </c>
      <c r="L1190" s="6">
        <v>706.86</v>
      </c>
      <c r="M1190" s="23">
        <f>Таблица1[[#This Row],[Сумма в ценах продажи]]-Таблица1[[#This Row],[Сумма в ценах закупки]]</f>
        <v>86.536799999999971</v>
      </c>
    </row>
    <row r="1191" spans="1:13" hidden="1" x14ac:dyDescent="0.3">
      <c r="A1191" s="16">
        <v>42937</v>
      </c>
      <c r="B1191" t="s">
        <v>9</v>
      </c>
      <c r="C1191" t="s">
        <v>286</v>
      </c>
      <c r="D1191" t="s">
        <v>156</v>
      </c>
      <c r="E1191" t="s">
        <v>287</v>
      </c>
      <c r="F1191" s="7">
        <v>270300</v>
      </c>
      <c r="G1191" t="str">
        <f>VLOOKUP(F1191,'группы товаров'!$A$1:$C$88,2,0)</f>
        <v xml:space="preserve">Шипучка лимонад </v>
      </c>
      <c r="H1191" t="str">
        <f>VLOOKUP(Таблица1[[#This Row],[Код товара]],Группа_Товаров,3,0)</f>
        <v>Леденцовая</v>
      </c>
      <c r="I1191" t="s">
        <v>8</v>
      </c>
      <c r="J1191">
        <v>1.84</v>
      </c>
      <c r="K1191" s="6">
        <v>591.7432</v>
      </c>
      <c r="L1191" s="6">
        <v>682.16</v>
      </c>
      <c r="M1191" s="23">
        <f>Таблица1[[#This Row],[Сумма в ценах продажи]]-Таблица1[[#This Row],[Сумма в ценах закупки]]</f>
        <v>90.416799999999967</v>
      </c>
    </row>
    <row r="1192" spans="1:13" hidden="1" x14ac:dyDescent="0.3">
      <c r="A1192" s="16">
        <v>42937</v>
      </c>
      <c r="B1192" t="s">
        <v>9</v>
      </c>
      <c r="C1192" t="s">
        <v>140</v>
      </c>
      <c r="D1192" t="s">
        <v>134</v>
      </c>
      <c r="E1192" t="s">
        <v>141</v>
      </c>
      <c r="F1192" s="7">
        <v>573100</v>
      </c>
      <c r="G1192" t="str">
        <f>VLOOKUP(F1192,'группы товаров'!$A$1:$C$88,2,0)</f>
        <v xml:space="preserve">Пчелка </v>
      </c>
      <c r="H1192" t="str">
        <f>VLOOKUP(Таблица1[[#This Row],[Код товара]],Группа_Товаров,3,0)</f>
        <v>Желейные</v>
      </c>
      <c r="I1192" t="s">
        <v>8</v>
      </c>
      <c r="J1192">
        <v>8</v>
      </c>
      <c r="K1192" s="6">
        <v>705.56</v>
      </c>
      <c r="L1192" s="6">
        <v>803.2</v>
      </c>
      <c r="M1192" s="23">
        <f>Таблица1[[#This Row],[Сумма в ценах продажи]]-Таблица1[[#This Row],[Сумма в ценах закупки]]</f>
        <v>97.6400000000001</v>
      </c>
    </row>
    <row r="1193" spans="1:13" hidden="1" x14ac:dyDescent="0.3">
      <c r="A1193" s="16">
        <v>42937</v>
      </c>
      <c r="B1193" t="s">
        <v>17</v>
      </c>
      <c r="C1193" t="s">
        <v>185</v>
      </c>
      <c r="D1193" t="s">
        <v>134</v>
      </c>
      <c r="E1193" t="s">
        <v>186</v>
      </c>
      <c r="F1193" s="5">
        <v>1005220000</v>
      </c>
      <c r="G1193" t="str">
        <f>VLOOKUP(F1193,'группы товаров'!$A$1:$C$88,2,0)</f>
        <v>Веселый журавлик</v>
      </c>
      <c r="H1193" t="str">
        <f>VLOOKUP(Таблица1[[#This Row],[Код товара]],Группа_Товаров,3,0)</f>
        <v>Вафельные</v>
      </c>
      <c r="I1193" t="s">
        <v>8</v>
      </c>
      <c r="J1193">
        <v>3.5</v>
      </c>
      <c r="K1193" s="6">
        <v>304.62780000000004</v>
      </c>
      <c r="L1193" s="6">
        <v>402.32499999999999</v>
      </c>
      <c r="M1193" s="23">
        <f>Таблица1[[#This Row],[Сумма в ценах продажи]]-Таблица1[[#This Row],[Сумма в ценах закупки]]</f>
        <v>97.697199999999953</v>
      </c>
    </row>
    <row r="1194" spans="1:13" hidden="1" x14ac:dyDescent="0.3">
      <c r="A1194" s="16">
        <v>42937</v>
      </c>
      <c r="B1194" t="s">
        <v>9</v>
      </c>
      <c r="C1194" t="s">
        <v>203</v>
      </c>
      <c r="D1194" t="s">
        <v>134</v>
      </c>
      <c r="E1194" t="s">
        <v>204</v>
      </c>
      <c r="F1194" s="5">
        <v>1005274300</v>
      </c>
      <c r="G1194" t="str">
        <f>VLOOKUP(F1194,'группы товаров'!$A$1:$C$88,2,0)</f>
        <v>Миндальные</v>
      </c>
      <c r="H1194" t="str">
        <f>VLOOKUP(Таблица1[[#This Row],[Код товара]],Группа_Товаров,3,0)</f>
        <v>Кремовые</v>
      </c>
      <c r="I1194" t="s">
        <v>8</v>
      </c>
      <c r="J1194">
        <v>3.5</v>
      </c>
      <c r="K1194" s="6">
        <v>680.29640000000006</v>
      </c>
      <c r="L1194" s="6">
        <v>778.43499999999995</v>
      </c>
      <c r="M1194" s="23">
        <f>Таблица1[[#This Row],[Сумма в ценах продажи]]-Таблица1[[#This Row],[Сумма в ценах закупки]]</f>
        <v>98.138599999999883</v>
      </c>
    </row>
    <row r="1195" spans="1:13" hidden="1" x14ac:dyDescent="0.3">
      <c r="A1195" s="16">
        <v>42937</v>
      </c>
      <c r="B1195" t="s">
        <v>9</v>
      </c>
      <c r="C1195" t="s">
        <v>140</v>
      </c>
      <c r="D1195" t="s">
        <v>134</v>
      </c>
      <c r="E1195" t="s">
        <v>141</v>
      </c>
      <c r="F1195" s="7">
        <v>5190002</v>
      </c>
      <c r="G1195" t="str">
        <f>VLOOKUP(F1195,'группы товаров'!$A$1:$C$88,2,0)</f>
        <v>Молочный</v>
      </c>
      <c r="H1195" t="str">
        <f>VLOOKUP(Таблица1[[#This Row],[Код товара]],Группа_Товаров,3,0)</f>
        <v>Отливная</v>
      </c>
      <c r="I1195" t="s">
        <v>8</v>
      </c>
      <c r="J1195">
        <v>4.8</v>
      </c>
      <c r="K1195" s="6">
        <v>755.52</v>
      </c>
      <c r="L1195" s="6">
        <v>859.2</v>
      </c>
      <c r="M1195" s="23">
        <f>Таблица1[[#This Row],[Сумма в ценах продажи]]-Таблица1[[#This Row],[Сумма в ценах закупки]]</f>
        <v>103.68000000000006</v>
      </c>
    </row>
    <row r="1196" spans="1:13" hidden="1" x14ac:dyDescent="0.3">
      <c r="A1196" s="16">
        <v>42937</v>
      </c>
      <c r="B1196" t="s">
        <v>9</v>
      </c>
      <c r="C1196" t="s">
        <v>238</v>
      </c>
      <c r="D1196" t="s">
        <v>208</v>
      </c>
      <c r="E1196" t="s">
        <v>239</v>
      </c>
      <c r="F1196" s="7">
        <v>15000</v>
      </c>
      <c r="G1196" t="str">
        <f>VLOOKUP(F1196,'группы товаров'!$A$1:$C$88,2,0)</f>
        <v>Цитрусовый коктейль</v>
      </c>
      <c r="H1196" t="str">
        <f>VLOOKUP(Таблица1[[#This Row],[Код товара]],Группа_Товаров,3,0)</f>
        <v>Отливная</v>
      </c>
      <c r="I1196" t="s">
        <v>8</v>
      </c>
      <c r="J1196">
        <v>5</v>
      </c>
      <c r="K1196" s="6">
        <v>682.18450000000007</v>
      </c>
      <c r="L1196" s="6">
        <v>802.85</v>
      </c>
      <c r="M1196" s="23">
        <f>Таблица1[[#This Row],[Сумма в ценах продажи]]-Таблица1[[#This Row],[Сумма в ценах закупки]]</f>
        <v>120.66549999999995</v>
      </c>
    </row>
    <row r="1197" spans="1:13" hidden="1" x14ac:dyDescent="0.3">
      <c r="A1197" s="16">
        <v>42937</v>
      </c>
      <c r="B1197" t="s">
        <v>16</v>
      </c>
      <c r="C1197" t="s">
        <v>167</v>
      </c>
      <c r="D1197" t="s">
        <v>134</v>
      </c>
      <c r="E1197" t="s">
        <v>168</v>
      </c>
      <c r="F1197" s="5">
        <v>580000</v>
      </c>
      <c r="G1197" t="str">
        <f>VLOOKUP(F1197,'группы товаров'!$A$1:$C$88,2,0)</f>
        <v>Вишня</v>
      </c>
      <c r="H1197" t="str">
        <f>VLOOKUP(Таблица1[[#This Row],[Код товара]],Группа_Товаров,3,0)</f>
        <v>Желейные</v>
      </c>
      <c r="I1197" t="s">
        <v>8</v>
      </c>
      <c r="J1197">
        <v>8</v>
      </c>
      <c r="K1197" s="6">
        <v>595.30560000000003</v>
      </c>
      <c r="L1197" s="6">
        <v>717.6</v>
      </c>
      <c r="M1197" s="23">
        <f>Таблица1[[#This Row],[Сумма в ценах продажи]]-Таблица1[[#This Row],[Сумма в ценах закупки]]</f>
        <v>122.2944</v>
      </c>
    </row>
    <row r="1198" spans="1:13" hidden="1" x14ac:dyDescent="0.3">
      <c r="A1198" s="16">
        <v>42937</v>
      </c>
      <c r="B1198" t="s">
        <v>9</v>
      </c>
      <c r="C1198" t="s">
        <v>228</v>
      </c>
      <c r="D1198" t="s">
        <v>134</v>
      </c>
      <c r="E1198" t="s">
        <v>229</v>
      </c>
      <c r="F1198" s="7">
        <v>20000</v>
      </c>
      <c r="G1198" t="str">
        <f>VLOOKUP(F1198,'группы товаров'!$A$1:$C$88,2,0)</f>
        <v>Карамель барбарис</v>
      </c>
      <c r="H1198" t="str">
        <f>VLOOKUP(Таблица1[[#This Row],[Код товара]],Группа_Товаров,3,0)</f>
        <v>Леденцовая</v>
      </c>
      <c r="I1198" t="s">
        <v>8</v>
      </c>
      <c r="J1198">
        <v>15</v>
      </c>
      <c r="K1198" s="6">
        <v>905.88499999999999</v>
      </c>
      <c r="L1198" s="6">
        <v>1030.5</v>
      </c>
      <c r="M1198" s="23">
        <f>Таблица1[[#This Row],[Сумма в ценах продажи]]-Таблица1[[#This Row],[Сумма в ценах закупки]]</f>
        <v>124.61500000000001</v>
      </c>
    </row>
    <row r="1199" spans="1:13" hidden="1" x14ac:dyDescent="0.3">
      <c r="A1199" s="16">
        <v>42937</v>
      </c>
      <c r="B1199" t="s">
        <v>7</v>
      </c>
      <c r="C1199" t="s">
        <v>258</v>
      </c>
      <c r="D1199" t="s">
        <v>134</v>
      </c>
      <c r="E1199" t="s">
        <v>259</v>
      </c>
      <c r="F1199" s="7">
        <v>5281000</v>
      </c>
      <c r="G1199" t="str">
        <f>VLOOKUP(F1199,'группы товаров'!$A$1:$C$88,2,0)</f>
        <v>Барбасовая</v>
      </c>
      <c r="H1199" t="str">
        <f>VLOOKUP(Таблица1[[#This Row],[Код товара]],Группа_Товаров,3,0)</f>
        <v>Отливная</v>
      </c>
      <c r="I1199" t="s">
        <v>8</v>
      </c>
      <c r="J1199">
        <v>4</v>
      </c>
      <c r="K1199" s="6">
        <v>934.8</v>
      </c>
      <c r="L1199" s="6">
        <v>1063.2</v>
      </c>
      <c r="M1199" s="23">
        <f>Таблица1[[#This Row],[Сумма в ценах продажи]]-Таблица1[[#This Row],[Сумма в ценах закупки]]</f>
        <v>128.40000000000009</v>
      </c>
    </row>
    <row r="1200" spans="1:13" hidden="1" x14ac:dyDescent="0.3">
      <c r="A1200" s="16">
        <v>42937</v>
      </c>
      <c r="B1200" t="s">
        <v>17</v>
      </c>
      <c r="C1200" t="s">
        <v>684</v>
      </c>
      <c r="D1200" t="s">
        <v>147</v>
      </c>
      <c r="E1200" t="s">
        <v>685</v>
      </c>
      <c r="F1200" s="7">
        <v>570000</v>
      </c>
      <c r="G1200" t="str">
        <f>VLOOKUP(F1200,'группы товаров'!$A$1:$C$88,2,0)</f>
        <v xml:space="preserve">Грушевые </v>
      </c>
      <c r="H1200" t="str">
        <f>VLOOKUP(Таблица1[[#This Row],[Код товара]],Группа_Товаров,3,0)</f>
        <v>Желейные</v>
      </c>
      <c r="I1200" t="s">
        <v>8</v>
      </c>
      <c r="J1200">
        <v>5.5</v>
      </c>
      <c r="K1200" s="6">
        <v>333.23400000000004</v>
      </c>
      <c r="L1200" s="6">
        <v>464.53</v>
      </c>
      <c r="M1200" s="23">
        <f>Таблица1[[#This Row],[Сумма в ценах продажи]]-Таблица1[[#This Row],[Сумма в ценах закупки]]</f>
        <v>131.29599999999994</v>
      </c>
    </row>
    <row r="1201" spans="1:13" hidden="1" x14ac:dyDescent="0.3">
      <c r="A1201" s="16">
        <v>42937</v>
      </c>
      <c r="B1201" t="s">
        <v>9</v>
      </c>
      <c r="C1201" t="s">
        <v>138</v>
      </c>
      <c r="D1201" t="s">
        <v>134</v>
      </c>
      <c r="E1201" t="s">
        <v>139</v>
      </c>
      <c r="F1201" s="7">
        <v>270200</v>
      </c>
      <c r="G1201" t="str">
        <f>VLOOKUP(F1201,'группы товаров'!$A$1:$C$88,2,0)</f>
        <v>Шипучка апельсин</v>
      </c>
      <c r="H1201" t="str">
        <f>VLOOKUP(Таблица1[[#This Row],[Код товара]],Группа_Товаров,3,0)</f>
        <v>Леденцовая</v>
      </c>
      <c r="I1201" t="s">
        <v>8</v>
      </c>
      <c r="J1201">
        <v>4.5999999999999996</v>
      </c>
      <c r="K1201" s="6">
        <v>1316.423</v>
      </c>
      <c r="L1201" s="6">
        <v>1459.2</v>
      </c>
      <c r="M1201" s="23">
        <f>Таблица1[[#This Row],[Сумма в ценах продажи]]-Таблица1[[#This Row],[Сумма в ценах закупки]]</f>
        <v>142.77700000000004</v>
      </c>
    </row>
    <row r="1202" spans="1:13" hidden="1" x14ac:dyDescent="0.3">
      <c r="A1202" s="16">
        <v>42937</v>
      </c>
      <c r="B1202" t="s">
        <v>7</v>
      </c>
      <c r="C1202" t="s">
        <v>167</v>
      </c>
      <c r="D1202" t="s">
        <v>134</v>
      </c>
      <c r="E1202" t="s">
        <v>168</v>
      </c>
      <c r="F1202" s="5">
        <v>170000</v>
      </c>
      <c r="G1202" t="str">
        <f>VLOOKUP(F1202,'группы товаров'!$A$1:$C$88,2,0)</f>
        <v>Лайм</v>
      </c>
      <c r="H1202" t="str">
        <f>VLOOKUP(Таблица1[[#This Row],[Код товара]],Группа_Товаров,3,0)</f>
        <v>Желейные</v>
      </c>
      <c r="I1202" t="s">
        <v>8</v>
      </c>
      <c r="J1202">
        <v>10</v>
      </c>
      <c r="K1202" s="6">
        <v>727.76300000000003</v>
      </c>
      <c r="L1202" s="6">
        <v>873</v>
      </c>
      <c r="M1202" s="23">
        <f>Таблица1[[#This Row],[Сумма в ценах продажи]]-Таблица1[[#This Row],[Сумма в ценах закупки]]</f>
        <v>145.23699999999997</v>
      </c>
    </row>
    <row r="1203" spans="1:13" hidden="1" x14ac:dyDescent="0.3">
      <c r="A1203" s="16">
        <v>42937</v>
      </c>
      <c r="B1203" t="s">
        <v>9</v>
      </c>
      <c r="C1203" t="s">
        <v>162</v>
      </c>
      <c r="D1203" t="s">
        <v>163</v>
      </c>
      <c r="E1203" t="s">
        <v>164</v>
      </c>
      <c r="F1203" s="7">
        <v>280500</v>
      </c>
      <c r="G1203" t="str">
        <f>VLOOKUP(F1203,'группы товаров'!$A$1:$C$88,2,0)</f>
        <v>Шипучка микс</v>
      </c>
      <c r="H1203" t="str">
        <f>VLOOKUP(Таблица1[[#This Row],[Код товара]],Группа_Товаров,3,0)</f>
        <v>Леденцовая</v>
      </c>
      <c r="I1203" t="s">
        <v>8</v>
      </c>
      <c r="J1203">
        <v>24</v>
      </c>
      <c r="K1203" s="6">
        <v>1281.6960000000001</v>
      </c>
      <c r="L1203" s="6">
        <v>1452.72</v>
      </c>
      <c r="M1203" s="23">
        <f>Таблица1[[#This Row],[Сумма в ценах продажи]]-Таблица1[[#This Row],[Сумма в ценах закупки]]</f>
        <v>171.02399999999989</v>
      </c>
    </row>
    <row r="1204" spans="1:13" hidden="1" x14ac:dyDescent="0.3">
      <c r="A1204" s="16">
        <v>42937</v>
      </c>
      <c r="B1204" t="s">
        <v>7</v>
      </c>
      <c r="C1204" t="s">
        <v>158</v>
      </c>
      <c r="D1204" t="s">
        <v>156</v>
      </c>
      <c r="E1204" t="s">
        <v>159</v>
      </c>
      <c r="F1204" s="7">
        <v>170000</v>
      </c>
      <c r="G1204" t="str">
        <f>VLOOKUP(F1204,'группы товаров'!$A$1:$C$88,2,0)</f>
        <v>Лайм</v>
      </c>
      <c r="H1204" t="str">
        <f>VLOOKUP(Таблица1[[#This Row],[Код товара]],Группа_Товаров,3,0)</f>
        <v>Желейные</v>
      </c>
      <c r="I1204" t="s">
        <v>8</v>
      </c>
      <c r="J1204">
        <v>16</v>
      </c>
      <c r="K1204" s="6">
        <v>775.70080000000007</v>
      </c>
      <c r="L1204" s="6">
        <v>954.4</v>
      </c>
      <c r="M1204" s="23">
        <f>Таблица1[[#This Row],[Сумма в ценах продажи]]-Таблица1[[#This Row],[Сумма в ценах закупки]]</f>
        <v>178.69919999999991</v>
      </c>
    </row>
    <row r="1205" spans="1:13" hidden="1" x14ac:dyDescent="0.3">
      <c r="A1205" s="16">
        <v>42937</v>
      </c>
      <c r="B1205" t="s">
        <v>9</v>
      </c>
      <c r="C1205" t="s">
        <v>224</v>
      </c>
      <c r="D1205" t="s">
        <v>134</v>
      </c>
      <c r="E1205" t="s">
        <v>225</v>
      </c>
      <c r="F1205" s="8">
        <v>210200</v>
      </c>
      <c r="G1205" t="str">
        <f>VLOOKUP(F1205,'группы товаров'!$A$1:$C$88,2,0)</f>
        <v>Сливки-клубника</v>
      </c>
      <c r="H1205" t="str">
        <f>VLOOKUP(Таблица1[[#This Row],[Код товара]],Группа_Товаров,3,0)</f>
        <v>Отливная</v>
      </c>
      <c r="I1205" t="s">
        <v>8</v>
      </c>
      <c r="J1205">
        <v>12.5</v>
      </c>
      <c r="K1205" s="6">
        <v>1526.2950000000001</v>
      </c>
      <c r="L1205" s="6">
        <v>1736</v>
      </c>
      <c r="M1205" s="23">
        <f>Таблица1[[#This Row],[Сумма в ценах продажи]]-Таблица1[[#This Row],[Сумма в ценах закупки]]</f>
        <v>209.70499999999993</v>
      </c>
    </row>
    <row r="1206" spans="1:13" hidden="1" x14ac:dyDescent="0.3">
      <c r="A1206" s="16">
        <v>42937</v>
      </c>
      <c r="B1206" t="s">
        <v>10</v>
      </c>
      <c r="C1206" t="s">
        <v>222</v>
      </c>
      <c r="D1206" t="s">
        <v>134</v>
      </c>
      <c r="E1206" t="s">
        <v>223</v>
      </c>
      <c r="F1206" s="5">
        <v>573100</v>
      </c>
      <c r="G1206" t="str">
        <f>VLOOKUP(F1206,'группы товаров'!$A$1:$C$88,2,0)</f>
        <v xml:space="preserve">Пчелка </v>
      </c>
      <c r="H1206" t="str">
        <f>VLOOKUP(Таблица1[[#This Row],[Код товара]],Группа_Товаров,3,0)</f>
        <v>Желейные</v>
      </c>
      <c r="I1206" t="s">
        <v>8</v>
      </c>
      <c r="J1206">
        <v>21</v>
      </c>
      <c r="K1206" s="6">
        <v>1963.08</v>
      </c>
      <c r="L1206" s="6">
        <v>2223.9299999999998</v>
      </c>
      <c r="M1206" s="23">
        <f>Таблица1[[#This Row],[Сумма в ценах продажи]]-Таблица1[[#This Row],[Сумма в ценах закупки]]</f>
        <v>260.84999999999991</v>
      </c>
    </row>
    <row r="1207" spans="1:13" hidden="1" x14ac:dyDescent="0.3">
      <c r="A1207" s="16">
        <v>42937</v>
      </c>
      <c r="B1207" t="s">
        <v>10</v>
      </c>
      <c r="C1207" t="s">
        <v>195</v>
      </c>
      <c r="D1207" t="s">
        <v>131</v>
      </c>
      <c r="E1207" t="s">
        <v>196</v>
      </c>
      <c r="F1207" s="5">
        <v>573100</v>
      </c>
      <c r="G1207" t="str">
        <f>VLOOKUP(F1207,'группы товаров'!$A$1:$C$88,2,0)</f>
        <v xml:space="preserve">Пчелка </v>
      </c>
      <c r="H1207" t="str">
        <f>VLOOKUP(Таблица1[[#This Row],[Код товара]],Группа_Товаров,3,0)</f>
        <v>Желейные</v>
      </c>
      <c r="I1207" t="s">
        <v>8</v>
      </c>
      <c r="J1207">
        <v>20</v>
      </c>
      <c r="K1207" s="6">
        <v>1869.6</v>
      </c>
      <c r="L1207" s="6">
        <v>2193.75</v>
      </c>
      <c r="M1207" s="23">
        <f>Таблица1[[#This Row],[Сумма в ценах продажи]]-Таблица1[[#This Row],[Сумма в ценах закупки]]</f>
        <v>324.15000000000009</v>
      </c>
    </row>
    <row r="1208" spans="1:13" hidden="1" x14ac:dyDescent="0.3">
      <c r="A1208" s="16">
        <v>42936</v>
      </c>
      <c r="B1208" t="s">
        <v>10</v>
      </c>
      <c r="C1208" t="s">
        <v>167</v>
      </c>
      <c r="D1208" t="s">
        <v>134</v>
      </c>
      <c r="E1208" t="s">
        <v>168</v>
      </c>
      <c r="F1208" s="7">
        <v>1005052600</v>
      </c>
      <c r="G1208" t="str">
        <f>VLOOKUP(F1208,'группы товаров'!$A$1:$C$88,2,0)</f>
        <v>Желе апельсина</v>
      </c>
      <c r="H1208" t="str">
        <f>VLOOKUP(Таблица1[[#This Row],[Код товара]],Группа_Товаров,3,0)</f>
        <v>Помадка</v>
      </c>
      <c r="I1208" t="s">
        <v>8</v>
      </c>
      <c r="J1208">
        <v>0.5</v>
      </c>
      <c r="K1208" s="6">
        <v>70.09</v>
      </c>
      <c r="L1208" s="6">
        <v>88.6</v>
      </c>
      <c r="M1208" s="23">
        <f>Таблица1[[#This Row],[Сумма в ценах продажи]]-Таблица1[[#This Row],[Сумма в ценах закупки]]</f>
        <v>18.509999999999991</v>
      </c>
    </row>
    <row r="1209" spans="1:13" hidden="1" x14ac:dyDescent="0.3">
      <c r="A1209" s="16">
        <v>42936</v>
      </c>
      <c r="B1209" t="s">
        <v>7</v>
      </c>
      <c r="C1209" t="s">
        <v>252</v>
      </c>
      <c r="D1209" t="s">
        <v>134</v>
      </c>
      <c r="E1209" t="s">
        <v>253</v>
      </c>
      <c r="F1209" s="7">
        <v>1005201500</v>
      </c>
      <c r="G1209" t="str">
        <f>VLOOKUP(F1209,'группы товаров'!$A$1:$C$88,2,0)</f>
        <v xml:space="preserve">крем-сгущенное молоко </v>
      </c>
      <c r="H1209" t="str">
        <f>VLOOKUP(Таблица1[[#This Row],[Код товара]],Группа_Товаров,3,0)</f>
        <v>Вафельные</v>
      </c>
      <c r="I1209" t="s">
        <v>8</v>
      </c>
      <c r="J1209">
        <v>2.52</v>
      </c>
      <c r="K1209" s="6">
        <v>206.64</v>
      </c>
      <c r="L1209" s="6">
        <v>231</v>
      </c>
      <c r="M1209" s="23">
        <f>Таблица1[[#This Row],[Сумма в ценах продажи]]-Таблица1[[#This Row],[Сумма в ценах закупки]]</f>
        <v>24.360000000000014</v>
      </c>
    </row>
    <row r="1210" spans="1:13" hidden="1" x14ac:dyDescent="0.3">
      <c r="A1210" s="16">
        <v>42936</v>
      </c>
      <c r="B1210" t="s">
        <v>17</v>
      </c>
      <c r="C1210" t="s">
        <v>305</v>
      </c>
      <c r="D1210" t="s">
        <v>147</v>
      </c>
      <c r="E1210" t="s">
        <v>306</v>
      </c>
      <c r="F1210" s="5">
        <v>20200</v>
      </c>
      <c r="G1210" t="str">
        <f>VLOOKUP(F1210,'группы товаров'!$A$1:$C$88,2,0)</f>
        <v xml:space="preserve">Карамель мята </v>
      </c>
      <c r="H1210" t="str">
        <f>VLOOKUP(Таблица1[[#This Row],[Код товара]],Группа_Товаров,3,0)</f>
        <v>Леденцовая</v>
      </c>
      <c r="I1210" t="s">
        <v>8</v>
      </c>
      <c r="J1210">
        <v>2</v>
      </c>
      <c r="K1210" s="6">
        <v>106.60860000000001</v>
      </c>
      <c r="L1210" s="6">
        <v>131.38</v>
      </c>
      <c r="M1210" s="23">
        <f>Таблица1[[#This Row],[Сумма в ценах продажи]]-Таблица1[[#This Row],[Сумма в ценах закупки]]</f>
        <v>24.771399999999986</v>
      </c>
    </row>
    <row r="1211" spans="1:13" hidden="1" x14ac:dyDescent="0.3">
      <c r="A1211" s="16">
        <v>42936</v>
      </c>
      <c r="B1211" t="s">
        <v>10</v>
      </c>
      <c r="C1211" t="s">
        <v>140</v>
      </c>
      <c r="D1211" t="s">
        <v>134</v>
      </c>
      <c r="E1211" t="s">
        <v>141</v>
      </c>
      <c r="F1211" s="5">
        <v>190000</v>
      </c>
      <c r="G1211" t="str">
        <f>VLOOKUP(F1211,'группы товаров'!$A$1:$C$88,2,0)</f>
        <v>Капри молоко</v>
      </c>
      <c r="H1211" t="str">
        <f>VLOOKUP(Таблица1[[#This Row],[Код товара]],Группа_Товаров,3,0)</f>
        <v>Отливная</v>
      </c>
      <c r="I1211" t="s">
        <v>8</v>
      </c>
      <c r="J1211">
        <v>2</v>
      </c>
      <c r="K1211" s="6">
        <v>155.5754</v>
      </c>
      <c r="L1211" s="6">
        <v>183.1</v>
      </c>
      <c r="M1211" s="23">
        <f>Таблица1[[#This Row],[Сумма в ценах продажи]]-Таблица1[[#This Row],[Сумма в ценах закупки]]</f>
        <v>27.524599999999992</v>
      </c>
    </row>
    <row r="1212" spans="1:13" hidden="1" x14ac:dyDescent="0.3">
      <c r="A1212" s="16">
        <v>42936</v>
      </c>
      <c r="B1212" t="s">
        <v>10</v>
      </c>
      <c r="C1212" t="s">
        <v>138</v>
      </c>
      <c r="D1212" t="s">
        <v>134</v>
      </c>
      <c r="E1212" t="s">
        <v>139</v>
      </c>
      <c r="F1212" s="7">
        <v>15000</v>
      </c>
      <c r="G1212" t="str">
        <f>VLOOKUP(F1212,'группы товаров'!$A$1:$C$88,2,0)</f>
        <v>Цитрусовый коктейль</v>
      </c>
      <c r="H1212" t="str">
        <f>VLOOKUP(Таблица1[[#This Row],[Код товара]],Группа_Товаров,3,0)</f>
        <v>Отливная</v>
      </c>
      <c r="I1212" t="s">
        <v>8</v>
      </c>
      <c r="J1212">
        <v>0.48</v>
      </c>
      <c r="K1212" s="6">
        <v>60.894000000000005</v>
      </c>
      <c r="L1212" s="6">
        <v>88.6</v>
      </c>
      <c r="M1212" s="23">
        <f>Таблица1[[#This Row],[Сумма в ценах продажи]]-Таблица1[[#This Row],[Сумма в ценах закупки]]</f>
        <v>27.705999999999989</v>
      </c>
    </row>
    <row r="1213" spans="1:13" hidden="1" x14ac:dyDescent="0.3">
      <c r="A1213" s="16">
        <v>42936</v>
      </c>
      <c r="B1213" t="s">
        <v>9</v>
      </c>
      <c r="C1213" t="s">
        <v>136</v>
      </c>
      <c r="D1213" t="s">
        <v>131</v>
      </c>
      <c r="E1213" t="s">
        <v>137</v>
      </c>
      <c r="F1213" s="7">
        <v>1005053500</v>
      </c>
      <c r="G1213" t="str">
        <f>VLOOKUP(F1213,'группы товаров'!$A$1:$C$88,2,0)</f>
        <v>Тоффи в помаде</v>
      </c>
      <c r="H1213" t="str">
        <f>VLOOKUP(Таблица1[[#This Row],[Код товара]],Группа_Товаров,3,0)</f>
        <v>Помадка</v>
      </c>
      <c r="I1213" t="s">
        <v>8</v>
      </c>
      <c r="J1213">
        <v>1.65</v>
      </c>
      <c r="K1213" s="6">
        <v>230.78</v>
      </c>
      <c r="L1213" s="6">
        <v>262.57</v>
      </c>
      <c r="M1213" s="23">
        <f>Таблица1[[#This Row],[Сумма в ценах продажи]]-Таблица1[[#This Row],[Сумма в ценах закупки]]</f>
        <v>31.789999999999992</v>
      </c>
    </row>
    <row r="1214" spans="1:13" hidden="1" x14ac:dyDescent="0.3">
      <c r="A1214" s="16">
        <v>42936</v>
      </c>
      <c r="B1214" t="s">
        <v>9</v>
      </c>
      <c r="C1214" t="s">
        <v>149</v>
      </c>
      <c r="D1214" t="s">
        <v>134</v>
      </c>
      <c r="E1214" t="s">
        <v>150</v>
      </c>
      <c r="F1214" s="7">
        <v>1005712005</v>
      </c>
      <c r="G1214" t="str">
        <f>VLOOKUP(F1214,'группы товаров'!$A$1:$C$88,2,0)</f>
        <v>Золотой теленок</v>
      </c>
      <c r="H1214" t="str">
        <f>VLOOKUP(Таблица1[[#This Row],[Код товара]],Группа_Товаров,3,0)</f>
        <v>Глазированные</v>
      </c>
      <c r="I1214" t="s">
        <v>8</v>
      </c>
      <c r="J1214">
        <v>1.65</v>
      </c>
      <c r="K1214" s="6">
        <v>230.78</v>
      </c>
      <c r="L1214" s="6">
        <v>262.57</v>
      </c>
      <c r="M1214" s="23">
        <f>Таблица1[[#This Row],[Сумма в ценах продажи]]-Таблица1[[#This Row],[Сумма в ценах закупки]]</f>
        <v>31.789999999999992</v>
      </c>
    </row>
    <row r="1215" spans="1:13" hidden="1" x14ac:dyDescent="0.3">
      <c r="A1215" s="16">
        <v>42936</v>
      </c>
      <c r="B1215" t="s">
        <v>9</v>
      </c>
      <c r="C1215" t="s">
        <v>171</v>
      </c>
      <c r="D1215" t="s">
        <v>131</v>
      </c>
      <c r="E1215" t="s">
        <v>172</v>
      </c>
      <c r="F1215" s="7">
        <v>30000</v>
      </c>
      <c r="G1215" t="str">
        <f>VLOOKUP(F1215,'группы товаров'!$A$1:$C$88,2,0)</f>
        <v>Цитрусовая карамель</v>
      </c>
      <c r="H1215" t="str">
        <f>VLOOKUP(Таблица1[[#This Row],[Код товара]],Группа_Товаров,3,0)</f>
        <v>Леденцовая</v>
      </c>
      <c r="I1215" t="s">
        <v>8</v>
      </c>
      <c r="J1215">
        <v>1.65</v>
      </c>
      <c r="K1215" s="6">
        <v>229.9539</v>
      </c>
      <c r="L1215" s="6">
        <v>262.57</v>
      </c>
      <c r="M1215" s="23">
        <f>Таблица1[[#This Row],[Сумма в ценах продажи]]-Таблица1[[#This Row],[Сумма в ценах закупки]]</f>
        <v>32.616099999999989</v>
      </c>
    </row>
    <row r="1216" spans="1:13" hidden="1" x14ac:dyDescent="0.3">
      <c r="A1216" s="16">
        <v>42936</v>
      </c>
      <c r="B1216" t="s">
        <v>17</v>
      </c>
      <c r="C1216" t="s">
        <v>130</v>
      </c>
      <c r="D1216" t="s">
        <v>131</v>
      </c>
      <c r="E1216" t="s">
        <v>132</v>
      </c>
      <c r="F1216" s="7">
        <v>270400</v>
      </c>
      <c r="G1216" t="str">
        <f>VLOOKUP(F1216,'группы товаров'!$A$1:$C$88,2,0)</f>
        <v>Шипучка лимон</v>
      </c>
      <c r="H1216" t="str">
        <f>VLOOKUP(Таблица1[[#This Row],[Код товара]],Группа_Товаров,3,0)</f>
        <v>Леденцовая</v>
      </c>
      <c r="I1216" t="s">
        <v>8</v>
      </c>
      <c r="J1216">
        <v>2</v>
      </c>
      <c r="K1216" s="6">
        <v>95.779600000000002</v>
      </c>
      <c r="L1216" s="6">
        <v>131.38</v>
      </c>
      <c r="M1216" s="23">
        <f>Таблица1[[#This Row],[Сумма в ценах продажи]]-Таблица1[[#This Row],[Сумма в ценах закупки]]</f>
        <v>35.600399999999993</v>
      </c>
    </row>
    <row r="1217" spans="1:13" hidden="1" x14ac:dyDescent="0.3">
      <c r="A1217" s="16">
        <v>42936</v>
      </c>
      <c r="B1217" t="s">
        <v>17</v>
      </c>
      <c r="C1217" t="s">
        <v>472</v>
      </c>
      <c r="D1217" t="s">
        <v>147</v>
      </c>
      <c r="E1217" t="s">
        <v>473</v>
      </c>
      <c r="F1217" s="7">
        <v>20000</v>
      </c>
      <c r="G1217" t="str">
        <f>VLOOKUP(F1217,'группы товаров'!$A$1:$C$88,2,0)</f>
        <v>Карамель барбарис</v>
      </c>
      <c r="H1217" t="str">
        <f>VLOOKUP(Таблица1[[#This Row],[Код товара]],Группа_Товаров,3,0)</f>
        <v>Леденцовая</v>
      </c>
      <c r="I1217" t="s">
        <v>8</v>
      </c>
      <c r="J1217">
        <v>2</v>
      </c>
      <c r="K1217" s="6">
        <v>95.615400000000008</v>
      </c>
      <c r="L1217" s="6">
        <v>131.38</v>
      </c>
      <c r="M1217" s="23">
        <f>Таблица1[[#This Row],[Сумма в ценах продажи]]-Таблица1[[#This Row],[Сумма в ценах закупки]]</f>
        <v>35.764599999999987</v>
      </c>
    </row>
    <row r="1218" spans="1:13" hidden="1" x14ac:dyDescent="0.3">
      <c r="A1218" s="16">
        <v>42936</v>
      </c>
      <c r="B1218" t="s">
        <v>10</v>
      </c>
      <c r="C1218" t="s">
        <v>270</v>
      </c>
      <c r="D1218" t="s">
        <v>134</v>
      </c>
      <c r="E1218" t="s">
        <v>271</v>
      </c>
      <c r="F1218" s="7">
        <v>170101</v>
      </c>
      <c r="G1218" t="str">
        <f>VLOOKUP(F1218,'группы товаров'!$A$1:$C$88,2,0)</f>
        <v>Морошковая</v>
      </c>
      <c r="H1218" t="str">
        <f>VLOOKUP(Таблица1[[#This Row],[Код товара]],Группа_Товаров,3,0)</f>
        <v>Желейные</v>
      </c>
      <c r="I1218" t="s">
        <v>8</v>
      </c>
      <c r="J1218">
        <v>0.46800000000000003</v>
      </c>
      <c r="K1218" s="6">
        <v>195.29400000000001</v>
      </c>
      <c r="L1218" s="6">
        <v>231.15</v>
      </c>
      <c r="M1218" s="23">
        <f>Таблица1[[#This Row],[Сумма в ценах продажи]]-Таблица1[[#This Row],[Сумма в ценах закупки]]</f>
        <v>35.855999999999995</v>
      </c>
    </row>
    <row r="1219" spans="1:13" hidden="1" x14ac:dyDescent="0.3">
      <c r="A1219" s="16">
        <v>42936</v>
      </c>
      <c r="B1219" t="s">
        <v>10</v>
      </c>
      <c r="C1219" t="s">
        <v>212</v>
      </c>
      <c r="D1219" t="s">
        <v>156</v>
      </c>
      <c r="E1219" t="s">
        <v>213</v>
      </c>
      <c r="F1219" s="5">
        <v>20000</v>
      </c>
      <c r="G1219" t="str">
        <f>VLOOKUP(F1219,'группы товаров'!$A$1:$C$88,2,0)</f>
        <v>Карамель барбарис</v>
      </c>
      <c r="H1219" t="str">
        <f>VLOOKUP(Таблица1[[#This Row],[Код товара]],Группа_Товаров,3,0)</f>
        <v>Леденцовая</v>
      </c>
      <c r="I1219" t="s">
        <v>8</v>
      </c>
      <c r="J1219">
        <v>4</v>
      </c>
      <c r="K1219" s="6">
        <v>213.68280000000001</v>
      </c>
      <c r="L1219" s="6">
        <v>250.08</v>
      </c>
      <c r="M1219" s="23">
        <f>Таблица1[[#This Row],[Сумма в ценах продажи]]-Таблица1[[#This Row],[Сумма в ценах закупки]]</f>
        <v>36.397199999999998</v>
      </c>
    </row>
    <row r="1220" spans="1:13" hidden="1" x14ac:dyDescent="0.3">
      <c r="A1220" s="16">
        <v>42936</v>
      </c>
      <c r="B1220" t="s">
        <v>9</v>
      </c>
      <c r="C1220" t="s">
        <v>260</v>
      </c>
      <c r="D1220" t="s">
        <v>134</v>
      </c>
      <c r="E1220" t="s">
        <v>261</v>
      </c>
      <c r="F1220" s="7">
        <v>170000</v>
      </c>
      <c r="G1220" t="str">
        <f>VLOOKUP(F1220,'группы товаров'!$A$1:$C$88,2,0)</f>
        <v>Лайм</v>
      </c>
      <c r="H1220" t="str">
        <f>VLOOKUP(Таблица1[[#This Row],[Код товара]],Группа_Товаров,3,0)</f>
        <v>Желейные</v>
      </c>
      <c r="I1220" t="s">
        <v>8</v>
      </c>
      <c r="J1220">
        <v>2.9</v>
      </c>
      <c r="K1220" s="6">
        <v>271.09200000000004</v>
      </c>
      <c r="L1220" s="6">
        <v>308.32800000000003</v>
      </c>
      <c r="M1220" s="23">
        <f>Таблица1[[#This Row],[Сумма в ценах продажи]]-Таблица1[[#This Row],[Сумма в ценах закупки]]</f>
        <v>37.23599999999999</v>
      </c>
    </row>
    <row r="1221" spans="1:13" hidden="1" x14ac:dyDescent="0.3">
      <c r="A1221" s="16">
        <v>42936</v>
      </c>
      <c r="B1221" t="s">
        <v>10</v>
      </c>
      <c r="C1221" t="s">
        <v>155</v>
      </c>
      <c r="D1221" t="s">
        <v>156</v>
      </c>
      <c r="E1221" t="s">
        <v>157</v>
      </c>
      <c r="F1221" s="5">
        <v>20100</v>
      </c>
      <c r="G1221" t="str">
        <f>VLOOKUP(F1221,'группы товаров'!$A$1:$C$88,2,0)</f>
        <v xml:space="preserve">Карамель дюшес </v>
      </c>
      <c r="H1221" t="str">
        <f>VLOOKUP(Таблица1[[#This Row],[Код товара]],Группа_Товаров,3,0)</f>
        <v>Леденцовая</v>
      </c>
      <c r="I1221" t="s">
        <v>8</v>
      </c>
      <c r="J1221">
        <v>4</v>
      </c>
      <c r="K1221" s="6">
        <v>212.17360000000002</v>
      </c>
      <c r="L1221" s="6">
        <v>250.08</v>
      </c>
      <c r="M1221" s="23">
        <f>Таблица1[[#This Row],[Сумма в ценах продажи]]-Таблица1[[#This Row],[Сумма в ценах закупки]]</f>
        <v>37.906399999999991</v>
      </c>
    </row>
    <row r="1222" spans="1:13" hidden="1" x14ac:dyDescent="0.3">
      <c r="A1222" s="16">
        <v>42936</v>
      </c>
      <c r="B1222" t="s">
        <v>17</v>
      </c>
      <c r="C1222" t="s">
        <v>210</v>
      </c>
      <c r="D1222" t="s">
        <v>156</v>
      </c>
      <c r="E1222" t="s">
        <v>211</v>
      </c>
      <c r="F1222" s="5">
        <v>1005053500</v>
      </c>
      <c r="G1222" t="str">
        <f>VLOOKUP(F1222,'группы товаров'!$A$1:$C$88,2,0)</f>
        <v>Тоффи в помаде</v>
      </c>
      <c r="H1222" t="str">
        <f>VLOOKUP(Таблица1[[#This Row],[Код товара]],Группа_Товаров,3,0)</f>
        <v>Помадка</v>
      </c>
      <c r="I1222" t="s">
        <v>8</v>
      </c>
      <c r="J1222">
        <v>3.5</v>
      </c>
      <c r="K1222" s="6">
        <v>390.06900000000002</v>
      </c>
      <c r="L1222" s="6">
        <v>431.09500000000003</v>
      </c>
      <c r="M1222" s="23">
        <f>Таблица1[[#This Row],[Сумма в ценах продажи]]-Таблица1[[#This Row],[Сумма в ценах закупки]]</f>
        <v>41.02600000000001</v>
      </c>
    </row>
    <row r="1223" spans="1:13" hidden="1" x14ac:dyDescent="0.3">
      <c r="A1223" s="16">
        <v>42936</v>
      </c>
      <c r="B1223" t="s">
        <v>9</v>
      </c>
      <c r="C1223" t="s">
        <v>167</v>
      </c>
      <c r="D1223" t="s">
        <v>134</v>
      </c>
      <c r="E1223" t="s">
        <v>168</v>
      </c>
      <c r="F1223" s="5">
        <v>1005053500</v>
      </c>
      <c r="G1223" t="str">
        <f>VLOOKUP(F1223,'группы товаров'!$A$1:$C$88,2,0)</f>
        <v>Тоффи в помаде</v>
      </c>
      <c r="H1223" t="str">
        <f>VLOOKUP(Таблица1[[#This Row],[Код товара]],Группа_Товаров,3,0)</f>
        <v>Помадка</v>
      </c>
      <c r="I1223" t="s">
        <v>8</v>
      </c>
      <c r="J1223">
        <v>3.5</v>
      </c>
      <c r="K1223" s="6">
        <v>352.04610000000002</v>
      </c>
      <c r="L1223" s="6">
        <v>398.72</v>
      </c>
      <c r="M1223" s="23">
        <f>Таблица1[[#This Row],[Сумма в ценах продажи]]-Таблица1[[#This Row],[Сумма в ценах закупки]]</f>
        <v>46.673900000000003</v>
      </c>
    </row>
    <row r="1224" spans="1:13" hidden="1" x14ac:dyDescent="0.3">
      <c r="A1224" s="16">
        <v>42936</v>
      </c>
      <c r="B1224" t="s">
        <v>7</v>
      </c>
      <c r="C1224" t="s">
        <v>136</v>
      </c>
      <c r="D1224" t="s">
        <v>131</v>
      </c>
      <c r="E1224" t="s">
        <v>137</v>
      </c>
      <c r="F1224" s="7">
        <v>1005201500</v>
      </c>
      <c r="G1224" t="str">
        <f>VLOOKUP(F1224,'группы товаров'!$A$1:$C$88,2,0)</f>
        <v xml:space="preserve">крем-сгущенное молоко </v>
      </c>
      <c r="H1224" t="str">
        <f>VLOOKUP(Таблица1[[#This Row],[Код товара]],Группа_Товаров,3,0)</f>
        <v>Вафельные</v>
      </c>
      <c r="I1224" t="s">
        <v>8</v>
      </c>
      <c r="J1224">
        <v>8.5</v>
      </c>
      <c r="K1224" s="6">
        <v>421.685</v>
      </c>
      <c r="L1224" s="6">
        <v>470.47500000000002</v>
      </c>
      <c r="M1224" s="23">
        <f>Таблица1[[#This Row],[Сумма в ценах продажи]]-Таблица1[[#This Row],[Сумма в ценах закупки]]</f>
        <v>48.79000000000002</v>
      </c>
    </row>
    <row r="1225" spans="1:13" hidden="1" x14ac:dyDescent="0.3">
      <c r="A1225" s="16">
        <v>42936</v>
      </c>
      <c r="B1225" t="s">
        <v>17</v>
      </c>
      <c r="C1225" t="s">
        <v>446</v>
      </c>
      <c r="D1225" t="s">
        <v>147</v>
      </c>
      <c r="E1225" t="s">
        <v>447</v>
      </c>
      <c r="F1225" s="7">
        <v>1005186200</v>
      </c>
      <c r="G1225" t="str">
        <f>VLOOKUP(F1225,'группы товаров'!$A$1:$C$88,2,0)</f>
        <v xml:space="preserve">Мини  орех </v>
      </c>
      <c r="H1225" t="str">
        <f>VLOOKUP(Таблица1[[#This Row],[Код товара]],Группа_Товаров,3,0)</f>
        <v>Вафельные</v>
      </c>
      <c r="I1225" t="s">
        <v>8</v>
      </c>
      <c r="J1225">
        <v>4</v>
      </c>
      <c r="K1225" s="6">
        <v>213.66480000000001</v>
      </c>
      <c r="L1225" s="6">
        <v>262.76</v>
      </c>
      <c r="M1225" s="23">
        <f>Таблица1[[#This Row],[Сумма в ценах продажи]]-Таблица1[[#This Row],[Сумма в ценах закупки]]</f>
        <v>49.095199999999977</v>
      </c>
    </row>
    <row r="1226" spans="1:13" hidden="1" x14ac:dyDescent="0.3">
      <c r="A1226" s="16">
        <v>42936</v>
      </c>
      <c r="B1226" t="s">
        <v>17</v>
      </c>
      <c r="C1226" t="s">
        <v>320</v>
      </c>
      <c r="D1226" t="s">
        <v>147</v>
      </c>
      <c r="E1226" t="s">
        <v>321</v>
      </c>
      <c r="F1226" s="7">
        <v>1005186200</v>
      </c>
      <c r="G1226" t="str">
        <f>VLOOKUP(F1226,'группы товаров'!$A$1:$C$88,2,0)</f>
        <v xml:space="preserve">Мини  орех </v>
      </c>
      <c r="H1226" t="str">
        <f>VLOOKUP(Таблица1[[#This Row],[Код товара]],Группа_Товаров,3,0)</f>
        <v>Вафельные</v>
      </c>
      <c r="I1226" t="s">
        <v>8</v>
      </c>
      <c r="J1226">
        <v>4</v>
      </c>
      <c r="K1226" s="6">
        <v>213.64160000000001</v>
      </c>
      <c r="L1226" s="6">
        <v>262.76</v>
      </c>
      <c r="M1226" s="23">
        <f>Таблица1[[#This Row],[Сумма в ценах продажи]]-Таблица1[[#This Row],[Сумма в ценах закупки]]</f>
        <v>49.11839999999998</v>
      </c>
    </row>
    <row r="1227" spans="1:13" hidden="1" x14ac:dyDescent="0.3">
      <c r="A1227" s="16">
        <v>42936</v>
      </c>
      <c r="B1227" t="s">
        <v>9</v>
      </c>
      <c r="C1227" t="s">
        <v>133</v>
      </c>
      <c r="D1227" t="s">
        <v>134</v>
      </c>
      <c r="E1227" t="s">
        <v>135</v>
      </c>
      <c r="F1227" s="7">
        <v>20000</v>
      </c>
      <c r="G1227" t="str">
        <f>VLOOKUP(F1227,'группы товаров'!$A$1:$C$88,2,0)</f>
        <v>Карамель барбарис</v>
      </c>
      <c r="H1227" t="str">
        <f>VLOOKUP(Таблица1[[#This Row],[Код товара]],Группа_Товаров,3,0)</f>
        <v>Леденцовая</v>
      </c>
      <c r="I1227" t="s">
        <v>8</v>
      </c>
      <c r="J1227">
        <v>2.2999999999999998</v>
      </c>
      <c r="K1227" s="6">
        <v>658.154</v>
      </c>
      <c r="L1227" s="6">
        <v>710.5</v>
      </c>
      <c r="M1227" s="23">
        <f>Таблица1[[#This Row],[Сумма в ценах продажи]]-Таблица1[[#This Row],[Сумма в ценах закупки]]</f>
        <v>52.346000000000004</v>
      </c>
    </row>
    <row r="1228" spans="1:13" hidden="1" x14ac:dyDescent="0.3">
      <c r="A1228" s="16">
        <v>42936</v>
      </c>
      <c r="B1228" t="s">
        <v>10</v>
      </c>
      <c r="C1228" t="s">
        <v>167</v>
      </c>
      <c r="D1228" t="s">
        <v>134</v>
      </c>
      <c r="E1228" t="s">
        <v>168</v>
      </c>
      <c r="F1228" s="8">
        <v>1500000401</v>
      </c>
      <c r="G1228" t="str">
        <f>VLOOKUP(F1228,'группы товаров'!$A$1:$C$88,2,0)</f>
        <v>Рулет вишня-крем</v>
      </c>
      <c r="H1228" t="str">
        <f>VLOOKUP(Таблица1[[#This Row],[Код товара]],Группа_Товаров,3,0)</f>
        <v>Бисквиты</v>
      </c>
      <c r="I1228" t="s">
        <v>8</v>
      </c>
      <c r="J1228">
        <v>3.4</v>
      </c>
      <c r="K1228" s="6">
        <v>226.7671</v>
      </c>
      <c r="L1228" s="6">
        <v>279.27600000000001</v>
      </c>
      <c r="M1228" s="23">
        <f>Таблица1[[#This Row],[Сумма в ценах продажи]]-Таблица1[[#This Row],[Сумма в ценах закупки]]</f>
        <v>52.508900000000011</v>
      </c>
    </row>
    <row r="1229" spans="1:13" hidden="1" x14ac:dyDescent="0.3">
      <c r="A1229" s="16">
        <v>42936</v>
      </c>
      <c r="B1229" t="s">
        <v>9</v>
      </c>
      <c r="C1229" t="s">
        <v>199</v>
      </c>
      <c r="D1229" t="s">
        <v>134</v>
      </c>
      <c r="E1229" t="s">
        <v>200</v>
      </c>
      <c r="F1229" s="7">
        <v>1005712305</v>
      </c>
      <c r="G1229" t="str">
        <f>VLOOKUP(F1229,'группы товаров'!$A$1:$C$88,2,0)</f>
        <v>Золотой шедевр</v>
      </c>
      <c r="H1229" t="str">
        <f>VLOOKUP(Таблица1[[#This Row],[Код товара]],Группа_Товаров,3,0)</f>
        <v>Глазированные</v>
      </c>
      <c r="I1229" t="s">
        <v>8</v>
      </c>
      <c r="J1229">
        <v>5</v>
      </c>
      <c r="K1229" s="6">
        <v>395.9</v>
      </c>
      <c r="L1229" s="6">
        <v>450.25</v>
      </c>
      <c r="M1229" s="23">
        <f>Таблица1[[#This Row],[Сумма в ценах продажи]]-Таблица1[[#This Row],[Сумма в ценах закупки]]</f>
        <v>54.350000000000023</v>
      </c>
    </row>
    <row r="1230" spans="1:13" hidden="1" x14ac:dyDescent="0.3">
      <c r="A1230" s="16">
        <v>42936</v>
      </c>
      <c r="B1230" t="s">
        <v>9</v>
      </c>
      <c r="C1230" t="s">
        <v>171</v>
      </c>
      <c r="D1230" t="s">
        <v>131</v>
      </c>
      <c r="E1230" t="s">
        <v>172</v>
      </c>
      <c r="F1230" s="7">
        <v>1005051700</v>
      </c>
      <c r="G1230" t="str">
        <f>VLOOKUP(F1230,'группы товаров'!$A$1:$C$88,2,0)</f>
        <v>Аромат мяты</v>
      </c>
      <c r="H1230" t="str">
        <f>VLOOKUP(Таблица1[[#This Row],[Код товара]],Группа_Товаров,3,0)</f>
        <v>Помадка</v>
      </c>
      <c r="I1230" t="s">
        <v>8</v>
      </c>
      <c r="J1230">
        <v>2.64</v>
      </c>
      <c r="K1230" s="6">
        <v>400.56</v>
      </c>
      <c r="L1230" s="6">
        <v>455.64</v>
      </c>
      <c r="M1230" s="23">
        <f>Таблица1[[#This Row],[Сумма в ценах продажи]]-Таблица1[[#This Row],[Сумма в ценах закупки]]</f>
        <v>55.079999999999984</v>
      </c>
    </row>
    <row r="1231" spans="1:13" hidden="1" x14ac:dyDescent="0.3">
      <c r="A1231" s="16">
        <v>42936</v>
      </c>
      <c r="B1231" t="s">
        <v>9</v>
      </c>
      <c r="C1231" t="s">
        <v>228</v>
      </c>
      <c r="D1231" t="s">
        <v>134</v>
      </c>
      <c r="E1231" t="s">
        <v>229</v>
      </c>
      <c r="F1231" s="8">
        <v>210100</v>
      </c>
      <c r="G1231" t="str">
        <f>VLOOKUP(F1231,'группы товаров'!$A$1:$C$88,2,0)</f>
        <v>Сливки-малина</v>
      </c>
      <c r="H1231" t="str">
        <f>VLOOKUP(Таблица1[[#This Row],[Код товара]],Группа_Товаров,3,0)</f>
        <v>Отливная</v>
      </c>
      <c r="I1231" t="s">
        <v>8</v>
      </c>
      <c r="J1231">
        <v>5</v>
      </c>
      <c r="K1231" s="6">
        <v>389.41550000000001</v>
      </c>
      <c r="L1231" s="6">
        <v>444.8</v>
      </c>
      <c r="M1231" s="23">
        <f>Таблица1[[#This Row],[Сумма в ценах продажи]]-Таблица1[[#This Row],[Сумма в ценах закупки]]</f>
        <v>55.384500000000003</v>
      </c>
    </row>
    <row r="1232" spans="1:13" hidden="1" x14ac:dyDescent="0.3">
      <c r="A1232" s="16">
        <v>42936</v>
      </c>
      <c r="B1232" t="s">
        <v>9</v>
      </c>
      <c r="C1232" t="s">
        <v>201</v>
      </c>
      <c r="D1232" t="s">
        <v>134</v>
      </c>
      <c r="E1232" t="s">
        <v>202</v>
      </c>
      <c r="F1232" s="7">
        <v>190000</v>
      </c>
      <c r="G1232" t="str">
        <f>VLOOKUP(F1232,'группы товаров'!$A$1:$C$88,2,0)</f>
        <v>Капри молоко</v>
      </c>
      <c r="H1232" t="str">
        <f>VLOOKUP(Таблица1[[#This Row],[Код товара]],Группа_Товаров,3,0)</f>
        <v>Отливная</v>
      </c>
      <c r="I1232" t="s">
        <v>8</v>
      </c>
      <c r="J1232">
        <v>3.5</v>
      </c>
      <c r="K1232" s="6">
        <v>315.35210000000001</v>
      </c>
      <c r="L1232" s="6">
        <v>372.12</v>
      </c>
      <c r="M1232" s="23">
        <f>Таблица1[[#This Row],[Сумма в ценах продажи]]-Таблица1[[#This Row],[Сумма в ценах закупки]]</f>
        <v>56.767899999999997</v>
      </c>
    </row>
    <row r="1233" spans="1:13" hidden="1" x14ac:dyDescent="0.3">
      <c r="A1233" s="16">
        <v>42936</v>
      </c>
      <c r="B1233" t="s">
        <v>9</v>
      </c>
      <c r="C1233" t="s">
        <v>270</v>
      </c>
      <c r="D1233" t="s">
        <v>134</v>
      </c>
      <c r="E1233" t="s">
        <v>271</v>
      </c>
      <c r="F1233" s="7">
        <v>5160002</v>
      </c>
      <c r="G1233" t="str">
        <f>VLOOKUP(F1233,'группы товаров'!$A$1:$C$88,2,0)</f>
        <v>Микс</v>
      </c>
      <c r="H1233" t="str">
        <f>VLOOKUP(Таблица1[[#This Row],[Код товара]],Группа_Товаров,3,0)</f>
        <v>Отливная</v>
      </c>
      <c r="I1233" t="s">
        <v>8</v>
      </c>
      <c r="J1233">
        <v>8</v>
      </c>
      <c r="K1233" s="6">
        <v>427.43280000000004</v>
      </c>
      <c r="L1233" s="6">
        <v>484.24</v>
      </c>
      <c r="M1233" s="23">
        <f>Таблица1[[#This Row],[Сумма в ценах продажи]]-Таблица1[[#This Row],[Сумма в ценах закупки]]</f>
        <v>56.807199999999966</v>
      </c>
    </row>
    <row r="1234" spans="1:13" hidden="1" x14ac:dyDescent="0.3">
      <c r="A1234" s="16">
        <v>42936</v>
      </c>
      <c r="B1234" t="s">
        <v>7</v>
      </c>
      <c r="C1234" t="s">
        <v>238</v>
      </c>
      <c r="D1234" t="s">
        <v>208</v>
      </c>
      <c r="E1234" t="s">
        <v>239</v>
      </c>
      <c r="F1234" s="7">
        <v>270400</v>
      </c>
      <c r="G1234" t="str">
        <f>VLOOKUP(F1234,'группы товаров'!$A$1:$C$88,2,0)</f>
        <v>Шипучка лимон</v>
      </c>
      <c r="H1234" t="str">
        <f>VLOOKUP(Таблица1[[#This Row],[Код товара]],Группа_Товаров,3,0)</f>
        <v>Леденцовая</v>
      </c>
      <c r="I1234" t="s">
        <v>8</v>
      </c>
      <c r="J1234">
        <v>8</v>
      </c>
      <c r="K1234" s="6">
        <v>427.28320000000002</v>
      </c>
      <c r="L1234" s="6">
        <v>484.24</v>
      </c>
      <c r="M1234" s="23">
        <f>Таблица1[[#This Row],[Сумма в ценах продажи]]-Таблица1[[#This Row],[Сумма в ценах закупки]]</f>
        <v>56.956799999999987</v>
      </c>
    </row>
    <row r="1235" spans="1:13" hidden="1" x14ac:dyDescent="0.3">
      <c r="A1235" s="16">
        <v>42936</v>
      </c>
      <c r="B1235" t="s">
        <v>7</v>
      </c>
      <c r="C1235" t="s">
        <v>585</v>
      </c>
      <c r="D1235" t="s">
        <v>147</v>
      </c>
      <c r="E1235" t="s">
        <v>586</v>
      </c>
      <c r="F1235" s="8">
        <v>210000</v>
      </c>
      <c r="G1235" t="str">
        <f>VLOOKUP(F1235,'группы товаров'!$A$1:$C$88,2,0)</f>
        <v>Сливки-апельсин</v>
      </c>
      <c r="H1235" t="str">
        <f>VLOOKUP(Таблица1[[#This Row],[Код товара]],Группа_Товаров,3,0)</f>
        <v>Отливная</v>
      </c>
      <c r="I1235" t="s">
        <v>8</v>
      </c>
      <c r="J1235">
        <v>8</v>
      </c>
      <c r="K1235" s="6">
        <v>427.23200000000003</v>
      </c>
      <c r="L1235" s="6">
        <v>484.24</v>
      </c>
      <c r="M1235" s="23">
        <f>Таблица1[[#This Row],[Сумма в ценах продажи]]-Таблица1[[#This Row],[Сумма в ценах закупки]]</f>
        <v>57.007999999999981</v>
      </c>
    </row>
    <row r="1236" spans="1:13" hidden="1" x14ac:dyDescent="0.3">
      <c r="A1236" s="16">
        <v>42936</v>
      </c>
      <c r="B1236" t="s">
        <v>7</v>
      </c>
      <c r="C1236" t="s">
        <v>270</v>
      </c>
      <c r="D1236" t="s">
        <v>134</v>
      </c>
      <c r="E1236" t="s">
        <v>271</v>
      </c>
      <c r="F1236" s="7">
        <v>1005201100</v>
      </c>
      <c r="G1236" t="str">
        <f>VLOOKUP(F1236,'группы товаров'!$A$1:$C$88,2,0)</f>
        <v xml:space="preserve">крем-орех </v>
      </c>
      <c r="H1236" t="str">
        <f>VLOOKUP(Таблица1[[#This Row],[Код товара]],Группа_Товаров,3,0)</f>
        <v>Вафельные</v>
      </c>
      <c r="I1236" t="s">
        <v>8</v>
      </c>
      <c r="J1236">
        <v>1.248</v>
      </c>
      <c r="K1236" s="6">
        <v>457.92</v>
      </c>
      <c r="L1236" s="6">
        <v>520.79999999999995</v>
      </c>
      <c r="M1236" s="23">
        <f>Таблица1[[#This Row],[Сумма в ценах продажи]]-Таблица1[[#This Row],[Сумма в ценах закупки]]</f>
        <v>62.879999999999939</v>
      </c>
    </row>
    <row r="1237" spans="1:13" hidden="1" x14ac:dyDescent="0.3">
      <c r="A1237" s="16">
        <v>42936</v>
      </c>
      <c r="B1237" t="s">
        <v>12</v>
      </c>
      <c r="C1237" t="s">
        <v>130</v>
      </c>
      <c r="D1237" t="s">
        <v>131</v>
      </c>
      <c r="E1237" t="s">
        <v>132</v>
      </c>
      <c r="F1237" s="7">
        <v>270400</v>
      </c>
      <c r="G1237" t="str">
        <f>VLOOKUP(F1237,'группы товаров'!$A$1:$C$88,2,0)</f>
        <v>Шипучка лимон</v>
      </c>
      <c r="H1237" t="str">
        <f>VLOOKUP(Таблица1[[#This Row],[Код товара]],Группа_Товаров,3,0)</f>
        <v>Леденцовая</v>
      </c>
      <c r="I1237" t="s">
        <v>8</v>
      </c>
      <c r="J1237">
        <v>3</v>
      </c>
      <c r="K1237" s="6">
        <v>163.91730000000001</v>
      </c>
      <c r="L1237" s="6">
        <v>227.76</v>
      </c>
      <c r="M1237" s="23">
        <f>Таблица1[[#This Row],[Сумма в ценах продажи]]-Таблица1[[#This Row],[Сумма в ценах закупки]]</f>
        <v>63.842699999999979</v>
      </c>
    </row>
    <row r="1238" spans="1:13" hidden="1" x14ac:dyDescent="0.3">
      <c r="A1238" s="16">
        <v>42936</v>
      </c>
      <c r="B1238" t="s">
        <v>24</v>
      </c>
      <c r="C1238" t="s">
        <v>195</v>
      </c>
      <c r="D1238" t="s">
        <v>131</v>
      </c>
      <c r="E1238" t="s">
        <v>196</v>
      </c>
      <c r="F1238" s="5">
        <v>1005040700</v>
      </c>
      <c r="G1238" t="str">
        <f>VLOOKUP(F1238,'группы товаров'!$A$1:$C$88,2,0)</f>
        <v>Буревестник</v>
      </c>
      <c r="H1238" t="str">
        <f>VLOOKUP(Таблица1[[#This Row],[Код товара]],Группа_Товаров,3,0)</f>
        <v>Глазированные</v>
      </c>
      <c r="I1238" t="s">
        <v>8</v>
      </c>
      <c r="J1238">
        <v>3</v>
      </c>
      <c r="K1238" s="6">
        <v>199.8021</v>
      </c>
      <c r="L1238" s="6">
        <v>263.94</v>
      </c>
      <c r="M1238" s="23">
        <f>Таблица1[[#This Row],[Сумма в ценах продажи]]-Таблица1[[#This Row],[Сумма в ценах закупки]]</f>
        <v>64.137900000000002</v>
      </c>
    </row>
    <row r="1239" spans="1:13" hidden="1" x14ac:dyDescent="0.3">
      <c r="A1239" s="16">
        <v>42936</v>
      </c>
      <c r="B1239" t="s">
        <v>24</v>
      </c>
      <c r="C1239" t="s">
        <v>242</v>
      </c>
      <c r="D1239" t="s">
        <v>134</v>
      </c>
      <c r="E1239" t="s">
        <v>243</v>
      </c>
      <c r="F1239" s="5">
        <v>1005040600</v>
      </c>
      <c r="G1239" t="str">
        <f>VLOOKUP(F1239,'группы товаров'!$A$1:$C$88,2,0)</f>
        <v xml:space="preserve">Морская звезда </v>
      </c>
      <c r="H1239" t="str">
        <f>VLOOKUP(Таблица1[[#This Row],[Код товара]],Группа_Товаров,3,0)</f>
        <v>Глазированные</v>
      </c>
      <c r="I1239" t="s">
        <v>8</v>
      </c>
      <c r="J1239">
        <v>3</v>
      </c>
      <c r="K1239" s="6">
        <v>199.03800000000001</v>
      </c>
      <c r="L1239" s="6">
        <v>263.94</v>
      </c>
      <c r="M1239" s="23">
        <f>Таблица1[[#This Row],[Сумма в ценах продажи]]-Таблица1[[#This Row],[Сумма в ценах закупки]]</f>
        <v>64.901999999999987</v>
      </c>
    </row>
    <row r="1240" spans="1:13" hidden="1" x14ac:dyDescent="0.3">
      <c r="A1240" s="16">
        <v>42936</v>
      </c>
      <c r="B1240" t="s">
        <v>9</v>
      </c>
      <c r="C1240" t="s">
        <v>246</v>
      </c>
      <c r="D1240" t="s">
        <v>156</v>
      </c>
      <c r="E1240" t="s">
        <v>247</v>
      </c>
      <c r="F1240" s="7">
        <v>15000</v>
      </c>
      <c r="G1240" t="str">
        <f>VLOOKUP(F1240,'группы товаров'!$A$1:$C$88,2,0)</f>
        <v>Цитрусовый коктейль</v>
      </c>
      <c r="H1240" t="str">
        <f>VLOOKUP(Таблица1[[#This Row],[Код товара]],Группа_Товаров,3,0)</f>
        <v>Отливная</v>
      </c>
      <c r="I1240" t="s">
        <v>8</v>
      </c>
      <c r="J1240">
        <v>5</v>
      </c>
      <c r="K1240" s="6">
        <v>477</v>
      </c>
      <c r="L1240" s="6">
        <v>542.5</v>
      </c>
      <c r="M1240" s="23">
        <f>Таблица1[[#This Row],[Сумма в ценах продажи]]-Таблица1[[#This Row],[Сумма в ценах закупки]]</f>
        <v>65.5</v>
      </c>
    </row>
    <row r="1241" spans="1:13" hidden="1" x14ac:dyDescent="0.3">
      <c r="A1241" s="16">
        <v>42936</v>
      </c>
      <c r="B1241" t="s">
        <v>10</v>
      </c>
      <c r="C1241" t="s">
        <v>680</v>
      </c>
      <c r="D1241" t="s">
        <v>147</v>
      </c>
      <c r="E1241" t="s">
        <v>681</v>
      </c>
      <c r="F1241" s="5">
        <v>280500</v>
      </c>
      <c r="G1241" t="str">
        <f>VLOOKUP(F1241,'группы товаров'!$A$1:$C$88,2,0)</f>
        <v>Шипучка микс</v>
      </c>
      <c r="H1241" t="str">
        <f>VLOOKUP(Таблица1[[#This Row],[Код товара]],Группа_Товаров,3,0)</f>
        <v>Леденцовая</v>
      </c>
      <c r="I1241" t="s">
        <v>8</v>
      </c>
      <c r="J1241">
        <v>5</v>
      </c>
      <c r="K1241" s="6">
        <v>391.01350000000002</v>
      </c>
      <c r="L1241" s="6">
        <v>457.75</v>
      </c>
      <c r="M1241" s="23">
        <f>Таблица1[[#This Row],[Сумма в ценах продажи]]-Таблица1[[#This Row],[Сумма в ценах закупки]]</f>
        <v>66.736499999999978</v>
      </c>
    </row>
    <row r="1242" spans="1:13" hidden="1" x14ac:dyDescent="0.3">
      <c r="A1242" s="16">
        <v>42936</v>
      </c>
      <c r="B1242" t="s">
        <v>9</v>
      </c>
      <c r="C1242" t="s">
        <v>142</v>
      </c>
      <c r="D1242" t="s">
        <v>134</v>
      </c>
      <c r="E1242" t="s">
        <v>143</v>
      </c>
      <c r="F1242" s="7">
        <v>15000</v>
      </c>
      <c r="G1242" t="str">
        <f>VLOOKUP(F1242,'группы товаров'!$A$1:$C$88,2,0)</f>
        <v>Цитрусовый коктейль</v>
      </c>
      <c r="H1242" t="str">
        <f>VLOOKUP(Таблица1[[#This Row],[Код товара]],Группа_Товаров,3,0)</f>
        <v>Отливная</v>
      </c>
      <c r="I1242" t="s">
        <v>8</v>
      </c>
      <c r="J1242">
        <v>6.8</v>
      </c>
      <c r="K1242" s="6">
        <v>486.47200000000004</v>
      </c>
      <c r="L1242" s="6">
        <v>553.31600000000003</v>
      </c>
      <c r="M1242" s="23">
        <f>Таблица1[[#This Row],[Сумма в ценах продажи]]-Таблица1[[#This Row],[Сумма в ценах закупки]]</f>
        <v>66.843999999999994</v>
      </c>
    </row>
    <row r="1243" spans="1:13" hidden="1" x14ac:dyDescent="0.3">
      <c r="A1243" s="16">
        <v>42936</v>
      </c>
      <c r="B1243" t="s">
        <v>17</v>
      </c>
      <c r="C1243" t="s">
        <v>682</v>
      </c>
      <c r="D1243" t="s">
        <v>147</v>
      </c>
      <c r="E1243" t="s">
        <v>683</v>
      </c>
      <c r="F1243" s="5">
        <v>580000</v>
      </c>
      <c r="G1243" t="str">
        <f>VLOOKUP(F1243,'группы товаров'!$A$1:$C$88,2,0)</f>
        <v>Вишня</v>
      </c>
      <c r="H1243" t="str">
        <f>VLOOKUP(Таблица1[[#This Row],[Код товара]],Группа_Товаров,3,0)</f>
        <v>Желейные</v>
      </c>
      <c r="I1243" t="s">
        <v>8</v>
      </c>
      <c r="J1243">
        <v>4</v>
      </c>
      <c r="K1243" s="6">
        <v>297.65280000000001</v>
      </c>
      <c r="L1243" s="6">
        <v>365.96</v>
      </c>
      <c r="M1243" s="23">
        <f>Таблица1[[#This Row],[Сумма в ценах продажи]]-Таблица1[[#This Row],[Сумма в ценах закупки]]</f>
        <v>68.307199999999966</v>
      </c>
    </row>
    <row r="1244" spans="1:13" hidden="1" x14ac:dyDescent="0.3">
      <c r="A1244" s="16">
        <v>42936</v>
      </c>
      <c r="B1244" t="s">
        <v>12</v>
      </c>
      <c r="C1244" t="s">
        <v>272</v>
      </c>
      <c r="D1244" t="s">
        <v>156</v>
      </c>
      <c r="E1244" t="s">
        <v>273</v>
      </c>
      <c r="F1244" s="7">
        <v>1005052600</v>
      </c>
      <c r="G1244" t="str">
        <f>VLOOKUP(F1244,'группы товаров'!$A$1:$C$88,2,0)</f>
        <v>Желе апельсина</v>
      </c>
      <c r="H1244" t="str">
        <f>VLOOKUP(Таблица1[[#This Row],[Код товара]],Группа_Товаров,3,0)</f>
        <v>Помадка</v>
      </c>
      <c r="I1244" t="s">
        <v>8</v>
      </c>
      <c r="J1244">
        <v>2.5</v>
      </c>
      <c r="K1244" s="6">
        <v>341.09219999999999</v>
      </c>
      <c r="L1244" s="6">
        <v>413.1</v>
      </c>
      <c r="M1244" s="23">
        <f>Таблица1[[#This Row],[Сумма в ценах продажи]]-Таблица1[[#This Row],[Сумма в ценах закупки]]</f>
        <v>72.007800000000032</v>
      </c>
    </row>
    <row r="1245" spans="1:13" hidden="1" x14ac:dyDescent="0.3">
      <c r="A1245" s="16">
        <v>42936</v>
      </c>
      <c r="B1245" t="s">
        <v>9</v>
      </c>
      <c r="C1245" t="s">
        <v>210</v>
      </c>
      <c r="D1245" t="s">
        <v>156</v>
      </c>
      <c r="E1245" t="s">
        <v>211</v>
      </c>
      <c r="F1245" s="7">
        <v>30000</v>
      </c>
      <c r="G1245" t="str">
        <f>VLOOKUP(F1245,'группы товаров'!$A$1:$C$88,2,0)</f>
        <v>Цитрусовая карамель</v>
      </c>
      <c r="H1245" t="str">
        <f>VLOOKUP(Таблица1[[#This Row],[Код товара]],Группа_Товаров,3,0)</f>
        <v>Леденцовая</v>
      </c>
      <c r="I1245" t="s">
        <v>8</v>
      </c>
      <c r="J1245">
        <v>5</v>
      </c>
      <c r="K1245" s="6">
        <v>548.45000000000005</v>
      </c>
      <c r="L1245" s="6">
        <v>621</v>
      </c>
      <c r="M1245" s="23">
        <f>Таблица1[[#This Row],[Сумма в ценах продажи]]-Таблица1[[#This Row],[Сумма в ценах закупки]]</f>
        <v>72.549999999999955</v>
      </c>
    </row>
    <row r="1246" spans="1:13" hidden="1" x14ac:dyDescent="0.3">
      <c r="A1246" s="16">
        <v>42936</v>
      </c>
      <c r="B1246" t="s">
        <v>7</v>
      </c>
      <c r="C1246" t="s">
        <v>254</v>
      </c>
      <c r="D1246" t="s">
        <v>131</v>
      </c>
      <c r="E1246" t="s">
        <v>255</v>
      </c>
      <c r="F1246" s="5">
        <v>170000</v>
      </c>
      <c r="G1246" t="str">
        <f>VLOOKUP(F1246,'группы товаров'!$A$1:$C$88,2,0)</f>
        <v>Лайм</v>
      </c>
      <c r="H1246" t="str">
        <f>VLOOKUP(Таблица1[[#This Row],[Код товара]],Группа_Товаров,3,0)</f>
        <v>Желейные</v>
      </c>
      <c r="I1246" t="s">
        <v>8</v>
      </c>
      <c r="J1246">
        <v>5</v>
      </c>
      <c r="K1246" s="6">
        <v>363.88150000000002</v>
      </c>
      <c r="L1246" s="6">
        <v>436.5</v>
      </c>
      <c r="M1246" s="23">
        <f>Таблица1[[#This Row],[Сумма в ценах продажи]]-Таблица1[[#This Row],[Сумма в ценах закупки]]</f>
        <v>72.618499999999983</v>
      </c>
    </row>
    <row r="1247" spans="1:13" hidden="1" x14ac:dyDescent="0.3">
      <c r="A1247" s="16">
        <v>42936</v>
      </c>
      <c r="B1247" t="s">
        <v>7</v>
      </c>
      <c r="C1247" t="s">
        <v>367</v>
      </c>
      <c r="D1247" t="s">
        <v>208</v>
      </c>
      <c r="E1247" t="s">
        <v>368</v>
      </c>
      <c r="F1247" s="8">
        <v>210200</v>
      </c>
      <c r="G1247" t="str">
        <f>VLOOKUP(F1247,'группы товаров'!$A$1:$C$88,2,0)</f>
        <v>Сливки-клубника</v>
      </c>
      <c r="H1247" t="str">
        <f>VLOOKUP(Таблица1[[#This Row],[Код товара]],Группа_Товаров,3,0)</f>
        <v>Отливная</v>
      </c>
      <c r="I1247" t="s">
        <v>8</v>
      </c>
      <c r="J1247">
        <v>2.15</v>
      </c>
      <c r="K1247" s="6">
        <v>572.25400000000002</v>
      </c>
      <c r="L1247" s="6">
        <v>647.9</v>
      </c>
      <c r="M1247" s="23">
        <f>Таблица1[[#This Row],[Сумма в ценах продажи]]-Таблица1[[#This Row],[Сумма в ценах закупки]]</f>
        <v>75.645999999999958</v>
      </c>
    </row>
    <row r="1248" spans="1:13" hidden="1" x14ac:dyDescent="0.3">
      <c r="A1248" s="16">
        <v>42936</v>
      </c>
      <c r="B1248" t="s">
        <v>10</v>
      </c>
      <c r="C1248" t="s">
        <v>226</v>
      </c>
      <c r="D1248" t="s">
        <v>134</v>
      </c>
      <c r="E1248" t="s">
        <v>227</v>
      </c>
      <c r="F1248" s="7">
        <v>1005040600</v>
      </c>
      <c r="G1248" t="str">
        <f>VLOOKUP(F1248,'группы товаров'!$A$1:$C$88,2,0)</f>
        <v xml:space="preserve">Морская звезда </v>
      </c>
      <c r="H1248" t="str">
        <f>VLOOKUP(Таблица1[[#This Row],[Код товара]],Группа_Товаров,3,0)</f>
        <v>Глазированные</v>
      </c>
      <c r="I1248" t="s">
        <v>8</v>
      </c>
      <c r="J1248">
        <v>4</v>
      </c>
      <c r="K1248" s="6">
        <v>174.3768</v>
      </c>
      <c r="L1248" s="6">
        <v>250.08</v>
      </c>
      <c r="M1248" s="23">
        <f>Таблица1[[#This Row],[Сумма в ценах продажи]]-Таблица1[[#This Row],[Сумма в ценах закупки]]</f>
        <v>75.70320000000001</v>
      </c>
    </row>
    <row r="1249" spans="1:13" hidden="1" x14ac:dyDescent="0.3">
      <c r="A1249" s="16">
        <v>42936</v>
      </c>
      <c r="B1249" t="s">
        <v>10</v>
      </c>
      <c r="C1249" t="s">
        <v>210</v>
      </c>
      <c r="D1249" t="s">
        <v>156</v>
      </c>
      <c r="E1249" t="s">
        <v>211</v>
      </c>
      <c r="F1249" s="5">
        <v>1005201100</v>
      </c>
      <c r="G1249" t="str">
        <f>VLOOKUP(F1249,'группы товаров'!$A$1:$C$88,2,0)</f>
        <v xml:space="preserve">крем-орех </v>
      </c>
      <c r="H1249" t="str">
        <f>VLOOKUP(Таблица1[[#This Row],[Код товара]],Группа_Товаров,3,0)</f>
        <v>Вафельные</v>
      </c>
      <c r="I1249" t="s">
        <v>8</v>
      </c>
      <c r="J1249">
        <v>2</v>
      </c>
      <c r="K1249" s="6">
        <v>324.30540000000002</v>
      </c>
      <c r="L1249" s="6">
        <v>400.88</v>
      </c>
      <c r="M1249" s="23">
        <f>Таблица1[[#This Row],[Сумма в ценах продажи]]-Таблица1[[#This Row],[Сумма в ценах закупки]]</f>
        <v>76.574599999999975</v>
      </c>
    </row>
    <row r="1250" spans="1:13" hidden="1" x14ac:dyDescent="0.3">
      <c r="A1250" s="16">
        <v>42936</v>
      </c>
      <c r="B1250" t="s">
        <v>7</v>
      </c>
      <c r="C1250" t="s">
        <v>288</v>
      </c>
      <c r="D1250" t="s">
        <v>134</v>
      </c>
      <c r="E1250" t="s">
        <v>289</v>
      </c>
      <c r="F1250" s="8">
        <v>1500000001</v>
      </c>
      <c r="G1250" t="str">
        <f>VLOOKUP(F1250,'группы товаров'!$A$1:$C$88,2,0)</f>
        <v>Рулет шоколадный</v>
      </c>
      <c r="H1250" t="str">
        <f>VLOOKUP(Таблица1[[#This Row],[Код товара]],Группа_Товаров,3,0)</f>
        <v>Бисквиты</v>
      </c>
      <c r="I1250" t="s">
        <v>8</v>
      </c>
      <c r="J1250">
        <v>5</v>
      </c>
      <c r="K1250" s="6">
        <v>581.85</v>
      </c>
      <c r="L1250" s="6">
        <v>658.75</v>
      </c>
      <c r="M1250" s="23">
        <f>Таблица1[[#This Row],[Сумма в ценах продажи]]-Таблица1[[#This Row],[Сумма в ценах закупки]]</f>
        <v>76.899999999999977</v>
      </c>
    </row>
    <row r="1251" spans="1:13" hidden="1" x14ac:dyDescent="0.3">
      <c r="A1251" s="16">
        <v>42936</v>
      </c>
      <c r="B1251" t="s">
        <v>7</v>
      </c>
      <c r="C1251" t="s">
        <v>171</v>
      </c>
      <c r="D1251" t="s">
        <v>131</v>
      </c>
      <c r="E1251" t="s">
        <v>172</v>
      </c>
      <c r="F1251" s="7">
        <v>1005186200</v>
      </c>
      <c r="G1251" t="str">
        <f>VLOOKUP(F1251,'группы товаров'!$A$1:$C$88,2,0)</f>
        <v xml:space="preserve">Мини  орех </v>
      </c>
      <c r="H1251" t="str">
        <f>VLOOKUP(Таблица1[[#This Row],[Код товара]],Группа_Товаров,3,0)</f>
        <v>Вафельные</v>
      </c>
      <c r="I1251" t="s">
        <v>8</v>
      </c>
      <c r="J1251">
        <v>1.96</v>
      </c>
      <c r="K1251" s="6">
        <v>562.798</v>
      </c>
      <c r="L1251" s="6">
        <v>640.1</v>
      </c>
      <c r="M1251" s="23">
        <f>Таблица1[[#This Row],[Сумма в ценах продажи]]-Таблица1[[#This Row],[Сумма в ценах закупки]]</f>
        <v>77.302000000000021</v>
      </c>
    </row>
    <row r="1252" spans="1:13" hidden="1" x14ac:dyDescent="0.3">
      <c r="A1252" s="16">
        <v>42936</v>
      </c>
      <c r="B1252" t="s">
        <v>9</v>
      </c>
      <c r="C1252" t="s">
        <v>282</v>
      </c>
      <c r="D1252" t="s">
        <v>134</v>
      </c>
      <c r="E1252" t="s">
        <v>283</v>
      </c>
      <c r="F1252" s="7">
        <v>1005400001</v>
      </c>
      <c r="G1252" t="str">
        <f>VLOOKUP(F1252,'группы товаров'!$A$1:$C$88,2,0)</f>
        <v>Лесной орех</v>
      </c>
      <c r="H1252" t="str">
        <f>VLOOKUP(Таблица1[[#This Row],[Код товара]],Группа_Товаров,3,0)</f>
        <v>Кремовые</v>
      </c>
      <c r="I1252" t="s">
        <v>8</v>
      </c>
      <c r="J1252">
        <v>1.96</v>
      </c>
      <c r="K1252" s="6">
        <v>562.798</v>
      </c>
      <c r="L1252" s="6">
        <v>640.1</v>
      </c>
      <c r="M1252" s="23">
        <f>Таблица1[[#This Row],[Сумма в ценах продажи]]-Таблица1[[#This Row],[Сумма в ценах закупки]]</f>
        <v>77.302000000000021</v>
      </c>
    </row>
    <row r="1253" spans="1:13" hidden="1" x14ac:dyDescent="0.3">
      <c r="A1253" s="16">
        <v>42936</v>
      </c>
      <c r="B1253" t="s">
        <v>9</v>
      </c>
      <c r="C1253" t="s">
        <v>162</v>
      </c>
      <c r="D1253" t="s">
        <v>134</v>
      </c>
      <c r="E1253" t="s">
        <v>164</v>
      </c>
      <c r="F1253" s="7">
        <v>1005244600</v>
      </c>
      <c r="G1253" t="str">
        <f>VLOOKUP(F1253,'группы товаров'!$A$1:$C$88,2,0)</f>
        <v>Кремовые</v>
      </c>
      <c r="H1253" t="str">
        <f>VLOOKUP(Таблица1[[#This Row],[Код товара]],Группа_Товаров,3,0)</f>
        <v>Кремовые</v>
      </c>
      <c r="I1253" t="s">
        <v>8</v>
      </c>
      <c r="J1253">
        <v>1.96</v>
      </c>
      <c r="K1253" s="6">
        <v>561.85400000000004</v>
      </c>
      <c r="L1253" s="6">
        <v>640.1</v>
      </c>
      <c r="M1253" s="23">
        <f>Таблица1[[#This Row],[Сумма в ценах продажи]]-Таблица1[[#This Row],[Сумма в ценах закупки]]</f>
        <v>78.245999999999981</v>
      </c>
    </row>
    <row r="1254" spans="1:13" hidden="1" x14ac:dyDescent="0.3">
      <c r="A1254" s="16">
        <v>42936</v>
      </c>
      <c r="B1254" t="s">
        <v>7</v>
      </c>
      <c r="C1254" t="s">
        <v>133</v>
      </c>
      <c r="D1254" t="s">
        <v>134</v>
      </c>
      <c r="E1254" t="s">
        <v>135</v>
      </c>
      <c r="F1254" s="7">
        <v>5281000</v>
      </c>
      <c r="G1254" t="str">
        <f>VLOOKUP(F1254,'группы товаров'!$A$1:$C$88,2,0)</f>
        <v>Барбасовая</v>
      </c>
      <c r="H1254" t="str">
        <f>VLOOKUP(Таблица1[[#This Row],[Код товара]],Группа_Товаров,3,0)</f>
        <v>Отливная</v>
      </c>
      <c r="I1254" t="s">
        <v>8</v>
      </c>
      <c r="J1254">
        <v>5.5</v>
      </c>
      <c r="K1254" s="6">
        <v>570.9</v>
      </c>
      <c r="L1254" s="6">
        <v>649.22</v>
      </c>
      <c r="M1254" s="23">
        <f>Таблица1[[#This Row],[Сумма в ценах продажи]]-Таблица1[[#This Row],[Сумма в ценах закупки]]</f>
        <v>78.32000000000005</v>
      </c>
    </row>
    <row r="1255" spans="1:13" hidden="1" x14ac:dyDescent="0.3">
      <c r="A1255" s="16">
        <v>42936</v>
      </c>
      <c r="B1255" t="s">
        <v>9</v>
      </c>
      <c r="C1255" t="s">
        <v>446</v>
      </c>
      <c r="D1255" t="s">
        <v>147</v>
      </c>
      <c r="E1255" t="s">
        <v>447</v>
      </c>
      <c r="F1255" s="5">
        <v>580000</v>
      </c>
      <c r="G1255" t="str">
        <f>VLOOKUP(F1255,'группы товаров'!$A$1:$C$88,2,0)</f>
        <v>Вишня</v>
      </c>
      <c r="H1255" t="str">
        <f>VLOOKUP(Таблица1[[#This Row],[Код товара]],Группа_Товаров,3,0)</f>
        <v>Желейные</v>
      </c>
      <c r="I1255" t="s">
        <v>8</v>
      </c>
      <c r="J1255">
        <v>8</v>
      </c>
      <c r="K1255" s="6">
        <v>595.30560000000003</v>
      </c>
      <c r="L1255" s="6">
        <v>673.84</v>
      </c>
      <c r="M1255" s="23">
        <f>Таблица1[[#This Row],[Сумма в ценах продажи]]-Таблица1[[#This Row],[Сумма в ценах закупки]]</f>
        <v>78.534400000000005</v>
      </c>
    </row>
    <row r="1256" spans="1:13" hidden="1" x14ac:dyDescent="0.3">
      <c r="A1256" s="16">
        <v>42936</v>
      </c>
      <c r="B1256" t="s">
        <v>10</v>
      </c>
      <c r="C1256" t="s">
        <v>207</v>
      </c>
      <c r="D1256" t="s">
        <v>208</v>
      </c>
      <c r="E1256" t="s">
        <v>209</v>
      </c>
      <c r="F1256" s="8">
        <v>1500000401</v>
      </c>
      <c r="G1256" t="str">
        <f>VLOOKUP(F1256,'группы товаров'!$A$1:$C$88,2,0)</f>
        <v>Рулет вишня-крем</v>
      </c>
      <c r="H1256" t="str">
        <f>VLOOKUP(Таблица1[[#This Row],[Код товара]],Группа_Товаров,3,0)</f>
        <v>Бисквиты</v>
      </c>
      <c r="I1256" t="s">
        <v>8</v>
      </c>
      <c r="J1256">
        <v>5</v>
      </c>
      <c r="K1256" s="6">
        <v>583.52650000000006</v>
      </c>
      <c r="L1256" s="6">
        <v>665</v>
      </c>
      <c r="M1256" s="23">
        <f>Таблица1[[#This Row],[Сумма в ценах продажи]]-Таблица1[[#This Row],[Сумма в ценах закупки]]</f>
        <v>81.473499999999945</v>
      </c>
    </row>
    <row r="1257" spans="1:13" hidden="1" x14ac:dyDescent="0.3">
      <c r="A1257" s="16">
        <v>42936</v>
      </c>
      <c r="B1257" t="s">
        <v>10</v>
      </c>
      <c r="C1257" t="s">
        <v>220</v>
      </c>
      <c r="D1257" t="s">
        <v>134</v>
      </c>
      <c r="E1257" t="s">
        <v>221</v>
      </c>
      <c r="F1257" s="5">
        <v>1005201500</v>
      </c>
      <c r="G1257" t="str">
        <f>VLOOKUP(F1257,'группы товаров'!$A$1:$C$88,2,0)</f>
        <v xml:space="preserve">крем-сгущенное молоко </v>
      </c>
      <c r="H1257" t="str">
        <f>VLOOKUP(Таблица1[[#This Row],[Код товара]],Группа_Товаров,3,0)</f>
        <v>Вафельные</v>
      </c>
      <c r="I1257" t="s">
        <v>8</v>
      </c>
      <c r="J1257">
        <v>2</v>
      </c>
      <c r="K1257" s="6">
        <v>317.27719999999999</v>
      </c>
      <c r="L1257" s="6">
        <v>400.88</v>
      </c>
      <c r="M1257" s="23">
        <f>Таблица1[[#This Row],[Сумма в ценах продажи]]-Таблица1[[#This Row],[Сумма в ценах закупки]]</f>
        <v>83.602800000000002</v>
      </c>
    </row>
    <row r="1258" spans="1:13" hidden="1" x14ac:dyDescent="0.3">
      <c r="A1258" s="16">
        <v>42936</v>
      </c>
      <c r="B1258" t="s">
        <v>10</v>
      </c>
      <c r="C1258" t="s">
        <v>169</v>
      </c>
      <c r="D1258" t="s">
        <v>156</v>
      </c>
      <c r="E1258" t="s">
        <v>170</v>
      </c>
      <c r="F1258" s="7">
        <v>1005201000</v>
      </c>
      <c r="G1258" t="str">
        <f>VLOOKUP(F1258,'группы товаров'!$A$1:$C$88,2,0)</f>
        <v xml:space="preserve"> крем-шоколад </v>
      </c>
      <c r="H1258" t="str">
        <f>VLOOKUP(Таблица1[[#This Row],[Код товара]],Группа_Товаров,3,0)</f>
        <v>Вафельные</v>
      </c>
      <c r="I1258" t="s">
        <v>8</v>
      </c>
      <c r="J1258">
        <v>2</v>
      </c>
      <c r="K1258" s="6">
        <v>317.26900000000001</v>
      </c>
      <c r="L1258" s="6">
        <v>400.88</v>
      </c>
      <c r="M1258" s="23">
        <f>Таблица1[[#This Row],[Сумма в ценах продажи]]-Таблица1[[#This Row],[Сумма в ценах закупки]]</f>
        <v>83.61099999999999</v>
      </c>
    </row>
    <row r="1259" spans="1:13" hidden="1" x14ac:dyDescent="0.3">
      <c r="A1259" s="16">
        <v>42936</v>
      </c>
      <c r="B1259" t="s">
        <v>9</v>
      </c>
      <c r="C1259" t="s">
        <v>162</v>
      </c>
      <c r="D1259" t="s">
        <v>163</v>
      </c>
      <c r="E1259" t="s">
        <v>164</v>
      </c>
      <c r="F1259" s="7">
        <v>1005274600</v>
      </c>
      <c r="G1259" t="str">
        <f>VLOOKUP(F1259,'группы товаров'!$A$1:$C$88,2,0)</f>
        <v>Какао со сливками</v>
      </c>
      <c r="H1259" t="str">
        <f>VLOOKUP(Таблица1[[#This Row],[Код товара]],Группа_Товаров,3,0)</f>
        <v>Кремовые</v>
      </c>
      <c r="I1259" t="s">
        <v>8</v>
      </c>
      <c r="J1259">
        <v>7</v>
      </c>
      <c r="K1259" s="6">
        <v>684.68400000000008</v>
      </c>
      <c r="L1259" s="6">
        <v>770</v>
      </c>
      <c r="M1259" s="23">
        <f>Таблица1[[#This Row],[Сумма в ценах продажи]]-Таблица1[[#This Row],[Сумма в ценах закупки]]</f>
        <v>85.315999999999917</v>
      </c>
    </row>
    <row r="1260" spans="1:13" hidden="1" x14ac:dyDescent="0.3">
      <c r="A1260" s="16">
        <v>42936</v>
      </c>
      <c r="B1260" t="s">
        <v>10</v>
      </c>
      <c r="C1260" t="s">
        <v>144</v>
      </c>
      <c r="D1260" t="s">
        <v>134</v>
      </c>
      <c r="E1260" t="s">
        <v>145</v>
      </c>
      <c r="F1260" s="7">
        <v>1005274000</v>
      </c>
      <c r="G1260" t="str">
        <f>VLOOKUP(F1260,'группы товаров'!$A$1:$C$88,2,0)</f>
        <v>Ванильные</v>
      </c>
      <c r="H1260" t="str">
        <f>VLOOKUP(Таблица1[[#This Row],[Код товара]],Группа_Товаров,3,0)</f>
        <v>Кремовые</v>
      </c>
      <c r="I1260" t="s">
        <v>8</v>
      </c>
      <c r="J1260">
        <v>8</v>
      </c>
      <c r="K1260" s="6">
        <v>427.23200000000003</v>
      </c>
      <c r="L1260" s="6">
        <v>515.20000000000005</v>
      </c>
      <c r="M1260" s="23">
        <f>Таблица1[[#This Row],[Сумма в ценах продажи]]-Таблица1[[#This Row],[Сумма в ценах закупки]]</f>
        <v>87.968000000000018</v>
      </c>
    </row>
    <row r="1261" spans="1:13" hidden="1" x14ac:dyDescent="0.3">
      <c r="A1261" s="16">
        <v>42936</v>
      </c>
      <c r="B1261" t="s">
        <v>24</v>
      </c>
      <c r="C1261" t="s">
        <v>212</v>
      </c>
      <c r="D1261" t="s">
        <v>156</v>
      </c>
      <c r="E1261" t="s">
        <v>213</v>
      </c>
      <c r="F1261" s="7">
        <v>1005244600</v>
      </c>
      <c r="G1261" t="str">
        <f>VLOOKUP(F1261,'группы товаров'!$A$1:$C$88,2,0)</f>
        <v>Кремовые</v>
      </c>
      <c r="H1261" t="str">
        <f>VLOOKUP(Таблица1[[#This Row],[Код товара]],Группа_Товаров,3,0)</f>
        <v>Кремовые</v>
      </c>
      <c r="I1261" t="s">
        <v>8</v>
      </c>
      <c r="J1261">
        <v>5</v>
      </c>
      <c r="K1261" s="6">
        <v>395.9</v>
      </c>
      <c r="L1261" s="6">
        <v>486.8</v>
      </c>
      <c r="M1261" s="23">
        <f>Таблица1[[#This Row],[Сумма в ценах продажи]]-Таблица1[[#This Row],[Сумма в ценах закупки]]</f>
        <v>90.900000000000034</v>
      </c>
    </row>
    <row r="1262" spans="1:13" hidden="1" x14ac:dyDescent="0.3">
      <c r="A1262" s="16">
        <v>42936</v>
      </c>
      <c r="B1262" t="s">
        <v>17</v>
      </c>
      <c r="C1262" t="s">
        <v>595</v>
      </c>
      <c r="D1262" t="s">
        <v>291</v>
      </c>
      <c r="E1262" t="s">
        <v>596</v>
      </c>
      <c r="F1262" s="7">
        <v>1005300500</v>
      </c>
      <c r="G1262" t="str">
        <f>VLOOKUP(F1262,'группы товаров'!$A$1:$C$88,2,0)</f>
        <v>Рококо</v>
      </c>
      <c r="H1262" t="str">
        <f>VLOOKUP(Таблица1[[#This Row],[Код товара]],Группа_Товаров,3,0)</f>
        <v>Кремовые</v>
      </c>
      <c r="I1262" t="s">
        <v>8</v>
      </c>
      <c r="J1262">
        <v>5</v>
      </c>
      <c r="K1262" s="6">
        <v>395.9</v>
      </c>
      <c r="L1262" s="6">
        <v>486.8</v>
      </c>
      <c r="M1262" s="23">
        <f>Таблица1[[#This Row],[Сумма в ценах продажи]]-Таблица1[[#This Row],[Сумма в ценах закупки]]</f>
        <v>90.900000000000034</v>
      </c>
    </row>
    <row r="1263" spans="1:13" hidden="1" x14ac:dyDescent="0.3">
      <c r="A1263" s="16">
        <v>42936</v>
      </c>
      <c r="B1263" t="s">
        <v>9</v>
      </c>
      <c r="C1263" t="s">
        <v>230</v>
      </c>
      <c r="D1263" t="s">
        <v>147</v>
      </c>
      <c r="E1263" t="s">
        <v>231</v>
      </c>
      <c r="F1263" s="5">
        <v>1005274000</v>
      </c>
      <c r="G1263" t="str">
        <f>VLOOKUP(F1263,'группы товаров'!$A$1:$C$88,2,0)</f>
        <v>Ванильные</v>
      </c>
      <c r="H1263" t="str">
        <f>VLOOKUP(Таблица1[[#This Row],[Код товара]],Группа_Товаров,3,0)</f>
        <v>Кремовые</v>
      </c>
      <c r="I1263" t="s">
        <v>8</v>
      </c>
      <c r="J1263">
        <v>3.5</v>
      </c>
      <c r="K1263" s="6">
        <v>684.38340000000005</v>
      </c>
      <c r="L1263" s="6">
        <v>778.43499999999995</v>
      </c>
      <c r="M1263" s="23">
        <f>Таблица1[[#This Row],[Сумма в ценах продажи]]-Таблица1[[#This Row],[Сумма в ценах закупки]]</f>
        <v>94.051599999999894</v>
      </c>
    </row>
    <row r="1264" spans="1:13" hidden="1" x14ac:dyDescent="0.3">
      <c r="A1264" s="16">
        <v>42936</v>
      </c>
      <c r="B1264" t="s">
        <v>10</v>
      </c>
      <c r="C1264" t="s">
        <v>246</v>
      </c>
      <c r="D1264" t="s">
        <v>156</v>
      </c>
      <c r="E1264" t="s">
        <v>247</v>
      </c>
      <c r="F1264" s="5">
        <v>573100</v>
      </c>
      <c r="G1264" t="str">
        <f>VLOOKUP(F1264,'группы товаров'!$A$1:$C$88,2,0)</f>
        <v xml:space="preserve">Пчелка </v>
      </c>
      <c r="H1264" t="str">
        <f>VLOOKUP(Таблица1[[#This Row],[Код товара]],Группа_Товаров,3,0)</f>
        <v>Желейные</v>
      </c>
      <c r="I1264" t="s">
        <v>8</v>
      </c>
      <c r="J1264">
        <v>5</v>
      </c>
      <c r="K1264" s="6">
        <v>467.4</v>
      </c>
      <c r="L1264" s="6">
        <v>563.5</v>
      </c>
      <c r="M1264" s="23">
        <f>Таблица1[[#This Row],[Сумма в ценах продажи]]-Таблица1[[#This Row],[Сумма в ценах закупки]]</f>
        <v>96.100000000000023</v>
      </c>
    </row>
    <row r="1265" spans="1:13" hidden="1" x14ac:dyDescent="0.3">
      <c r="A1265" s="16">
        <v>42936</v>
      </c>
      <c r="B1265" t="s">
        <v>9</v>
      </c>
      <c r="C1265" t="s">
        <v>210</v>
      </c>
      <c r="D1265" t="s">
        <v>156</v>
      </c>
      <c r="E1265" t="s">
        <v>211</v>
      </c>
      <c r="F1265" s="7">
        <v>170000</v>
      </c>
      <c r="G1265" t="str">
        <f>VLOOKUP(F1265,'группы товаров'!$A$1:$C$88,2,0)</f>
        <v>Лайм</v>
      </c>
      <c r="H1265" t="str">
        <f>VLOOKUP(Таблица1[[#This Row],[Код товара]],Группа_Товаров,3,0)</f>
        <v>Желейные</v>
      </c>
      <c r="I1265" t="s">
        <v>8</v>
      </c>
      <c r="J1265">
        <v>8</v>
      </c>
      <c r="K1265" s="6">
        <v>705.56</v>
      </c>
      <c r="L1265" s="6">
        <v>803.2</v>
      </c>
      <c r="M1265" s="23">
        <f>Таблица1[[#This Row],[Сумма в ценах продажи]]-Таблица1[[#This Row],[Сумма в ценах закупки]]</f>
        <v>97.6400000000001</v>
      </c>
    </row>
    <row r="1266" spans="1:13" hidden="1" x14ac:dyDescent="0.3">
      <c r="A1266" s="16">
        <v>42936</v>
      </c>
      <c r="B1266" t="s">
        <v>7</v>
      </c>
      <c r="C1266" t="s">
        <v>160</v>
      </c>
      <c r="D1266" t="s">
        <v>134</v>
      </c>
      <c r="E1266" t="s">
        <v>161</v>
      </c>
      <c r="F1266" s="7">
        <v>1005201500</v>
      </c>
      <c r="G1266" t="str">
        <f>VLOOKUP(F1266,'группы товаров'!$A$1:$C$88,2,0)</f>
        <v xml:space="preserve">крем-сгущенное молоко </v>
      </c>
      <c r="H1266" t="str">
        <f>VLOOKUP(Таблица1[[#This Row],[Код товара]],Группа_Товаров,3,0)</f>
        <v>Вафельные</v>
      </c>
      <c r="I1266" t="s">
        <v>8</v>
      </c>
      <c r="J1266">
        <v>2.198</v>
      </c>
      <c r="K1266" s="6">
        <v>854.55439999999999</v>
      </c>
      <c r="L1266" s="6">
        <v>954.1</v>
      </c>
      <c r="M1266" s="23">
        <f>Таблица1[[#This Row],[Сумма в ценах продажи]]-Таблица1[[#This Row],[Сумма в ценах закупки]]</f>
        <v>99.545600000000036</v>
      </c>
    </row>
    <row r="1267" spans="1:13" hidden="1" x14ac:dyDescent="0.3">
      <c r="A1267" s="16">
        <v>42936</v>
      </c>
      <c r="B1267" t="s">
        <v>9</v>
      </c>
      <c r="C1267" t="s">
        <v>545</v>
      </c>
      <c r="D1267" t="s">
        <v>147</v>
      </c>
      <c r="E1267" t="s">
        <v>546</v>
      </c>
      <c r="F1267" s="7">
        <v>1005040500</v>
      </c>
      <c r="G1267" t="str">
        <f>VLOOKUP(F1267,'группы товаров'!$A$1:$C$88,2,0)</f>
        <v>Пилот</v>
      </c>
      <c r="H1267" t="str">
        <f>VLOOKUP(Таблица1[[#This Row],[Код товара]],Группа_Товаров,3,0)</f>
        <v>Глазированные</v>
      </c>
      <c r="I1267" t="s">
        <v>8</v>
      </c>
      <c r="J1267">
        <v>5.2</v>
      </c>
      <c r="K1267" s="6">
        <v>731.98</v>
      </c>
      <c r="L1267" s="6">
        <v>836</v>
      </c>
      <c r="M1267" s="23">
        <f>Таблица1[[#This Row],[Сумма в ценах продажи]]-Таблица1[[#This Row],[Сумма в ценах закупки]]</f>
        <v>104.01999999999998</v>
      </c>
    </row>
    <row r="1268" spans="1:13" hidden="1" x14ac:dyDescent="0.3">
      <c r="A1268" s="16">
        <v>42936</v>
      </c>
      <c r="B1268" t="s">
        <v>10</v>
      </c>
      <c r="C1268" t="s">
        <v>493</v>
      </c>
      <c r="D1268" t="s">
        <v>147</v>
      </c>
      <c r="E1268" t="s">
        <v>494</v>
      </c>
      <c r="F1268" s="7">
        <v>1005244300</v>
      </c>
      <c r="G1268" t="str">
        <f>VLOOKUP(F1268,'группы товаров'!$A$1:$C$88,2,0)</f>
        <v>Ореховые</v>
      </c>
      <c r="H1268" t="str">
        <f>VLOOKUP(Таблица1[[#This Row],[Код товара]],Группа_Товаров,3,0)</f>
        <v>Кремовые</v>
      </c>
      <c r="I1268" t="s">
        <v>8</v>
      </c>
      <c r="J1268">
        <v>5</v>
      </c>
      <c r="K1268" s="6">
        <v>348.61150000000004</v>
      </c>
      <c r="L1268" s="6">
        <v>454.5</v>
      </c>
      <c r="M1268" s="23">
        <f>Таблица1[[#This Row],[Сумма в ценах продажи]]-Таблица1[[#This Row],[Сумма в ценах закупки]]</f>
        <v>105.88849999999996</v>
      </c>
    </row>
    <row r="1269" spans="1:13" hidden="1" x14ac:dyDescent="0.3">
      <c r="A1269" s="16">
        <v>42936</v>
      </c>
      <c r="B1269" t="s">
        <v>24</v>
      </c>
      <c r="C1269" t="s">
        <v>175</v>
      </c>
      <c r="D1269" t="s">
        <v>134</v>
      </c>
      <c r="E1269" t="s">
        <v>176</v>
      </c>
      <c r="F1269" s="7">
        <v>1005050200</v>
      </c>
      <c r="G1269" t="str">
        <f>VLOOKUP(F1269,'группы товаров'!$A$1:$C$88,2,0)</f>
        <v>Серебрянный шедевр</v>
      </c>
      <c r="H1269" t="str">
        <f>VLOOKUP(Таблица1[[#This Row],[Код товара]],Группа_Товаров,3,0)</f>
        <v>Помадка</v>
      </c>
      <c r="I1269" t="s">
        <v>8</v>
      </c>
      <c r="J1269">
        <v>5</v>
      </c>
      <c r="K1269" s="6">
        <v>476.976</v>
      </c>
      <c r="L1269" s="6">
        <v>586.54999999999995</v>
      </c>
      <c r="M1269" s="23">
        <f>Таблица1[[#This Row],[Сумма в ценах продажи]]-Таблица1[[#This Row],[Сумма в ценах закупки]]</f>
        <v>109.57399999999996</v>
      </c>
    </row>
    <row r="1270" spans="1:13" hidden="1" x14ac:dyDescent="0.3">
      <c r="A1270" s="16">
        <v>42936</v>
      </c>
      <c r="B1270" t="s">
        <v>10</v>
      </c>
      <c r="C1270" t="s">
        <v>138</v>
      </c>
      <c r="D1270" t="s">
        <v>134</v>
      </c>
      <c r="E1270" t="s">
        <v>139</v>
      </c>
      <c r="F1270" s="7">
        <v>251000</v>
      </c>
      <c r="G1270" t="str">
        <f>VLOOKUP(F1270,'группы товаров'!$A$1:$C$88,2,0)</f>
        <v>Стеклышки микс</v>
      </c>
      <c r="H1270" t="str">
        <f>VLOOKUP(Таблица1[[#This Row],[Код товара]],Группа_Товаров,3,0)</f>
        <v>Отливная</v>
      </c>
      <c r="I1270" t="s">
        <v>8</v>
      </c>
      <c r="J1270">
        <v>10</v>
      </c>
      <c r="K1270" s="6">
        <v>771.04900000000009</v>
      </c>
      <c r="L1270" s="6">
        <v>881.3</v>
      </c>
      <c r="M1270" s="23">
        <f>Таблица1[[#This Row],[Сумма в ценах продажи]]-Таблица1[[#This Row],[Сумма в ценах закупки]]</f>
        <v>110.25099999999986</v>
      </c>
    </row>
    <row r="1271" spans="1:13" hidden="1" x14ac:dyDescent="0.3">
      <c r="A1271" s="16">
        <v>42936</v>
      </c>
      <c r="B1271" t="s">
        <v>9</v>
      </c>
      <c r="C1271" t="s">
        <v>448</v>
      </c>
      <c r="D1271" t="s">
        <v>147</v>
      </c>
      <c r="E1271" t="s">
        <v>449</v>
      </c>
      <c r="F1271" s="7">
        <v>5281000</v>
      </c>
      <c r="G1271" t="str">
        <f>VLOOKUP(F1271,'группы товаров'!$A$1:$C$88,2,0)</f>
        <v>Барбасовая</v>
      </c>
      <c r="H1271" t="str">
        <f>VLOOKUP(Таблица1[[#This Row],[Код товара]],Группа_Товаров,3,0)</f>
        <v>Отливная</v>
      </c>
      <c r="I1271" t="s">
        <v>8</v>
      </c>
      <c r="J1271">
        <v>2.58</v>
      </c>
      <c r="K1271" s="6">
        <v>789.69299999999998</v>
      </c>
      <c r="L1271" s="6">
        <v>900.5</v>
      </c>
      <c r="M1271" s="23">
        <f>Таблица1[[#This Row],[Сумма в ценах продажи]]-Таблица1[[#This Row],[Сумма в ценах закупки]]</f>
        <v>110.80700000000002</v>
      </c>
    </row>
    <row r="1272" spans="1:13" hidden="1" x14ac:dyDescent="0.3">
      <c r="A1272" s="16">
        <v>42936</v>
      </c>
      <c r="B1272" t="s">
        <v>10</v>
      </c>
      <c r="C1272" t="s">
        <v>454</v>
      </c>
      <c r="D1272" t="s">
        <v>147</v>
      </c>
      <c r="E1272" t="s">
        <v>455</v>
      </c>
      <c r="F1272" s="5">
        <v>1005030501</v>
      </c>
      <c r="G1272" t="str">
        <f>VLOOKUP(F1272,'группы товаров'!$A$1:$C$88,2,0)</f>
        <v>Орешек</v>
      </c>
      <c r="H1272" t="str">
        <f>VLOOKUP(Таблица1[[#This Row],[Код товара]],Группа_Товаров,3,0)</f>
        <v>Глазированные</v>
      </c>
      <c r="I1272" t="s">
        <v>8</v>
      </c>
      <c r="J1272">
        <v>8.4</v>
      </c>
      <c r="K1272" s="6">
        <v>841.26</v>
      </c>
      <c r="L1272" s="6">
        <v>953.96</v>
      </c>
      <c r="M1272" s="23">
        <f>Таблица1[[#This Row],[Сумма в ценах продажи]]-Таблица1[[#This Row],[Сумма в ценах закупки]]</f>
        <v>112.70000000000005</v>
      </c>
    </row>
    <row r="1273" spans="1:13" hidden="1" x14ac:dyDescent="0.3">
      <c r="A1273" s="16">
        <v>42936</v>
      </c>
      <c r="B1273" t="s">
        <v>9</v>
      </c>
      <c r="C1273" t="s">
        <v>390</v>
      </c>
      <c r="D1273" t="s">
        <v>147</v>
      </c>
      <c r="E1273" t="s">
        <v>391</v>
      </c>
      <c r="F1273" s="7">
        <v>1005051500</v>
      </c>
      <c r="G1273" t="str">
        <f>VLOOKUP(F1273,'группы товаров'!$A$1:$C$88,2,0)</f>
        <v>Ароматный банан</v>
      </c>
      <c r="H1273" t="str">
        <f>VLOOKUP(Таблица1[[#This Row],[Код товара]],Группа_Товаров,3,0)</f>
        <v>Помадка</v>
      </c>
      <c r="I1273" t="s">
        <v>8</v>
      </c>
      <c r="J1273">
        <v>2.198</v>
      </c>
      <c r="K1273" s="6">
        <v>854.55439999999999</v>
      </c>
      <c r="L1273" s="6">
        <v>972.02</v>
      </c>
      <c r="M1273" s="23">
        <f>Таблица1[[#This Row],[Сумма в ценах продажи]]-Таблица1[[#This Row],[Сумма в ценах закупки]]</f>
        <v>117.46559999999999</v>
      </c>
    </row>
    <row r="1274" spans="1:13" hidden="1" x14ac:dyDescent="0.3">
      <c r="A1274" s="16">
        <v>42936</v>
      </c>
      <c r="B1274" t="s">
        <v>7</v>
      </c>
      <c r="C1274" t="s">
        <v>136</v>
      </c>
      <c r="D1274" t="s">
        <v>131</v>
      </c>
      <c r="E1274" t="s">
        <v>137</v>
      </c>
      <c r="F1274" s="5">
        <v>1005201500</v>
      </c>
      <c r="G1274" t="str">
        <f>VLOOKUP(F1274,'группы товаров'!$A$1:$C$88,2,0)</f>
        <v xml:space="preserve">крем-сгущенное молоко </v>
      </c>
      <c r="H1274" t="str">
        <f>VLOOKUP(Таблица1[[#This Row],[Код товара]],Группа_Товаров,3,0)</f>
        <v>Вафельные</v>
      </c>
      <c r="I1274" t="s">
        <v>8</v>
      </c>
      <c r="J1274">
        <v>4</v>
      </c>
      <c r="K1274" s="6">
        <v>660.78160000000003</v>
      </c>
      <c r="L1274" s="6">
        <v>779.4</v>
      </c>
      <c r="M1274" s="23">
        <f>Таблица1[[#This Row],[Сумма в ценах продажи]]-Таблица1[[#This Row],[Сумма в ценах закупки]]</f>
        <v>118.61839999999995</v>
      </c>
    </row>
    <row r="1275" spans="1:13" hidden="1" x14ac:dyDescent="0.3">
      <c r="A1275" s="16">
        <v>42936</v>
      </c>
      <c r="B1275" t="s">
        <v>9</v>
      </c>
      <c r="C1275" t="s">
        <v>262</v>
      </c>
      <c r="D1275" t="s">
        <v>134</v>
      </c>
      <c r="E1275" t="s">
        <v>263</v>
      </c>
      <c r="F1275" s="7">
        <v>270200</v>
      </c>
      <c r="G1275" t="str">
        <f>VLOOKUP(F1275,'группы товаров'!$A$1:$C$88,2,0)</f>
        <v>Шипучка апельсин</v>
      </c>
      <c r="H1275" t="str">
        <f>VLOOKUP(Таблица1[[#This Row],[Код товара]],Группа_Товаров,3,0)</f>
        <v>Леденцовая</v>
      </c>
      <c r="I1275" t="s">
        <v>8</v>
      </c>
      <c r="J1275">
        <v>5.12</v>
      </c>
      <c r="K1275" s="6">
        <v>518.22720000000004</v>
      </c>
      <c r="L1275" s="6">
        <v>638.72</v>
      </c>
      <c r="M1275" s="23">
        <f>Таблица1[[#This Row],[Сумма в ценах продажи]]-Таблица1[[#This Row],[Сумма в ценах закупки]]</f>
        <v>120.49279999999999</v>
      </c>
    </row>
    <row r="1276" spans="1:13" hidden="1" x14ac:dyDescent="0.3">
      <c r="A1276" s="16">
        <v>42936</v>
      </c>
      <c r="B1276" t="s">
        <v>9</v>
      </c>
      <c r="C1276" t="s">
        <v>260</v>
      </c>
      <c r="D1276" t="s">
        <v>134</v>
      </c>
      <c r="E1276" t="s">
        <v>261</v>
      </c>
      <c r="F1276" s="7">
        <v>20000</v>
      </c>
      <c r="G1276" t="str">
        <f>VLOOKUP(F1276,'группы товаров'!$A$1:$C$88,2,0)</f>
        <v>Карамель барбарис</v>
      </c>
      <c r="H1276" t="str">
        <f>VLOOKUP(Таблица1[[#This Row],[Код товара]],Группа_Товаров,3,0)</f>
        <v>Леденцовая</v>
      </c>
      <c r="I1276" t="s">
        <v>8</v>
      </c>
      <c r="J1276">
        <v>11</v>
      </c>
      <c r="K1276" s="6">
        <v>805.54320000000007</v>
      </c>
      <c r="L1276" s="6">
        <v>930.82</v>
      </c>
      <c r="M1276" s="23">
        <f>Таблица1[[#This Row],[Сумма в ценах продажи]]-Таблица1[[#This Row],[Сумма в ценах закупки]]</f>
        <v>125.27679999999998</v>
      </c>
    </row>
    <row r="1277" spans="1:13" hidden="1" x14ac:dyDescent="0.3">
      <c r="A1277" s="16">
        <v>42936</v>
      </c>
      <c r="B1277" t="s">
        <v>9</v>
      </c>
      <c r="C1277" t="s">
        <v>228</v>
      </c>
      <c r="D1277" t="s">
        <v>134</v>
      </c>
      <c r="E1277" t="s">
        <v>229</v>
      </c>
      <c r="F1277" s="7">
        <v>1005040200</v>
      </c>
      <c r="G1277" t="str">
        <f>VLOOKUP(F1277,'группы товаров'!$A$1:$C$88,2,0)</f>
        <v xml:space="preserve">Южный вечер </v>
      </c>
      <c r="H1277" t="str">
        <f>VLOOKUP(Таблица1[[#This Row],[Код товара]],Группа_Товаров,3,0)</f>
        <v>Глазированные</v>
      </c>
      <c r="I1277" t="s">
        <v>8</v>
      </c>
      <c r="J1277">
        <v>4</v>
      </c>
      <c r="K1277" s="6">
        <v>934.8</v>
      </c>
      <c r="L1277" s="6">
        <v>1063.2</v>
      </c>
      <c r="M1277" s="23">
        <f>Таблица1[[#This Row],[Сумма в ценах продажи]]-Таблица1[[#This Row],[Сумма в ценах закупки]]</f>
        <v>128.40000000000009</v>
      </c>
    </row>
    <row r="1278" spans="1:13" hidden="1" x14ac:dyDescent="0.3">
      <c r="A1278" s="16">
        <v>42936</v>
      </c>
      <c r="B1278" t="s">
        <v>9</v>
      </c>
      <c r="C1278" t="s">
        <v>160</v>
      </c>
      <c r="D1278" t="s">
        <v>134</v>
      </c>
      <c r="E1278" t="s">
        <v>161</v>
      </c>
      <c r="F1278" s="5">
        <v>1005201500</v>
      </c>
      <c r="G1278" t="str">
        <f>VLOOKUP(F1278,'группы товаров'!$A$1:$C$88,2,0)</f>
        <v xml:space="preserve">крем-сгущенное молоко </v>
      </c>
      <c r="H1278" t="str">
        <f>VLOOKUP(Таблица1[[#This Row],[Код товара]],Группа_Товаров,3,0)</f>
        <v>Вафельные</v>
      </c>
      <c r="I1278" t="s">
        <v>8</v>
      </c>
      <c r="J1278">
        <v>4</v>
      </c>
      <c r="K1278" s="6">
        <v>660.78160000000003</v>
      </c>
      <c r="L1278" s="6">
        <v>794.2</v>
      </c>
      <c r="M1278" s="23">
        <f>Таблица1[[#This Row],[Сумма в ценах продажи]]-Таблица1[[#This Row],[Сумма в ценах закупки]]</f>
        <v>133.41840000000002</v>
      </c>
    </row>
    <row r="1279" spans="1:13" hidden="1" x14ac:dyDescent="0.3">
      <c r="A1279" s="16">
        <v>42936</v>
      </c>
      <c r="B1279" t="s">
        <v>7</v>
      </c>
      <c r="C1279" t="s">
        <v>280</v>
      </c>
      <c r="D1279" t="s">
        <v>134</v>
      </c>
      <c r="E1279" t="s">
        <v>281</v>
      </c>
      <c r="F1279" s="7">
        <v>1005201500</v>
      </c>
      <c r="G1279" t="str">
        <f>VLOOKUP(F1279,'группы товаров'!$A$1:$C$88,2,0)</f>
        <v xml:space="preserve">крем-сгущенное молоко </v>
      </c>
      <c r="H1279" t="str">
        <f>VLOOKUP(Таблица1[[#This Row],[Код товара]],Группа_Товаров,3,0)</f>
        <v>Вафельные</v>
      </c>
      <c r="I1279" t="s">
        <v>8</v>
      </c>
      <c r="J1279">
        <v>4.3</v>
      </c>
      <c r="K1279" s="6">
        <v>1144.508</v>
      </c>
      <c r="L1279" s="6">
        <v>1278</v>
      </c>
      <c r="M1279" s="23">
        <f>Таблица1[[#This Row],[Сумма в ценах продажи]]-Таблица1[[#This Row],[Сумма в ценах закупки]]</f>
        <v>133.49199999999996</v>
      </c>
    </row>
    <row r="1280" spans="1:13" hidden="1" x14ac:dyDescent="0.3">
      <c r="A1280" s="16">
        <v>42936</v>
      </c>
      <c r="B1280" t="s">
        <v>9</v>
      </c>
      <c r="C1280" t="s">
        <v>262</v>
      </c>
      <c r="D1280" t="s">
        <v>134</v>
      </c>
      <c r="E1280" t="s">
        <v>263</v>
      </c>
      <c r="F1280" s="7">
        <v>270400</v>
      </c>
      <c r="G1280" t="str">
        <f>VLOOKUP(F1280,'группы товаров'!$A$1:$C$88,2,0)</f>
        <v>Шипучка лимон</v>
      </c>
      <c r="H1280" t="str">
        <f>VLOOKUP(Таблица1[[#This Row],[Код товара]],Группа_Товаров,3,0)</f>
        <v>Леденцовая</v>
      </c>
      <c r="I1280" t="s">
        <v>8</v>
      </c>
      <c r="J1280">
        <v>12</v>
      </c>
      <c r="K1280" s="6">
        <v>984.46559999999999</v>
      </c>
      <c r="L1280" s="6">
        <v>1119.8399999999999</v>
      </c>
      <c r="M1280" s="23">
        <f>Таблица1[[#This Row],[Сумма в ценах продажи]]-Таблица1[[#This Row],[Сумма в ценах закупки]]</f>
        <v>135.37439999999992</v>
      </c>
    </row>
    <row r="1281" spans="1:13" hidden="1" x14ac:dyDescent="0.3">
      <c r="A1281" s="16">
        <v>42936</v>
      </c>
      <c r="B1281" t="s">
        <v>24</v>
      </c>
      <c r="C1281" t="s">
        <v>264</v>
      </c>
      <c r="D1281" t="s">
        <v>134</v>
      </c>
      <c r="E1281" t="s">
        <v>265</v>
      </c>
      <c r="F1281" s="5">
        <v>580000</v>
      </c>
      <c r="G1281" t="str">
        <f>VLOOKUP(F1281,'группы товаров'!$A$1:$C$88,2,0)</f>
        <v>Вишня</v>
      </c>
      <c r="H1281" t="str">
        <f>VLOOKUP(Таблица1[[#This Row],[Код товара]],Группа_Товаров,3,0)</f>
        <v>Желейные</v>
      </c>
      <c r="I1281" t="s">
        <v>8</v>
      </c>
      <c r="J1281">
        <v>8</v>
      </c>
      <c r="K1281" s="6">
        <v>595.30560000000003</v>
      </c>
      <c r="L1281" s="6">
        <v>731.92</v>
      </c>
      <c r="M1281" s="23">
        <f>Таблица1[[#This Row],[Сумма в ценах продажи]]-Таблица1[[#This Row],[Сумма в ценах закупки]]</f>
        <v>136.61439999999993</v>
      </c>
    </row>
    <row r="1282" spans="1:13" hidden="1" x14ac:dyDescent="0.3">
      <c r="A1282" s="16">
        <v>42936</v>
      </c>
      <c r="B1282" t="s">
        <v>9</v>
      </c>
      <c r="C1282" t="s">
        <v>162</v>
      </c>
      <c r="D1282" t="s">
        <v>163</v>
      </c>
      <c r="E1282" t="s">
        <v>164</v>
      </c>
      <c r="F1282" s="5">
        <v>1005030501</v>
      </c>
      <c r="G1282" t="str">
        <f>VLOOKUP(F1282,'группы товаров'!$A$1:$C$88,2,0)</f>
        <v>Орешек</v>
      </c>
      <c r="H1282" t="str">
        <f>VLOOKUP(Таблица1[[#This Row],[Код товара]],Группа_Товаров,3,0)</f>
        <v>Глазированные</v>
      </c>
      <c r="I1282" t="s">
        <v>8</v>
      </c>
      <c r="J1282">
        <v>11.2</v>
      </c>
      <c r="K1282" s="6">
        <v>1121.7077000000002</v>
      </c>
      <c r="L1282" s="6">
        <v>1275.904</v>
      </c>
      <c r="M1282" s="23">
        <f>Таблица1[[#This Row],[Сумма в ценах продажи]]-Таблица1[[#This Row],[Сумма в ценах закупки]]</f>
        <v>154.19629999999984</v>
      </c>
    </row>
    <row r="1283" spans="1:13" hidden="1" x14ac:dyDescent="0.3">
      <c r="A1283" s="16">
        <v>42936</v>
      </c>
      <c r="B1283" t="s">
        <v>12</v>
      </c>
      <c r="C1283" t="s">
        <v>254</v>
      </c>
      <c r="D1283" t="s">
        <v>131</v>
      </c>
      <c r="E1283" t="s">
        <v>255</v>
      </c>
      <c r="F1283" s="7">
        <v>1005274000</v>
      </c>
      <c r="G1283" t="str">
        <f>VLOOKUP(F1283,'группы товаров'!$A$1:$C$88,2,0)</f>
        <v>Ванильные</v>
      </c>
      <c r="H1283" t="str">
        <f>VLOOKUP(Таблица1[[#This Row],[Код товара]],Группа_Товаров,3,0)</f>
        <v>Кремовые</v>
      </c>
      <c r="I1283" t="s">
        <v>8</v>
      </c>
      <c r="J1283">
        <v>5</v>
      </c>
      <c r="K1283" s="6">
        <v>540.85</v>
      </c>
      <c r="L1283" s="6">
        <v>697.8</v>
      </c>
      <c r="M1283" s="23">
        <f>Таблица1[[#This Row],[Сумма в ценах продажи]]-Таблица1[[#This Row],[Сумма в ценах закупки]]</f>
        <v>156.94999999999993</v>
      </c>
    </row>
    <row r="1284" spans="1:13" hidden="1" x14ac:dyDescent="0.3">
      <c r="A1284" s="16">
        <v>42936</v>
      </c>
      <c r="B1284" t="s">
        <v>9</v>
      </c>
      <c r="C1284" t="s">
        <v>254</v>
      </c>
      <c r="D1284" t="s">
        <v>131</v>
      </c>
      <c r="E1284" t="s">
        <v>255</v>
      </c>
      <c r="F1284" s="7">
        <v>5162402</v>
      </c>
      <c r="G1284" t="str">
        <f>VLOOKUP(F1284,'группы товаров'!$A$1:$C$88,2,0)</f>
        <v>Лимонно-апельсиновый</v>
      </c>
      <c r="H1284" t="str">
        <f>VLOOKUP(Таблица1[[#This Row],[Код товара]],Группа_Товаров,3,0)</f>
        <v>Отливная</v>
      </c>
      <c r="I1284" t="s">
        <v>8</v>
      </c>
      <c r="J1284">
        <v>24</v>
      </c>
      <c r="K1284" s="6">
        <v>1281.9888000000001</v>
      </c>
      <c r="L1284" s="6">
        <v>1452.72</v>
      </c>
      <c r="M1284" s="23">
        <f>Таблица1[[#This Row],[Сумма в ценах продажи]]-Таблица1[[#This Row],[Сумма в ценах закупки]]</f>
        <v>170.73119999999994</v>
      </c>
    </row>
    <row r="1285" spans="1:13" hidden="1" x14ac:dyDescent="0.3">
      <c r="A1285" s="16">
        <v>42936</v>
      </c>
      <c r="B1285" t="s">
        <v>7</v>
      </c>
      <c r="C1285" t="s">
        <v>226</v>
      </c>
      <c r="D1285" t="s">
        <v>134</v>
      </c>
      <c r="E1285" t="s">
        <v>227</v>
      </c>
      <c r="F1285" s="7">
        <v>1005244600</v>
      </c>
      <c r="G1285" t="str">
        <f>VLOOKUP(F1285,'группы товаров'!$A$1:$C$88,2,0)</f>
        <v>Кремовые</v>
      </c>
      <c r="H1285" t="str">
        <f>VLOOKUP(Таблица1[[#This Row],[Код товара]],Группа_Товаров,3,0)</f>
        <v>Кремовые</v>
      </c>
      <c r="I1285" t="s">
        <v>8</v>
      </c>
      <c r="J1285">
        <v>2.6880000000000002</v>
      </c>
      <c r="K1285" s="6">
        <v>290.62880000000001</v>
      </c>
      <c r="L1285" s="6">
        <v>468.16</v>
      </c>
      <c r="M1285" s="23">
        <f>Таблица1[[#This Row],[Сумма в ценах продажи]]-Таблица1[[#This Row],[Сумма в ценах закупки]]</f>
        <v>177.53120000000001</v>
      </c>
    </row>
    <row r="1286" spans="1:13" hidden="1" x14ac:dyDescent="0.3">
      <c r="A1286" s="16">
        <v>42936</v>
      </c>
      <c r="B1286" t="s">
        <v>10</v>
      </c>
      <c r="C1286" t="s">
        <v>130</v>
      </c>
      <c r="D1286" t="s">
        <v>131</v>
      </c>
      <c r="E1286" t="s">
        <v>132</v>
      </c>
      <c r="F1286" s="7">
        <v>270300</v>
      </c>
      <c r="G1286" t="str">
        <f>VLOOKUP(F1286,'группы товаров'!$A$1:$C$88,2,0)</f>
        <v xml:space="preserve">Шипучка лимонад </v>
      </c>
      <c r="H1286" t="str">
        <f>VLOOKUP(Таблица1[[#This Row],[Код товара]],Группа_Товаров,3,0)</f>
        <v>Леденцовая</v>
      </c>
      <c r="I1286" t="s">
        <v>8</v>
      </c>
      <c r="J1286">
        <v>14</v>
      </c>
      <c r="K1286" s="6">
        <v>1335.4553000000001</v>
      </c>
      <c r="L1286" s="6">
        <v>1515.06</v>
      </c>
      <c r="M1286" s="23">
        <f>Таблица1[[#This Row],[Сумма в ценах продажи]]-Таблица1[[#This Row],[Сумма в ценах закупки]]</f>
        <v>179.60469999999987</v>
      </c>
    </row>
    <row r="1287" spans="1:13" hidden="1" x14ac:dyDescent="0.3">
      <c r="A1287" s="16">
        <v>42936</v>
      </c>
      <c r="B1287" t="s">
        <v>10</v>
      </c>
      <c r="C1287" t="s">
        <v>282</v>
      </c>
      <c r="D1287" t="s">
        <v>134</v>
      </c>
      <c r="E1287" t="s">
        <v>283</v>
      </c>
      <c r="F1287" s="5">
        <v>280500</v>
      </c>
      <c r="G1287" t="str">
        <f>VLOOKUP(F1287,'группы товаров'!$A$1:$C$88,2,0)</f>
        <v>Шипучка микс</v>
      </c>
      <c r="H1287" t="str">
        <f>VLOOKUP(Таблица1[[#This Row],[Код товара]],Группа_Товаров,3,0)</f>
        <v>Леденцовая</v>
      </c>
      <c r="I1287" t="s">
        <v>8</v>
      </c>
      <c r="J1287">
        <v>17</v>
      </c>
      <c r="K1287" s="6">
        <v>1328.8239000000001</v>
      </c>
      <c r="L1287" s="6">
        <v>1515.01</v>
      </c>
      <c r="M1287" s="23">
        <f>Таблица1[[#This Row],[Сумма в ценах продажи]]-Таблица1[[#This Row],[Сумма в ценах закупки]]</f>
        <v>186.1860999999999</v>
      </c>
    </row>
    <row r="1288" spans="1:13" hidden="1" x14ac:dyDescent="0.3">
      <c r="A1288" s="16">
        <v>42936</v>
      </c>
      <c r="B1288" t="s">
        <v>9</v>
      </c>
      <c r="C1288" t="s">
        <v>224</v>
      </c>
      <c r="D1288" t="s">
        <v>134</v>
      </c>
      <c r="E1288" t="s">
        <v>225</v>
      </c>
      <c r="F1288" s="7">
        <v>1005030501</v>
      </c>
      <c r="G1288" t="str">
        <f>VLOOKUP(F1288,'группы товаров'!$A$1:$C$88,2,0)</f>
        <v>Орешек</v>
      </c>
      <c r="H1288" t="str">
        <f>VLOOKUP(Таблица1[[#This Row],[Код товара]],Группа_Товаров,3,0)</f>
        <v>Глазированные</v>
      </c>
      <c r="I1288" t="s">
        <v>8</v>
      </c>
      <c r="J1288">
        <v>4.6950000000000003</v>
      </c>
      <c r="K1288" s="6">
        <v>1545.2940000000001</v>
      </c>
      <c r="L1288" s="6">
        <v>1757.7</v>
      </c>
      <c r="M1288" s="23">
        <f>Таблица1[[#This Row],[Сумма в ценах продажи]]-Таблица1[[#This Row],[Сумма в ценах закупки]]</f>
        <v>212.40599999999995</v>
      </c>
    </row>
    <row r="1289" spans="1:13" hidden="1" x14ac:dyDescent="0.3">
      <c r="A1289" s="16">
        <v>42936</v>
      </c>
      <c r="B1289" t="s">
        <v>9</v>
      </c>
      <c r="C1289" t="s">
        <v>133</v>
      </c>
      <c r="D1289" t="s">
        <v>134</v>
      </c>
      <c r="E1289" t="s">
        <v>135</v>
      </c>
      <c r="F1289" s="5">
        <v>1005201100</v>
      </c>
      <c r="G1289" t="str">
        <f>VLOOKUP(F1289,'группы товаров'!$A$1:$C$88,2,0)</f>
        <v xml:space="preserve">крем-орех </v>
      </c>
      <c r="H1289" t="str">
        <f>VLOOKUP(Таблица1[[#This Row],[Код товара]],Группа_Товаров,3,0)</f>
        <v>Вафельные</v>
      </c>
      <c r="I1289" t="s">
        <v>8</v>
      </c>
      <c r="J1289">
        <v>6</v>
      </c>
      <c r="K1289" s="6">
        <v>972.9162</v>
      </c>
      <c r="L1289" s="6">
        <v>1191.3</v>
      </c>
      <c r="M1289" s="23">
        <f>Таблица1[[#This Row],[Сумма в ценах продажи]]-Таблица1[[#This Row],[Сумма в ценах закупки]]</f>
        <v>218.38379999999995</v>
      </c>
    </row>
    <row r="1290" spans="1:13" hidden="1" x14ac:dyDescent="0.3">
      <c r="A1290" s="16">
        <v>42936</v>
      </c>
      <c r="B1290" t="s">
        <v>9</v>
      </c>
      <c r="C1290" t="s">
        <v>315</v>
      </c>
      <c r="D1290" t="s">
        <v>147</v>
      </c>
      <c r="E1290" t="s">
        <v>316</v>
      </c>
      <c r="F1290" s="7">
        <v>1005274000</v>
      </c>
      <c r="G1290" t="str">
        <f>VLOOKUP(F1290,'группы товаров'!$A$1:$C$88,2,0)</f>
        <v>Ванильные</v>
      </c>
      <c r="H1290" t="str">
        <f>VLOOKUP(Таблица1[[#This Row],[Код товара]],Группа_Товаров,3,0)</f>
        <v>Кремовые</v>
      </c>
      <c r="I1290" t="s">
        <v>8</v>
      </c>
      <c r="J1290">
        <v>6.45</v>
      </c>
      <c r="K1290" s="6">
        <v>1716.7620000000002</v>
      </c>
      <c r="L1290" s="6">
        <v>1943.7</v>
      </c>
      <c r="M1290" s="23">
        <f>Таблица1[[#This Row],[Сумма в ценах продажи]]-Таблица1[[#This Row],[Сумма в ценах закупки]]</f>
        <v>226.93799999999987</v>
      </c>
    </row>
    <row r="1291" spans="1:13" hidden="1" x14ac:dyDescent="0.3">
      <c r="A1291" s="16">
        <v>42936</v>
      </c>
      <c r="B1291" t="s">
        <v>10</v>
      </c>
      <c r="C1291" t="s">
        <v>571</v>
      </c>
      <c r="D1291" t="s">
        <v>147</v>
      </c>
      <c r="E1291" t="s">
        <v>572</v>
      </c>
      <c r="F1291" s="5">
        <v>573100</v>
      </c>
      <c r="G1291" t="str">
        <f>VLOOKUP(F1291,'группы товаров'!$A$1:$C$88,2,0)</f>
        <v xml:space="preserve">Пчелка </v>
      </c>
      <c r="H1291" t="str">
        <f>VLOOKUP(Таблица1[[#This Row],[Код товара]],Группа_Товаров,3,0)</f>
        <v>Желейные</v>
      </c>
      <c r="I1291" t="s">
        <v>8</v>
      </c>
      <c r="J1291">
        <v>20</v>
      </c>
      <c r="K1291" s="6">
        <v>1869.6</v>
      </c>
      <c r="L1291" s="6">
        <v>2106.6</v>
      </c>
      <c r="M1291" s="23">
        <f>Таблица1[[#This Row],[Сумма в ценах продажи]]-Таблица1[[#This Row],[Сумма в ценах закупки]]</f>
        <v>237</v>
      </c>
    </row>
    <row r="1292" spans="1:13" hidden="1" x14ac:dyDescent="0.3">
      <c r="A1292" s="16">
        <v>42936</v>
      </c>
      <c r="B1292" t="s">
        <v>9</v>
      </c>
      <c r="C1292" t="s">
        <v>142</v>
      </c>
      <c r="D1292" t="s">
        <v>134</v>
      </c>
      <c r="E1292" t="s">
        <v>143</v>
      </c>
      <c r="F1292" s="5">
        <v>1005040200</v>
      </c>
      <c r="G1292" t="str">
        <f>VLOOKUP(F1292,'группы товаров'!$A$1:$C$88,2,0)</f>
        <v xml:space="preserve">Южный вечер </v>
      </c>
      <c r="H1292" t="str">
        <f>VLOOKUP(Таблица1[[#This Row],[Код товара]],Группа_Товаров,3,0)</f>
        <v>Глазированные</v>
      </c>
      <c r="I1292" t="s">
        <v>8</v>
      </c>
      <c r="J1292">
        <v>3</v>
      </c>
      <c r="K1292" s="6">
        <v>0</v>
      </c>
      <c r="L1292" s="6">
        <v>244.11</v>
      </c>
      <c r="M1292" s="23">
        <f>Таблица1[[#This Row],[Сумма в ценах продажи]]-Таблица1[[#This Row],[Сумма в ценах закупки]]</f>
        <v>244.11</v>
      </c>
    </row>
    <row r="1293" spans="1:13" hidden="1" x14ac:dyDescent="0.3">
      <c r="A1293" s="16">
        <v>42936</v>
      </c>
      <c r="B1293" t="s">
        <v>10</v>
      </c>
      <c r="C1293" t="s">
        <v>280</v>
      </c>
      <c r="D1293" t="s">
        <v>134</v>
      </c>
      <c r="E1293" t="s">
        <v>281</v>
      </c>
      <c r="F1293" s="7">
        <v>30000</v>
      </c>
      <c r="G1293" t="str">
        <f>VLOOKUP(F1293,'группы товаров'!$A$1:$C$88,2,0)</f>
        <v>Цитрусовая карамель</v>
      </c>
      <c r="H1293" t="str">
        <f>VLOOKUP(Таблица1[[#This Row],[Код товара]],Группа_Товаров,3,0)</f>
        <v>Леденцовая</v>
      </c>
      <c r="I1293" t="s">
        <v>8</v>
      </c>
      <c r="J1293">
        <v>32</v>
      </c>
      <c r="K1293" s="6">
        <v>1709.0136</v>
      </c>
      <c r="L1293" s="6">
        <v>1953.44</v>
      </c>
      <c r="M1293" s="23">
        <f>Таблица1[[#This Row],[Сумма в ценах продажи]]-Таблица1[[#This Row],[Сумма в ценах закупки]]</f>
        <v>244.42640000000006</v>
      </c>
    </row>
    <row r="1294" spans="1:13" hidden="1" x14ac:dyDescent="0.3">
      <c r="A1294" s="16">
        <v>42936</v>
      </c>
      <c r="B1294" t="s">
        <v>9</v>
      </c>
      <c r="C1294" t="s">
        <v>199</v>
      </c>
      <c r="D1294" t="s">
        <v>134</v>
      </c>
      <c r="E1294" t="s">
        <v>200</v>
      </c>
      <c r="F1294" s="7">
        <v>15000</v>
      </c>
      <c r="G1294" t="str">
        <f>VLOOKUP(F1294,'группы товаров'!$A$1:$C$88,2,0)</f>
        <v>Цитрусовый коктейль</v>
      </c>
      <c r="H1294" t="str">
        <f>VLOOKUP(Таблица1[[#This Row],[Код товара]],Группа_Товаров,3,0)</f>
        <v>Отливная</v>
      </c>
      <c r="I1294" t="s">
        <v>8</v>
      </c>
      <c r="J1294">
        <v>30</v>
      </c>
      <c r="K1294" s="6">
        <v>1811.75</v>
      </c>
      <c r="L1294" s="6">
        <v>2061</v>
      </c>
      <c r="M1294" s="23">
        <f>Таблица1[[#This Row],[Сумма в ценах продажи]]-Таблица1[[#This Row],[Сумма в ценах закупки]]</f>
        <v>249.25</v>
      </c>
    </row>
    <row r="1295" spans="1:13" hidden="1" x14ac:dyDescent="0.3">
      <c r="A1295" s="16">
        <v>42936</v>
      </c>
      <c r="B1295" t="s">
        <v>10</v>
      </c>
      <c r="C1295" t="s">
        <v>149</v>
      </c>
      <c r="D1295" t="s">
        <v>134</v>
      </c>
      <c r="E1295" t="s">
        <v>150</v>
      </c>
      <c r="F1295" s="7">
        <v>1005212000</v>
      </c>
      <c r="G1295" t="str">
        <f>VLOOKUP(F1295,'группы товаров'!$A$1:$C$88,2,0)</f>
        <v xml:space="preserve">Знаки Зодиака </v>
      </c>
      <c r="H1295" t="str">
        <f>VLOOKUP(Таблица1[[#This Row],[Код товара]],Группа_Товаров,3,0)</f>
        <v>Вафельные</v>
      </c>
      <c r="I1295" t="s">
        <v>8</v>
      </c>
      <c r="J1295">
        <v>12.76</v>
      </c>
      <c r="K1295" s="6">
        <v>1936.8438000000001</v>
      </c>
      <c r="L1295" s="6">
        <v>2206.1</v>
      </c>
      <c r="M1295" s="23">
        <f>Таблица1[[#This Row],[Сумма в ценах продажи]]-Таблица1[[#This Row],[Сумма в ценах закупки]]</f>
        <v>269.25619999999981</v>
      </c>
    </row>
    <row r="1296" spans="1:13" hidden="1" x14ac:dyDescent="0.3">
      <c r="A1296" s="16">
        <v>42936</v>
      </c>
      <c r="B1296" t="s">
        <v>7</v>
      </c>
      <c r="C1296" t="s">
        <v>282</v>
      </c>
      <c r="D1296" t="s">
        <v>134</v>
      </c>
      <c r="E1296" t="s">
        <v>283</v>
      </c>
      <c r="F1296" s="5">
        <v>1005201500</v>
      </c>
      <c r="G1296" t="str">
        <f>VLOOKUP(F1296,'группы товаров'!$A$1:$C$88,2,0)</f>
        <v xml:space="preserve">крем-сгущенное молоко </v>
      </c>
      <c r="H1296" t="str">
        <f>VLOOKUP(Таблица1[[#This Row],[Код товара]],Группа_Товаров,3,0)</f>
        <v>Вафельные</v>
      </c>
      <c r="I1296" t="s">
        <v>8</v>
      </c>
      <c r="J1296">
        <v>10</v>
      </c>
      <c r="K1296" s="6">
        <v>1651.9540000000002</v>
      </c>
      <c r="L1296" s="6">
        <v>1948.5</v>
      </c>
      <c r="M1296" s="23">
        <f>Таблица1[[#This Row],[Сумма в ценах продажи]]-Таблица1[[#This Row],[Сумма в ценах закупки]]</f>
        <v>296.54599999999982</v>
      </c>
    </row>
    <row r="1297" spans="1:13" hidden="1" x14ac:dyDescent="0.3">
      <c r="A1297" s="16">
        <v>42936</v>
      </c>
      <c r="B1297" t="s">
        <v>10</v>
      </c>
      <c r="C1297" t="s">
        <v>142</v>
      </c>
      <c r="D1297" t="s">
        <v>134</v>
      </c>
      <c r="E1297" t="s">
        <v>143</v>
      </c>
      <c r="F1297" s="7">
        <v>1005300000</v>
      </c>
      <c r="G1297" t="str">
        <f>VLOOKUP(F1297,'группы товаров'!$A$1:$C$88,2,0)</f>
        <v>Нежные</v>
      </c>
      <c r="H1297" t="str">
        <f>VLOOKUP(Таблица1[[#This Row],[Код товара]],Группа_Товаров,3,0)</f>
        <v>Кремовые</v>
      </c>
      <c r="I1297" t="s">
        <v>8</v>
      </c>
      <c r="J1297">
        <v>24</v>
      </c>
      <c r="K1297" s="6">
        <v>1161.2808</v>
      </c>
      <c r="L1297" s="6">
        <v>1462.8</v>
      </c>
      <c r="M1297" s="23">
        <f>Таблица1[[#This Row],[Сумма в ценах продажи]]-Таблица1[[#This Row],[Сумма в ценах закупки]]</f>
        <v>301.51919999999996</v>
      </c>
    </row>
    <row r="1298" spans="1:13" hidden="1" x14ac:dyDescent="0.3">
      <c r="A1298" s="16">
        <v>42936</v>
      </c>
      <c r="B1298" t="s">
        <v>9</v>
      </c>
      <c r="C1298" t="s">
        <v>254</v>
      </c>
      <c r="D1298" t="s">
        <v>131</v>
      </c>
      <c r="E1298" t="s">
        <v>255</v>
      </c>
      <c r="F1298" s="7">
        <v>1005400001</v>
      </c>
      <c r="G1298" t="str">
        <f>VLOOKUP(F1298,'группы товаров'!$A$1:$C$88,2,0)</f>
        <v>Лесной орех</v>
      </c>
      <c r="H1298" t="str">
        <f>VLOOKUP(Таблица1[[#This Row],[Код товара]],Группа_Товаров,3,0)</f>
        <v>Кремовые</v>
      </c>
      <c r="I1298" t="s">
        <v>8</v>
      </c>
      <c r="J1298">
        <v>6</v>
      </c>
      <c r="K1298" s="6">
        <v>108.39959999999999</v>
      </c>
      <c r="L1298" s="6">
        <v>412.2</v>
      </c>
      <c r="M1298" s="23">
        <f>Таблица1[[#This Row],[Сумма в ценах продажи]]-Таблица1[[#This Row],[Сумма в ценах закупки]]</f>
        <v>303.80039999999997</v>
      </c>
    </row>
    <row r="1299" spans="1:13" hidden="1" x14ac:dyDescent="0.3">
      <c r="A1299" s="16">
        <v>42936</v>
      </c>
      <c r="B1299" t="s">
        <v>10</v>
      </c>
      <c r="C1299" t="s">
        <v>509</v>
      </c>
      <c r="D1299" t="s">
        <v>147</v>
      </c>
      <c r="E1299" t="s">
        <v>510</v>
      </c>
      <c r="F1299" s="5">
        <v>1005040700</v>
      </c>
      <c r="G1299" t="str">
        <f>VLOOKUP(F1299,'группы товаров'!$A$1:$C$88,2,0)</f>
        <v>Буревестник</v>
      </c>
      <c r="H1299" t="str">
        <f>VLOOKUP(Таблица1[[#This Row],[Код товара]],Группа_Товаров,3,0)</f>
        <v>Глазированные</v>
      </c>
      <c r="I1299" t="s">
        <v>8</v>
      </c>
      <c r="J1299">
        <v>30</v>
      </c>
      <c r="K1299" s="6">
        <v>2146.1999999999998</v>
      </c>
      <c r="L1299" s="6">
        <v>2450.4299999999998</v>
      </c>
      <c r="M1299" s="23">
        <f>Таблица1[[#This Row],[Сумма в ценах продажи]]-Таблица1[[#This Row],[Сумма в ценах закупки]]</f>
        <v>304.23</v>
      </c>
    </row>
    <row r="1300" spans="1:13" hidden="1" x14ac:dyDescent="0.3">
      <c r="A1300" s="16">
        <v>42936</v>
      </c>
      <c r="B1300" t="s">
        <v>9</v>
      </c>
      <c r="C1300" t="s">
        <v>210</v>
      </c>
      <c r="D1300" t="s">
        <v>156</v>
      </c>
      <c r="E1300" t="s">
        <v>211</v>
      </c>
      <c r="F1300" s="7">
        <v>252005</v>
      </c>
      <c r="G1300" t="str">
        <f>VLOOKUP(F1300,'группы товаров'!$A$1:$C$88,2,0)</f>
        <v>Кленовая</v>
      </c>
      <c r="H1300" t="str">
        <f>VLOOKUP(Таблица1[[#This Row],[Код товара]],Группа_Товаров,3,0)</f>
        <v>Леденцовая</v>
      </c>
      <c r="I1300" t="s">
        <v>8</v>
      </c>
      <c r="J1300">
        <v>9.0299999999999994</v>
      </c>
      <c r="K1300" s="6">
        <v>2243.4153000000001</v>
      </c>
      <c r="L1300" s="6">
        <v>2551.92</v>
      </c>
      <c r="M1300" s="23">
        <f>Таблица1[[#This Row],[Сумма в ценах продажи]]-Таблица1[[#This Row],[Сумма в ценах закупки]]</f>
        <v>308.50469999999996</v>
      </c>
    </row>
    <row r="1301" spans="1:13" hidden="1" x14ac:dyDescent="0.3">
      <c r="A1301" s="16">
        <v>42936</v>
      </c>
      <c r="B1301" t="s">
        <v>9</v>
      </c>
      <c r="C1301" t="s">
        <v>193</v>
      </c>
      <c r="D1301" t="s">
        <v>134</v>
      </c>
      <c r="E1301" t="s">
        <v>194</v>
      </c>
      <c r="F1301" s="7">
        <v>280500</v>
      </c>
      <c r="G1301" t="str">
        <f>VLOOKUP(F1301,'группы товаров'!$A$1:$C$88,2,0)</f>
        <v>Шипучка микс</v>
      </c>
      <c r="H1301" t="str">
        <f>VLOOKUP(Таблица1[[#This Row],[Код товара]],Группа_Товаров,3,0)</f>
        <v>Леденцовая</v>
      </c>
      <c r="I1301" t="s">
        <v>8</v>
      </c>
      <c r="J1301">
        <v>9.1999999999999993</v>
      </c>
      <c r="K1301" s="6">
        <v>2632.616</v>
      </c>
      <c r="L1301" s="6">
        <v>2994.8</v>
      </c>
      <c r="M1301" s="23">
        <f>Таблица1[[#This Row],[Сумма в ценах продажи]]-Таблица1[[#This Row],[Сумма в ценах закупки]]</f>
        <v>362.1840000000002</v>
      </c>
    </row>
    <row r="1302" spans="1:13" hidden="1" x14ac:dyDescent="0.3">
      <c r="A1302" s="16">
        <v>42936</v>
      </c>
      <c r="B1302" t="s">
        <v>9</v>
      </c>
      <c r="C1302" t="s">
        <v>630</v>
      </c>
      <c r="D1302" t="s">
        <v>147</v>
      </c>
      <c r="E1302" t="s">
        <v>631</v>
      </c>
      <c r="F1302" s="8">
        <v>210200</v>
      </c>
      <c r="G1302" t="str">
        <f>VLOOKUP(F1302,'группы товаров'!$A$1:$C$88,2,0)</f>
        <v>Сливки-клубника</v>
      </c>
      <c r="H1302" t="str">
        <f>VLOOKUP(Таблица1[[#This Row],[Код товара]],Группа_Товаров,3,0)</f>
        <v>Отливная</v>
      </c>
      <c r="I1302" t="s">
        <v>8</v>
      </c>
      <c r="J1302">
        <v>20</v>
      </c>
      <c r="K1302" s="6">
        <v>2193.8000000000002</v>
      </c>
      <c r="L1302" s="6">
        <v>2712.2</v>
      </c>
      <c r="M1302" s="23">
        <f>Таблица1[[#This Row],[Сумма в ценах продажи]]-Таблица1[[#This Row],[Сумма в ценах закупки]]</f>
        <v>518.39999999999964</v>
      </c>
    </row>
    <row r="1303" spans="1:13" hidden="1" x14ac:dyDescent="0.3">
      <c r="A1303" s="16">
        <v>42936</v>
      </c>
      <c r="B1303" t="s">
        <v>9</v>
      </c>
      <c r="C1303" t="s">
        <v>203</v>
      </c>
      <c r="D1303" t="s">
        <v>134</v>
      </c>
      <c r="E1303" t="s">
        <v>204</v>
      </c>
      <c r="F1303" s="7">
        <v>270400</v>
      </c>
      <c r="G1303" t="str">
        <f>VLOOKUP(F1303,'группы товаров'!$A$1:$C$88,2,0)</f>
        <v>Шипучка лимон</v>
      </c>
      <c r="H1303" t="str">
        <f>VLOOKUP(Таблица1[[#This Row],[Код товара]],Группа_Товаров,3,0)</f>
        <v>Леденцовая</v>
      </c>
      <c r="I1303" t="s">
        <v>8</v>
      </c>
      <c r="J1303">
        <v>120</v>
      </c>
      <c r="K1303" s="6">
        <v>6408.48</v>
      </c>
      <c r="L1303" s="6">
        <v>7263.6</v>
      </c>
      <c r="M1303" s="23">
        <f>Таблица1[[#This Row],[Сумма в ценах продажи]]-Таблица1[[#This Row],[Сумма в ценах закупки]]</f>
        <v>855.1200000000008</v>
      </c>
    </row>
    <row r="1304" spans="1:13" hidden="1" x14ac:dyDescent="0.3">
      <c r="A1304" s="16">
        <v>42936</v>
      </c>
      <c r="B1304" t="s">
        <v>10</v>
      </c>
      <c r="C1304" t="s">
        <v>181</v>
      </c>
      <c r="D1304" t="s">
        <v>134</v>
      </c>
      <c r="E1304" t="s">
        <v>182</v>
      </c>
      <c r="F1304" s="5">
        <v>1005040200</v>
      </c>
      <c r="G1304" t="str">
        <f>VLOOKUP(F1304,'группы товаров'!$A$1:$C$88,2,0)</f>
        <v xml:space="preserve">Южный вечер </v>
      </c>
      <c r="H1304" t="str">
        <f>VLOOKUP(Таблица1[[#This Row],[Код товара]],Группа_Товаров,3,0)</f>
        <v>Глазированные</v>
      </c>
      <c r="I1304" t="s">
        <v>8</v>
      </c>
      <c r="J1304">
        <v>18</v>
      </c>
      <c r="K1304" s="6">
        <v>0</v>
      </c>
      <c r="L1304" s="6">
        <v>1460.16</v>
      </c>
      <c r="M1304" s="23">
        <f>Таблица1[[#This Row],[Сумма в ценах продажи]]-Таблица1[[#This Row],[Сумма в ценах закупки]]</f>
        <v>1460.16</v>
      </c>
    </row>
    <row r="1305" spans="1:13" hidden="1" x14ac:dyDescent="0.3">
      <c r="A1305" s="16">
        <v>42936</v>
      </c>
      <c r="B1305" t="s">
        <v>9</v>
      </c>
      <c r="C1305" t="s">
        <v>254</v>
      </c>
      <c r="D1305" t="s">
        <v>131</v>
      </c>
      <c r="E1305" t="s">
        <v>255</v>
      </c>
      <c r="F1305" s="7">
        <v>252005</v>
      </c>
      <c r="G1305" t="str">
        <f>VLOOKUP(F1305,'группы товаров'!$A$1:$C$88,2,0)</f>
        <v>Кленовая</v>
      </c>
      <c r="H1305" t="str">
        <f>VLOOKUP(Таблица1[[#This Row],[Код товара]],Группа_Товаров,3,0)</f>
        <v>Леденцовая</v>
      </c>
      <c r="I1305" t="s">
        <v>8</v>
      </c>
      <c r="J1305">
        <v>82.5</v>
      </c>
      <c r="K1305" s="6">
        <v>11330.514200000001</v>
      </c>
      <c r="L1305" s="6">
        <v>13247.025000000001</v>
      </c>
      <c r="M1305" s="23">
        <f>Таблица1[[#This Row],[Сумма в ценах продажи]]-Таблица1[[#This Row],[Сумма в ценах закупки]]</f>
        <v>1916.5108</v>
      </c>
    </row>
    <row r="1306" spans="1:13" hidden="1" x14ac:dyDescent="0.3">
      <c r="A1306" s="16">
        <v>42935</v>
      </c>
      <c r="B1306" t="s">
        <v>9</v>
      </c>
      <c r="C1306" t="s">
        <v>153</v>
      </c>
      <c r="D1306" t="s">
        <v>134</v>
      </c>
      <c r="E1306" t="s">
        <v>154</v>
      </c>
      <c r="F1306" s="5">
        <v>1005051700</v>
      </c>
      <c r="G1306" t="str">
        <f>VLOOKUP(F1306,'группы товаров'!$A$1:$C$88,2,0)</f>
        <v>Аромат мяты</v>
      </c>
      <c r="H1306" t="str">
        <f>VLOOKUP(Таблица1[[#This Row],[Код товара]],Группа_Товаров,3,0)</f>
        <v>Помадка</v>
      </c>
      <c r="I1306" t="s">
        <v>8</v>
      </c>
      <c r="J1306">
        <v>3.5</v>
      </c>
      <c r="K1306" s="6">
        <v>393.70590000000004</v>
      </c>
      <c r="L1306" s="6">
        <v>398.72</v>
      </c>
      <c r="M1306" s="23">
        <f>Таблица1[[#This Row],[Сумма в ценах продажи]]-Таблица1[[#This Row],[Сумма в ценах закупки]]</f>
        <v>5.0140999999999849</v>
      </c>
    </row>
    <row r="1307" spans="1:13" hidden="1" x14ac:dyDescent="0.3">
      <c r="A1307" s="16">
        <v>42935</v>
      </c>
      <c r="B1307" t="s">
        <v>10</v>
      </c>
      <c r="C1307" t="s">
        <v>238</v>
      </c>
      <c r="D1307" t="s">
        <v>208</v>
      </c>
      <c r="E1307" t="s">
        <v>239</v>
      </c>
      <c r="F1307" s="7">
        <v>170000</v>
      </c>
      <c r="G1307" t="str">
        <f>VLOOKUP(F1307,'группы товаров'!$A$1:$C$88,2,0)</f>
        <v>Лайм</v>
      </c>
      <c r="H1307" t="str">
        <f>VLOOKUP(Таблица1[[#This Row],[Код товара]],Группа_Товаров,3,0)</f>
        <v>Желейные</v>
      </c>
      <c r="I1307" t="s">
        <v>8</v>
      </c>
      <c r="J1307">
        <v>0.46</v>
      </c>
      <c r="K1307" s="6">
        <v>131.63079999999999</v>
      </c>
      <c r="L1307" s="6">
        <v>148.34</v>
      </c>
      <c r="M1307" s="23">
        <f>Таблица1[[#This Row],[Сумма в ценах продажи]]-Таблица1[[#This Row],[Сумма в ценах закупки]]</f>
        <v>16.70920000000001</v>
      </c>
    </row>
    <row r="1308" spans="1:13" hidden="1" x14ac:dyDescent="0.3">
      <c r="A1308" s="16">
        <v>42935</v>
      </c>
      <c r="B1308" t="s">
        <v>9</v>
      </c>
      <c r="C1308" t="s">
        <v>185</v>
      </c>
      <c r="D1308" t="s">
        <v>134</v>
      </c>
      <c r="E1308" t="s">
        <v>186</v>
      </c>
      <c r="F1308" s="7">
        <v>1005274300</v>
      </c>
      <c r="G1308" t="str">
        <f>VLOOKUP(F1308,'группы товаров'!$A$1:$C$88,2,0)</f>
        <v>Миндальные</v>
      </c>
      <c r="H1308" t="str">
        <f>VLOOKUP(Таблица1[[#This Row],[Код товара]],Группа_Товаров,3,0)</f>
        <v>Кремовые</v>
      </c>
      <c r="I1308" t="s">
        <v>8</v>
      </c>
      <c r="J1308">
        <v>1.4</v>
      </c>
      <c r="K1308" s="6">
        <v>136.93680000000001</v>
      </c>
      <c r="L1308" s="6">
        <v>154</v>
      </c>
      <c r="M1308" s="23">
        <f>Таблица1[[#This Row],[Сумма в ценах продажи]]-Таблица1[[#This Row],[Сумма в ценах закупки]]</f>
        <v>17.063199999999995</v>
      </c>
    </row>
    <row r="1309" spans="1:13" hidden="1" x14ac:dyDescent="0.3">
      <c r="A1309" s="16">
        <v>42935</v>
      </c>
      <c r="B1309" t="s">
        <v>7</v>
      </c>
      <c r="C1309" t="s">
        <v>133</v>
      </c>
      <c r="D1309" t="s">
        <v>134</v>
      </c>
      <c r="E1309" t="s">
        <v>135</v>
      </c>
      <c r="F1309" s="7">
        <v>1005244600</v>
      </c>
      <c r="G1309" t="str">
        <f>VLOOKUP(F1309,'группы товаров'!$A$1:$C$88,2,0)</f>
        <v>Кремовые</v>
      </c>
      <c r="H1309" t="str">
        <f>VLOOKUP(Таблица1[[#This Row],[Код товара]],Группа_Товаров,3,0)</f>
        <v>Кремовые</v>
      </c>
      <c r="I1309" t="s">
        <v>8</v>
      </c>
      <c r="J1309">
        <v>2.52</v>
      </c>
      <c r="K1309" s="6">
        <v>206.64</v>
      </c>
      <c r="L1309" s="6">
        <v>231</v>
      </c>
      <c r="M1309" s="23">
        <f>Таблица1[[#This Row],[Сумма в ценах продажи]]-Таблица1[[#This Row],[Сумма в ценах закупки]]</f>
        <v>24.360000000000014</v>
      </c>
    </row>
    <row r="1310" spans="1:13" hidden="1" x14ac:dyDescent="0.3">
      <c r="A1310" s="16">
        <v>42935</v>
      </c>
      <c r="B1310" t="s">
        <v>9</v>
      </c>
      <c r="C1310" t="s">
        <v>301</v>
      </c>
      <c r="D1310" t="s">
        <v>134</v>
      </c>
      <c r="E1310" t="s">
        <v>302</v>
      </c>
      <c r="F1310" s="7">
        <v>1005274300</v>
      </c>
      <c r="G1310" t="str">
        <f>VLOOKUP(F1310,'группы товаров'!$A$1:$C$88,2,0)</f>
        <v>Миндальные</v>
      </c>
      <c r="H1310" t="str">
        <f>VLOOKUP(Таблица1[[#This Row],[Код товара]],Группа_Товаров,3,0)</f>
        <v>Кремовые</v>
      </c>
      <c r="I1310" t="s">
        <v>8</v>
      </c>
      <c r="J1310">
        <v>3.5</v>
      </c>
      <c r="K1310" s="6">
        <v>364.23939999999999</v>
      </c>
      <c r="L1310" s="6">
        <v>398.72</v>
      </c>
      <c r="M1310" s="23">
        <f>Таблица1[[#This Row],[Сумма в ценах продажи]]-Таблица1[[#This Row],[Сумма в ценах закупки]]</f>
        <v>34.480600000000038</v>
      </c>
    </row>
    <row r="1311" spans="1:13" hidden="1" x14ac:dyDescent="0.3">
      <c r="A1311" s="16">
        <v>42935</v>
      </c>
      <c r="B1311" t="s">
        <v>9</v>
      </c>
      <c r="C1311" t="s">
        <v>203</v>
      </c>
      <c r="D1311" t="s">
        <v>134</v>
      </c>
      <c r="E1311" t="s">
        <v>204</v>
      </c>
      <c r="F1311" s="5">
        <v>1005030501</v>
      </c>
      <c r="G1311" t="str">
        <f>VLOOKUP(F1311,'группы товаров'!$A$1:$C$88,2,0)</f>
        <v>Орешек</v>
      </c>
      <c r="H1311" t="str">
        <f>VLOOKUP(Таблица1[[#This Row],[Код товара]],Группа_Товаров,3,0)</f>
        <v>Глазированные</v>
      </c>
      <c r="I1311" t="s">
        <v>8</v>
      </c>
      <c r="J1311">
        <v>2.8</v>
      </c>
      <c r="K1311" s="6">
        <v>280.4477</v>
      </c>
      <c r="L1311" s="6">
        <v>318.976</v>
      </c>
      <c r="M1311" s="23">
        <f>Таблица1[[#This Row],[Сумма в ценах продажи]]-Таблица1[[#This Row],[Сумма в ценах закупки]]</f>
        <v>38.528300000000002</v>
      </c>
    </row>
    <row r="1312" spans="1:13" hidden="1" x14ac:dyDescent="0.3">
      <c r="A1312" s="16">
        <v>42935</v>
      </c>
      <c r="B1312" t="s">
        <v>10</v>
      </c>
      <c r="C1312" t="s">
        <v>138</v>
      </c>
      <c r="D1312" t="s">
        <v>134</v>
      </c>
      <c r="E1312" t="s">
        <v>139</v>
      </c>
      <c r="F1312" s="7">
        <v>1005186300</v>
      </c>
      <c r="G1312" t="str">
        <f>VLOOKUP(F1312,'группы товаров'!$A$1:$C$88,2,0)</f>
        <v>Мини  молоко</v>
      </c>
      <c r="H1312" t="str">
        <f>VLOOKUP(Таблица1[[#This Row],[Код товара]],Группа_Товаров,3,0)</f>
        <v>Вафельные</v>
      </c>
      <c r="I1312" t="s">
        <v>8</v>
      </c>
      <c r="J1312">
        <v>2.9</v>
      </c>
      <c r="K1312" s="6">
        <v>271.06299999999999</v>
      </c>
      <c r="L1312" s="6">
        <v>311.25700000000001</v>
      </c>
      <c r="M1312" s="23">
        <f>Таблица1[[#This Row],[Сумма в ценах продажи]]-Таблица1[[#This Row],[Сумма в ценах закупки]]</f>
        <v>40.194000000000017</v>
      </c>
    </row>
    <row r="1313" spans="1:13" hidden="1" x14ac:dyDescent="0.3">
      <c r="A1313" s="16">
        <v>42935</v>
      </c>
      <c r="B1313" t="s">
        <v>10</v>
      </c>
      <c r="C1313" t="s">
        <v>264</v>
      </c>
      <c r="D1313" t="s">
        <v>134</v>
      </c>
      <c r="E1313" t="s">
        <v>265</v>
      </c>
      <c r="F1313" s="5">
        <v>1005040500</v>
      </c>
      <c r="G1313" t="str">
        <f>VLOOKUP(F1313,'группы товаров'!$A$1:$C$88,2,0)</f>
        <v>Пилот</v>
      </c>
      <c r="H1313" t="str">
        <f>VLOOKUP(Таблица1[[#This Row],[Код товара]],Группа_Товаров,3,0)</f>
        <v>Глазированные</v>
      </c>
      <c r="I1313" t="s">
        <v>8</v>
      </c>
      <c r="J1313">
        <v>3</v>
      </c>
      <c r="K1313" s="6">
        <v>200.14920000000001</v>
      </c>
      <c r="L1313" s="6">
        <v>241.83</v>
      </c>
      <c r="M1313" s="23">
        <f>Таблица1[[#This Row],[Сумма в ценах продажи]]-Таблица1[[#This Row],[Сумма в ценах закупки]]</f>
        <v>41.680800000000005</v>
      </c>
    </row>
    <row r="1314" spans="1:13" hidden="1" x14ac:dyDescent="0.3">
      <c r="A1314" s="16">
        <v>42935</v>
      </c>
      <c r="B1314" t="s">
        <v>7</v>
      </c>
      <c r="C1314" t="s">
        <v>201</v>
      </c>
      <c r="D1314" t="s">
        <v>134</v>
      </c>
      <c r="E1314" t="s">
        <v>202</v>
      </c>
      <c r="F1314" s="7">
        <v>1005244000</v>
      </c>
      <c r="G1314" t="str">
        <f>VLOOKUP(F1314,'группы товаров'!$A$1:$C$88,2,0)</f>
        <v>Кофейные</v>
      </c>
      <c r="H1314" t="str">
        <f>VLOOKUP(Таблица1[[#This Row],[Код товара]],Группа_Товаров,3,0)</f>
        <v>Кремовые</v>
      </c>
      <c r="I1314" t="s">
        <v>8</v>
      </c>
      <c r="J1314">
        <v>1.135</v>
      </c>
      <c r="K1314" s="6">
        <v>393.4325</v>
      </c>
      <c r="L1314" s="6">
        <v>442</v>
      </c>
      <c r="M1314" s="23">
        <f>Таблица1[[#This Row],[Сумма в ценах продажи]]-Таблица1[[#This Row],[Сумма в ценах закупки]]</f>
        <v>48.567499999999995</v>
      </c>
    </row>
    <row r="1315" spans="1:13" hidden="1" x14ac:dyDescent="0.3">
      <c r="A1315" s="16">
        <v>42935</v>
      </c>
      <c r="B1315" t="s">
        <v>10</v>
      </c>
      <c r="C1315" t="s">
        <v>246</v>
      </c>
      <c r="D1315" t="s">
        <v>156</v>
      </c>
      <c r="E1315" t="s">
        <v>247</v>
      </c>
      <c r="F1315" s="7">
        <v>1005212000</v>
      </c>
      <c r="G1315" t="str">
        <f>VLOOKUP(F1315,'группы товаров'!$A$1:$C$88,2,0)</f>
        <v xml:space="preserve">Знаки Зодиака </v>
      </c>
      <c r="H1315" t="str">
        <f>VLOOKUP(Таблица1[[#This Row],[Код товара]],Группа_Товаров,3,0)</f>
        <v>Вафельные</v>
      </c>
      <c r="I1315" t="s">
        <v>8</v>
      </c>
      <c r="J1315">
        <v>8</v>
      </c>
      <c r="K1315" s="6">
        <v>427.23200000000003</v>
      </c>
      <c r="L1315" s="6">
        <v>481.52</v>
      </c>
      <c r="M1315" s="23">
        <f>Таблица1[[#This Row],[Сумма в ценах продажи]]-Таблица1[[#This Row],[Сумма в ценах закупки]]</f>
        <v>54.287999999999954</v>
      </c>
    </row>
    <row r="1316" spans="1:13" hidden="1" x14ac:dyDescent="0.3">
      <c r="A1316" s="16">
        <v>42935</v>
      </c>
      <c r="B1316" t="s">
        <v>9</v>
      </c>
      <c r="C1316" t="s">
        <v>282</v>
      </c>
      <c r="D1316" t="s">
        <v>134</v>
      </c>
      <c r="E1316" t="s">
        <v>283</v>
      </c>
      <c r="F1316" s="7">
        <v>1005300000</v>
      </c>
      <c r="G1316" t="str">
        <f>VLOOKUP(F1316,'группы товаров'!$A$1:$C$88,2,0)</f>
        <v>Нежные</v>
      </c>
      <c r="H1316" t="str">
        <f>VLOOKUP(Таблица1[[#This Row],[Код товара]],Группа_Товаров,3,0)</f>
        <v>Кремовые</v>
      </c>
      <c r="I1316" t="s">
        <v>8</v>
      </c>
      <c r="J1316">
        <v>5</v>
      </c>
      <c r="K1316" s="6">
        <v>395.95</v>
      </c>
      <c r="L1316" s="6">
        <v>450.25</v>
      </c>
      <c r="M1316" s="23">
        <f>Таблица1[[#This Row],[Сумма в ценах продажи]]-Таблица1[[#This Row],[Сумма в ценах закупки]]</f>
        <v>54.300000000000011</v>
      </c>
    </row>
    <row r="1317" spans="1:13" hidden="1" x14ac:dyDescent="0.3">
      <c r="A1317" s="16">
        <v>42935</v>
      </c>
      <c r="B1317" t="s">
        <v>9</v>
      </c>
      <c r="C1317" t="s">
        <v>167</v>
      </c>
      <c r="D1317" t="s">
        <v>134</v>
      </c>
      <c r="E1317" t="s">
        <v>168</v>
      </c>
      <c r="F1317" s="7">
        <v>1005712010</v>
      </c>
      <c r="G1317" t="str">
        <f>VLOOKUP(F1317,'группы товаров'!$A$1:$C$88,2,0)</f>
        <v>Сказочный мишка</v>
      </c>
      <c r="H1317" t="str">
        <f>VLOOKUP(Таблица1[[#This Row],[Код товара]],Группа_Товаров,3,0)</f>
        <v>Глазированные</v>
      </c>
      <c r="I1317" t="s">
        <v>8</v>
      </c>
      <c r="J1317">
        <v>5</v>
      </c>
      <c r="K1317" s="6">
        <v>395.9</v>
      </c>
      <c r="L1317" s="6">
        <v>450.25</v>
      </c>
      <c r="M1317" s="23">
        <f>Таблица1[[#This Row],[Сумма в ценах продажи]]-Таблица1[[#This Row],[Сумма в ценах закупки]]</f>
        <v>54.350000000000023</v>
      </c>
    </row>
    <row r="1318" spans="1:13" hidden="1" x14ac:dyDescent="0.3">
      <c r="A1318" s="16">
        <v>42935</v>
      </c>
      <c r="B1318" t="s">
        <v>10</v>
      </c>
      <c r="C1318" t="s">
        <v>390</v>
      </c>
      <c r="D1318" t="s">
        <v>147</v>
      </c>
      <c r="E1318" t="s">
        <v>391</v>
      </c>
      <c r="F1318" s="5">
        <v>20100</v>
      </c>
      <c r="G1318" t="str">
        <f>VLOOKUP(F1318,'группы товаров'!$A$1:$C$88,2,0)</f>
        <v xml:space="preserve">Карамель дюшес </v>
      </c>
      <c r="H1318" t="str">
        <f>VLOOKUP(Таблица1[[#This Row],[Код товара]],Группа_Товаров,3,0)</f>
        <v>Леденцовая</v>
      </c>
      <c r="I1318" t="s">
        <v>8</v>
      </c>
      <c r="J1318">
        <v>8</v>
      </c>
      <c r="K1318" s="6">
        <v>426.85680000000002</v>
      </c>
      <c r="L1318" s="6">
        <v>481.52</v>
      </c>
      <c r="M1318" s="23">
        <f>Таблица1[[#This Row],[Сумма в ценах продажи]]-Таблица1[[#This Row],[Сумма в ценах закупки]]</f>
        <v>54.663199999999961</v>
      </c>
    </row>
    <row r="1319" spans="1:13" hidden="1" x14ac:dyDescent="0.3">
      <c r="A1319" s="16">
        <v>42935</v>
      </c>
      <c r="B1319" t="s">
        <v>7</v>
      </c>
      <c r="C1319" t="s">
        <v>678</v>
      </c>
      <c r="D1319" t="s">
        <v>147</v>
      </c>
      <c r="E1319" t="s">
        <v>679</v>
      </c>
      <c r="F1319" s="7">
        <v>260100</v>
      </c>
      <c r="G1319" t="str">
        <f>VLOOKUP(F1319,'группы товаров'!$A$1:$C$88,2,0)</f>
        <v xml:space="preserve">Банан-вишня </v>
      </c>
      <c r="H1319" t="str">
        <f>VLOOKUP(Таблица1[[#This Row],[Код товара]],Группа_Товаров,3,0)</f>
        <v>Отливная</v>
      </c>
      <c r="I1319" t="s">
        <v>8</v>
      </c>
      <c r="J1319">
        <v>5</v>
      </c>
      <c r="K1319" s="6">
        <v>389.41550000000001</v>
      </c>
      <c r="L1319" s="6">
        <v>444.8</v>
      </c>
      <c r="M1319" s="23">
        <f>Таблица1[[#This Row],[Сумма в ценах продажи]]-Таблица1[[#This Row],[Сумма в ценах закупки]]</f>
        <v>55.384500000000003</v>
      </c>
    </row>
    <row r="1320" spans="1:13" hidden="1" x14ac:dyDescent="0.3">
      <c r="A1320" s="16">
        <v>42935</v>
      </c>
      <c r="B1320" t="s">
        <v>7</v>
      </c>
      <c r="C1320" t="s">
        <v>130</v>
      </c>
      <c r="D1320" t="s">
        <v>131</v>
      </c>
      <c r="E1320" t="s">
        <v>132</v>
      </c>
      <c r="F1320" s="5">
        <v>1005244000</v>
      </c>
      <c r="G1320" t="str">
        <f>VLOOKUP(F1320,'группы товаров'!$A$1:$C$88,2,0)</f>
        <v>Кофейные</v>
      </c>
      <c r="H1320" t="str">
        <f>VLOOKUP(Таблица1[[#This Row],[Код товара]],Группа_Товаров,3,0)</f>
        <v>Кремовые</v>
      </c>
      <c r="I1320" t="s">
        <v>8</v>
      </c>
      <c r="J1320">
        <v>2.7</v>
      </c>
      <c r="K1320" s="6">
        <v>481.65300000000002</v>
      </c>
      <c r="L1320" s="6">
        <v>537.70500000000004</v>
      </c>
      <c r="M1320" s="23">
        <f>Таблица1[[#This Row],[Сумма в ценах продажи]]-Таблица1[[#This Row],[Сумма в ценах закупки]]</f>
        <v>56.052000000000021</v>
      </c>
    </row>
    <row r="1321" spans="1:13" hidden="1" x14ac:dyDescent="0.3">
      <c r="A1321" s="16">
        <v>42935</v>
      </c>
      <c r="B1321" t="s">
        <v>10</v>
      </c>
      <c r="C1321" t="s">
        <v>258</v>
      </c>
      <c r="D1321" t="s">
        <v>134</v>
      </c>
      <c r="E1321" t="s">
        <v>259</v>
      </c>
      <c r="F1321" s="7">
        <v>1005274000</v>
      </c>
      <c r="G1321" t="str">
        <f>VLOOKUP(F1321,'группы товаров'!$A$1:$C$88,2,0)</f>
        <v>Ванильные</v>
      </c>
      <c r="H1321" t="str">
        <f>VLOOKUP(Таблица1[[#This Row],[Код товара]],Группа_Товаров,3,0)</f>
        <v>Кремовые</v>
      </c>
      <c r="I1321" t="s">
        <v>8</v>
      </c>
      <c r="J1321">
        <v>3</v>
      </c>
      <c r="K1321" s="6">
        <v>274.89060000000001</v>
      </c>
      <c r="L1321" s="6">
        <v>332.1</v>
      </c>
      <c r="M1321" s="23">
        <f>Таблица1[[#This Row],[Сумма в ценах продажи]]-Таблица1[[#This Row],[Сумма в ценах закупки]]</f>
        <v>57.209400000000016</v>
      </c>
    </row>
    <row r="1322" spans="1:13" hidden="1" x14ac:dyDescent="0.3">
      <c r="A1322" s="16">
        <v>42935</v>
      </c>
      <c r="B1322" t="s">
        <v>9</v>
      </c>
      <c r="C1322" t="s">
        <v>185</v>
      </c>
      <c r="D1322" t="s">
        <v>134</v>
      </c>
      <c r="E1322" t="s">
        <v>186</v>
      </c>
      <c r="F1322" s="7">
        <v>30000</v>
      </c>
      <c r="G1322" t="str">
        <f>VLOOKUP(F1322,'группы товаров'!$A$1:$C$88,2,0)</f>
        <v>Цитрусовая карамель</v>
      </c>
      <c r="H1322" t="str">
        <f>VLOOKUP(Таблица1[[#This Row],[Код товара]],Группа_Товаров,3,0)</f>
        <v>Леденцовая</v>
      </c>
      <c r="I1322" t="s">
        <v>8</v>
      </c>
      <c r="J1322">
        <v>2.56</v>
      </c>
      <c r="K1322" s="6">
        <v>259.11360000000002</v>
      </c>
      <c r="L1322" s="6">
        <v>319.36</v>
      </c>
      <c r="M1322" s="23">
        <f>Таблица1[[#This Row],[Сумма в ценах продажи]]-Таблица1[[#This Row],[Сумма в ценах закупки]]</f>
        <v>60.246399999999994</v>
      </c>
    </row>
    <row r="1323" spans="1:13" hidden="1" x14ac:dyDescent="0.3">
      <c r="A1323" s="16">
        <v>42935</v>
      </c>
      <c r="B1323" t="s">
        <v>10</v>
      </c>
      <c r="C1323" t="s">
        <v>149</v>
      </c>
      <c r="D1323" t="s">
        <v>134</v>
      </c>
      <c r="E1323" t="s">
        <v>150</v>
      </c>
      <c r="F1323" s="7">
        <v>1005186400</v>
      </c>
      <c r="G1323" t="str">
        <f>VLOOKUP(F1323,'группы товаров'!$A$1:$C$88,2,0)</f>
        <v xml:space="preserve">Мини вкус вишни </v>
      </c>
      <c r="H1323" t="str">
        <f>VLOOKUP(Таблица1[[#This Row],[Код товара]],Группа_Товаров,3,0)</f>
        <v>Вафельные</v>
      </c>
      <c r="I1323" t="s">
        <v>8</v>
      </c>
      <c r="J1323">
        <v>3</v>
      </c>
      <c r="K1323" s="6">
        <v>271.07190000000003</v>
      </c>
      <c r="L1323" s="6">
        <v>332.1</v>
      </c>
      <c r="M1323" s="23">
        <f>Таблица1[[#This Row],[Сумма в ценах продажи]]-Таблица1[[#This Row],[Сумма в ценах закупки]]</f>
        <v>61.028099999999995</v>
      </c>
    </row>
    <row r="1324" spans="1:13" hidden="1" x14ac:dyDescent="0.3">
      <c r="A1324" s="16">
        <v>42935</v>
      </c>
      <c r="B1324" t="s">
        <v>9</v>
      </c>
      <c r="C1324" t="s">
        <v>384</v>
      </c>
      <c r="D1324" t="s">
        <v>134</v>
      </c>
      <c r="E1324" t="s">
        <v>385</v>
      </c>
      <c r="F1324" s="7">
        <v>1005186300</v>
      </c>
      <c r="G1324" t="str">
        <f>VLOOKUP(F1324,'группы товаров'!$A$1:$C$88,2,0)</f>
        <v>Мини  молоко</v>
      </c>
      <c r="H1324" t="str">
        <f>VLOOKUP(Таблица1[[#This Row],[Код товара]],Группа_Товаров,3,0)</f>
        <v>Вафельные</v>
      </c>
      <c r="I1324" t="s">
        <v>8</v>
      </c>
      <c r="J1324">
        <v>7.5</v>
      </c>
      <c r="K1324" s="6">
        <v>452.65499999999997</v>
      </c>
      <c r="L1324" s="6">
        <v>515.25</v>
      </c>
      <c r="M1324" s="23">
        <f>Таблица1[[#This Row],[Сумма в ценах продажи]]-Таблица1[[#This Row],[Сумма в ценах закупки]]</f>
        <v>62.595000000000027</v>
      </c>
    </row>
    <row r="1325" spans="1:13" hidden="1" x14ac:dyDescent="0.3">
      <c r="A1325" s="16">
        <v>42935</v>
      </c>
      <c r="B1325" t="s">
        <v>7</v>
      </c>
      <c r="C1325" t="s">
        <v>167</v>
      </c>
      <c r="D1325" t="s">
        <v>134</v>
      </c>
      <c r="E1325" t="s">
        <v>168</v>
      </c>
      <c r="F1325" s="7">
        <v>1005201100</v>
      </c>
      <c r="G1325" t="str">
        <f>VLOOKUP(F1325,'группы товаров'!$A$1:$C$88,2,0)</f>
        <v xml:space="preserve">крем-орех </v>
      </c>
      <c r="H1325" t="str">
        <f>VLOOKUP(Таблица1[[#This Row],[Код товара]],Группа_Товаров,3,0)</f>
        <v>Вафельные</v>
      </c>
      <c r="I1325" t="s">
        <v>8</v>
      </c>
      <c r="J1325">
        <v>2.2999999999999998</v>
      </c>
      <c r="K1325" s="6">
        <v>544.08800000000008</v>
      </c>
      <c r="L1325" s="6">
        <v>607.31500000000005</v>
      </c>
      <c r="M1325" s="23">
        <f>Таблица1[[#This Row],[Сумма в ценах продажи]]-Таблица1[[#This Row],[Сумма в ценах закупки]]</f>
        <v>63.226999999999975</v>
      </c>
    </row>
    <row r="1326" spans="1:13" hidden="1" x14ac:dyDescent="0.3">
      <c r="A1326" s="16">
        <v>42935</v>
      </c>
      <c r="B1326" t="s">
        <v>10</v>
      </c>
      <c r="C1326" t="s">
        <v>149</v>
      </c>
      <c r="D1326" t="s">
        <v>134</v>
      </c>
      <c r="E1326" t="s">
        <v>150</v>
      </c>
      <c r="F1326" s="7">
        <v>260000</v>
      </c>
      <c r="G1326" t="str">
        <f>VLOOKUP(F1326,'группы товаров'!$A$1:$C$88,2,0)</f>
        <v xml:space="preserve">Банан-клубника </v>
      </c>
      <c r="H1326" t="str">
        <f>VLOOKUP(Таблица1[[#This Row],[Код товара]],Группа_Товаров,3,0)</f>
        <v>Отливная</v>
      </c>
      <c r="I1326" t="s">
        <v>8</v>
      </c>
      <c r="J1326">
        <v>1.72</v>
      </c>
      <c r="K1326" s="6">
        <v>457.75620000000004</v>
      </c>
      <c r="L1326" s="6">
        <v>522.02</v>
      </c>
      <c r="M1326" s="23">
        <f>Таблица1[[#This Row],[Сумма в ценах продажи]]-Таблица1[[#This Row],[Сумма в ценах закупки]]</f>
        <v>64.263799999999947</v>
      </c>
    </row>
    <row r="1327" spans="1:13" hidden="1" x14ac:dyDescent="0.3">
      <c r="A1327" s="16">
        <v>42935</v>
      </c>
      <c r="B1327" t="s">
        <v>7</v>
      </c>
      <c r="C1327" t="s">
        <v>144</v>
      </c>
      <c r="D1327" t="s">
        <v>134</v>
      </c>
      <c r="E1327" t="s">
        <v>145</v>
      </c>
      <c r="F1327" s="7">
        <v>170000</v>
      </c>
      <c r="G1327" t="str">
        <f>VLOOKUP(F1327,'группы товаров'!$A$1:$C$88,2,0)</f>
        <v>Лайм</v>
      </c>
      <c r="H1327" t="str">
        <f>VLOOKUP(Таблица1[[#This Row],[Код товара]],Группа_Товаров,3,0)</f>
        <v>Желейные</v>
      </c>
      <c r="I1327" t="s">
        <v>8</v>
      </c>
      <c r="J1327">
        <v>5</v>
      </c>
      <c r="K1327" s="6">
        <v>477</v>
      </c>
      <c r="L1327" s="6">
        <v>542.5</v>
      </c>
      <c r="M1327" s="23">
        <f>Таблица1[[#This Row],[Сумма в ценах продажи]]-Таблица1[[#This Row],[Сумма в ценах закупки]]</f>
        <v>65.5</v>
      </c>
    </row>
    <row r="1328" spans="1:13" hidden="1" x14ac:dyDescent="0.3">
      <c r="A1328" s="16">
        <v>42935</v>
      </c>
      <c r="B1328" t="s">
        <v>7</v>
      </c>
      <c r="C1328" t="s">
        <v>676</v>
      </c>
      <c r="D1328" t="s">
        <v>147</v>
      </c>
      <c r="E1328" t="s">
        <v>677</v>
      </c>
      <c r="F1328" s="7">
        <v>1005244000</v>
      </c>
      <c r="G1328" t="str">
        <f>VLOOKUP(F1328,'группы товаров'!$A$1:$C$88,2,0)</f>
        <v>Кофейные</v>
      </c>
      <c r="H1328" t="str">
        <f>VLOOKUP(Таблица1[[#This Row],[Код товара]],Группа_Товаров,3,0)</f>
        <v>Кремовые</v>
      </c>
      <c r="I1328" t="s">
        <v>8</v>
      </c>
      <c r="J1328">
        <v>2.64</v>
      </c>
      <c r="K1328" s="6">
        <v>480.68880000000001</v>
      </c>
      <c r="L1328" s="6">
        <v>546.84</v>
      </c>
      <c r="M1328" s="23">
        <f>Таблица1[[#This Row],[Сумма в ценах продажи]]-Таблица1[[#This Row],[Сумма в ценах закупки]]</f>
        <v>66.151200000000017</v>
      </c>
    </row>
    <row r="1329" spans="1:13" hidden="1" x14ac:dyDescent="0.3">
      <c r="A1329" s="16">
        <v>42935</v>
      </c>
      <c r="B1329" t="s">
        <v>10</v>
      </c>
      <c r="C1329" t="s">
        <v>418</v>
      </c>
      <c r="D1329" t="s">
        <v>147</v>
      </c>
      <c r="E1329" t="s">
        <v>419</v>
      </c>
      <c r="F1329" s="7">
        <v>20200</v>
      </c>
      <c r="G1329" t="str">
        <f>VLOOKUP(F1329,'группы товаров'!$A$1:$C$88,2,0)</f>
        <v xml:space="preserve">Карамель мята </v>
      </c>
      <c r="H1329" t="str">
        <f>VLOOKUP(Таблица1[[#This Row],[Код товара]],Группа_Товаров,3,0)</f>
        <v>Леденцовая</v>
      </c>
      <c r="I1329" t="s">
        <v>8</v>
      </c>
      <c r="J1329">
        <v>6.8</v>
      </c>
      <c r="K1329" s="6">
        <v>486.47200000000004</v>
      </c>
      <c r="L1329" s="6">
        <v>553.35</v>
      </c>
      <c r="M1329" s="23">
        <f>Таблица1[[#This Row],[Сумма в ценах продажи]]-Таблица1[[#This Row],[Сумма в ценах закупки]]</f>
        <v>66.877999999999986</v>
      </c>
    </row>
    <row r="1330" spans="1:13" hidden="1" x14ac:dyDescent="0.3">
      <c r="A1330" s="16">
        <v>42935</v>
      </c>
      <c r="B1330" t="s">
        <v>10</v>
      </c>
      <c r="C1330" t="s">
        <v>418</v>
      </c>
      <c r="D1330" t="s">
        <v>147</v>
      </c>
      <c r="E1330" t="s">
        <v>419</v>
      </c>
      <c r="F1330" s="5">
        <v>1005201100</v>
      </c>
      <c r="G1330" t="str">
        <f>VLOOKUP(F1330,'группы товаров'!$A$1:$C$88,2,0)</f>
        <v xml:space="preserve">крем-орех </v>
      </c>
      <c r="H1330" t="str">
        <f>VLOOKUP(Таблица1[[#This Row],[Код товара]],Группа_Товаров,3,0)</f>
        <v>Вафельные</v>
      </c>
      <c r="I1330" t="s">
        <v>8</v>
      </c>
      <c r="J1330">
        <v>2</v>
      </c>
      <c r="K1330" s="6">
        <v>324.30540000000002</v>
      </c>
      <c r="L1330" s="6">
        <v>393.38</v>
      </c>
      <c r="M1330" s="23">
        <f>Таблица1[[#This Row],[Сумма в ценах продажи]]-Таблица1[[#This Row],[Сумма в ценах закупки]]</f>
        <v>69.074599999999975</v>
      </c>
    </row>
    <row r="1331" spans="1:13" hidden="1" x14ac:dyDescent="0.3">
      <c r="A1331" s="16">
        <v>42935</v>
      </c>
      <c r="B1331" t="s">
        <v>10</v>
      </c>
      <c r="C1331" t="s">
        <v>624</v>
      </c>
      <c r="D1331" t="s">
        <v>156</v>
      </c>
      <c r="E1331" t="s">
        <v>625</v>
      </c>
      <c r="F1331" s="7">
        <v>1005400001</v>
      </c>
      <c r="G1331" t="str">
        <f>VLOOKUP(F1331,'группы товаров'!$A$1:$C$88,2,0)</f>
        <v>Лесной орех</v>
      </c>
      <c r="H1331" t="str">
        <f>VLOOKUP(Таблица1[[#This Row],[Код товара]],Группа_Товаров,3,0)</f>
        <v>Кремовые</v>
      </c>
      <c r="I1331" t="s">
        <v>8</v>
      </c>
      <c r="J1331">
        <v>1.84</v>
      </c>
      <c r="K1331" s="6">
        <v>525.85120000000006</v>
      </c>
      <c r="L1331" s="6">
        <v>600.41</v>
      </c>
      <c r="M1331" s="23">
        <f>Таблица1[[#This Row],[Сумма в ценах продажи]]-Таблица1[[#This Row],[Сумма в ценах закупки]]</f>
        <v>74.558799999999906</v>
      </c>
    </row>
    <row r="1332" spans="1:13" hidden="1" x14ac:dyDescent="0.3">
      <c r="A1332" s="16">
        <v>42935</v>
      </c>
      <c r="B1332" t="s">
        <v>10</v>
      </c>
      <c r="C1332" t="s">
        <v>140</v>
      </c>
      <c r="D1332" t="s">
        <v>134</v>
      </c>
      <c r="E1332" t="s">
        <v>141</v>
      </c>
      <c r="F1332" s="7">
        <v>20000</v>
      </c>
      <c r="G1332" t="str">
        <f>VLOOKUP(F1332,'группы товаров'!$A$1:$C$88,2,0)</f>
        <v>Карамель барбарис</v>
      </c>
      <c r="H1332" t="str">
        <f>VLOOKUP(Таблица1[[#This Row],[Код товара]],Группа_Товаров,3,0)</f>
        <v>Леденцовая</v>
      </c>
      <c r="I1332" t="s">
        <v>8</v>
      </c>
      <c r="J1332">
        <v>3.5</v>
      </c>
      <c r="K1332" s="6">
        <v>294.05080000000004</v>
      </c>
      <c r="L1332" s="6">
        <v>368.65499999999997</v>
      </c>
      <c r="M1332" s="23">
        <f>Таблица1[[#This Row],[Сумма в ценах продажи]]-Таблица1[[#This Row],[Сумма в ценах закупки]]</f>
        <v>74.604199999999935</v>
      </c>
    </row>
    <row r="1333" spans="1:13" hidden="1" x14ac:dyDescent="0.3">
      <c r="A1333" s="16">
        <v>42935</v>
      </c>
      <c r="B1333" t="s">
        <v>7</v>
      </c>
      <c r="C1333" t="s">
        <v>357</v>
      </c>
      <c r="D1333" t="s">
        <v>147</v>
      </c>
      <c r="E1333" t="s">
        <v>358</v>
      </c>
      <c r="F1333" s="7">
        <v>1005052800</v>
      </c>
      <c r="G1333" t="str">
        <f>VLOOKUP(F1333,'группы товаров'!$A$1:$C$88,2,0)</f>
        <v>Желе барбариса</v>
      </c>
      <c r="H1333" t="str">
        <f>VLOOKUP(Таблица1[[#This Row],[Код товара]],Группа_Товаров,3,0)</f>
        <v>Помадка</v>
      </c>
      <c r="I1333" t="s">
        <v>8</v>
      </c>
      <c r="J1333">
        <v>5</v>
      </c>
      <c r="K1333" s="6">
        <v>582.78650000000005</v>
      </c>
      <c r="L1333" s="6">
        <v>658.75</v>
      </c>
      <c r="M1333" s="23">
        <f>Таблица1[[#This Row],[Сумма в ценах продажи]]-Таблица1[[#This Row],[Сумма в ценах закупки]]</f>
        <v>75.963499999999954</v>
      </c>
    </row>
    <row r="1334" spans="1:13" hidden="1" x14ac:dyDescent="0.3">
      <c r="A1334" s="16">
        <v>42935</v>
      </c>
      <c r="B1334" t="s">
        <v>9</v>
      </c>
      <c r="C1334" t="s">
        <v>248</v>
      </c>
      <c r="D1334" t="s">
        <v>156</v>
      </c>
      <c r="E1334" t="s">
        <v>249</v>
      </c>
      <c r="F1334" s="7">
        <v>5160002</v>
      </c>
      <c r="G1334" t="str">
        <f>VLOOKUP(F1334,'группы товаров'!$A$1:$C$88,2,0)</f>
        <v>Микс</v>
      </c>
      <c r="H1334" t="str">
        <f>VLOOKUP(Таблица1[[#This Row],[Код товара]],Группа_Товаров,3,0)</f>
        <v>Отливная</v>
      </c>
      <c r="I1334" t="s">
        <v>8</v>
      </c>
      <c r="J1334">
        <v>7.56</v>
      </c>
      <c r="K1334" s="6">
        <v>349.64640000000003</v>
      </c>
      <c r="L1334" s="6">
        <v>425.88</v>
      </c>
      <c r="M1334" s="23">
        <f>Таблица1[[#This Row],[Сумма в ценах продажи]]-Таблица1[[#This Row],[Сумма в ценах закупки]]</f>
        <v>76.233599999999967</v>
      </c>
    </row>
    <row r="1335" spans="1:13" hidden="1" x14ac:dyDescent="0.3">
      <c r="A1335" s="16">
        <v>42935</v>
      </c>
      <c r="B1335" t="s">
        <v>10</v>
      </c>
      <c r="C1335" t="s">
        <v>250</v>
      </c>
      <c r="D1335" t="s">
        <v>208</v>
      </c>
      <c r="E1335" t="s">
        <v>251</v>
      </c>
      <c r="F1335" s="5">
        <v>170000</v>
      </c>
      <c r="G1335" t="str">
        <f>VLOOKUP(F1335,'группы товаров'!$A$1:$C$88,2,0)</f>
        <v>Лайм</v>
      </c>
      <c r="H1335" t="str">
        <f>VLOOKUP(Таблица1[[#This Row],[Код товара]],Группа_Товаров,3,0)</f>
        <v>Желейные</v>
      </c>
      <c r="I1335" t="s">
        <v>8</v>
      </c>
      <c r="J1335">
        <v>5</v>
      </c>
      <c r="K1335" s="6">
        <v>363.88150000000002</v>
      </c>
      <c r="L1335" s="6">
        <v>440.65</v>
      </c>
      <c r="M1335" s="23">
        <f>Таблица1[[#This Row],[Сумма в ценах продажи]]-Таблица1[[#This Row],[Сумма в ценах закупки]]</f>
        <v>76.76849999999996</v>
      </c>
    </row>
    <row r="1336" spans="1:13" hidden="1" x14ac:dyDescent="0.3">
      <c r="A1336" s="16">
        <v>42935</v>
      </c>
      <c r="B1336" t="s">
        <v>9</v>
      </c>
      <c r="C1336" t="s">
        <v>666</v>
      </c>
      <c r="D1336" t="s">
        <v>147</v>
      </c>
      <c r="E1336" t="s">
        <v>667</v>
      </c>
      <c r="F1336" s="7">
        <v>1005244300</v>
      </c>
      <c r="G1336" t="str">
        <f>VLOOKUP(F1336,'группы товаров'!$A$1:$C$88,2,0)</f>
        <v>Ореховые</v>
      </c>
      <c r="H1336" t="str">
        <f>VLOOKUP(Таблица1[[#This Row],[Код товара]],Группа_Товаров,3,0)</f>
        <v>Кремовые</v>
      </c>
      <c r="I1336" t="s">
        <v>8</v>
      </c>
      <c r="J1336">
        <v>1.96</v>
      </c>
      <c r="K1336" s="6">
        <v>561.85400000000004</v>
      </c>
      <c r="L1336" s="6">
        <v>640.1</v>
      </c>
      <c r="M1336" s="23">
        <f>Таблица1[[#This Row],[Сумма в ценах продажи]]-Таблица1[[#This Row],[Сумма в ценах закупки]]</f>
        <v>78.245999999999981</v>
      </c>
    </row>
    <row r="1337" spans="1:13" hidden="1" x14ac:dyDescent="0.3">
      <c r="A1337" s="16">
        <v>42935</v>
      </c>
      <c r="B1337" t="s">
        <v>9</v>
      </c>
      <c r="C1337" t="s">
        <v>191</v>
      </c>
      <c r="D1337" t="s">
        <v>156</v>
      </c>
      <c r="E1337" t="s">
        <v>192</v>
      </c>
      <c r="F1337" s="7">
        <v>20000</v>
      </c>
      <c r="G1337" t="str">
        <f>VLOOKUP(F1337,'группы товаров'!$A$1:$C$88,2,0)</f>
        <v>Карамель барбарис</v>
      </c>
      <c r="H1337" t="str">
        <f>VLOOKUP(Таблица1[[#This Row],[Код товара]],Группа_Товаров,3,0)</f>
        <v>Леденцовая</v>
      </c>
      <c r="I1337" t="s">
        <v>8</v>
      </c>
      <c r="J1337">
        <v>5.5</v>
      </c>
      <c r="K1337" s="6">
        <v>570.77240000000006</v>
      </c>
      <c r="L1337" s="6">
        <v>649.22</v>
      </c>
      <c r="M1337" s="23">
        <f>Таблица1[[#This Row],[Сумма в ценах продажи]]-Таблица1[[#This Row],[Сумма в ценах закупки]]</f>
        <v>78.447599999999966</v>
      </c>
    </row>
    <row r="1338" spans="1:13" hidden="1" x14ac:dyDescent="0.3">
      <c r="A1338" s="16">
        <v>42935</v>
      </c>
      <c r="B1338" t="s">
        <v>7</v>
      </c>
      <c r="C1338" t="s">
        <v>472</v>
      </c>
      <c r="D1338" t="s">
        <v>147</v>
      </c>
      <c r="E1338" t="s">
        <v>473</v>
      </c>
      <c r="F1338" s="5">
        <v>580000</v>
      </c>
      <c r="G1338" t="str">
        <f>VLOOKUP(F1338,'группы товаров'!$A$1:$C$88,2,0)</f>
        <v>Вишня</v>
      </c>
      <c r="H1338" t="str">
        <f>VLOOKUP(Таблица1[[#This Row],[Код товара]],Группа_Товаров,3,0)</f>
        <v>Желейные</v>
      </c>
      <c r="I1338" t="s">
        <v>8</v>
      </c>
      <c r="J1338">
        <v>8</v>
      </c>
      <c r="K1338" s="6">
        <v>595.30560000000003</v>
      </c>
      <c r="L1338" s="6">
        <v>673.84</v>
      </c>
      <c r="M1338" s="23">
        <f>Таблица1[[#This Row],[Сумма в ценах продажи]]-Таблица1[[#This Row],[Сумма в ценах закупки]]</f>
        <v>78.534400000000005</v>
      </c>
    </row>
    <row r="1339" spans="1:13" hidden="1" x14ac:dyDescent="0.3">
      <c r="A1339" s="16">
        <v>42935</v>
      </c>
      <c r="B1339" t="s">
        <v>10</v>
      </c>
      <c r="C1339" t="s">
        <v>160</v>
      </c>
      <c r="D1339" t="s">
        <v>134</v>
      </c>
      <c r="E1339" t="s">
        <v>161</v>
      </c>
      <c r="F1339" s="7">
        <v>1005186400</v>
      </c>
      <c r="G1339" t="str">
        <f>VLOOKUP(F1339,'группы товаров'!$A$1:$C$88,2,0)</f>
        <v xml:space="preserve">Мини вкус вишни </v>
      </c>
      <c r="H1339" t="str">
        <f>VLOOKUP(Таблица1[[#This Row],[Код товара]],Группа_Товаров,3,0)</f>
        <v>Вафельные</v>
      </c>
      <c r="I1339" t="s">
        <v>8</v>
      </c>
      <c r="J1339">
        <v>2</v>
      </c>
      <c r="K1339" s="6">
        <v>317.26900000000001</v>
      </c>
      <c r="L1339" s="6">
        <v>400.88</v>
      </c>
      <c r="M1339" s="23">
        <f>Таблица1[[#This Row],[Сумма в ценах продажи]]-Таблица1[[#This Row],[Сумма в ценах закупки]]</f>
        <v>83.61099999999999</v>
      </c>
    </row>
    <row r="1340" spans="1:13" hidden="1" x14ac:dyDescent="0.3">
      <c r="A1340" s="16">
        <v>42935</v>
      </c>
      <c r="B1340" t="s">
        <v>10</v>
      </c>
      <c r="C1340" t="s">
        <v>203</v>
      </c>
      <c r="D1340" t="s">
        <v>134</v>
      </c>
      <c r="E1340" t="s">
        <v>204</v>
      </c>
      <c r="F1340" s="5">
        <v>580000</v>
      </c>
      <c r="G1340" t="str">
        <f>VLOOKUP(F1340,'группы товаров'!$A$1:$C$88,2,0)</f>
        <v>Вишня</v>
      </c>
      <c r="H1340" t="str">
        <f>VLOOKUP(Таблица1[[#This Row],[Код товара]],Группа_Товаров,3,0)</f>
        <v>Желейные</v>
      </c>
      <c r="I1340" t="s">
        <v>8</v>
      </c>
      <c r="J1340">
        <v>8</v>
      </c>
      <c r="K1340" s="6">
        <v>595.30560000000003</v>
      </c>
      <c r="L1340" s="6">
        <v>683.44</v>
      </c>
      <c r="M1340" s="23">
        <f>Таблица1[[#This Row],[Сумма в ценах продажи]]-Таблица1[[#This Row],[Сумма в ценах закупки]]</f>
        <v>88.134400000000028</v>
      </c>
    </row>
    <row r="1341" spans="1:13" hidden="1" x14ac:dyDescent="0.3">
      <c r="A1341" s="16">
        <v>42935</v>
      </c>
      <c r="B1341" t="s">
        <v>10</v>
      </c>
      <c r="C1341" t="s">
        <v>179</v>
      </c>
      <c r="D1341" t="s">
        <v>131</v>
      </c>
      <c r="E1341" t="s">
        <v>180</v>
      </c>
      <c r="F1341" s="7">
        <v>1005040700</v>
      </c>
      <c r="G1341" t="str">
        <f>VLOOKUP(F1341,'группы товаров'!$A$1:$C$88,2,0)</f>
        <v>Буревестник</v>
      </c>
      <c r="H1341" t="str">
        <f>VLOOKUP(Таблица1[[#This Row],[Код товара]],Группа_Товаров,3,0)</f>
        <v>Глазированные</v>
      </c>
      <c r="I1341" t="s">
        <v>8</v>
      </c>
      <c r="J1341">
        <v>2.5</v>
      </c>
      <c r="K1341" s="6">
        <v>278.75900000000001</v>
      </c>
      <c r="L1341" s="6">
        <v>368.02499999999998</v>
      </c>
      <c r="M1341" s="23">
        <f>Таблица1[[#This Row],[Сумма в ценах продажи]]-Таблица1[[#This Row],[Сумма в ценах закупки]]</f>
        <v>89.265999999999963</v>
      </c>
    </row>
    <row r="1342" spans="1:13" hidden="1" x14ac:dyDescent="0.3">
      <c r="A1342" s="16">
        <v>42935</v>
      </c>
      <c r="B1342" t="s">
        <v>9</v>
      </c>
      <c r="C1342" t="s">
        <v>140</v>
      </c>
      <c r="D1342" t="s">
        <v>134</v>
      </c>
      <c r="E1342" t="s">
        <v>141</v>
      </c>
      <c r="F1342" s="8">
        <v>210100</v>
      </c>
      <c r="G1342" t="str">
        <f>VLOOKUP(F1342,'группы товаров'!$A$1:$C$88,2,0)</f>
        <v>Сливки-малина</v>
      </c>
      <c r="H1342" t="str">
        <f>VLOOKUP(Таблица1[[#This Row],[Код товара]],Группа_Товаров,3,0)</f>
        <v>Отливная</v>
      </c>
      <c r="I1342" t="s">
        <v>8</v>
      </c>
      <c r="J1342">
        <v>2.2999999999999998</v>
      </c>
      <c r="K1342" s="6">
        <v>658.21300000000008</v>
      </c>
      <c r="L1342" s="6">
        <v>748.7</v>
      </c>
      <c r="M1342" s="23">
        <f>Таблица1[[#This Row],[Сумма в ценах продажи]]-Таблица1[[#This Row],[Сумма в ценах закупки]]</f>
        <v>90.486999999999966</v>
      </c>
    </row>
    <row r="1343" spans="1:13" hidden="1" x14ac:dyDescent="0.3">
      <c r="A1343" s="16">
        <v>42935</v>
      </c>
      <c r="B1343" t="s">
        <v>7</v>
      </c>
      <c r="C1343" t="s">
        <v>674</v>
      </c>
      <c r="D1343" t="s">
        <v>147</v>
      </c>
      <c r="E1343" t="s">
        <v>675</v>
      </c>
      <c r="F1343" s="7">
        <v>1005274600</v>
      </c>
      <c r="G1343" t="str">
        <f>VLOOKUP(F1343,'группы товаров'!$A$1:$C$88,2,0)</f>
        <v>Какао со сливками</v>
      </c>
      <c r="H1343" t="str">
        <f>VLOOKUP(Таблица1[[#This Row],[Код товара]],Группа_Товаров,3,0)</f>
        <v>Кремовые</v>
      </c>
      <c r="I1343" t="s">
        <v>8</v>
      </c>
      <c r="J1343">
        <v>2.2999999999999998</v>
      </c>
      <c r="K1343" s="6">
        <v>658.18</v>
      </c>
      <c r="L1343" s="6">
        <v>748.7</v>
      </c>
      <c r="M1343" s="23">
        <f>Таблица1[[#This Row],[Сумма в ценах продажи]]-Таблица1[[#This Row],[Сумма в ценах закупки]]</f>
        <v>90.520000000000095</v>
      </c>
    </row>
    <row r="1344" spans="1:13" hidden="1" x14ac:dyDescent="0.3">
      <c r="A1344" s="16">
        <v>42935</v>
      </c>
      <c r="B1344" t="s">
        <v>10</v>
      </c>
      <c r="C1344" t="s">
        <v>142</v>
      </c>
      <c r="D1344" t="s">
        <v>134</v>
      </c>
      <c r="E1344" t="s">
        <v>143</v>
      </c>
      <c r="F1344" s="7">
        <v>1005712305</v>
      </c>
      <c r="G1344" t="str">
        <f>VLOOKUP(F1344,'группы товаров'!$A$1:$C$88,2,0)</f>
        <v>Золотой шедевр</v>
      </c>
      <c r="H1344" t="str">
        <f>VLOOKUP(Таблица1[[#This Row],[Код товара]],Группа_Товаров,3,0)</f>
        <v>Глазированные</v>
      </c>
      <c r="I1344" t="s">
        <v>8</v>
      </c>
      <c r="J1344">
        <v>6.24</v>
      </c>
      <c r="K1344" s="6">
        <v>500.50440000000003</v>
      </c>
      <c r="L1344" s="6">
        <v>592.26</v>
      </c>
      <c r="M1344" s="23">
        <f>Таблица1[[#This Row],[Сумма в ценах продажи]]-Таблица1[[#This Row],[Сумма в ценах закупки]]</f>
        <v>91.755599999999959</v>
      </c>
    </row>
    <row r="1345" spans="1:13" hidden="1" x14ac:dyDescent="0.3">
      <c r="A1345" s="16">
        <v>42935</v>
      </c>
      <c r="B1345" t="s">
        <v>9</v>
      </c>
      <c r="C1345" t="s">
        <v>171</v>
      </c>
      <c r="D1345" t="s">
        <v>131</v>
      </c>
      <c r="E1345" t="s">
        <v>172</v>
      </c>
      <c r="F1345" s="5">
        <v>1005274300</v>
      </c>
      <c r="G1345" t="str">
        <f>VLOOKUP(F1345,'группы товаров'!$A$1:$C$88,2,0)</f>
        <v>Миндальные</v>
      </c>
      <c r="H1345" t="str">
        <f>VLOOKUP(Таблица1[[#This Row],[Код товара]],Группа_Товаров,3,0)</f>
        <v>Кремовые</v>
      </c>
      <c r="I1345" t="s">
        <v>8</v>
      </c>
      <c r="J1345">
        <v>3.5</v>
      </c>
      <c r="K1345" s="6">
        <v>680.29640000000006</v>
      </c>
      <c r="L1345" s="6">
        <v>778.43499999999995</v>
      </c>
      <c r="M1345" s="23">
        <f>Таблица1[[#This Row],[Сумма в ценах продажи]]-Таблица1[[#This Row],[Сумма в ценах закупки]]</f>
        <v>98.138599999999883</v>
      </c>
    </row>
    <row r="1346" spans="1:13" hidden="1" x14ac:dyDescent="0.3">
      <c r="A1346" s="16">
        <v>42935</v>
      </c>
      <c r="B1346" t="s">
        <v>7</v>
      </c>
      <c r="C1346" t="s">
        <v>199</v>
      </c>
      <c r="D1346" t="s">
        <v>134</v>
      </c>
      <c r="E1346" t="s">
        <v>200</v>
      </c>
      <c r="F1346" s="7">
        <v>1005244000</v>
      </c>
      <c r="G1346" t="str">
        <f>VLOOKUP(F1346,'группы товаров'!$A$1:$C$88,2,0)</f>
        <v>Кофейные</v>
      </c>
      <c r="H1346" t="str">
        <f>VLOOKUP(Таблица1[[#This Row],[Код товара]],Группа_Товаров,3,0)</f>
        <v>Кремовые</v>
      </c>
      <c r="I1346" t="s">
        <v>8</v>
      </c>
      <c r="J1346">
        <v>16</v>
      </c>
      <c r="K1346" s="6">
        <v>854.46400000000006</v>
      </c>
      <c r="L1346" s="6">
        <v>954.4</v>
      </c>
      <c r="M1346" s="23">
        <f>Таблица1[[#This Row],[Сумма в ценах продажи]]-Таблица1[[#This Row],[Сумма в ценах закупки]]</f>
        <v>99.935999999999922</v>
      </c>
    </row>
    <row r="1347" spans="1:13" hidden="1" x14ac:dyDescent="0.3">
      <c r="A1347" s="16">
        <v>42935</v>
      </c>
      <c r="B1347" t="s">
        <v>10</v>
      </c>
      <c r="C1347" t="s">
        <v>272</v>
      </c>
      <c r="D1347" t="s">
        <v>156</v>
      </c>
      <c r="E1347" t="s">
        <v>273</v>
      </c>
      <c r="F1347" s="5">
        <v>1005201000</v>
      </c>
      <c r="G1347" t="str">
        <f>VLOOKUP(F1347,'группы товаров'!$A$1:$C$88,2,0)</f>
        <v xml:space="preserve"> крем-шоколад </v>
      </c>
      <c r="H1347" t="str">
        <f>VLOOKUP(Таблица1[[#This Row],[Код товара]],Группа_Товаров,3,0)</f>
        <v>Вафельные</v>
      </c>
      <c r="I1347" t="s">
        <v>8</v>
      </c>
      <c r="J1347">
        <v>2</v>
      </c>
      <c r="K1347" s="6">
        <v>317.27719999999999</v>
      </c>
      <c r="L1347" s="6">
        <v>420.92</v>
      </c>
      <c r="M1347" s="23">
        <f>Таблица1[[#This Row],[Сумма в ценах продажи]]-Таблица1[[#This Row],[Сумма в ценах закупки]]</f>
        <v>103.64280000000002</v>
      </c>
    </row>
    <row r="1348" spans="1:13" hidden="1" x14ac:dyDescent="0.3">
      <c r="A1348" s="16">
        <v>42935</v>
      </c>
      <c r="B1348" t="s">
        <v>10</v>
      </c>
      <c r="C1348" t="s">
        <v>165</v>
      </c>
      <c r="D1348" t="s">
        <v>134</v>
      </c>
      <c r="E1348" t="s">
        <v>166</v>
      </c>
      <c r="F1348" s="5">
        <v>1005201500</v>
      </c>
      <c r="G1348" t="str">
        <f>VLOOKUP(F1348,'группы товаров'!$A$1:$C$88,2,0)</f>
        <v xml:space="preserve">крем-сгущенное молоко </v>
      </c>
      <c r="H1348" t="str">
        <f>VLOOKUP(Таблица1[[#This Row],[Код товара]],Группа_Товаров,3,0)</f>
        <v>Вафельные</v>
      </c>
      <c r="I1348" t="s">
        <v>8</v>
      </c>
      <c r="J1348">
        <v>2</v>
      </c>
      <c r="K1348" s="6">
        <v>317.27719999999999</v>
      </c>
      <c r="L1348" s="6">
        <v>420.92</v>
      </c>
      <c r="M1348" s="23">
        <f>Таблица1[[#This Row],[Сумма в ценах продажи]]-Таблица1[[#This Row],[Сумма в ценах закупки]]</f>
        <v>103.64280000000002</v>
      </c>
    </row>
    <row r="1349" spans="1:13" hidden="1" x14ac:dyDescent="0.3">
      <c r="A1349" s="16">
        <v>42935</v>
      </c>
      <c r="B1349" t="s">
        <v>10</v>
      </c>
      <c r="C1349" t="s">
        <v>149</v>
      </c>
      <c r="D1349" t="s">
        <v>134</v>
      </c>
      <c r="E1349" t="s">
        <v>150</v>
      </c>
      <c r="F1349" s="7">
        <v>15000</v>
      </c>
      <c r="G1349" t="str">
        <f>VLOOKUP(F1349,'группы товаров'!$A$1:$C$88,2,0)</f>
        <v>Цитрусовый коктейль</v>
      </c>
      <c r="H1349" t="str">
        <f>VLOOKUP(Таблица1[[#This Row],[Код товара]],Группа_Товаров,3,0)</f>
        <v>Отливная</v>
      </c>
      <c r="I1349" t="s">
        <v>8</v>
      </c>
      <c r="J1349">
        <v>3.5</v>
      </c>
      <c r="K1349" s="6">
        <v>280.71640000000002</v>
      </c>
      <c r="L1349" s="6">
        <v>390.53</v>
      </c>
      <c r="M1349" s="23">
        <f>Таблица1[[#This Row],[Сумма в ценах продажи]]-Таблица1[[#This Row],[Сумма в ценах закупки]]</f>
        <v>109.81359999999995</v>
      </c>
    </row>
    <row r="1350" spans="1:13" hidden="1" x14ac:dyDescent="0.3">
      <c r="A1350" s="16">
        <v>42935</v>
      </c>
      <c r="B1350" t="s">
        <v>9</v>
      </c>
      <c r="C1350" t="s">
        <v>418</v>
      </c>
      <c r="D1350" t="s">
        <v>147</v>
      </c>
      <c r="E1350" t="s">
        <v>419</v>
      </c>
      <c r="F1350" s="7">
        <v>1005300000</v>
      </c>
      <c r="G1350" t="str">
        <f>VLOOKUP(F1350,'группы товаров'!$A$1:$C$88,2,0)</f>
        <v>Нежные</v>
      </c>
      <c r="H1350" t="str">
        <f>VLOOKUP(Таблица1[[#This Row],[Код товара]],Группа_Товаров,3,0)</f>
        <v>Кремовые</v>
      </c>
      <c r="I1350" t="s">
        <v>8</v>
      </c>
      <c r="J1350">
        <v>4</v>
      </c>
      <c r="K1350" s="6">
        <v>820</v>
      </c>
      <c r="L1350" s="6">
        <v>933.2</v>
      </c>
      <c r="M1350" s="23">
        <f>Таблица1[[#This Row],[Сумма в ценах продажи]]-Таблица1[[#This Row],[Сумма в ценах закупки]]</f>
        <v>113.20000000000005</v>
      </c>
    </row>
    <row r="1351" spans="1:13" hidden="1" x14ac:dyDescent="0.3">
      <c r="A1351" s="16">
        <v>42935</v>
      </c>
      <c r="B1351" t="s">
        <v>9</v>
      </c>
      <c r="C1351" t="s">
        <v>151</v>
      </c>
      <c r="D1351" t="s">
        <v>134</v>
      </c>
      <c r="E1351" t="s">
        <v>152</v>
      </c>
      <c r="F1351" s="7">
        <v>1005244300</v>
      </c>
      <c r="G1351" t="str">
        <f>VLOOKUP(F1351,'группы товаров'!$A$1:$C$88,2,0)</f>
        <v>Ореховые</v>
      </c>
      <c r="H1351" t="str">
        <f>VLOOKUP(Таблица1[[#This Row],[Код товара]],Группа_Товаров,3,0)</f>
        <v>Кремовые</v>
      </c>
      <c r="I1351" t="s">
        <v>8</v>
      </c>
      <c r="J1351">
        <v>12</v>
      </c>
      <c r="K1351" s="6">
        <v>858.48</v>
      </c>
      <c r="L1351" s="6">
        <v>976.44</v>
      </c>
      <c r="M1351" s="23">
        <f>Таблица1[[#This Row],[Сумма в ценах продажи]]-Таблица1[[#This Row],[Сумма в ценах закупки]]</f>
        <v>117.96000000000004</v>
      </c>
    </row>
    <row r="1352" spans="1:13" hidden="1" x14ac:dyDescent="0.3">
      <c r="A1352" s="16">
        <v>42935</v>
      </c>
      <c r="B1352" t="s">
        <v>9</v>
      </c>
      <c r="C1352" t="s">
        <v>272</v>
      </c>
      <c r="D1352" t="s">
        <v>156</v>
      </c>
      <c r="E1352" t="s">
        <v>273</v>
      </c>
      <c r="F1352" s="7">
        <v>1005050200</v>
      </c>
      <c r="G1352" t="str">
        <f>VLOOKUP(F1352,'группы товаров'!$A$1:$C$88,2,0)</f>
        <v>Серебрянный шедевр</v>
      </c>
      <c r="H1352" t="str">
        <f>VLOOKUP(Таблица1[[#This Row],[Код товара]],Группа_Товаров,3,0)</f>
        <v>Помадка</v>
      </c>
      <c r="I1352" t="s">
        <v>8</v>
      </c>
      <c r="J1352">
        <v>4</v>
      </c>
      <c r="K1352" s="6">
        <v>858.4</v>
      </c>
      <c r="L1352" s="6">
        <v>976.8</v>
      </c>
      <c r="M1352" s="23">
        <f>Таблица1[[#This Row],[Сумма в ценах продажи]]-Таблица1[[#This Row],[Сумма в ценах закупки]]</f>
        <v>118.39999999999998</v>
      </c>
    </row>
    <row r="1353" spans="1:13" hidden="1" x14ac:dyDescent="0.3">
      <c r="A1353" s="16">
        <v>42935</v>
      </c>
      <c r="B1353" t="s">
        <v>10</v>
      </c>
      <c r="C1353" t="s">
        <v>199</v>
      </c>
      <c r="D1353" t="s">
        <v>134</v>
      </c>
      <c r="E1353" t="s">
        <v>200</v>
      </c>
      <c r="F1353" s="7">
        <v>1005712010</v>
      </c>
      <c r="G1353" t="str">
        <f>VLOOKUP(F1353,'группы товаров'!$A$1:$C$88,2,0)</f>
        <v>Сказочный мишка</v>
      </c>
      <c r="H1353" t="str">
        <f>VLOOKUP(Таблица1[[#This Row],[Код товара]],Группа_Товаров,3,0)</f>
        <v>Глазированные</v>
      </c>
      <c r="I1353" t="s">
        <v>8</v>
      </c>
      <c r="J1353">
        <v>5</v>
      </c>
      <c r="K1353" s="6">
        <v>348.61150000000004</v>
      </c>
      <c r="L1353" s="6">
        <v>472.5</v>
      </c>
      <c r="M1353" s="23">
        <f>Таблица1[[#This Row],[Сумма в ценах продажи]]-Таблица1[[#This Row],[Сумма в ценах закупки]]</f>
        <v>123.88849999999996</v>
      </c>
    </row>
    <row r="1354" spans="1:13" hidden="1" x14ac:dyDescent="0.3">
      <c r="A1354" s="16">
        <v>42935</v>
      </c>
      <c r="B1354" t="s">
        <v>7</v>
      </c>
      <c r="C1354" t="s">
        <v>167</v>
      </c>
      <c r="D1354" t="s">
        <v>134</v>
      </c>
      <c r="E1354" t="s">
        <v>168</v>
      </c>
      <c r="F1354" s="5">
        <v>1005244600</v>
      </c>
      <c r="G1354" t="str">
        <f>VLOOKUP(F1354,'группы товаров'!$A$1:$C$88,2,0)</f>
        <v>Кремовые</v>
      </c>
      <c r="H1354" t="str">
        <f>VLOOKUP(Таблица1[[#This Row],[Код товара]],Группа_Товаров,3,0)</f>
        <v>Кремовые</v>
      </c>
      <c r="I1354" t="s">
        <v>8</v>
      </c>
      <c r="J1354">
        <v>5.4</v>
      </c>
      <c r="K1354" s="6">
        <v>948.30700000000002</v>
      </c>
      <c r="L1354" s="6">
        <v>1075.4100000000001</v>
      </c>
      <c r="M1354" s="23">
        <f>Таблица1[[#This Row],[Сумма в ценах продажи]]-Таблица1[[#This Row],[Сумма в ценах закупки]]</f>
        <v>127.10300000000007</v>
      </c>
    </row>
    <row r="1355" spans="1:13" hidden="1" x14ac:dyDescent="0.3">
      <c r="A1355" s="16">
        <v>42935</v>
      </c>
      <c r="B1355" t="s">
        <v>9</v>
      </c>
      <c r="C1355" t="s">
        <v>254</v>
      </c>
      <c r="D1355" t="s">
        <v>131</v>
      </c>
      <c r="E1355" t="s">
        <v>255</v>
      </c>
      <c r="F1355" s="8">
        <v>210200</v>
      </c>
      <c r="G1355" t="str">
        <f>VLOOKUP(F1355,'группы товаров'!$A$1:$C$88,2,0)</f>
        <v>Сливки-клубника</v>
      </c>
      <c r="H1355" t="str">
        <f>VLOOKUP(Таблица1[[#This Row],[Код товара]],Группа_Товаров,3,0)</f>
        <v>Отливная</v>
      </c>
      <c r="I1355" t="s">
        <v>8</v>
      </c>
      <c r="J1355">
        <v>4</v>
      </c>
      <c r="K1355" s="6">
        <v>934.8</v>
      </c>
      <c r="L1355" s="6">
        <v>1063.2</v>
      </c>
      <c r="M1355" s="23">
        <f>Таблица1[[#This Row],[Сумма в ценах продажи]]-Таблица1[[#This Row],[Сумма в ценах закупки]]</f>
        <v>128.40000000000009</v>
      </c>
    </row>
    <row r="1356" spans="1:13" hidden="1" x14ac:dyDescent="0.3">
      <c r="A1356" s="16">
        <v>42935</v>
      </c>
      <c r="B1356" t="s">
        <v>7</v>
      </c>
      <c r="C1356" t="s">
        <v>672</v>
      </c>
      <c r="D1356" t="s">
        <v>147</v>
      </c>
      <c r="E1356" t="s">
        <v>673</v>
      </c>
      <c r="F1356" s="7">
        <v>30000</v>
      </c>
      <c r="G1356" t="str">
        <f>VLOOKUP(F1356,'группы товаров'!$A$1:$C$88,2,0)</f>
        <v>Цитрусовая карамель</v>
      </c>
      <c r="H1356" t="str">
        <f>VLOOKUP(Таблица1[[#This Row],[Код товара]],Группа_Товаров,3,0)</f>
        <v>Леденцовая</v>
      </c>
      <c r="I1356" t="s">
        <v>8</v>
      </c>
      <c r="J1356">
        <v>5</v>
      </c>
      <c r="K1356" s="6">
        <v>548.45000000000005</v>
      </c>
      <c r="L1356" s="6">
        <v>678.05</v>
      </c>
      <c r="M1356" s="23">
        <f>Таблица1[[#This Row],[Сумма в ценах продажи]]-Таблица1[[#This Row],[Сумма в ценах закупки]]</f>
        <v>129.59999999999991</v>
      </c>
    </row>
    <row r="1357" spans="1:13" hidden="1" x14ac:dyDescent="0.3">
      <c r="A1357" s="16">
        <v>42935</v>
      </c>
      <c r="B1357" t="s">
        <v>10</v>
      </c>
      <c r="C1357" t="s">
        <v>228</v>
      </c>
      <c r="D1357" t="s">
        <v>134</v>
      </c>
      <c r="E1357" t="s">
        <v>229</v>
      </c>
      <c r="F1357" s="7">
        <v>570000</v>
      </c>
      <c r="G1357" t="str">
        <f>VLOOKUP(F1357,'группы товаров'!$A$1:$C$88,2,0)</f>
        <v xml:space="preserve">Грушевые </v>
      </c>
      <c r="H1357" t="str">
        <f>VLOOKUP(Таблица1[[#This Row],[Код товара]],Группа_Товаров,3,0)</f>
        <v>Желейные</v>
      </c>
      <c r="I1357" t="s">
        <v>8</v>
      </c>
      <c r="J1357">
        <v>15</v>
      </c>
      <c r="K1357" s="6">
        <v>972.92970000000003</v>
      </c>
      <c r="L1357" s="6">
        <v>1104.5999999999999</v>
      </c>
      <c r="M1357" s="23">
        <f>Таблица1[[#This Row],[Сумма в ценах продажи]]-Таблица1[[#This Row],[Сумма в ценах закупки]]</f>
        <v>131.67029999999988</v>
      </c>
    </row>
    <row r="1358" spans="1:13" hidden="1" x14ac:dyDescent="0.3">
      <c r="A1358" s="16">
        <v>42935</v>
      </c>
      <c r="B1358" t="s">
        <v>10</v>
      </c>
      <c r="C1358" t="s">
        <v>133</v>
      </c>
      <c r="D1358" t="s">
        <v>134</v>
      </c>
      <c r="E1358" t="s">
        <v>135</v>
      </c>
      <c r="F1358" s="5">
        <v>1005220000</v>
      </c>
      <c r="G1358" t="str">
        <f>VLOOKUP(F1358,'группы товаров'!$A$1:$C$88,2,0)</f>
        <v>Веселый журавлик</v>
      </c>
      <c r="H1358" t="str">
        <f>VLOOKUP(Таблица1[[#This Row],[Код товара]],Группа_Товаров,3,0)</f>
        <v>Вафельные</v>
      </c>
      <c r="I1358" t="s">
        <v>8</v>
      </c>
      <c r="J1358">
        <v>7</v>
      </c>
      <c r="K1358" s="6">
        <v>609.25560000000007</v>
      </c>
      <c r="L1358" s="6">
        <v>744.31</v>
      </c>
      <c r="M1358" s="23">
        <f>Таблица1[[#This Row],[Сумма в ценах продажи]]-Таблица1[[#This Row],[Сумма в ценах закупки]]</f>
        <v>135.05439999999987</v>
      </c>
    </row>
    <row r="1359" spans="1:13" hidden="1" x14ac:dyDescent="0.3">
      <c r="A1359" s="16">
        <v>42935</v>
      </c>
      <c r="B1359" t="s">
        <v>9</v>
      </c>
      <c r="C1359" t="s">
        <v>140</v>
      </c>
      <c r="D1359" t="s">
        <v>134</v>
      </c>
      <c r="E1359" t="s">
        <v>141</v>
      </c>
      <c r="F1359" s="7">
        <v>251000</v>
      </c>
      <c r="G1359" t="str">
        <f>VLOOKUP(F1359,'группы товаров'!$A$1:$C$88,2,0)</f>
        <v>Стеклышки микс</v>
      </c>
      <c r="H1359" t="str">
        <f>VLOOKUP(Таблица1[[#This Row],[Код товара]],Группа_Товаров,3,0)</f>
        <v>Отливная</v>
      </c>
      <c r="I1359" t="s">
        <v>8</v>
      </c>
      <c r="J1359">
        <v>3</v>
      </c>
      <c r="K1359" s="6">
        <v>595.96350000000007</v>
      </c>
      <c r="L1359" s="6">
        <v>732.3</v>
      </c>
      <c r="M1359" s="23">
        <f>Таблица1[[#This Row],[Сумма в ценах продажи]]-Таблица1[[#This Row],[Сумма в ценах закупки]]</f>
        <v>136.33649999999989</v>
      </c>
    </row>
    <row r="1360" spans="1:13" hidden="1" x14ac:dyDescent="0.3">
      <c r="A1360" s="16">
        <v>42935</v>
      </c>
      <c r="B1360" t="s">
        <v>11</v>
      </c>
      <c r="C1360" t="s">
        <v>272</v>
      </c>
      <c r="D1360" t="s">
        <v>156</v>
      </c>
      <c r="E1360" t="s">
        <v>273</v>
      </c>
      <c r="F1360" s="7">
        <v>280500</v>
      </c>
      <c r="G1360" t="str">
        <f>VLOOKUP(F1360,'группы товаров'!$A$1:$C$88,2,0)</f>
        <v>Шипучка микс</v>
      </c>
      <c r="H1360" t="str">
        <f>VLOOKUP(Таблица1[[#This Row],[Код товара]],Группа_Товаров,3,0)</f>
        <v>Леденцовая</v>
      </c>
      <c r="I1360" t="s">
        <v>8</v>
      </c>
      <c r="J1360">
        <v>10</v>
      </c>
      <c r="K1360" s="6">
        <v>1096.9000000000001</v>
      </c>
      <c r="L1360" s="6">
        <v>1234</v>
      </c>
      <c r="M1360" s="23">
        <f>Таблица1[[#This Row],[Сумма в ценах продажи]]-Таблица1[[#This Row],[Сумма в ценах закупки]]</f>
        <v>137.09999999999991</v>
      </c>
    </row>
    <row r="1361" spans="1:13" hidden="1" x14ac:dyDescent="0.3">
      <c r="A1361" s="16">
        <v>42935</v>
      </c>
      <c r="B1361" t="s">
        <v>7</v>
      </c>
      <c r="C1361" t="s">
        <v>332</v>
      </c>
      <c r="D1361" t="s">
        <v>147</v>
      </c>
      <c r="E1361" t="s">
        <v>333</v>
      </c>
      <c r="F1361" s="7">
        <v>1005220000</v>
      </c>
      <c r="G1361" t="str">
        <f>VLOOKUP(F1361,'группы товаров'!$A$1:$C$88,2,0)</f>
        <v>Веселый журавлик</v>
      </c>
      <c r="H1361" t="str">
        <f>VLOOKUP(Таблица1[[#This Row],[Код товара]],Группа_Товаров,3,0)</f>
        <v>Вафельные</v>
      </c>
      <c r="I1361" t="s">
        <v>8</v>
      </c>
      <c r="J1361">
        <v>3.13</v>
      </c>
      <c r="K1361" s="6">
        <v>1030.1960000000001</v>
      </c>
      <c r="L1361" s="6">
        <v>1171.8</v>
      </c>
      <c r="M1361" s="23">
        <f>Таблица1[[#This Row],[Сумма в ценах продажи]]-Таблица1[[#This Row],[Сумма в ценах закупки]]</f>
        <v>141.60399999999981</v>
      </c>
    </row>
    <row r="1362" spans="1:13" hidden="1" x14ac:dyDescent="0.3">
      <c r="A1362" s="16">
        <v>42935</v>
      </c>
      <c r="B1362" t="s">
        <v>9</v>
      </c>
      <c r="C1362" t="s">
        <v>181</v>
      </c>
      <c r="D1362" t="s">
        <v>134</v>
      </c>
      <c r="E1362" t="s">
        <v>182</v>
      </c>
      <c r="F1362" s="5">
        <v>1005712010</v>
      </c>
      <c r="G1362" t="str">
        <f>VLOOKUP(F1362,'группы товаров'!$A$1:$C$88,2,0)</f>
        <v>Сказочный мишка</v>
      </c>
      <c r="H1362" t="str">
        <f>VLOOKUP(Таблица1[[#This Row],[Код товара]],Группа_Товаров,3,0)</f>
        <v>Глазированные</v>
      </c>
      <c r="I1362" t="s">
        <v>8</v>
      </c>
      <c r="J1362">
        <v>9.6</v>
      </c>
      <c r="K1362" s="6">
        <v>1019.9616000000001</v>
      </c>
      <c r="L1362" s="6">
        <v>1161.5999999999999</v>
      </c>
      <c r="M1362" s="23">
        <f>Таблица1[[#This Row],[Сумма в ценах продажи]]-Таблица1[[#This Row],[Сумма в ценах закупки]]</f>
        <v>141.63839999999982</v>
      </c>
    </row>
    <row r="1363" spans="1:13" hidden="1" x14ac:dyDescent="0.3">
      <c r="A1363" s="16">
        <v>42935</v>
      </c>
      <c r="B1363" t="s">
        <v>9</v>
      </c>
      <c r="C1363" t="s">
        <v>278</v>
      </c>
      <c r="D1363" t="s">
        <v>208</v>
      </c>
      <c r="E1363" t="s">
        <v>279</v>
      </c>
      <c r="F1363" s="7">
        <v>1005300000</v>
      </c>
      <c r="G1363" t="str">
        <f>VLOOKUP(F1363,'группы товаров'!$A$1:$C$88,2,0)</f>
        <v>Нежные</v>
      </c>
      <c r="H1363" t="str">
        <f>VLOOKUP(Таблица1[[#This Row],[Код товара]],Группа_Товаров,3,0)</f>
        <v>Кремовые</v>
      </c>
      <c r="I1363" t="s">
        <v>8</v>
      </c>
      <c r="J1363">
        <v>3</v>
      </c>
      <c r="K1363" s="6">
        <v>588.2106</v>
      </c>
      <c r="L1363" s="6">
        <v>732.3</v>
      </c>
      <c r="M1363" s="23">
        <f>Таблица1[[#This Row],[Сумма в ценах продажи]]-Таблица1[[#This Row],[Сумма в ценах закупки]]</f>
        <v>144.08939999999996</v>
      </c>
    </row>
    <row r="1364" spans="1:13" hidden="1" x14ac:dyDescent="0.3">
      <c r="A1364" s="16">
        <v>42935</v>
      </c>
      <c r="B1364" t="s">
        <v>10</v>
      </c>
      <c r="C1364" t="s">
        <v>244</v>
      </c>
      <c r="D1364" t="s">
        <v>134</v>
      </c>
      <c r="E1364" t="s">
        <v>245</v>
      </c>
      <c r="F1364" s="7">
        <v>1005050400</v>
      </c>
      <c r="G1364" t="str">
        <f>VLOOKUP(F1364,'группы товаров'!$A$1:$C$88,2,0)</f>
        <v>Золотой кокос</v>
      </c>
      <c r="H1364" t="str">
        <f>VLOOKUP(Таблица1[[#This Row],[Код товара]],Группа_Товаров,3,0)</f>
        <v>Помадка</v>
      </c>
      <c r="I1364" t="s">
        <v>8</v>
      </c>
      <c r="J1364">
        <v>9</v>
      </c>
      <c r="K1364" s="6">
        <v>853.90110000000004</v>
      </c>
      <c r="L1364" s="6">
        <v>1002.63</v>
      </c>
      <c r="M1364" s="23">
        <f>Таблица1[[#This Row],[Сумма в ценах продажи]]-Таблица1[[#This Row],[Сумма в ценах закупки]]</f>
        <v>148.72889999999995</v>
      </c>
    </row>
    <row r="1365" spans="1:13" hidden="1" x14ac:dyDescent="0.3">
      <c r="A1365" s="16">
        <v>42935</v>
      </c>
      <c r="B1365" t="s">
        <v>9</v>
      </c>
      <c r="C1365" t="s">
        <v>664</v>
      </c>
      <c r="D1365" t="s">
        <v>147</v>
      </c>
      <c r="E1365" t="s">
        <v>665</v>
      </c>
      <c r="F1365" s="5">
        <v>1005300000</v>
      </c>
      <c r="G1365" t="str">
        <f>VLOOKUP(F1365,'группы товаров'!$A$1:$C$88,2,0)</f>
        <v>Нежные</v>
      </c>
      <c r="H1365" t="str">
        <f>VLOOKUP(Таблица1[[#This Row],[Код товара]],Группа_Товаров,3,0)</f>
        <v>Кремовые</v>
      </c>
      <c r="I1365" t="s">
        <v>8</v>
      </c>
      <c r="J1365">
        <v>3.5</v>
      </c>
      <c r="K1365" s="6">
        <v>627.96510000000001</v>
      </c>
      <c r="L1365" s="6">
        <v>778.43499999999995</v>
      </c>
      <c r="M1365" s="23">
        <f>Таблица1[[#This Row],[Сумма в ценах продажи]]-Таблица1[[#This Row],[Сумма в ценах закупки]]</f>
        <v>150.46989999999994</v>
      </c>
    </row>
    <row r="1366" spans="1:13" hidden="1" x14ac:dyDescent="0.3">
      <c r="A1366" s="16">
        <v>42935</v>
      </c>
      <c r="B1366" t="s">
        <v>10</v>
      </c>
      <c r="C1366" t="s">
        <v>234</v>
      </c>
      <c r="D1366" t="s">
        <v>147</v>
      </c>
      <c r="E1366" t="s">
        <v>235</v>
      </c>
      <c r="F1366" s="7">
        <v>170100</v>
      </c>
      <c r="G1366" t="str">
        <f>VLOOKUP(F1366,'группы товаров'!$A$1:$C$88,2,0)</f>
        <v>Клюковка</v>
      </c>
      <c r="H1366" t="str">
        <f>VLOOKUP(Таблица1[[#This Row],[Код товара]],Группа_Товаров,3,0)</f>
        <v>Желейные</v>
      </c>
      <c r="I1366" t="s">
        <v>8</v>
      </c>
      <c r="J1366">
        <v>5</v>
      </c>
      <c r="K1366" s="6">
        <v>645.83900000000006</v>
      </c>
      <c r="L1366" s="6">
        <v>802.92499999999995</v>
      </c>
      <c r="M1366" s="23">
        <f>Таблица1[[#This Row],[Сумма в ценах продажи]]-Таблица1[[#This Row],[Сумма в ценах закупки]]</f>
        <v>157.0859999999999</v>
      </c>
    </row>
    <row r="1367" spans="1:13" hidden="1" x14ac:dyDescent="0.3">
      <c r="A1367" s="16">
        <v>42935</v>
      </c>
      <c r="B1367" t="s">
        <v>10</v>
      </c>
      <c r="C1367" t="s">
        <v>153</v>
      </c>
      <c r="D1367" t="s">
        <v>134</v>
      </c>
      <c r="E1367" t="s">
        <v>154</v>
      </c>
      <c r="F1367" s="7">
        <v>1005050100</v>
      </c>
      <c r="G1367" t="str">
        <f>VLOOKUP(F1367,'группы товаров'!$A$1:$C$88,2,0)</f>
        <v>Золотой  крем-брюле</v>
      </c>
      <c r="H1367" t="str">
        <f>VLOOKUP(Таблица1[[#This Row],[Код товара]],Группа_Товаров,3,0)</f>
        <v>Помадка</v>
      </c>
      <c r="I1367" t="s">
        <v>8</v>
      </c>
      <c r="J1367">
        <v>7.92</v>
      </c>
      <c r="K1367" s="6">
        <v>1201.6764000000001</v>
      </c>
      <c r="L1367" s="6">
        <v>1371.36</v>
      </c>
      <c r="M1367" s="23">
        <f>Таблица1[[#This Row],[Сумма в ценах продажи]]-Таблица1[[#This Row],[Сумма в ценах закупки]]</f>
        <v>169.68359999999984</v>
      </c>
    </row>
    <row r="1368" spans="1:13" hidden="1" x14ac:dyDescent="0.3">
      <c r="A1368" s="16">
        <v>42935</v>
      </c>
      <c r="B1368" t="s">
        <v>10</v>
      </c>
      <c r="C1368" t="s">
        <v>138</v>
      </c>
      <c r="D1368" t="s">
        <v>134</v>
      </c>
      <c r="E1368" t="s">
        <v>139</v>
      </c>
      <c r="F1368" s="5">
        <v>1005040600</v>
      </c>
      <c r="G1368" t="str">
        <f>VLOOKUP(F1368,'группы товаров'!$A$1:$C$88,2,0)</f>
        <v xml:space="preserve">Морская звезда </v>
      </c>
      <c r="H1368" t="str">
        <f>VLOOKUP(Таблица1[[#This Row],[Код товара]],Группа_Товаров,3,0)</f>
        <v>Глазированные</v>
      </c>
      <c r="I1368" t="s">
        <v>8</v>
      </c>
      <c r="J1368">
        <v>12</v>
      </c>
      <c r="K1368" s="6">
        <v>796.15200000000004</v>
      </c>
      <c r="L1368" s="6">
        <v>971.91</v>
      </c>
      <c r="M1368" s="23">
        <f>Таблица1[[#This Row],[Сумма в ценах продажи]]-Таблица1[[#This Row],[Сумма в ценах закупки]]</f>
        <v>175.75799999999992</v>
      </c>
    </row>
    <row r="1369" spans="1:13" hidden="1" x14ac:dyDescent="0.3">
      <c r="A1369" s="16">
        <v>42935</v>
      </c>
      <c r="B1369" t="s">
        <v>9</v>
      </c>
      <c r="C1369" t="s">
        <v>149</v>
      </c>
      <c r="D1369" t="s">
        <v>134</v>
      </c>
      <c r="E1369" t="s">
        <v>150</v>
      </c>
      <c r="F1369" s="8">
        <v>1500000001</v>
      </c>
      <c r="G1369" t="str">
        <f>VLOOKUP(F1369,'группы товаров'!$A$1:$C$88,2,0)</f>
        <v>Рулет шоколадный</v>
      </c>
      <c r="H1369" t="str">
        <f>VLOOKUP(Таблица1[[#This Row],[Код товара]],Группа_Товаров,3,0)</f>
        <v>Бисквиты</v>
      </c>
      <c r="I1369" t="s">
        <v>8</v>
      </c>
      <c r="J1369">
        <v>4</v>
      </c>
      <c r="K1369" s="6">
        <v>1316</v>
      </c>
      <c r="L1369" s="6">
        <v>1497.2</v>
      </c>
      <c r="M1369" s="23">
        <f>Таблица1[[#This Row],[Сумма в ценах продажи]]-Таблица1[[#This Row],[Сумма в ценах закупки]]</f>
        <v>181.20000000000005</v>
      </c>
    </row>
    <row r="1370" spans="1:13" hidden="1" x14ac:dyDescent="0.3">
      <c r="A1370" s="16">
        <v>42935</v>
      </c>
      <c r="B1370" t="s">
        <v>11</v>
      </c>
      <c r="C1370" t="s">
        <v>171</v>
      </c>
      <c r="D1370" t="s">
        <v>131</v>
      </c>
      <c r="E1370" t="s">
        <v>172</v>
      </c>
      <c r="F1370" s="7">
        <v>20100</v>
      </c>
      <c r="G1370" t="str">
        <f>VLOOKUP(F1370,'группы товаров'!$A$1:$C$88,2,0)</f>
        <v xml:space="preserve">Карамель дюшес </v>
      </c>
      <c r="H1370" t="str">
        <f>VLOOKUP(Таблица1[[#This Row],[Код товара]],Группа_Товаров,3,0)</f>
        <v>Леденцовая</v>
      </c>
      <c r="I1370" t="s">
        <v>8</v>
      </c>
      <c r="J1370">
        <v>15</v>
      </c>
      <c r="K1370" s="6">
        <v>1430.9280000000001</v>
      </c>
      <c r="L1370" s="6">
        <v>1617</v>
      </c>
      <c r="M1370" s="23">
        <f>Таблица1[[#This Row],[Сумма в ценах продажи]]-Таблица1[[#This Row],[Сумма в ценах закупки]]</f>
        <v>186.07199999999989</v>
      </c>
    </row>
    <row r="1371" spans="1:13" hidden="1" x14ac:dyDescent="0.3">
      <c r="A1371" s="16">
        <v>42935</v>
      </c>
      <c r="B1371" t="s">
        <v>9</v>
      </c>
      <c r="C1371" t="s">
        <v>175</v>
      </c>
      <c r="D1371" t="s">
        <v>134</v>
      </c>
      <c r="E1371" t="s">
        <v>176</v>
      </c>
      <c r="F1371" s="7">
        <v>251000</v>
      </c>
      <c r="G1371" t="str">
        <f>VLOOKUP(F1371,'группы товаров'!$A$1:$C$88,2,0)</f>
        <v>Стеклышки микс</v>
      </c>
      <c r="H1371" t="str">
        <f>VLOOKUP(Таблица1[[#This Row],[Код товара]],Группа_Товаров,3,0)</f>
        <v>Отливная</v>
      </c>
      <c r="I1371" t="s">
        <v>8</v>
      </c>
      <c r="J1371">
        <v>5.76</v>
      </c>
      <c r="K1371" s="6">
        <v>1402.5</v>
      </c>
      <c r="L1371" s="6">
        <v>1595.1</v>
      </c>
      <c r="M1371" s="23">
        <f>Таблица1[[#This Row],[Сумма в ценах продажи]]-Таблица1[[#This Row],[Сумма в ценах закупки]]</f>
        <v>192.59999999999991</v>
      </c>
    </row>
    <row r="1372" spans="1:13" hidden="1" x14ac:dyDescent="0.3">
      <c r="A1372" s="16">
        <v>42935</v>
      </c>
      <c r="B1372" t="s">
        <v>9</v>
      </c>
      <c r="C1372" t="s">
        <v>244</v>
      </c>
      <c r="D1372" t="s">
        <v>134</v>
      </c>
      <c r="E1372" t="s">
        <v>245</v>
      </c>
      <c r="F1372" s="7">
        <v>5160002</v>
      </c>
      <c r="G1372" t="str">
        <f>VLOOKUP(F1372,'группы товаров'!$A$1:$C$88,2,0)</f>
        <v>Микс</v>
      </c>
      <c r="H1372" t="str">
        <f>VLOOKUP(Таблица1[[#This Row],[Код товара]],Группа_Товаров,3,0)</f>
        <v>Отливная</v>
      </c>
      <c r="I1372" t="s">
        <v>8</v>
      </c>
      <c r="J1372">
        <v>9.9</v>
      </c>
      <c r="K1372" s="6">
        <v>1379.7916</v>
      </c>
      <c r="L1372" s="6">
        <v>1575.42</v>
      </c>
      <c r="M1372" s="23">
        <f>Таблица1[[#This Row],[Сумма в ценах продажи]]-Таблица1[[#This Row],[Сумма в ценах закупки]]</f>
        <v>195.62840000000006</v>
      </c>
    </row>
    <row r="1373" spans="1:13" hidden="1" x14ac:dyDescent="0.3">
      <c r="A1373" s="16">
        <v>42935</v>
      </c>
      <c r="B1373" t="s">
        <v>9</v>
      </c>
      <c r="C1373" t="s">
        <v>668</v>
      </c>
      <c r="D1373" t="s">
        <v>147</v>
      </c>
      <c r="E1373" t="s">
        <v>669</v>
      </c>
      <c r="F1373" s="5">
        <v>1005244300</v>
      </c>
      <c r="G1373" t="str">
        <f>VLOOKUP(F1373,'группы товаров'!$A$1:$C$88,2,0)</f>
        <v>Ореховые</v>
      </c>
      <c r="H1373" t="str">
        <f>VLOOKUP(Таблица1[[#This Row],[Код товара]],Группа_Товаров,3,0)</f>
        <v>Кремовые</v>
      </c>
      <c r="I1373" t="s">
        <v>8</v>
      </c>
      <c r="J1373">
        <v>8.1</v>
      </c>
      <c r="K1373" s="6">
        <v>1444.9590000000001</v>
      </c>
      <c r="L1373" s="6">
        <v>1643.4090000000001</v>
      </c>
      <c r="M1373" s="23">
        <f>Таблица1[[#This Row],[Сумма в ценах продажи]]-Таблица1[[#This Row],[Сумма в ценах закупки]]</f>
        <v>198.45000000000005</v>
      </c>
    </row>
    <row r="1374" spans="1:13" hidden="1" x14ac:dyDescent="0.3">
      <c r="A1374" s="16">
        <v>42935</v>
      </c>
      <c r="B1374" t="s">
        <v>11</v>
      </c>
      <c r="C1374" t="s">
        <v>181</v>
      </c>
      <c r="D1374" t="s">
        <v>134</v>
      </c>
      <c r="E1374" t="s">
        <v>182</v>
      </c>
      <c r="F1374" s="5">
        <v>280500</v>
      </c>
      <c r="G1374" t="str">
        <f>VLOOKUP(F1374,'группы товаров'!$A$1:$C$88,2,0)</f>
        <v>Шипучка микс</v>
      </c>
      <c r="H1374" t="str">
        <f>VLOOKUP(Таблица1[[#This Row],[Код товара]],Группа_Товаров,3,0)</f>
        <v>Леденцовая</v>
      </c>
      <c r="I1374" t="s">
        <v>8</v>
      </c>
      <c r="J1374">
        <v>20</v>
      </c>
      <c r="K1374" s="6">
        <v>1564.0540000000001</v>
      </c>
      <c r="L1374" s="6">
        <v>1768</v>
      </c>
      <c r="M1374" s="23">
        <f>Таблица1[[#This Row],[Сумма в ценах продажи]]-Таблица1[[#This Row],[Сумма в ценах закупки]]</f>
        <v>203.94599999999991</v>
      </c>
    </row>
    <row r="1375" spans="1:13" hidden="1" x14ac:dyDescent="0.3">
      <c r="A1375" s="16">
        <v>42935</v>
      </c>
      <c r="B1375" t="s">
        <v>9</v>
      </c>
      <c r="C1375" t="s">
        <v>262</v>
      </c>
      <c r="D1375" t="s">
        <v>134</v>
      </c>
      <c r="E1375" t="s">
        <v>263</v>
      </c>
      <c r="F1375" s="7">
        <v>1005040600</v>
      </c>
      <c r="G1375" t="str">
        <f>VLOOKUP(F1375,'группы товаров'!$A$1:$C$88,2,0)</f>
        <v xml:space="preserve">Морская звезда </v>
      </c>
      <c r="H1375" t="str">
        <f>VLOOKUP(Таблица1[[#This Row],[Код товара]],Группа_Товаров,3,0)</f>
        <v>Глазированные</v>
      </c>
      <c r="I1375" t="s">
        <v>8</v>
      </c>
      <c r="J1375">
        <v>11.55</v>
      </c>
      <c r="K1375" s="6">
        <v>1907.6365000000001</v>
      </c>
      <c r="L1375" s="6">
        <v>2172.17</v>
      </c>
      <c r="M1375" s="23">
        <f>Таблица1[[#This Row],[Сумма в ценах продажи]]-Таблица1[[#This Row],[Сумма в ценах закупки]]</f>
        <v>264.5335</v>
      </c>
    </row>
    <row r="1376" spans="1:13" hidden="1" x14ac:dyDescent="0.3">
      <c r="A1376" s="16">
        <v>42935</v>
      </c>
      <c r="B1376" t="s">
        <v>9</v>
      </c>
      <c r="C1376" t="s">
        <v>179</v>
      </c>
      <c r="D1376" t="s">
        <v>131</v>
      </c>
      <c r="E1376" t="s">
        <v>180</v>
      </c>
      <c r="F1376" s="5">
        <v>1005030501</v>
      </c>
      <c r="G1376" t="str">
        <f>VLOOKUP(F1376,'группы товаров'!$A$1:$C$88,2,0)</f>
        <v>Орешек</v>
      </c>
      <c r="H1376" t="str">
        <f>VLOOKUP(Таблица1[[#This Row],[Код товара]],Группа_Товаров,3,0)</f>
        <v>Глазированные</v>
      </c>
      <c r="I1376" t="s">
        <v>8</v>
      </c>
      <c r="J1376">
        <v>19.600000000000001</v>
      </c>
      <c r="K1376" s="6">
        <v>1962.9954</v>
      </c>
      <c r="L1376" s="6">
        <v>2232.8319999999999</v>
      </c>
      <c r="M1376" s="23">
        <f>Таблица1[[#This Row],[Сумма в ценах продажи]]-Таблица1[[#This Row],[Сумма в ценах закупки]]</f>
        <v>269.83659999999986</v>
      </c>
    </row>
    <row r="1377" spans="1:13" hidden="1" x14ac:dyDescent="0.3">
      <c r="A1377" s="16">
        <v>42935</v>
      </c>
      <c r="B1377" t="s">
        <v>9</v>
      </c>
      <c r="C1377" t="s">
        <v>262</v>
      </c>
      <c r="D1377" t="s">
        <v>134</v>
      </c>
      <c r="E1377" t="s">
        <v>263</v>
      </c>
      <c r="F1377" s="7">
        <v>1005186400</v>
      </c>
      <c r="G1377" t="str">
        <f>VLOOKUP(F1377,'группы товаров'!$A$1:$C$88,2,0)</f>
        <v xml:space="preserve">Мини вкус вишни </v>
      </c>
      <c r="H1377" t="str">
        <f>VLOOKUP(Таблица1[[#This Row],[Код товара]],Группа_Товаров,3,0)</f>
        <v>Вафельные</v>
      </c>
      <c r="I1377" t="s">
        <v>8</v>
      </c>
      <c r="J1377">
        <v>20</v>
      </c>
      <c r="K1377" s="6">
        <v>2347.3910000000001</v>
      </c>
      <c r="L1377" s="6">
        <v>2635</v>
      </c>
      <c r="M1377" s="23">
        <f>Таблица1[[#This Row],[Сумма в ценах продажи]]-Таблица1[[#This Row],[Сумма в ценах закупки]]</f>
        <v>287.60899999999992</v>
      </c>
    </row>
    <row r="1378" spans="1:13" hidden="1" x14ac:dyDescent="0.3">
      <c r="A1378" s="16">
        <v>42935</v>
      </c>
      <c r="B1378" t="s">
        <v>10</v>
      </c>
      <c r="C1378" t="s">
        <v>226</v>
      </c>
      <c r="D1378" t="s">
        <v>134</v>
      </c>
      <c r="E1378" t="s">
        <v>227</v>
      </c>
      <c r="F1378" s="5">
        <v>20000</v>
      </c>
      <c r="G1378" t="str">
        <f>VLOOKUP(F1378,'группы товаров'!$A$1:$C$88,2,0)</f>
        <v>Карамель барбарис</v>
      </c>
      <c r="H1378" t="str">
        <f>VLOOKUP(Таблица1[[#This Row],[Код товара]],Группа_Товаров,3,0)</f>
        <v>Леденцовая</v>
      </c>
      <c r="I1378" t="s">
        <v>8</v>
      </c>
      <c r="J1378">
        <v>40</v>
      </c>
      <c r="K1378" s="6">
        <v>2136.9688000000001</v>
      </c>
      <c r="L1378" s="6">
        <v>2425.84</v>
      </c>
      <c r="M1378" s="23">
        <f>Таблица1[[#This Row],[Сумма в ценах продажи]]-Таблица1[[#This Row],[Сумма в ценах закупки]]</f>
        <v>288.87120000000004</v>
      </c>
    </row>
    <row r="1379" spans="1:13" hidden="1" x14ac:dyDescent="0.3">
      <c r="A1379" s="16">
        <v>42935</v>
      </c>
      <c r="B1379" t="s">
        <v>7</v>
      </c>
      <c r="C1379" t="s">
        <v>167</v>
      </c>
      <c r="D1379" t="s">
        <v>134</v>
      </c>
      <c r="E1379" t="s">
        <v>168</v>
      </c>
      <c r="F1379" s="5">
        <v>1005201100</v>
      </c>
      <c r="G1379" t="str">
        <f>VLOOKUP(F1379,'группы товаров'!$A$1:$C$88,2,0)</f>
        <v xml:space="preserve">крем-орех </v>
      </c>
      <c r="H1379" t="str">
        <f>VLOOKUP(Таблица1[[#This Row],[Код товара]],Группа_Товаров,3,0)</f>
        <v>Вафельные</v>
      </c>
      <c r="I1379" t="s">
        <v>8</v>
      </c>
      <c r="J1379">
        <v>10</v>
      </c>
      <c r="K1379" s="6">
        <v>1621.527</v>
      </c>
      <c r="L1379" s="6">
        <v>1948.5</v>
      </c>
      <c r="M1379" s="23">
        <f>Таблица1[[#This Row],[Сумма в ценах продажи]]-Таблица1[[#This Row],[Сумма в ценах закупки]]</f>
        <v>326.97299999999996</v>
      </c>
    </row>
    <row r="1380" spans="1:13" hidden="1" x14ac:dyDescent="0.3">
      <c r="A1380" s="16">
        <v>42935</v>
      </c>
      <c r="B1380" t="s">
        <v>9</v>
      </c>
      <c r="C1380" t="s">
        <v>326</v>
      </c>
      <c r="D1380" t="s">
        <v>134</v>
      </c>
      <c r="E1380" t="s">
        <v>327</v>
      </c>
      <c r="F1380" s="7">
        <v>1005050200</v>
      </c>
      <c r="G1380" t="str">
        <f>VLOOKUP(F1380,'группы товаров'!$A$1:$C$88,2,0)</f>
        <v>Серебрянный шедевр</v>
      </c>
      <c r="H1380" t="str">
        <f>VLOOKUP(Таблица1[[#This Row],[Код товара]],Группа_Товаров,3,0)</f>
        <v>Помадка</v>
      </c>
      <c r="I1380" t="s">
        <v>8</v>
      </c>
      <c r="J1380">
        <v>15</v>
      </c>
      <c r="K1380" s="6">
        <v>1800.2075</v>
      </c>
      <c r="L1380" s="6">
        <v>2148.3000000000002</v>
      </c>
      <c r="M1380" s="23">
        <f>Таблица1[[#This Row],[Сумма в ценах продажи]]-Таблица1[[#This Row],[Сумма в ценах закупки]]</f>
        <v>348.0925000000002</v>
      </c>
    </row>
    <row r="1381" spans="1:13" hidden="1" x14ac:dyDescent="0.3">
      <c r="A1381" s="16">
        <v>42935</v>
      </c>
      <c r="B1381" t="s">
        <v>10</v>
      </c>
      <c r="C1381" t="s">
        <v>276</v>
      </c>
      <c r="D1381" t="s">
        <v>147</v>
      </c>
      <c r="E1381" t="s">
        <v>277</v>
      </c>
      <c r="F1381" s="7">
        <v>20200</v>
      </c>
      <c r="G1381" t="str">
        <f>VLOOKUP(F1381,'группы товаров'!$A$1:$C$88,2,0)</f>
        <v xml:space="preserve">Карамель мята </v>
      </c>
      <c r="H1381" t="str">
        <f>VLOOKUP(Таблица1[[#This Row],[Код товара]],Группа_Товаров,3,0)</f>
        <v>Леденцовая</v>
      </c>
      <c r="I1381" t="s">
        <v>8</v>
      </c>
      <c r="J1381">
        <v>54</v>
      </c>
      <c r="K1381" s="6">
        <v>2884.4358000000002</v>
      </c>
      <c r="L1381" s="6">
        <v>3284.46</v>
      </c>
      <c r="M1381" s="23">
        <f>Таблица1[[#This Row],[Сумма в ценах продажи]]-Таблица1[[#This Row],[Сумма в ценах закупки]]</f>
        <v>400.02419999999984</v>
      </c>
    </row>
    <row r="1382" spans="1:13" hidden="1" x14ac:dyDescent="0.3">
      <c r="A1382" s="16">
        <v>42935</v>
      </c>
      <c r="B1382" t="s">
        <v>10</v>
      </c>
      <c r="C1382" t="s">
        <v>272</v>
      </c>
      <c r="D1382" t="s">
        <v>156</v>
      </c>
      <c r="E1382" t="s">
        <v>273</v>
      </c>
      <c r="F1382" s="7">
        <v>5281000</v>
      </c>
      <c r="G1382" t="str">
        <f>VLOOKUP(F1382,'группы товаров'!$A$1:$C$88,2,0)</f>
        <v>Барбасовая</v>
      </c>
      <c r="H1382" t="str">
        <f>VLOOKUP(Таблица1[[#This Row],[Код товара]],Группа_Товаров,3,0)</f>
        <v>Отливная</v>
      </c>
      <c r="I1382" t="s">
        <v>8</v>
      </c>
      <c r="J1382">
        <v>42</v>
      </c>
      <c r="K1382" s="6">
        <v>3004.68</v>
      </c>
      <c r="L1382" s="6">
        <v>3436.11</v>
      </c>
      <c r="M1382" s="23">
        <f>Таблица1[[#This Row],[Сумма в ценах продажи]]-Таблица1[[#This Row],[Сумма в ценах закупки]]</f>
        <v>431.43000000000029</v>
      </c>
    </row>
    <row r="1383" spans="1:13" hidden="1" x14ac:dyDescent="0.3">
      <c r="A1383" s="16">
        <v>42935</v>
      </c>
      <c r="B1383" t="s">
        <v>9</v>
      </c>
      <c r="C1383" t="s">
        <v>179</v>
      </c>
      <c r="D1383" t="s">
        <v>131</v>
      </c>
      <c r="E1383" t="s">
        <v>180</v>
      </c>
      <c r="F1383" s="8">
        <v>1500000201</v>
      </c>
      <c r="G1383" t="str">
        <f>VLOOKUP(F1383,'группы товаров'!$A$1:$C$88,2,0)</f>
        <v>Рулет капучино</v>
      </c>
      <c r="H1383" t="str">
        <f>VLOOKUP(Таблица1[[#This Row],[Код товара]],Группа_Товаров,3,0)</f>
        <v>Бисквиты</v>
      </c>
      <c r="I1383" t="s">
        <v>8</v>
      </c>
      <c r="J1383">
        <v>12.48</v>
      </c>
      <c r="K1383" s="6">
        <v>4579.2</v>
      </c>
      <c r="L1383" s="6">
        <v>5208</v>
      </c>
      <c r="M1383" s="23">
        <f>Таблица1[[#This Row],[Сумма в ценах продажи]]-Таблица1[[#This Row],[Сумма в ценах закупки]]</f>
        <v>628.80000000000018</v>
      </c>
    </row>
    <row r="1384" spans="1:13" hidden="1" x14ac:dyDescent="0.3">
      <c r="A1384" s="16">
        <v>42935</v>
      </c>
      <c r="B1384" t="s">
        <v>9</v>
      </c>
      <c r="C1384" t="s">
        <v>149</v>
      </c>
      <c r="D1384" t="s">
        <v>134</v>
      </c>
      <c r="E1384" t="s">
        <v>150</v>
      </c>
      <c r="F1384" s="8">
        <v>1500000201</v>
      </c>
      <c r="G1384" t="str">
        <f>VLOOKUP(F1384,'группы товаров'!$A$1:$C$88,2,0)</f>
        <v>Рулет капучино</v>
      </c>
      <c r="H1384" t="str">
        <f>VLOOKUP(Таблица1[[#This Row],[Код товара]],Группа_Товаров,3,0)</f>
        <v>Бисквиты</v>
      </c>
      <c r="I1384" t="s">
        <v>8</v>
      </c>
      <c r="J1384">
        <v>14.085000000000001</v>
      </c>
      <c r="K1384" s="6">
        <v>4635.8820000000005</v>
      </c>
      <c r="L1384" s="6">
        <v>5273.1</v>
      </c>
      <c r="M1384" s="23">
        <f>Таблица1[[#This Row],[Сумма в ценах продажи]]-Таблица1[[#This Row],[Сумма в ценах закупки]]</f>
        <v>637.21799999999985</v>
      </c>
    </row>
    <row r="1385" spans="1:13" hidden="1" x14ac:dyDescent="0.3">
      <c r="A1385" s="16">
        <v>42935</v>
      </c>
      <c r="B1385" t="s">
        <v>9</v>
      </c>
      <c r="C1385" t="s">
        <v>222</v>
      </c>
      <c r="D1385" t="s">
        <v>134</v>
      </c>
      <c r="E1385" t="s">
        <v>223</v>
      </c>
      <c r="F1385" s="7">
        <v>260200</v>
      </c>
      <c r="G1385" t="str">
        <f>VLOOKUP(F1385,'группы товаров'!$A$1:$C$88,2,0)</f>
        <v>Медовая дыня</v>
      </c>
      <c r="H1385" t="str">
        <f>VLOOKUP(Таблица1[[#This Row],[Код товара]],Группа_Товаров,3,0)</f>
        <v>Отливная</v>
      </c>
      <c r="I1385" t="s">
        <v>8</v>
      </c>
      <c r="J1385">
        <v>112</v>
      </c>
      <c r="K1385" s="6">
        <v>5982.6144000000004</v>
      </c>
      <c r="L1385" s="6">
        <v>6779.36</v>
      </c>
      <c r="M1385" s="23">
        <f>Таблица1[[#This Row],[Сумма в ценах продажи]]-Таблица1[[#This Row],[Сумма в ценах закупки]]</f>
        <v>796.74559999999929</v>
      </c>
    </row>
    <row r="1386" spans="1:13" hidden="1" x14ac:dyDescent="0.3">
      <c r="A1386" s="16">
        <v>42935</v>
      </c>
      <c r="B1386" t="s">
        <v>9</v>
      </c>
      <c r="C1386" t="s">
        <v>670</v>
      </c>
      <c r="D1386" t="s">
        <v>147</v>
      </c>
      <c r="E1386" t="s">
        <v>671</v>
      </c>
      <c r="F1386" s="7">
        <v>1005244300</v>
      </c>
      <c r="G1386" t="str">
        <f>VLOOKUP(F1386,'группы товаров'!$A$1:$C$88,2,0)</f>
        <v>Ореховые</v>
      </c>
      <c r="H1386" t="str">
        <f>VLOOKUP(Таблица1[[#This Row],[Код товара]],Группа_Товаров,3,0)</f>
        <v>Кремовые</v>
      </c>
      <c r="I1386" t="s">
        <v>8</v>
      </c>
      <c r="J1386">
        <v>32.25</v>
      </c>
      <c r="K1386" s="6">
        <v>8583.81</v>
      </c>
      <c r="L1386" s="6">
        <v>9718.5</v>
      </c>
      <c r="M1386" s="23">
        <f>Таблица1[[#This Row],[Сумма в ценах продажи]]-Таблица1[[#This Row],[Сумма в ценах закупки]]</f>
        <v>1134.6900000000005</v>
      </c>
    </row>
    <row r="1387" spans="1:13" hidden="1" x14ac:dyDescent="0.3">
      <c r="A1387" s="16">
        <v>42935</v>
      </c>
      <c r="B1387" t="s">
        <v>11</v>
      </c>
      <c r="C1387" t="s">
        <v>160</v>
      </c>
      <c r="D1387" t="s">
        <v>134</v>
      </c>
      <c r="E1387" t="s">
        <v>161</v>
      </c>
      <c r="F1387" s="5">
        <v>1005040200</v>
      </c>
      <c r="G1387" t="str">
        <f>VLOOKUP(F1387,'группы товаров'!$A$1:$C$88,2,0)</f>
        <v xml:space="preserve">Южный вечер </v>
      </c>
      <c r="H1387" t="str">
        <f>VLOOKUP(Таблица1[[#This Row],[Код товара]],Группа_Товаров,3,0)</f>
        <v>Глазированные</v>
      </c>
      <c r="I1387" t="s">
        <v>8</v>
      </c>
      <c r="J1387">
        <v>15</v>
      </c>
      <c r="K1387" s="6">
        <v>0</v>
      </c>
      <c r="L1387" s="6">
        <v>1212.75</v>
      </c>
      <c r="M1387" s="23">
        <f>Таблица1[[#This Row],[Сумма в ценах продажи]]-Таблица1[[#This Row],[Сумма в ценах закупки]]</f>
        <v>1212.75</v>
      </c>
    </row>
    <row r="1388" spans="1:13" hidden="1" x14ac:dyDescent="0.3">
      <c r="A1388" s="16">
        <v>42934</v>
      </c>
      <c r="B1388" t="s">
        <v>9</v>
      </c>
      <c r="C1388" t="s">
        <v>254</v>
      </c>
      <c r="D1388" t="s">
        <v>131</v>
      </c>
      <c r="E1388" t="s">
        <v>255</v>
      </c>
      <c r="F1388" s="5">
        <v>1005040600</v>
      </c>
      <c r="G1388" t="str">
        <f>VLOOKUP(F1388,'группы товаров'!$A$1:$C$88,2,0)</f>
        <v xml:space="preserve">Морская звезда </v>
      </c>
      <c r="H1388" t="str">
        <f>VLOOKUP(Таблица1[[#This Row],[Код товара]],Группа_Товаров,3,0)</f>
        <v>Глазированные</v>
      </c>
      <c r="I1388" t="s">
        <v>8</v>
      </c>
      <c r="J1388">
        <v>3</v>
      </c>
      <c r="K1388" s="6">
        <v>214.65</v>
      </c>
      <c r="L1388" s="6">
        <v>244.11</v>
      </c>
      <c r="M1388" s="23">
        <f>Таблица1[[#This Row],[Сумма в ценах продажи]]-Таблица1[[#This Row],[Сумма в ценах закупки]]</f>
        <v>29.460000000000008</v>
      </c>
    </row>
    <row r="1389" spans="1:13" hidden="1" x14ac:dyDescent="0.3">
      <c r="A1389" s="16">
        <v>42934</v>
      </c>
      <c r="B1389" t="s">
        <v>7</v>
      </c>
      <c r="C1389" t="s">
        <v>228</v>
      </c>
      <c r="D1389" t="s">
        <v>134</v>
      </c>
      <c r="E1389" t="s">
        <v>229</v>
      </c>
      <c r="F1389" s="7">
        <v>252505</v>
      </c>
      <c r="G1389" t="str">
        <f>VLOOKUP(F1389,'группы товаров'!$A$1:$C$88,2,0)</f>
        <v>Байкальская мята</v>
      </c>
      <c r="H1389" t="str">
        <f>VLOOKUP(Таблица1[[#This Row],[Код товара]],Группа_Товаров,3,0)</f>
        <v>Леденцовая</v>
      </c>
      <c r="I1389" t="s">
        <v>8</v>
      </c>
      <c r="J1389">
        <v>5.7</v>
      </c>
      <c r="K1389" s="6">
        <v>255.58800000000002</v>
      </c>
      <c r="L1389" s="6">
        <v>290.64300000000003</v>
      </c>
      <c r="M1389" s="23">
        <f>Таблица1[[#This Row],[Сумма в ценах продажи]]-Таблица1[[#This Row],[Сумма в ценах закупки]]</f>
        <v>35.055000000000007</v>
      </c>
    </row>
    <row r="1390" spans="1:13" hidden="1" x14ac:dyDescent="0.3">
      <c r="A1390" s="16">
        <v>42934</v>
      </c>
      <c r="B1390" t="s">
        <v>7</v>
      </c>
      <c r="C1390" t="s">
        <v>246</v>
      </c>
      <c r="D1390" t="s">
        <v>156</v>
      </c>
      <c r="E1390" t="s">
        <v>247</v>
      </c>
      <c r="F1390" s="7">
        <v>1005053500</v>
      </c>
      <c r="G1390" t="str">
        <f>VLOOKUP(F1390,'группы товаров'!$A$1:$C$88,2,0)</f>
        <v>Тоффи в помаде</v>
      </c>
      <c r="H1390" t="str">
        <f>VLOOKUP(Таблица1[[#This Row],[Код товара]],Группа_Товаров,3,0)</f>
        <v>Помадка</v>
      </c>
      <c r="I1390" t="s">
        <v>8</v>
      </c>
      <c r="J1390">
        <v>3.2</v>
      </c>
      <c r="K1390" s="6">
        <v>264.53200000000004</v>
      </c>
      <c r="L1390" s="6">
        <v>303.60000000000002</v>
      </c>
      <c r="M1390" s="23">
        <f>Таблица1[[#This Row],[Сумма в ценах продажи]]-Таблица1[[#This Row],[Сумма в ценах закупки]]</f>
        <v>39.067999999999984</v>
      </c>
    </row>
    <row r="1391" spans="1:13" hidden="1" x14ac:dyDescent="0.3">
      <c r="A1391" s="16">
        <v>42934</v>
      </c>
      <c r="B1391" t="s">
        <v>7</v>
      </c>
      <c r="C1391" t="s">
        <v>593</v>
      </c>
      <c r="D1391" t="s">
        <v>147</v>
      </c>
      <c r="E1391" t="s">
        <v>594</v>
      </c>
      <c r="F1391" s="5">
        <v>20200</v>
      </c>
      <c r="G1391" t="str">
        <f>VLOOKUP(F1391,'группы товаров'!$A$1:$C$88,2,0)</f>
        <v xml:space="preserve">Карамель мята </v>
      </c>
      <c r="H1391" t="str">
        <f>VLOOKUP(Таблица1[[#This Row],[Код товара]],Группа_Товаров,3,0)</f>
        <v>Леденцовая</v>
      </c>
      <c r="I1391" t="s">
        <v>8</v>
      </c>
      <c r="J1391">
        <v>8</v>
      </c>
      <c r="K1391" s="6">
        <v>426.43440000000004</v>
      </c>
      <c r="L1391" s="6">
        <v>477.2</v>
      </c>
      <c r="M1391" s="23">
        <f>Таблица1[[#This Row],[Сумма в ценах продажи]]-Таблица1[[#This Row],[Сумма в ценах закупки]]</f>
        <v>50.765599999999949</v>
      </c>
    </row>
    <row r="1392" spans="1:13" hidden="1" x14ac:dyDescent="0.3">
      <c r="A1392" s="16">
        <v>42934</v>
      </c>
      <c r="B1392" t="s">
        <v>7</v>
      </c>
      <c r="C1392" t="s">
        <v>410</v>
      </c>
      <c r="D1392" t="s">
        <v>156</v>
      </c>
      <c r="E1392" t="s">
        <v>411</v>
      </c>
      <c r="F1392" s="5">
        <v>20200</v>
      </c>
      <c r="G1392" t="str">
        <f>VLOOKUP(F1392,'группы товаров'!$A$1:$C$88,2,0)</f>
        <v xml:space="preserve">Карамель мята </v>
      </c>
      <c r="H1392" t="str">
        <f>VLOOKUP(Таблица1[[#This Row],[Код товара]],Группа_Товаров,3,0)</f>
        <v>Леденцовая</v>
      </c>
      <c r="I1392" t="s">
        <v>8</v>
      </c>
      <c r="J1392">
        <v>8</v>
      </c>
      <c r="K1392" s="6">
        <v>426.43440000000004</v>
      </c>
      <c r="L1392" s="6">
        <v>477.2</v>
      </c>
      <c r="M1392" s="23">
        <f>Таблица1[[#This Row],[Сумма в ценах продажи]]-Таблица1[[#This Row],[Сумма в ценах закупки]]</f>
        <v>50.765599999999949</v>
      </c>
    </row>
    <row r="1393" spans="1:13" hidden="1" x14ac:dyDescent="0.3">
      <c r="A1393" s="16">
        <v>42934</v>
      </c>
      <c r="B1393" t="s">
        <v>7</v>
      </c>
      <c r="C1393" t="s">
        <v>142</v>
      </c>
      <c r="D1393" t="s">
        <v>134</v>
      </c>
      <c r="E1393" t="s">
        <v>143</v>
      </c>
      <c r="F1393" s="5">
        <v>280500</v>
      </c>
      <c r="G1393" t="str">
        <f>VLOOKUP(F1393,'группы товаров'!$A$1:$C$88,2,0)</f>
        <v>Шипучка микс</v>
      </c>
      <c r="H1393" t="str">
        <f>VLOOKUP(Таблица1[[#This Row],[Код товара]],Группа_Товаров,3,0)</f>
        <v>Леденцовая</v>
      </c>
      <c r="I1393" t="s">
        <v>8</v>
      </c>
      <c r="J1393">
        <v>5</v>
      </c>
      <c r="K1393" s="6">
        <v>391.0385</v>
      </c>
      <c r="L1393" s="6">
        <v>444.8</v>
      </c>
      <c r="M1393" s="23">
        <f>Таблица1[[#This Row],[Сумма в ценах продажи]]-Таблица1[[#This Row],[Сумма в ценах закупки]]</f>
        <v>53.761500000000012</v>
      </c>
    </row>
    <row r="1394" spans="1:13" hidden="1" x14ac:dyDescent="0.3">
      <c r="A1394" s="16">
        <v>42934</v>
      </c>
      <c r="B1394" t="s">
        <v>9</v>
      </c>
      <c r="C1394" t="s">
        <v>193</v>
      </c>
      <c r="D1394" t="s">
        <v>134</v>
      </c>
      <c r="E1394" t="s">
        <v>194</v>
      </c>
      <c r="F1394" s="7">
        <v>252005</v>
      </c>
      <c r="G1394" t="str">
        <f>VLOOKUP(F1394,'группы товаров'!$A$1:$C$88,2,0)</f>
        <v>Кленовая</v>
      </c>
      <c r="H1394" t="str">
        <f>VLOOKUP(Таблица1[[#This Row],[Код товара]],Группа_Товаров,3,0)</f>
        <v>Леденцовая</v>
      </c>
      <c r="I1394" t="s">
        <v>8</v>
      </c>
      <c r="J1394">
        <v>5.5</v>
      </c>
      <c r="K1394" s="6">
        <v>408.84960000000001</v>
      </c>
      <c r="L1394" s="6">
        <v>465.41</v>
      </c>
      <c r="M1394" s="23">
        <f>Таблица1[[#This Row],[Сумма в ценах продажи]]-Таблица1[[#This Row],[Сумма в ценах закупки]]</f>
        <v>56.560400000000016</v>
      </c>
    </row>
    <row r="1395" spans="1:13" hidden="1" x14ac:dyDescent="0.3">
      <c r="A1395" s="16">
        <v>42934</v>
      </c>
      <c r="B1395" t="s">
        <v>7</v>
      </c>
      <c r="C1395" t="s">
        <v>193</v>
      </c>
      <c r="D1395" t="s">
        <v>134</v>
      </c>
      <c r="E1395" t="s">
        <v>194</v>
      </c>
      <c r="F1395" s="7">
        <v>270300</v>
      </c>
      <c r="G1395" t="str">
        <f>VLOOKUP(F1395,'группы товаров'!$A$1:$C$88,2,0)</f>
        <v xml:space="preserve">Шипучка лимонад </v>
      </c>
      <c r="H1395" t="str">
        <f>VLOOKUP(Таблица1[[#This Row],[Код товара]],Группа_Товаров,3,0)</f>
        <v>Леденцовая</v>
      </c>
      <c r="I1395" t="s">
        <v>8</v>
      </c>
      <c r="J1395">
        <v>8</v>
      </c>
      <c r="K1395" s="6">
        <v>427.32960000000003</v>
      </c>
      <c r="L1395" s="6">
        <v>484.24</v>
      </c>
      <c r="M1395" s="23">
        <f>Таблица1[[#This Row],[Сумма в ценах продажи]]-Таблица1[[#This Row],[Сумма в ценах закупки]]</f>
        <v>56.910399999999981</v>
      </c>
    </row>
    <row r="1396" spans="1:13" hidden="1" x14ac:dyDescent="0.3">
      <c r="A1396" s="16">
        <v>42934</v>
      </c>
      <c r="B1396" t="s">
        <v>7</v>
      </c>
      <c r="C1396" t="s">
        <v>171</v>
      </c>
      <c r="D1396" t="s">
        <v>131</v>
      </c>
      <c r="E1396" t="s">
        <v>172</v>
      </c>
      <c r="F1396" s="7">
        <v>270300</v>
      </c>
      <c r="G1396" t="str">
        <f>VLOOKUP(F1396,'группы товаров'!$A$1:$C$88,2,0)</f>
        <v xml:space="preserve">Шипучка лимонад </v>
      </c>
      <c r="H1396" t="str">
        <f>VLOOKUP(Таблица1[[#This Row],[Код товара]],Группа_Товаров,3,0)</f>
        <v>Леденцовая</v>
      </c>
      <c r="I1396" t="s">
        <v>8</v>
      </c>
      <c r="J1396">
        <v>8</v>
      </c>
      <c r="K1396" s="6">
        <v>427.28320000000002</v>
      </c>
      <c r="L1396" s="6">
        <v>484.24</v>
      </c>
      <c r="M1396" s="23">
        <f>Таблица1[[#This Row],[Сумма в ценах продажи]]-Таблица1[[#This Row],[Сумма в ценах закупки]]</f>
        <v>56.956799999999987</v>
      </c>
    </row>
    <row r="1397" spans="1:13" hidden="1" x14ac:dyDescent="0.3">
      <c r="A1397" s="16">
        <v>42934</v>
      </c>
      <c r="B1397" t="s">
        <v>7</v>
      </c>
      <c r="C1397" t="s">
        <v>262</v>
      </c>
      <c r="D1397" t="s">
        <v>134</v>
      </c>
      <c r="E1397" t="s">
        <v>263</v>
      </c>
      <c r="F1397" s="7">
        <v>270200</v>
      </c>
      <c r="G1397" t="str">
        <f>VLOOKUP(F1397,'группы товаров'!$A$1:$C$88,2,0)</f>
        <v>Шипучка апельсин</v>
      </c>
      <c r="H1397" t="str">
        <f>VLOOKUP(Таблица1[[#This Row],[Код товара]],Группа_Товаров,3,0)</f>
        <v>Леденцовая</v>
      </c>
      <c r="I1397" t="s">
        <v>8</v>
      </c>
      <c r="J1397">
        <v>7.5</v>
      </c>
      <c r="K1397" s="6">
        <v>452.75</v>
      </c>
      <c r="L1397" s="6">
        <v>515.25</v>
      </c>
      <c r="M1397" s="23">
        <f>Таблица1[[#This Row],[Сумма в ценах продажи]]-Таблица1[[#This Row],[Сумма в ценах закупки]]</f>
        <v>62.5</v>
      </c>
    </row>
    <row r="1398" spans="1:13" hidden="1" x14ac:dyDescent="0.3">
      <c r="A1398" s="16">
        <v>42934</v>
      </c>
      <c r="B1398" t="s">
        <v>9</v>
      </c>
      <c r="C1398" t="s">
        <v>160</v>
      </c>
      <c r="D1398" t="s">
        <v>134</v>
      </c>
      <c r="E1398" t="s">
        <v>161</v>
      </c>
      <c r="F1398" s="5">
        <v>1005201000</v>
      </c>
      <c r="G1398" t="str">
        <f>VLOOKUP(F1398,'группы товаров'!$A$1:$C$88,2,0)</f>
        <v xml:space="preserve"> крем-шоколад </v>
      </c>
      <c r="H1398" t="str">
        <f>VLOOKUP(Таблица1[[#This Row],[Код товара]],Группа_Товаров,3,0)</f>
        <v>Вафельные</v>
      </c>
      <c r="I1398" t="s">
        <v>8</v>
      </c>
      <c r="J1398">
        <v>2</v>
      </c>
      <c r="K1398" s="6">
        <v>331.54040000000003</v>
      </c>
      <c r="L1398" s="6">
        <v>397.1</v>
      </c>
      <c r="M1398" s="23">
        <f>Таблица1[[#This Row],[Сумма в ценах продажи]]-Таблица1[[#This Row],[Сумма в ценах закупки]]</f>
        <v>65.559599999999989</v>
      </c>
    </row>
    <row r="1399" spans="1:13" hidden="1" x14ac:dyDescent="0.3">
      <c r="A1399" s="16">
        <v>42934</v>
      </c>
      <c r="B1399" t="s">
        <v>7</v>
      </c>
      <c r="C1399" t="s">
        <v>171</v>
      </c>
      <c r="D1399" t="s">
        <v>131</v>
      </c>
      <c r="E1399" t="s">
        <v>172</v>
      </c>
      <c r="F1399" s="7">
        <v>1005051600</v>
      </c>
      <c r="G1399" t="str">
        <f>VLOOKUP(F1399,'группы товаров'!$A$1:$C$88,2,0)</f>
        <v xml:space="preserve">Тарантелла </v>
      </c>
      <c r="H1399" t="str">
        <f>VLOOKUP(Таблица1[[#This Row],[Код товара]],Группа_Товаров,3,0)</f>
        <v>Помадка</v>
      </c>
      <c r="I1399" t="s">
        <v>8</v>
      </c>
      <c r="J1399">
        <v>4.5</v>
      </c>
      <c r="K1399" s="6">
        <v>620.32320000000004</v>
      </c>
      <c r="L1399" s="6">
        <v>706.86</v>
      </c>
      <c r="M1399" s="23">
        <f>Таблица1[[#This Row],[Сумма в ценах продажи]]-Таблица1[[#This Row],[Сумма в ценах закупки]]</f>
        <v>86.536799999999971</v>
      </c>
    </row>
    <row r="1400" spans="1:13" hidden="1" x14ac:dyDescent="0.3">
      <c r="A1400" s="16">
        <v>42934</v>
      </c>
      <c r="B1400" t="s">
        <v>11</v>
      </c>
      <c r="C1400" t="s">
        <v>222</v>
      </c>
      <c r="D1400" t="s">
        <v>134</v>
      </c>
      <c r="E1400" t="s">
        <v>223</v>
      </c>
      <c r="F1400" s="7">
        <v>252005</v>
      </c>
      <c r="G1400" t="str">
        <f>VLOOKUP(F1400,'группы товаров'!$A$1:$C$88,2,0)</f>
        <v>Кленовая</v>
      </c>
      <c r="H1400" t="str">
        <f>VLOOKUP(Таблица1[[#This Row],[Код товара]],Группа_Товаров,3,0)</f>
        <v>Леденцовая</v>
      </c>
      <c r="I1400" t="s">
        <v>8</v>
      </c>
      <c r="J1400">
        <v>10</v>
      </c>
      <c r="K1400" s="6">
        <v>791.8</v>
      </c>
      <c r="L1400" s="6">
        <v>894.5</v>
      </c>
      <c r="M1400" s="23">
        <f>Таблица1[[#This Row],[Сумма в ценах продажи]]-Таблица1[[#This Row],[Сумма в ценах закупки]]</f>
        <v>102.70000000000005</v>
      </c>
    </row>
    <row r="1401" spans="1:13" hidden="1" x14ac:dyDescent="0.3">
      <c r="A1401" s="16">
        <v>42934</v>
      </c>
      <c r="B1401" t="s">
        <v>9</v>
      </c>
      <c r="C1401" t="s">
        <v>185</v>
      </c>
      <c r="D1401" t="s">
        <v>134</v>
      </c>
      <c r="E1401" t="s">
        <v>186</v>
      </c>
      <c r="F1401" s="7">
        <v>1005712010</v>
      </c>
      <c r="G1401" t="str">
        <f>VLOOKUP(F1401,'группы товаров'!$A$1:$C$88,2,0)</f>
        <v>Сказочный мишка</v>
      </c>
      <c r="H1401" t="str">
        <f>VLOOKUP(Таблица1[[#This Row],[Код товара]],Группа_Товаров,3,0)</f>
        <v>Глазированные</v>
      </c>
      <c r="I1401" t="s">
        <v>8</v>
      </c>
      <c r="J1401">
        <v>4.8</v>
      </c>
      <c r="K1401" s="6">
        <v>755.52</v>
      </c>
      <c r="L1401" s="6">
        <v>859.2</v>
      </c>
      <c r="M1401" s="23">
        <f>Таблица1[[#This Row],[Сумма в ценах продажи]]-Таблица1[[#This Row],[Сумма в ценах закупки]]</f>
        <v>103.68000000000006</v>
      </c>
    </row>
    <row r="1402" spans="1:13" hidden="1" x14ac:dyDescent="0.3">
      <c r="A1402" s="16">
        <v>42934</v>
      </c>
      <c r="B1402" t="s">
        <v>7</v>
      </c>
      <c r="C1402" t="s">
        <v>488</v>
      </c>
      <c r="D1402" t="s">
        <v>291</v>
      </c>
      <c r="E1402" t="s">
        <v>331</v>
      </c>
      <c r="F1402" s="7">
        <v>170100</v>
      </c>
      <c r="G1402" t="str">
        <f>VLOOKUP(F1402,'группы товаров'!$A$1:$C$88,2,0)</f>
        <v>Клюковка</v>
      </c>
      <c r="H1402" t="str">
        <f>VLOOKUP(Таблица1[[#This Row],[Код товара]],Группа_Товаров,3,0)</f>
        <v>Желейные</v>
      </c>
      <c r="I1402" t="s">
        <v>8</v>
      </c>
      <c r="J1402">
        <v>5</v>
      </c>
      <c r="K1402" s="6">
        <v>682.18450000000007</v>
      </c>
      <c r="L1402" s="6">
        <v>788</v>
      </c>
      <c r="M1402" s="23">
        <f>Таблица1[[#This Row],[Сумма в ценах продажи]]-Таблица1[[#This Row],[Сумма в ценах закупки]]</f>
        <v>105.81549999999993</v>
      </c>
    </row>
    <row r="1403" spans="1:13" hidden="1" x14ac:dyDescent="0.3">
      <c r="A1403" s="16">
        <v>42934</v>
      </c>
      <c r="B1403" t="s">
        <v>9</v>
      </c>
      <c r="C1403" t="s">
        <v>181</v>
      </c>
      <c r="D1403" t="s">
        <v>134</v>
      </c>
      <c r="E1403" t="s">
        <v>182</v>
      </c>
      <c r="F1403" s="5">
        <v>20000</v>
      </c>
      <c r="G1403" t="str">
        <f>VLOOKUP(F1403,'группы товаров'!$A$1:$C$88,2,0)</f>
        <v>Карамель барбарис</v>
      </c>
      <c r="H1403" t="str">
        <f>VLOOKUP(Таблица1[[#This Row],[Код товара]],Группа_Товаров,3,0)</f>
        <v>Леденцовая</v>
      </c>
      <c r="I1403" t="s">
        <v>8</v>
      </c>
      <c r="J1403">
        <v>16</v>
      </c>
      <c r="K1403" s="6">
        <v>854.72320000000002</v>
      </c>
      <c r="L1403" s="6">
        <v>972</v>
      </c>
      <c r="M1403" s="23">
        <f>Таблица1[[#This Row],[Сумма в ценах продажи]]-Таблица1[[#This Row],[Сумма в ценах закупки]]</f>
        <v>117.27679999999998</v>
      </c>
    </row>
    <row r="1404" spans="1:13" hidden="1" x14ac:dyDescent="0.3">
      <c r="A1404" s="16">
        <v>42934</v>
      </c>
      <c r="B1404" t="s">
        <v>9</v>
      </c>
      <c r="C1404" t="s">
        <v>226</v>
      </c>
      <c r="D1404" t="s">
        <v>134</v>
      </c>
      <c r="E1404" t="s">
        <v>227</v>
      </c>
      <c r="F1404" s="7">
        <v>1005244300</v>
      </c>
      <c r="G1404" t="str">
        <f>VLOOKUP(F1404,'группы товаров'!$A$1:$C$88,2,0)</f>
        <v>Ореховые</v>
      </c>
      <c r="H1404" t="str">
        <f>VLOOKUP(Таблица1[[#This Row],[Код товара]],Группа_Товаров,3,0)</f>
        <v>Кремовые</v>
      </c>
      <c r="I1404" t="s">
        <v>8</v>
      </c>
      <c r="J1404">
        <v>4</v>
      </c>
      <c r="K1404" s="6">
        <v>858.4</v>
      </c>
      <c r="L1404" s="6">
        <v>976.8</v>
      </c>
      <c r="M1404" s="23">
        <f>Таблица1[[#This Row],[Сумма в ценах продажи]]-Таблица1[[#This Row],[Сумма в ценах закупки]]</f>
        <v>118.39999999999998</v>
      </c>
    </row>
    <row r="1405" spans="1:13" hidden="1" x14ac:dyDescent="0.3">
      <c r="A1405" s="16">
        <v>42934</v>
      </c>
      <c r="B1405" t="s">
        <v>7</v>
      </c>
      <c r="C1405" t="s">
        <v>185</v>
      </c>
      <c r="D1405" t="s">
        <v>134</v>
      </c>
      <c r="E1405" t="s">
        <v>186</v>
      </c>
      <c r="F1405" s="5">
        <v>20100</v>
      </c>
      <c r="G1405" t="str">
        <f>VLOOKUP(F1405,'группы товаров'!$A$1:$C$88,2,0)</f>
        <v xml:space="preserve">Карамель дюшес </v>
      </c>
      <c r="H1405" t="str">
        <f>VLOOKUP(Таблица1[[#This Row],[Код товара]],Группа_Товаров,3,0)</f>
        <v>Леденцовая</v>
      </c>
      <c r="I1405" t="s">
        <v>8</v>
      </c>
      <c r="J1405">
        <v>20</v>
      </c>
      <c r="K1405" s="6">
        <v>1067.1420000000001</v>
      </c>
      <c r="L1405" s="6">
        <v>1193</v>
      </c>
      <c r="M1405" s="23">
        <f>Таблица1[[#This Row],[Сумма в ценах продажи]]-Таблица1[[#This Row],[Сумма в ценах закупки]]</f>
        <v>125.85799999999995</v>
      </c>
    </row>
    <row r="1406" spans="1:13" hidden="1" x14ac:dyDescent="0.3">
      <c r="A1406" s="16">
        <v>42934</v>
      </c>
      <c r="B1406" t="s">
        <v>7</v>
      </c>
      <c r="C1406" t="s">
        <v>175</v>
      </c>
      <c r="D1406" t="s">
        <v>134</v>
      </c>
      <c r="E1406" t="s">
        <v>176</v>
      </c>
      <c r="F1406" s="7">
        <v>20100</v>
      </c>
      <c r="G1406" t="str">
        <f>VLOOKUP(F1406,'группы товаров'!$A$1:$C$88,2,0)</f>
        <v xml:space="preserve">Карамель дюшес </v>
      </c>
      <c r="H1406" t="str">
        <f>VLOOKUP(Таблица1[[#This Row],[Код товара]],Группа_Товаров,3,0)</f>
        <v>Леденцовая</v>
      </c>
      <c r="I1406" t="s">
        <v>8</v>
      </c>
      <c r="J1406">
        <v>3.5</v>
      </c>
      <c r="K1406" s="6">
        <v>626.74570000000006</v>
      </c>
      <c r="L1406" s="6">
        <v>764.05</v>
      </c>
      <c r="M1406" s="23">
        <f>Таблица1[[#This Row],[Сумма в ценах продажи]]-Таблица1[[#This Row],[Сумма в ценах закупки]]</f>
        <v>137.3042999999999</v>
      </c>
    </row>
    <row r="1407" spans="1:13" hidden="1" x14ac:dyDescent="0.3">
      <c r="A1407" s="16">
        <v>42934</v>
      </c>
      <c r="B1407" t="s">
        <v>7</v>
      </c>
      <c r="C1407" t="s">
        <v>486</v>
      </c>
      <c r="D1407" t="s">
        <v>147</v>
      </c>
      <c r="E1407" t="s">
        <v>487</v>
      </c>
      <c r="F1407" s="7">
        <v>170100</v>
      </c>
      <c r="G1407" t="str">
        <f>VLOOKUP(F1407,'группы товаров'!$A$1:$C$88,2,0)</f>
        <v>Клюковка</v>
      </c>
      <c r="H1407" t="str">
        <f>VLOOKUP(Таблица1[[#This Row],[Код товара]],Группа_Товаров,3,0)</f>
        <v>Желейные</v>
      </c>
      <c r="I1407" t="s">
        <v>8</v>
      </c>
      <c r="J1407">
        <v>24</v>
      </c>
      <c r="K1407" s="6">
        <v>1281.9888000000001</v>
      </c>
      <c r="L1407" s="6">
        <v>1431.6</v>
      </c>
      <c r="M1407" s="23">
        <f>Таблица1[[#This Row],[Сумма в ценах продажи]]-Таблица1[[#This Row],[Сумма в ценах закупки]]</f>
        <v>149.61119999999983</v>
      </c>
    </row>
    <row r="1408" spans="1:13" hidden="1" x14ac:dyDescent="0.3">
      <c r="A1408" s="16">
        <v>42934</v>
      </c>
      <c r="B1408" t="s">
        <v>7</v>
      </c>
      <c r="C1408" t="s">
        <v>158</v>
      </c>
      <c r="D1408" t="s">
        <v>156</v>
      </c>
      <c r="E1408" t="s">
        <v>159</v>
      </c>
      <c r="F1408" s="8">
        <v>210100</v>
      </c>
      <c r="G1408" t="str">
        <f>VLOOKUP(F1408,'группы товаров'!$A$1:$C$88,2,0)</f>
        <v>Сливки-малина</v>
      </c>
      <c r="H1408" t="str">
        <f>VLOOKUP(Таблица1[[#This Row],[Код товара]],Группа_Товаров,3,0)</f>
        <v>Отливная</v>
      </c>
      <c r="I1408" t="s">
        <v>8</v>
      </c>
      <c r="J1408">
        <v>4.3</v>
      </c>
      <c r="K1408" s="6">
        <v>1144.5530000000001</v>
      </c>
      <c r="L1408" s="6">
        <v>1295.8</v>
      </c>
      <c r="M1408" s="23">
        <f>Таблица1[[#This Row],[Сумма в ценах продажи]]-Таблица1[[#This Row],[Сумма в ценах закупки]]</f>
        <v>151.24699999999984</v>
      </c>
    </row>
    <row r="1409" spans="1:13" hidden="1" x14ac:dyDescent="0.3">
      <c r="A1409" s="16">
        <v>42934</v>
      </c>
      <c r="B1409" t="s">
        <v>11</v>
      </c>
      <c r="C1409" t="s">
        <v>238</v>
      </c>
      <c r="D1409" t="s">
        <v>208</v>
      </c>
      <c r="E1409" t="s">
        <v>239</v>
      </c>
      <c r="F1409" s="5">
        <v>1005274300</v>
      </c>
      <c r="G1409" t="str">
        <f>VLOOKUP(F1409,'группы товаров'!$A$1:$C$88,2,0)</f>
        <v>Миндальные</v>
      </c>
      <c r="H1409" t="str">
        <f>VLOOKUP(Таблица1[[#This Row],[Код товара]],Группа_Товаров,3,0)</f>
        <v>Кремовые</v>
      </c>
      <c r="I1409" t="s">
        <v>8</v>
      </c>
      <c r="J1409">
        <v>3.5</v>
      </c>
      <c r="K1409" s="6">
        <v>619.41920000000005</v>
      </c>
      <c r="L1409" s="6">
        <v>773.32500000000005</v>
      </c>
      <c r="M1409" s="23">
        <f>Таблица1[[#This Row],[Сумма в ценах продажи]]-Таблица1[[#This Row],[Сумма в ценах закупки]]</f>
        <v>153.9058</v>
      </c>
    </row>
    <row r="1410" spans="1:13" hidden="1" x14ac:dyDescent="0.3">
      <c r="A1410" s="16">
        <v>42934</v>
      </c>
      <c r="B1410" t="s">
        <v>7</v>
      </c>
      <c r="C1410" t="s">
        <v>315</v>
      </c>
      <c r="D1410" t="s">
        <v>147</v>
      </c>
      <c r="E1410" t="s">
        <v>316</v>
      </c>
      <c r="F1410" s="7">
        <v>20200</v>
      </c>
      <c r="G1410" t="str">
        <f>VLOOKUP(F1410,'группы товаров'!$A$1:$C$88,2,0)</f>
        <v xml:space="preserve">Карамель мята </v>
      </c>
      <c r="H1410" t="str">
        <f>VLOOKUP(Таблица1[[#This Row],[Код товара]],Группа_Товаров,3,0)</f>
        <v>Леденцовая</v>
      </c>
      <c r="I1410" t="s">
        <v>8</v>
      </c>
      <c r="J1410">
        <v>7</v>
      </c>
      <c r="K1410" s="6">
        <v>1368.71</v>
      </c>
      <c r="L1410" s="6">
        <v>1528.1</v>
      </c>
      <c r="M1410" s="23">
        <f>Таблица1[[#This Row],[Сумма в ценах продажи]]-Таблица1[[#This Row],[Сумма в ценах закупки]]</f>
        <v>159.38999999999987</v>
      </c>
    </row>
    <row r="1411" spans="1:13" hidden="1" x14ac:dyDescent="0.3">
      <c r="A1411" s="16">
        <v>42934</v>
      </c>
      <c r="B1411" t="s">
        <v>11</v>
      </c>
      <c r="C1411" t="s">
        <v>220</v>
      </c>
      <c r="D1411" t="s">
        <v>134</v>
      </c>
      <c r="E1411" t="s">
        <v>221</v>
      </c>
      <c r="F1411" s="7">
        <v>15000</v>
      </c>
      <c r="G1411" t="str">
        <f>VLOOKUP(F1411,'группы товаров'!$A$1:$C$88,2,0)</f>
        <v>Цитрусовый коктейль</v>
      </c>
      <c r="H1411" t="str">
        <f>VLOOKUP(Таблица1[[#This Row],[Код товара]],Группа_Товаров,3,0)</f>
        <v>Отливная</v>
      </c>
      <c r="I1411" t="s">
        <v>8</v>
      </c>
      <c r="J1411">
        <v>24</v>
      </c>
      <c r="K1411" s="6">
        <v>1281.9888000000001</v>
      </c>
      <c r="L1411" s="6">
        <v>1448.4</v>
      </c>
      <c r="M1411" s="23">
        <f>Таблица1[[#This Row],[Сумма в ценах продажи]]-Таблица1[[#This Row],[Сумма в ценах закупки]]</f>
        <v>166.41120000000001</v>
      </c>
    </row>
    <row r="1412" spans="1:13" hidden="1" x14ac:dyDescent="0.3">
      <c r="A1412" s="16">
        <v>42934</v>
      </c>
      <c r="B1412" t="s">
        <v>11</v>
      </c>
      <c r="C1412" t="s">
        <v>149</v>
      </c>
      <c r="D1412" t="s">
        <v>134</v>
      </c>
      <c r="E1412" t="s">
        <v>150</v>
      </c>
      <c r="F1412" s="7">
        <v>1005300000</v>
      </c>
      <c r="G1412" t="str">
        <f>VLOOKUP(F1412,'группы товаров'!$A$1:$C$88,2,0)</f>
        <v>Нежные</v>
      </c>
      <c r="H1412" t="str">
        <f>VLOOKUP(Таблица1[[#This Row],[Код товара]],Группа_Товаров,3,0)</f>
        <v>Кремовые</v>
      </c>
      <c r="I1412" t="s">
        <v>8</v>
      </c>
      <c r="J1412">
        <v>15</v>
      </c>
      <c r="K1412" s="6">
        <v>1436.5140000000001</v>
      </c>
      <c r="L1412" s="6">
        <v>1665</v>
      </c>
      <c r="M1412" s="23">
        <f>Таблица1[[#This Row],[Сумма в ценах продажи]]-Таблица1[[#This Row],[Сумма в ценах закупки]]</f>
        <v>228.48599999999988</v>
      </c>
    </row>
    <row r="1413" spans="1:13" hidden="1" x14ac:dyDescent="0.3">
      <c r="A1413" s="16">
        <v>42934</v>
      </c>
      <c r="B1413" t="s">
        <v>11</v>
      </c>
      <c r="C1413" t="s">
        <v>252</v>
      </c>
      <c r="D1413" t="s">
        <v>134</v>
      </c>
      <c r="E1413" t="s">
        <v>253</v>
      </c>
      <c r="F1413" s="7">
        <v>270300</v>
      </c>
      <c r="G1413" t="str">
        <f>VLOOKUP(F1413,'группы товаров'!$A$1:$C$88,2,0)</f>
        <v xml:space="preserve">Шипучка лимонад </v>
      </c>
      <c r="H1413" t="str">
        <f>VLOOKUP(Таблица1[[#This Row],[Код товара]],Группа_Товаров,3,0)</f>
        <v>Леденцовая</v>
      </c>
      <c r="I1413" t="s">
        <v>8</v>
      </c>
      <c r="J1413">
        <v>12.5</v>
      </c>
      <c r="K1413" s="6">
        <v>1705.4612000000002</v>
      </c>
      <c r="L1413" s="6">
        <v>1993.75</v>
      </c>
      <c r="M1413" s="23">
        <f>Таблица1[[#This Row],[Сумма в ценах продажи]]-Таблица1[[#This Row],[Сумма в ценах закупки]]</f>
        <v>288.28879999999981</v>
      </c>
    </row>
    <row r="1414" spans="1:13" hidden="1" x14ac:dyDescent="0.3">
      <c r="A1414" s="16">
        <v>42934</v>
      </c>
      <c r="B1414" t="s">
        <v>11</v>
      </c>
      <c r="C1414" t="s">
        <v>222</v>
      </c>
      <c r="D1414" t="s">
        <v>134</v>
      </c>
      <c r="E1414" t="s">
        <v>223</v>
      </c>
      <c r="F1414" s="7">
        <v>15000</v>
      </c>
      <c r="G1414" t="str">
        <f>VLOOKUP(F1414,'группы товаров'!$A$1:$C$88,2,0)</f>
        <v>Цитрусовый коктейль</v>
      </c>
      <c r="H1414" t="str">
        <f>VLOOKUP(Таблица1[[#This Row],[Код товара]],Группа_Товаров,3,0)</f>
        <v>Отливная</v>
      </c>
      <c r="I1414" t="s">
        <v>8</v>
      </c>
      <c r="J1414">
        <v>48</v>
      </c>
      <c r="K1414" s="6">
        <v>2563.6992</v>
      </c>
      <c r="L1414" s="6">
        <v>2896.8</v>
      </c>
      <c r="M1414" s="23">
        <f>Таблица1[[#This Row],[Сумма в ценах продажи]]-Таблица1[[#This Row],[Сумма в ценах закупки]]</f>
        <v>333.10080000000016</v>
      </c>
    </row>
    <row r="1415" spans="1:13" hidden="1" x14ac:dyDescent="0.3">
      <c r="A1415" s="16">
        <v>42934</v>
      </c>
      <c r="B1415" t="s">
        <v>11</v>
      </c>
      <c r="C1415" t="s">
        <v>167</v>
      </c>
      <c r="D1415" t="s">
        <v>134</v>
      </c>
      <c r="E1415" t="s">
        <v>168</v>
      </c>
      <c r="F1415" s="7">
        <v>251000</v>
      </c>
      <c r="G1415" t="str">
        <f>VLOOKUP(F1415,'группы товаров'!$A$1:$C$88,2,0)</f>
        <v>Стеклышки микс</v>
      </c>
      <c r="H1415" t="str">
        <f>VLOOKUP(Таблица1[[#This Row],[Код товара]],Группа_Товаров,3,0)</f>
        <v>Отливная</v>
      </c>
      <c r="I1415" t="s">
        <v>8</v>
      </c>
      <c r="J1415">
        <v>20</v>
      </c>
      <c r="K1415" s="6">
        <v>1380.98</v>
      </c>
      <c r="L1415" s="6">
        <v>1768</v>
      </c>
      <c r="M1415" s="23">
        <f>Таблица1[[#This Row],[Сумма в ценах продажи]]-Таблица1[[#This Row],[Сумма в ценах закупки]]</f>
        <v>387.02</v>
      </c>
    </row>
    <row r="1416" spans="1:13" hidden="1" x14ac:dyDescent="0.3">
      <c r="A1416" s="16">
        <v>42933</v>
      </c>
      <c r="B1416" t="s">
        <v>7</v>
      </c>
      <c r="C1416" t="s">
        <v>130</v>
      </c>
      <c r="D1416" t="s">
        <v>131</v>
      </c>
      <c r="E1416" t="s">
        <v>132</v>
      </c>
      <c r="F1416" s="7">
        <v>5190002</v>
      </c>
      <c r="G1416" t="str">
        <f>VLOOKUP(F1416,'группы товаров'!$A$1:$C$88,2,0)</f>
        <v>Молочный</v>
      </c>
      <c r="H1416" t="str">
        <f>VLOOKUP(Таблица1[[#This Row],[Код товара]],Группа_Товаров,3,0)</f>
        <v>Отливная</v>
      </c>
      <c r="I1416" t="s">
        <v>8</v>
      </c>
      <c r="J1416">
        <v>5.7</v>
      </c>
      <c r="K1416" s="6">
        <v>255.64500000000001</v>
      </c>
      <c r="L1416" s="6">
        <v>290.64300000000003</v>
      </c>
      <c r="M1416" s="23">
        <f>Таблица1[[#This Row],[Сумма в ценах продажи]]-Таблица1[[#This Row],[Сумма в ценах закупки]]</f>
        <v>34.998000000000019</v>
      </c>
    </row>
    <row r="1417" spans="1:13" hidden="1" x14ac:dyDescent="0.3">
      <c r="A1417" s="16">
        <v>42933</v>
      </c>
      <c r="B1417" t="s">
        <v>9</v>
      </c>
      <c r="C1417" t="s">
        <v>165</v>
      </c>
      <c r="D1417" t="s">
        <v>134</v>
      </c>
      <c r="E1417" t="s">
        <v>166</v>
      </c>
      <c r="F1417" s="7">
        <v>280500</v>
      </c>
      <c r="G1417" t="str">
        <f>VLOOKUP(F1417,'группы товаров'!$A$1:$C$88,2,0)</f>
        <v>Шипучка микс</v>
      </c>
      <c r="H1417" t="str">
        <f>VLOOKUP(Таблица1[[#This Row],[Код товара]],Группа_Товаров,3,0)</f>
        <v>Леденцовая</v>
      </c>
      <c r="I1417" t="s">
        <v>8</v>
      </c>
      <c r="J1417">
        <v>2.9</v>
      </c>
      <c r="K1417" s="6">
        <v>271.06299999999999</v>
      </c>
      <c r="L1417" s="6">
        <v>308.32800000000003</v>
      </c>
      <c r="M1417" s="23">
        <f>Таблица1[[#This Row],[Сумма в ценах продажи]]-Таблица1[[#This Row],[Сумма в ценах закупки]]</f>
        <v>37.265000000000043</v>
      </c>
    </row>
    <row r="1418" spans="1:13" hidden="1" x14ac:dyDescent="0.3">
      <c r="A1418" s="16">
        <v>42933</v>
      </c>
      <c r="B1418" t="s">
        <v>7</v>
      </c>
      <c r="C1418" t="s">
        <v>203</v>
      </c>
      <c r="D1418" t="s">
        <v>134</v>
      </c>
      <c r="E1418" t="s">
        <v>204</v>
      </c>
      <c r="F1418" s="7">
        <v>1005050300</v>
      </c>
      <c r="G1418" t="str">
        <f>VLOOKUP(F1418,'группы товаров'!$A$1:$C$88,2,0)</f>
        <v>Золотой шар</v>
      </c>
      <c r="H1418" t="str">
        <f>VLOOKUP(Таблица1[[#This Row],[Код товара]],Группа_Товаров,3,0)</f>
        <v>Помадка</v>
      </c>
      <c r="I1418" t="s">
        <v>8</v>
      </c>
      <c r="J1418">
        <v>5</v>
      </c>
      <c r="K1418" s="6">
        <v>388.1105</v>
      </c>
      <c r="L1418" s="6">
        <v>436.5</v>
      </c>
      <c r="M1418" s="23">
        <f>Таблица1[[#This Row],[Сумма в ценах продажи]]-Таблица1[[#This Row],[Сумма в ценах закупки]]</f>
        <v>48.389499999999998</v>
      </c>
    </row>
    <row r="1419" spans="1:13" hidden="1" x14ac:dyDescent="0.3">
      <c r="A1419" s="16">
        <v>42933</v>
      </c>
      <c r="B1419" t="s">
        <v>9</v>
      </c>
      <c r="C1419" t="s">
        <v>432</v>
      </c>
      <c r="D1419" t="s">
        <v>147</v>
      </c>
      <c r="E1419" t="s">
        <v>433</v>
      </c>
      <c r="F1419" s="7">
        <v>252005</v>
      </c>
      <c r="G1419" t="str">
        <f>VLOOKUP(F1419,'группы товаров'!$A$1:$C$88,2,0)</f>
        <v>Кленовая</v>
      </c>
      <c r="H1419" t="str">
        <f>VLOOKUP(Таблица1[[#This Row],[Код товара]],Группа_Товаров,3,0)</f>
        <v>Леденцовая</v>
      </c>
      <c r="I1419" t="s">
        <v>8</v>
      </c>
      <c r="J1419">
        <v>4</v>
      </c>
      <c r="K1419" s="6">
        <v>352.78</v>
      </c>
      <c r="L1419" s="6">
        <v>401.6</v>
      </c>
      <c r="M1419" s="23">
        <f>Таблица1[[#This Row],[Сумма в ценах продажи]]-Таблица1[[#This Row],[Сумма в ценах закупки]]</f>
        <v>48.82000000000005</v>
      </c>
    </row>
    <row r="1420" spans="1:13" hidden="1" x14ac:dyDescent="0.3">
      <c r="A1420" s="16">
        <v>42933</v>
      </c>
      <c r="B1420" t="s">
        <v>7</v>
      </c>
      <c r="C1420" t="s">
        <v>262</v>
      </c>
      <c r="D1420" t="s">
        <v>134</v>
      </c>
      <c r="E1420" t="s">
        <v>263</v>
      </c>
      <c r="F1420" s="5">
        <v>20000</v>
      </c>
      <c r="G1420" t="str">
        <f>VLOOKUP(F1420,'группы товаров'!$A$1:$C$88,2,0)</f>
        <v>Карамель барбарис</v>
      </c>
      <c r="H1420" t="str">
        <f>VLOOKUP(Таблица1[[#This Row],[Код товара]],Группа_Товаров,3,0)</f>
        <v>Леденцовая</v>
      </c>
      <c r="I1420" t="s">
        <v>8</v>
      </c>
      <c r="J1420">
        <v>8</v>
      </c>
      <c r="K1420" s="6">
        <v>427.36560000000003</v>
      </c>
      <c r="L1420" s="6">
        <v>477.2</v>
      </c>
      <c r="M1420" s="23">
        <f>Таблица1[[#This Row],[Сумма в ценах продажи]]-Таблица1[[#This Row],[Сумма в ценах закупки]]</f>
        <v>49.83439999999996</v>
      </c>
    </row>
    <row r="1421" spans="1:13" hidden="1" x14ac:dyDescent="0.3">
      <c r="A1421" s="16">
        <v>42933</v>
      </c>
      <c r="B1421" t="s">
        <v>7</v>
      </c>
      <c r="C1421" t="s">
        <v>301</v>
      </c>
      <c r="D1421" t="s">
        <v>134</v>
      </c>
      <c r="E1421" t="s">
        <v>302</v>
      </c>
      <c r="F1421" s="5">
        <v>20000</v>
      </c>
      <c r="G1421" t="str">
        <f>VLOOKUP(F1421,'группы товаров'!$A$1:$C$88,2,0)</f>
        <v>Карамель барбарис</v>
      </c>
      <c r="H1421" t="str">
        <f>VLOOKUP(Таблица1[[#This Row],[Код товара]],Группа_Товаров,3,0)</f>
        <v>Леденцовая</v>
      </c>
      <c r="I1421" t="s">
        <v>8</v>
      </c>
      <c r="J1421">
        <v>8</v>
      </c>
      <c r="K1421" s="6">
        <v>427.36560000000003</v>
      </c>
      <c r="L1421" s="6">
        <v>477.2</v>
      </c>
      <c r="M1421" s="23">
        <f>Таблица1[[#This Row],[Сумма в ценах продажи]]-Таблица1[[#This Row],[Сумма в ценах закупки]]</f>
        <v>49.83439999999996</v>
      </c>
    </row>
    <row r="1422" spans="1:13" hidden="1" x14ac:dyDescent="0.3">
      <c r="A1422" s="16">
        <v>42933</v>
      </c>
      <c r="B1422" t="s">
        <v>7</v>
      </c>
      <c r="C1422" t="s">
        <v>149</v>
      </c>
      <c r="D1422" t="s">
        <v>134</v>
      </c>
      <c r="E1422" t="s">
        <v>150</v>
      </c>
      <c r="F1422" s="7">
        <v>252505</v>
      </c>
      <c r="G1422" t="str">
        <f>VLOOKUP(F1422,'группы товаров'!$A$1:$C$88,2,0)</f>
        <v>Байкальская мята</v>
      </c>
      <c r="H1422" t="str">
        <f>VLOOKUP(Таблица1[[#This Row],[Код товара]],Группа_Товаров,3,0)</f>
        <v>Леденцовая</v>
      </c>
      <c r="I1422" t="s">
        <v>8</v>
      </c>
      <c r="J1422">
        <v>3.5</v>
      </c>
      <c r="K1422" s="6">
        <v>321.11560000000003</v>
      </c>
      <c r="L1422" s="6">
        <v>372.12</v>
      </c>
      <c r="M1422" s="23">
        <f>Таблица1[[#This Row],[Сумма в ценах продажи]]-Таблица1[[#This Row],[Сумма в ценах закупки]]</f>
        <v>51.004399999999976</v>
      </c>
    </row>
    <row r="1423" spans="1:13" hidden="1" x14ac:dyDescent="0.3">
      <c r="A1423" s="16">
        <v>42933</v>
      </c>
      <c r="B1423" t="s">
        <v>11</v>
      </c>
      <c r="C1423" t="s">
        <v>254</v>
      </c>
      <c r="D1423" t="s">
        <v>131</v>
      </c>
      <c r="E1423" t="s">
        <v>255</v>
      </c>
      <c r="F1423" s="7">
        <v>1005201500</v>
      </c>
      <c r="G1423" t="str">
        <f>VLOOKUP(F1423,'группы товаров'!$A$1:$C$88,2,0)</f>
        <v xml:space="preserve">крем-сгущенное молоко </v>
      </c>
      <c r="H1423" t="str">
        <f>VLOOKUP(Таблица1[[#This Row],[Код товара]],Группа_Товаров,3,0)</f>
        <v>Вафельные</v>
      </c>
      <c r="I1423" t="s">
        <v>8</v>
      </c>
      <c r="J1423">
        <v>5</v>
      </c>
      <c r="K1423" s="6">
        <v>393.09950000000003</v>
      </c>
      <c r="L1423" s="6">
        <v>447.25</v>
      </c>
      <c r="M1423" s="23">
        <f>Таблица1[[#This Row],[Сумма в ценах продажи]]-Таблица1[[#This Row],[Сумма в ценах закупки]]</f>
        <v>54.150499999999965</v>
      </c>
    </row>
    <row r="1424" spans="1:13" hidden="1" x14ac:dyDescent="0.3">
      <c r="A1424" s="16">
        <v>42933</v>
      </c>
      <c r="B1424" t="s">
        <v>7</v>
      </c>
      <c r="C1424" t="s">
        <v>222</v>
      </c>
      <c r="D1424" t="s">
        <v>134</v>
      </c>
      <c r="E1424" t="s">
        <v>223</v>
      </c>
      <c r="F1424" s="7">
        <v>1005400001</v>
      </c>
      <c r="G1424" t="str">
        <f>VLOOKUP(F1424,'группы товаров'!$A$1:$C$88,2,0)</f>
        <v>Лесной орех</v>
      </c>
      <c r="H1424" t="str">
        <f>VLOOKUP(Таблица1[[#This Row],[Код товара]],Группа_Товаров,3,0)</f>
        <v>Кремовые</v>
      </c>
      <c r="I1424" t="s">
        <v>8</v>
      </c>
      <c r="J1424">
        <v>2.64</v>
      </c>
      <c r="K1424" s="6">
        <v>400.55880000000002</v>
      </c>
      <c r="L1424" s="6">
        <v>455.64</v>
      </c>
      <c r="M1424" s="23">
        <f>Таблица1[[#This Row],[Сумма в ценах продажи]]-Таблица1[[#This Row],[Сумма в ценах закупки]]</f>
        <v>55.081199999999967</v>
      </c>
    </row>
    <row r="1425" spans="1:13" hidden="1" x14ac:dyDescent="0.3">
      <c r="A1425" s="16">
        <v>42933</v>
      </c>
      <c r="B1425" t="s">
        <v>7</v>
      </c>
      <c r="C1425" t="s">
        <v>252</v>
      </c>
      <c r="D1425" t="s">
        <v>134</v>
      </c>
      <c r="E1425" t="s">
        <v>253</v>
      </c>
      <c r="F1425" s="8">
        <v>210000</v>
      </c>
      <c r="G1425" t="str">
        <f>VLOOKUP(F1425,'группы товаров'!$A$1:$C$88,2,0)</f>
        <v>Сливки-апельсин</v>
      </c>
      <c r="H1425" t="str">
        <f>VLOOKUP(Таблица1[[#This Row],[Код товара]],Группа_Товаров,3,0)</f>
        <v>Отливная</v>
      </c>
      <c r="I1425" t="s">
        <v>8</v>
      </c>
      <c r="J1425">
        <v>5</v>
      </c>
      <c r="K1425" s="6">
        <v>389.41550000000001</v>
      </c>
      <c r="L1425" s="6">
        <v>444.8</v>
      </c>
      <c r="M1425" s="23">
        <f>Таблица1[[#This Row],[Сумма в ценах продажи]]-Таблица1[[#This Row],[Сумма в ценах закупки]]</f>
        <v>55.384500000000003</v>
      </c>
    </row>
    <row r="1426" spans="1:13" hidden="1" x14ac:dyDescent="0.3">
      <c r="A1426" s="16">
        <v>42933</v>
      </c>
      <c r="B1426" t="s">
        <v>9</v>
      </c>
      <c r="C1426" t="s">
        <v>434</v>
      </c>
      <c r="D1426" t="s">
        <v>147</v>
      </c>
      <c r="E1426" t="s">
        <v>435</v>
      </c>
      <c r="F1426" s="7">
        <v>1005300000</v>
      </c>
      <c r="G1426" t="str">
        <f>VLOOKUP(F1426,'группы товаров'!$A$1:$C$88,2,0)</f>
        <v>Нежные</v>
      </c>
      <c r="H1426" t="str">
        <f>VLOOKUP(Таблица1[[#This Row],[Код товара]],Группа_Товаров,3,0)</f>
        <v>Кремовые</v>
      </c>
      <c r="I1426" t="s">
        <v>8</v>
      </c>
      <c r="J1426">
        <v>3.3</v>
      </c>
      <c r="K1426" s="6">
        <v>460.22130000000004</v>
      </c>
      <c r="L1426" s="6">
        <v>525.14</v>
      </c>
      <c r="M1426" s="23">
        <f>Таблица1[[#This Row],[Сумма в ценах продажи]]-Таблица1[[#This Row],[Сумма в ценах закупки]]</f>
        <v>64.918699999999944</v>
      </c>
    </row>
    <row r="1427" spans="1:13" hidden="1" x14ac:dyDescent="0.3">
      <c r="A1427" s="16">
        <v>42933</v>
      </c>
      <c r="B1427" t="s">
        <v>9</v>
      </c>
      <c r="C1427" t="s">
        <v>367</v>
      </c>
      <c r="D1427" t="s">
        <v>208</v>
      </c>
      <c r="E1427" t="s">
        <v>368</v>
      </c>
      <c r="F1427" s="7">
        <v>1005186100</v>
      </c>
      <c r="G1427" t="str">
        <f>VLOOKUP(F1427,'группы товаров'!$A$1:$C$88,2,0)</f>
        <v xml:space="preserve">Мини  шоколад </v>
      </c>
      <c r="H1427" t="str">
        <f>VLOOKUP(Таблица1[[#This Row],[Код товара]],Группа_Товаров,3,0)</f>
        <v>Вафельные</v>
      </c>
      <c r="I1427" t="s">
        <v>8</v>
      </c>
      <c r="J1427">
        <v>5</v>
      </c>
      <c r="K1427" s="6">
        <v>591.77949999999998</v>
      </c>
      <c r="L1427" s="6">
        <v>658.75</v>
      </c>
      <c r="M1427" s="23">
        <f>Таблица1[[#This Row],[Сумма в ценах продажи]]-Таблица1[[#This Row],[Сумма в ценах закупки]]</f>
        <v>66.970500000000015</v>
      </c>
    </row>
    <row r="1428" spans="1:13" hidden="1" x14ac:dyDescent="0.3">
      <c r="A1428" s="16">
        <v>42933</v>
      </c>
      <c r="B1428" t="s">
        <v>7</v>
      </c>
      <c r="C1428" t="s">
        <v>260</v>
      </c>
      <c r="D1428" t="s">
        <v>134</v>
      </c>
      <c r="E1428" t="s">
        <v>261</v>
      </c>
      <c r="F1428" s="5">
        <v>1005712010</v>
      </c>
      <c r="G1428" t="str">
        <f>VLOOKUP(F1428,'группы товаров'!$A$1:$C$88,2,0)</f>
        <v>Сказочный мишка</v>
      </c>
      <c r="H1428" t="str">
        <f>VLOOKUP(Таблица1[[#This Row],[Код товара]],Группа_Товаров,3,0)</f>
        <v>Глазированные</v>
      </c>
      <c r="I1428" t="s">
        <v>8</v>
      </c>
      <c r="J1428">
        <v>4.8</v>
      </c>
      <c r="K1428" s="6">
        <v>509.98080000000004</v>
      </c>
      <c r="L1428" s="6">
        <v>580.79999999999995</v>
      </c>
      <c r="M1428" s="23">
        <f>Таблица1[[#This Row],[Сумма в ценах продажи]]-Таблица1[[#This Row],[Сумма в ценах закупки]]</f>
        <v>70.81919999999991</v>
      </c>
    </row>
    <row r="1429" spans="1:13" hidden="1" x14ac:dyDescent="0.3">
      <c r="A1429" s="16">
        <v>42933</v>
      </c>
      <c r="B1429" t="s">
        <v>7</v>
      </c>
      <c r="C1429" t="s">
        <v>133</v>
      </c>
      <c r="D1429" t="s">
        <v>134</v>
      </c>
      <c r="E1429" t="s">
        <v>135</v>
      </c>
      <c r="F1429" s="7">
        <v>1005274300</v>
      </c>
      <c r="G1429" t="str">
        <f>VLOOKUP(F1429,'группы товаров'!$A$1:$C$88,2,0)</f>
        <v>Миндальные</v>
      </c>
      <c r="H1429" t="str">
        <f>VLOOKUP(Таблица1[[#This Row],[Код товара]],Группа_Товаров,3,0)</f>
        <v>Кремовые</v>
      </c>
      <c r="I1429" t="s">
        <v>8</v>
      </c>
      <c r="J1429">
        <v>2.2999999999999998</v>
      </c>
      <c r="K1429" s="6">
        <v>658.18</v>
      </c>
      <c r="L1429" s="6">
        <v>748.7</v>
      </c>
      <c r="M1429" s="23">
        <f>Таблица1[[#This Row],[Сумма в ценах продажи]]-Таблица1[[#This Row],[Сумма в ценах закупки]]</f>
        <v>90.520000000000095</v>
      </c>
    </row>
    <row r="1430" spans="1:13" hidden="1" x14ac:dyDescent="0.3">
      <c r="A1430" s="16">
        <v>42933</v>
      </c>
      <c r="B1430" t="s">
        <v>7</v>
      </c>
      <c r="C1430" t="s">
        <v>384</v>
      </c>
      <c r="D1430" t="s">
        <v>134</v>
      </c>
      <c r="E1430" t="s">
        <v>385</v>
      </c>
      <c r="F1430" s="7">
        <v>190000</v>
      </c>
      <c r="G1430" t="str">
        <f>VLOOKUP(F1430,'группы товаров'!$A$1:$C$88,2,0)</f>
        <v>Капри молоко</v>
      </c>
      <c r="H1430" t="str">
        <f>VLOOKUP(Таблица1[[#This Row],[Код товара]],Группа_Товаров,3,0)</f>
        <v>Отливная</v>
      </c>
      <c r="I1430" t="s">
        <v>8</v>
      </c>
      <c r="J1430">
        <v>5.28</v>
      </c>
      <c r="K1430" s="6">
        <v>801.10560000000009</v>
      </c>
      <c r="L1430" s="6">
        <v>894</v>
      </c>
      <c r="M1430" s="23">
        <f>Таблица1[[#This Row],[Сумма в ценах продажи]]-Таблица1[[#This Row],[Сумма в ценах закупки]]</f>
        <v>92.894399999999905</v>
      </c>
    </row>
    <row r="1431" spans="1:13" hidden="1" x14ac:dyDescent="0.3">
      <c r="A1431" s="16">
        <v>42933</v>
      </c>
      <c r="B1431" t="s">
        <v>7</v>
      </c>
      <c r="C1431" t="s">
        <v>270</v>
      </c>
      <c r="D1431" t="s">
        <v>134</v>
      </c>
      <c r="E1431" t="s">
        <v>271</v>
      </c>
      <c r="F1431" s="5">
        <v>190000</v>
      </c>
      <c r="G1431" t="str">
        <f>VLOOKUP(F1431,'группы товаров'!$A$1:$C$88,2,0)</f>
        <v>Капри молоко</v>
      </c>
      <c r="H1431" t="str">
        <f>VLOOKUP(Таблица1[[#This Row],[Код товара]],Группа_Товаров,3,0)</f>
        <v>Отливная</v>
      </c>
      <c r="I1431" t="s">
        <v>8</v>
      </c>
      <c r="J1431">
        <v>10</v>
      </c>
      <c r="K1431" s="6">
        <v>777.87700000000007</v>
      </c>
      <c r="L1431" s="6">
        <v>873</v>
      </c>
      <c r="M1431" s="23">
        <f>Таблица1[[#This Row],[Сумма в ценах продажи]]-Таблица1[[#This Row],[Сумма в ценах закупки]]</f>
        <v>95.122999999999934</v>
      </c>
    </row>
    <row r="1432" spans="1:13" hidden="1" x14ac:dyDescent="0.3">
      <c r="A1432" s="16">
        <v>42933</v>
      </c>
      <c r="B1432" t="s">
        <v>9</v>
      </c>
      <c r="C1432" t="s">
        <v>278</v>
      </c>
      <c r="D1432" t="s">
        <v>208</v>
      </c>
      <c r="E1432" t="s">
        <v>279</v>
      </c>
      <c r="F1432" s="7">
        <v>190000</v>
      </c>
      <c r="G1432" t="str">
        <f>VLOOKUP(F1432,'группы товаров'!$A$1:$C$88,2,0)</f>
        <v>Капри молоко</v>
      </c>
      <c r="H1432" t="str">
        <f>VLOOKUP(Таблица1[[#This Row],[Код товара]],Группа_Товаров,3,0)</f>
        <v>Отливная</v>
      </c>
      <c r="I1432" t="s">
        <v>8</v>
      </c>
      <c r="J1432">
        <v>7</v>
      </c>
      <c r="K1432" s="6">
        <v>642.53210000000001</v>
      </c>
      <c r="L1432" s="6">
        <v>744.24</v>
      </c>
      <c r="M1432" s="23">
        <f>Таблица1[[#This Row],[Сумма в ценах продажи]]-Таблица1[[#This Row],[Сумма в ценах закупки]]</f>
        <v>101.7079</v>
      </c>
    </row>
    <row r="1433" spans="1:13" hidden="1" x14ac:dyDescent="0.3">
      <c r="A1433" s="16">
        <v>42933</v>
      </c>
      <c r="B1433" t="s">
        <v>11</v>
      </c>
      <c r="C1433" t="s">
        <v>248</v>
      </c>
      <c r="D1433" t="s">
        <v>156</v>
      </c>
      <c r="E1433" t="s">
        <v>249</v>
      </c>
      <c r="F1433" s="7">
        <v>1005274600</v>
      </c>
      <c r="G1433" t="str">
        <f>VLOOKUP(F1433,'группы товаров'!$A$1:$C$88,2,0)</f>
        <v>Какао со сливками</v>
      </c>
      <c r="H1433" t="str">
        <f>VLOOKUP(Таблица1[[#This Row],[Код товара]],Группа_Товаров,3,0)</f>
        <v>Кремовые</v>
      </c>
      <c r="I1433" t="s">
        <v>8</v>
      </c>
      <c r="J1433">
        <v>10</v>
      </c>
      <c r="K1433" s="6">
        <v>791.9</v>
      </c>
      <c r="L1433" s="6">
        <v>894.5</v>
      </c>
      <c r="M1433" s="23">
        <f>Таблица1[[#This Row],[Сумма в ценах продажи]]-Таблица1[[#This Row],[Сумма в ценах закупки]]</f>
        <v>102.60000000000002</v>
      </c>
    </row>
    <row r="1434" spans="1:13" hidden="1" x14ac:dyDescent="0.3">
      <c r="A1434" s="16">
        <v>42933</v>
      </c>
      <c r="B1434" t="s">
        <v>7</v>
      </c>
      <c r="C1434" t="s">
        <v>199</v>
      </c>
      <c r="D1434" t="s">
        <v>134</v>
      </c>
      <c r="E1434" t="s">
        <v>200</v>
      </c>
      <c r="F1434" s="8">
        <v>210000</v>
      </c>
      <c r="G1434" t="str">
        <f>VLOOKUP(F1434,'группы товаров'!$A$1:$C$88,2,0)</f>
        <v>Сливки-апельсин</v>
      </c>
      <c r="H1434" t="str">
        <f>VLOOKUP(Таблица1[[#This Row],[Код товара]],Группа_Товаров,3,0)</f>
        <v>Отливная</v>
      </c>
      <c r="I1434" t="s">
        <v>8</v>
      </c>
      <c r="J1434">
        <v>4.8</v>
      </c>
      <c r="K1434" s="6">
        <v>755.52</v>
      </c>
      <c r="L1434" s="6">
        <v>859.2</v>
      </c>
      <c r="M1434" s="23">
        <f>Таблица1[[#This Row],[Сумма в ценах продажи]]-Таблица1[[#This Row],[Сумма в ценах закупки]]</f>
        <v>103.68000000000006</v>
      </c>
    </row>
    <row r="1435" spans="1:13" hidden="1" x14ac:dyDescent="0.3">
      <c r="A1435" s="16">
        <v>42933</v>
      </c>
      <c r="B1435" t="s">
        <v>11</v>
      </c>
      <c r="C1435" t="s">
        <v>171</v>
      </c>
      <c r="D1435" t="s">
        <v>131</v>
      </c>
      <c r="E1435" t="s">
        <v>172</v>
      </c>
      <c r="F1435" s="5">
        <v>190000</v>
      </c>
      <c r="G1435" t="str">
        <f>VLOOKUP(F1435,'группы товаров'!$A$1:$C$88,2,0)</f>
        <v>Капри молоко</v>
      </c>
      <c r="H1435" t="str">
        <f>VLOOKUP(Таблица1[[#This Row],[Код товара]],Группа_Товаров,3,0)</f>
        <v>Отливная</v>
      </c>
      <c r="I1435" t="s">
        <v>8</v>
      </c>
      <c r="J1435">
        <v>10</v>
      </c>
      <c r="K1435" s="6">
        <v>777.87700000000007</v>
      </c>
      <c r="L1435" s="6">
        <v>884</v>
      </c>
      <c r="M1435" s="23">
        <f>Таблица1[[#This Row],[Сумма в ценах продажи]]-Таблица1[[#This Row],[Сумма в ценах закупки]]</f>
        <v>106.12299999999993</v>
      </c>
    </row>
    <row r="1436" spans="1:13" hidden="1" x14ac:dyDescent="0.3">
      <c r="A1436" s="16">
        <v>42933</v>
      </c>
      <c r="B1436" t="s">
        <v>7</v>
      </c>
      <c r="C1436" t="s">
        <v>171</v>
      </c>
      <c r="D1436" t="s">
        <v>131</v>
      </c>
      <c r="E1436" t="s">
        <v>172</v>
      </c>
      <c r="F1436" s="5">
        <v>190000</v>
      </c>
      <c r="G1436" t="str">
        <f>VLOOKUP(F1436,'группы товаров'!$A$1:$C$88,2,0)</f>
        <v>Капри молоко</v>
      </c>
      <c r="H1436" t="str">
        <f>VLOOKUP(Таблица1[[#This Row],[Код товара]],Группа_Товаров,3,0)</f>
        <v>Отливная</v>
      </c>
      <c r="I1436" t="s">
        <v>8</v>
      </c>
      <c r="J1436">
        <v>15</v>
      </c>
      <c r="K1436" s="6">
        <v>1168.6115</v>
      </c>
      <c r="L1436" s="6">
        <v>1309.5</v>
      </c>
      <c r="M1436" s="23">
        <f>Таблица1[[#This Row],[Сумма в ценах продажи]]-Таблица1[[#This Row],[Сумма в ценах закупки]]</f>
        <v>140.88850000000002</v>
      </c>
    </row>
    <row r="1437" spans="1:13" hidden="1" x14ac:dyDescent="0.3">
      <c r="A1437" s="16">
        <v>42933</v>
      </c>
      <c r="B1437" t="s">
        <v>7</v>
      </c>
      <c r="C1437" t="s">
        <v>195</v>
      </c>
      <c r="D1437" t="s">
        <v>131</v>
      </c>
      <c r="E1437" t="s">
        <v>196</v>
      </c>
      <c r="F1437" s="7">
        <v>20000</v>
      </c>
      <c r="G1437" t="str">
        <f>VLOOKUP(F1437,'группы товаров'!$A$1:$C$88,2,0)</f>
        <v>Карамель барбарис</v>
      </c>
      <c r="H1437" t="str">
        <f>VLOOKUP(Таблица1[[#This Row],[Код товара]],Группа_Товаров,3,0)</f>
        <v>Леденцовая</v>
      </c>
      <c r="I1437" t="s">
        <v>8</v>
      </c>
      <c r="J1437">
        <v>15</v>
      </c>
      <c r="K1437" s="6">
        <v>1166.8735000000001</v>
      </c>
      <c r="L1437" s="6">
        <v>1309.5</v>
      </c>
      <c r="M1437" s="23">
        <f>Таблица1[[#This Row],[Сумма в ценах продажи]]-Таблица1[[#This Row],[Сумма в ценах закупки]]</f>
        <v>142.62649999999985</v>
      </c>
    </row>
    <row r="1438" spans="1:13" hidden="1" x14ac:dyDescent="0.3">
      <c r="A1438" s="16">
        <v>42933</v>
      </c>
      <c r="B1438" t="s">
        <v>9</v>
      </c>
      <c r="C1438" t="s">
        <v>149</v>
      </c>
      <c r="D1438" t="s">
        <v>134</v>
      </c>
      <c r="E1438" t="s">
        <v>150</v>
      </c>
      <c r="F1438" s="7">
        <v>1005712010</v>
      </c>
      <c r="G1438" t="str">
        <f>VLOOKUP(F1438,'группы товаров'!$A$1:$C$88,2,0)</f>
        <v>Сказочный мишка</v>
      </c>
      <c r="H1438" t="str">
        <f>VLOOKUP(Таблица1[[#This Row],[Код товара]],Группа_Товаров,3,0)</f>
        <v>Глазированные</v>
      </c>
      <c r="I1438" t="s">
        <v>8</v>
      </c>
      <c r="J1438">
        <v>12</v>
      </c>
      <c r="K1438" s="6">
        <v>1153.5918000000001</v>
      </c>
      <c r="L1438" s="6">
        <v>1341</v>
      </c>
      <c r="M1438" s="23">
        <f>Таблица1[[#This Row],[Сумма в ценах продажи]]-Таблица1[[#This Row],[Сумма в ценах закупки]]</f>
        <v>187.40819999999985</v>
      </c>
    </row>
    <row r="1439" spans="1:13" hidden="1" x14ac:dyDescent="0.3">
      <c r="A1439" s="16">
        <v>42933</v>
      </c>
      <c r="B1439" t="s">
        <v>11</v>
      </c>
      <c r="C1439" t="s">
        <v>634</v>
      </c>
      <c r="D1439" t="s">
        <v>147</v>
      </c>
      <c r="E1439" t="s">
        <v>635</v>
      </c>
      <c r="F1439" s="7">
        <v>20200</v>
      </c>
      <c r="G1439" t="str">
        <f>VLOOKUP(F1439,'группы товаров'!$A$1:$C$88,2,0)</f>
        <v xml:space="preserve">Карамель мята </v>
      </c>
      <c r="H1439" t="str">
        <f>VLOOKUP(Таблица1[[#This Row],[Код товара]],Группа_Товаров,3,0)</f>
        <v>Леденцовая</v>
      </c>
      <c r="I1439" t="s">
        <v>8</v>
      </c>
      <c r="J1439">
        <v>12.5</v>
      </c>
      <c r="K1439" s="6">
        <v>1526.25</v>
      </c>
      <c r="L1439" s="6">
        <v>1724.375</v>
      </c>
      <c r="M1439" s="23">
        <f>Таблица1[[#This Row],[Сумма в ценах продажи]]-Таблица1[[#This Row],[Сумма в ценах закупки]]</f>
        <v>198.125</v>
      </c>
    </row>
    <row r="1440" spans="1:13" hidden="1" x14ac:dyDescent="0.3">
      <c r="A1440" s="16">
        <v>42933</v>
      </c>
      <c r="B1440" t="s">
        <v>11</v>
      </c>
      <c r="C1440" t="s">
        <v>252</v>
      </c>
      <c r="D1440" t="s">
        <v>134</v>
      </c>
      <c r="E1440" t="s">
        <v>253</v>
      </c>
      <c r="F1440" s="5">
        <v>1005201500</v>
      </c>
      <c r="G1440" t="str">
        <f>VLOOKUP(F1440,'группы товаров'!$A$1:$C$88,2,0)</f>
        <v xml:space="preserve">крем-сгущенное молоко </v>
      </c>
      <c r="H1440" t="str">
        <f>VLOOKUP(Таблица1[[#This Row],[Код товара]],Группа_Товаров,3,0)</f>
        <v>Вафельные</v>
      </c>
      <c r="I1440" t="s">
        <v>8</v>
      </c>
      <c r="J1440">
        <v>8</v>
      </c>
      <c r="K1440" s="6">
        <v>1321.5632000000001</v>
      </c>
      <c r="L1440" s="6">
        <v>1578</v>
      </c>
      <c r="M1440" s="23">
        <f>Таблица1[[#This Row],[Сумма в ценах продажи]]-Таблица1[[#This Row],[Сумма в ценах закупки]]</f>
        <v>256.43679999999995</v>
      </c>
    </row>
    <row r="1441" spans="1:13" hidden="1" x14ac:dyDescent="0.3">
      <c r="A1441" s="16">
        <v>42933</v>
      </c>
      <c r="B1441" t="s">
        <v>11</v>
      </c>
      <c r="C1441" t="s">
        <v>238</v>
      </c>
      <c r="D1441" t="s">
        <v>208</v>
      </c>
      <c r="E1441" t="s">
        <v>239</v>
      </c>
      <c r="F1441" s="5">
        <v>1005201100</v>
      </c>
      <c r="G1441" t="str">
        <f>VLOOKUP(F1441,'группы товаров'!$A$1:$C$88,2,0)</f>
        <v xml:space="preserve">крем-орех </v>
      </c>
      <c r="H1441" t="str">
        <f>VLOOKUP(Таблица1[[#This Row],[Код товара]],Группа_Товаров,3,0)</f>
        <v>Вафельные</v>
      </c>
      <c r="I1441" t="s">
        <v>8</v>
      </c>
      <c r="J1441">
        <v>8</v>
      </c>
      <c r="K1441" s="6">
        <v>1297.2216000000001</v>
      </c>
      <c r="L1441" s="6">
        <v>1578</v>
      </c>
      <c r="M1441" s="23">
        <f>Таблица1[[#This Row],[Сумма в ценах продажи]]-Таблица1[[#This Row],[Сумма в ценах закупки]]</f>
        <v>280.77839999999992</v>
      </c>
    </row>
    <row r="1442" spans="1:13" hidden="1" x14ac:dyDescent="0.3">
      <c r="A1442" s="16">
        <v>42933</v>
      </c>
      <c r="B1442" t="s">
        <v>11</v>
      </c>
      <c r="C1442" t="s">
        <v>138</v>
      </c>
      <c r="D1442" t="s">
        <v>134</v>
      </c>
      <c r="E1442" t="s">
        <v>139</v>
      </c>
      <c r="F1442" s="7">
        <v>1005201500</v>
      </c>
      <c r="G1442" t="str">
        <f>VLOOKUP(F1442,'группы товаров'!$A$1:$C$88,2,0)</f>
        <v xml:space="preserve">крем-сгущенное молоко </v>
      </c>
      <c r="H1442" t="str">
        <f>VLOOKUP(Таблица1[[#This Row],[Код товара]],Группа_Товаров,3,0)</f>
        <v>Вафельные</v>
      </c>
      <c r="I1442" t="s">
        <v>8</v>
      </c>
      <c r="J1442">
        <v>7</v>
      </c>
      <c r="K1442" s="6">
        <v>1253.4914000000001</v>
      </c>
      <c r="L1442" s="6">
        <v>1546.65</v>
      </c>
      <c r="M1442" s="23">
        <f>Таблица1[[#This Row],[Сумма в ценах продажи]]-Таблица1[[#This Row],[Сумма в ценах закупки]]</f>
        <v>293.15859999999998</v>
      </c>
    </row>
    <row r="1443" spans="1:13" hidden="1" x14ac:dyDescent="0.3">
      <c r="A1443" s="16">
        <v>42933</v>
      </c>
      <c r="B1443" t="s">
        <v>7</v>
      </c>
      <c r="C1443" t="s">
        <v>252</v>
      </c>
      <c r="D1443" t="s">
        <v>134</v>
      </c>
      <c r="E1443" t="s">
        <v>253</v>
      </c>
      <c r="F1443" s="7">
        <v>1005244300</v>
      </c>
      <c r="G1443" t="str">
        <f>VLOOKUP(F1443,'группы товаров'!$A$1:$C$88,2,0)</f>
        <v>Ореховые</v>
      </c>
      <c r="H1443" t="str">
        <f>VLOOKUP(Таблица1[[#This Row],[Код товара]],Группа_Товаров,3,0)</f>
        <v>Кремовые</v>
      </c>
      <c r="I1443" t="s">
        <v>8</v>
      </c>
      <c r="J1443">
        <v>5.3760000000000003</v>
      </c>
      <c r="K1443" s="6">
        <v>581.25760000000002</v>
      </c>
      <c r="L1443" s="6">
        <v>936.32</v>
      </c>
      <c r="M1443" s="23">
        <f>Таблица1[[#This Row],[Сумма в ценах продажи]]-Таблица1[[#This Row],[Сумма в ценах закупки]]</f>
        <v>355.06240000000003</v>
      </c>
    </row>
    <row r="1444" spans="1:13" hidden="1" x14ac:dyDescent="0.3">
      <c r="A1444" s="16">
        <v>42930</v>
      </c>
      <c r="B1444" t="s">
        <v>7</v>
      </c>
      <c r="C1444" t="s">
        <v>153</v>
      </c>
      <c r="D1444" t="s">
        <v>134</v>
      </c>
      <c r="E1444" t="s">
        <v>154</v>
      </c>
      <c r="F1444" s="7">
        <v>1005212101</v>
      </c>
      <c r="G1444" t="str">
        <f>VLOOKUP(F1444,'группы товаров'!$A$1:$C$88,2,0)</f>
        <v>Зеленый петушок</v>
      </c>
      <c r="H1444" t="str">
        <f>VLOOKUP(Таблица1[[#This Row],[Код товара]],Группа_Товаров,3,0)</f>
        <v>Вафельные</v>
      </c>
      <c r="I1444" t="s">
        <v>8</v>
      </c>
      <c r="J1444">
        <v>1.65</v>
      </c>
      <c r="K1444" s="6">
        <v>272.51949999999999</v>
      </c>
      <c r="L1444" s="6">
        <v>304.7</v>
      </c>
      <c r="M1444" s="23">
        <f>Таблица1[[#This Row],[Сумма в ценах продажи]]-Таблица1[[#This Row],[Сумма в ценах закупки]]</f>
        <v>32.180499999999995</v>
      </c>
    </row>
    <row r="1445" spans="1:13" hidden="1" x14ac:dyDescent="0.3">
      <c r="A1445" s="16">
        <v>42930</v>
      </c>
      <c r="B1445" t="s">
        <v>7</v>
      </c>
      <c r="C1445" t="s">
        <v>352</v>
      </c>
      <c r="D1445" t="s">
        <v>353</v>
      </c>
      <c r="E1445" t="s">
        <v>354</v>
      </c>
      <c r="F1445" s="5">
        <v>1005050100</v>
      </c>
      <c r="G1445" t="str">
        <f>VLOOKUP(F1445,'группы товаров'!$A$1:$C$88,2,0)</f>
        <v>Золотой  крем-брюле</v>
      </c>
      <c r="H1445" t="str">
        <f>VLOOKUP(Таблица1[[#This Row],[Код товара]],Группа_Товаров,3,0)</f>
        <v>Помадка</v>
      </c>
      <c r="I1445" t="s">
        <v>8</v>
      </c>
      <c r="J1445">
        <v>7</v>
      </c>
      <c r="K1445" s="6">
        <v>738.83810000000005</v>
      </c>
      <c r="L1445" s="6">
        <v>782.6</v>
      </c>
      <c r="M1445" s="23">
        <f>Таблица1[[#This Row],[Сумма в ценах продажи]]-Таблица1[[#This Row],[Сумма в ценах закупки]]</f>
        <v>43.761899999999969</v>
      </c>
    </row>
    <row r="1446" spans="1:13" hidden="1" x14ac:dyDescent="0.3">
      <c r="A1446" s="16">
        <v>42930</v>
      </c>
      <c r="B1446" t="s">
        <v>7</v>
      </c>
      <c r="C1446" t="s">
        <v>226</v>
      </c>
      <c r="D1446" t="s">
        <v>134</v>
      </c>
      <c r="E1446" t="s">
        <v>227</v>
      </c>
      <c r="F1446" s="7">
        <v>1005050000</v>
      </c>
      <c r="G1446" t="str">
        <f>VLOOKUP(F1446,'группы товаров'!$A$1:$C$88,2,0)</f>
        <v>Золотой орех</v>
      </c>
      <c r="H1446" t="str">
        <f>VLOOKUP(Таблица1[[#This Row],[Код товара]],Группа_Товаров,3,0)</f>
        <v>Помадка</v>
      </c>
      <c r="I1446" t="s">
        <v>8</v>
      </c>
      <c r="J1446">
        <v>3.5</v>
      </c>
      <c r="K1446" s="6">
        <v>316.87420000000003</v>
      </c>
      <c r="L1446" s="6">
        <v>365.22500000000002</v>
      </c>
      <c r="M1446" s="23">
        <f>Таблица1[[#This Row],[Сумма в ценах продажи]]-Таблица1[[#This Row],[Сумма в ценах закупки]]</f>
        <v>48.350799999999992</v>
      </c>
    </row>
    <row r="1447" spans="1:13" hidden="1" x14ac:dyDescent="0.3">
      <c r="A1447" s="16">
        <v>42930</v>
      </c>
      <c r="B1447" t="s">
        <v>9</v>
      </c>
      <c r="C1447" t="s">
        <v>254</v>
      </c>
      <c r="D1447" t="s">
        <v>131</v>
      </c>
      <c r="E1447" t="s">
        <v>255</v>
      </c>
      <c r="F1447" s="5">
        <v>280500</v>
      </c>
      <c r="G1447" t="str">
        <f>VLOOKUP(F1447,'группы товаров'!$A$1:$C$88,2,0)</f>
        <v>Шипучка микс</v>
      </c>
      <c r="H1447" t="str">
        <f>VLOOKUP(Таблица1[[#This Row],[Код товара]],Группа_Товаров,3,0)</f>
        <v>Леденцовая</v>
      </c>
      <c r="I1447" t="s">
        <v>8</v>
      </c>
      <c r="J1447">
        <v>5</v>
      </c>
      <c r="K1447" s="6">
        <v>391.0385</v>
      </c>
      <c r="L1447" s="6">
        <v>444.8</v>
      </c>
      <c r="M1447" s="23">
        <f>Таблица1[[#This Row],[Сумма в ценах продажи]]-Таблица1[[#This Row],[Сумма в ценах закупки]]</f>
        <v>53.761500000000012</v>
      </c>
    </row>
    <row r="1448" spans="1:13" hidden="1" x14ac:dyDescent="0.3">
      <c r="A1448" s="16">
        <v>42930</v>
      </c>
      <c r="B1448" t="s">
        <v>7</v>
      </c>
      <c r="C1448" t="s">
        <v>220</v>
      </c>
      <c r="D1448" t="s">
        <v>134</v>
      </c>
      <c r="E1448" t="s">
        <v>221</v>
      </c>
      <c r="F1448" s="5">
        <v>190000</v>
      </c>
      <c r="G1448" t="str">
        <f>VLOOKUP(F1448,'группы товаров'!$A$1:$C$88,2,0)</f>
        <v>Капри молоко</v>
      </c>
      <c r="H1448" t="str">
        <f>VLOOKUP(Таблица1[[#This Row],[Код товара]],Группа_Товаров,3,0)</f>
        <v>Отливная</v>
      </c>
      <c r="I1448" t="s">
        <v>8</v>
      </c>
      <c r="J1448">
        <v>5</v>
      </c>
      <c r="K1448" s="6">
        <v>389.8365</v>
      </c>
      <c r="L1448" s="6">
        <v>444.8</v>
      </c>
      <c r="M1448" s="23">
        <f>Таблица1[[#This Row],[Сумма в ценах продажи]]-Таблица1[[#This Row],[Сумма в ценах закупки]]</f>
        <v>54.96350000000001</v>
      </c>
    </row>
    <row r="1449" spans="1:13" hidden="1" x14ac:dyDescent="0.3">
      <c r="A1449" s="16">
        <v>42930</v>
      </c>
      <c r="B1449" t="s">
        <v>9</v>
      </c>
      <c r="C1449" t="s">
        <v>276</v>
      </c>
      <c r="D1449" t="s">
        <v>147</v>
      </c>
      <c r="E1449" t="s">
        <v>277</v>
      </c>
      <c r="F1449" s="7">
        <v>5160002</v>
      </c>
      <c r="G1449" t="str">
        <f>VLOOKUP(F1449,'группы товаров'!$A$1:$C$88,2,0)</f>
        <v>Микс</v>
      </c>
      <c r="H1449" t="str">
        <f>VLOOKUP(Таблица1[[#This Row],[Код товара]],Группа_Товаров,3,0)</f>
        <v>Отливная</v>
      </c>
      <c r="I1449" t="s">
        <v>8</v>
      </c>
      <c r="J1449">
        <v>5</v>
      </c>
      <c r="K1449" s="6">
        <v>388.72900000000004</v>
      </c>
      <c r="L1449" s="6">
        <v>444.8</v>
      </c>
      <c r="M1449" s="23">
        <f>Таблица1[[#This Row],[Сумма в ценах продажи]]-Таблица1[[#This Row],[Сумма в ценах закупки]]</f>
        <v>56.07099999999997</v>
      </c>
    </row>
    <row r="1450" spans="1:13" hidden="1" x14ac:dyDescent="0.3">
      <c r="A1450" s="16">
        <v>42930</v>
      </c>
      <c r="B1450" t="s">
        <v>7</v>
      </c>
      <c r="C1450" t="s">
        <v>201</v>
      </c>
      <c r="D1450" t="s">
        <v>134</v>
      </c>
      <c r="E1450" t="s">
        <v>202</v>
      </c>
      <c r="F1450" s="7">
        <v>190000</v>
      </c>
      <c r="G1450" t="str">
        <f>VLOOKUP(F1450,'группы товаров'!$A$1:$C$88,2,0)</f>
        <v>Капри молоко</v>
      </c>
      <c r="H1450" t="str">
        <f>VLOOKUP(Таблица1[[#This Row],[Код товара]],Группа_Товаров,3,0)</f>
        <v>Отливная</v>
      </c>
      <c r="I1450" t="s">
        <v>8</v>
      </c>
      <c r="J1450">
        <v>8</v>
      </c>
      <c r="K1450" s="6">
        <v>427.23200000000003</v>
      </c>
      <c r="L1450" s="6">
        <v>484.24</v>
      </c>
      <c r="M1450" s="23">
        <f>Таблица1[[#This Row],[Сумма в ценах продажи]]-Таблица1[[#This Row],[Сумма в ценах закупки]]</f>
        <v>57.007999999999981</v>
      </c>
    </row>
    <row r="1451" spans="1:13" hidden="1" x14ac:dyDescent="0.3">
      <c r="A1451" s="16">
        <v>42930</v>
      </c>
      <c r="B1451" t="s">
        <v>7</v>
      </c>
      <c r="C1451" t="s">
        <v>171</v>
      </c>
      <c r="D1451" t="s">
        <v>131</v>
      </c>
      <c r="E1451" t="s">
        <v>172</v>
      </c>
      <c r="F1451" s="7">
        <v>1005051500</v>
      </c>
      <c r="G1451" t="str">
        <f>VLOOKUP(F1451,'группы товаров'!$A$1:$C$88,2,0)</f>
        <v>Ароматный банан</v>
      </c>
      <c r="H1451" t="str">
        <f>VLOOKUP(Таблица1[[#This Row],[Код товара]],Группа_Товаров,3,0)</f>
        <v>Помадка</v>
      </c>
      <c r="I1451" t="s">
        <v>8</v>
      </c>
      <c r="J1451">
        <v>5</v>
      </c>
      <c r="K1451" s="6">
        <v>393.09950000000003</v>
      </c>
      <c r="L1451" s="6">
        <v>450.25</v>
      </c>
      <c r="M1451" s="23">
        <f>Таблица1[[#This Row],[Сумма в ценах продажи]]-Таблица1[[#This Row],[Сумма в ценах закупки]]</f>
        <v>57.150499999999965</v>
      </c>
    </row>
    <row r="1452" spans="1:13" hidden="1" x14ac:dyDescent="0.3">
      <c r="A1452" s="16">
        <v>42930</v>
      </c>
      <c r="B1452" t="s">
        <v>7</v>
      </c>
      <c r="C1452" t="s">
        <v>244</v>
      </c>
      <c r="D1452" t="s">
        <v>134</v>
      </c>
      <c r="E1452" t="s">
        <v>245</v>
      </c>
      <c r="F1452" s="5">
        <v>1005050300</v>
      </c>
      <c r="G1452" t="str">
        <f>VLOOKUP(F1452,'группы товаров'!$A$1:$C$88,2,0)</f>
        <v>Золотой шар</v>
      </c>
      <c r="H1452" t="str">
        <f>VLOOKUP(Таблица1[[#This Row],[Код товара]],Группа_Товаров,3,0)</f>
        <v>Помадка</v>
      </c>
      <c r="I1452" t="s">
        <v>8</v>
      </c>
      <c r="J1452">
        <v>10.5</v>
      </c>
      <c r="K1452" s="6">
        <v>1116.1486</v>
      </c>
      <c r="L1452" s="6">
        <v>1173.9000000000001</v>
      </c>
      <c r="M1452" s="23">
        <f>Таблица1[[#This Row],[Сумма в ценах продажи]]-Таблица1[[#This Row],[Сумма в ценах закупки]]</f>
        <v>57.751400000000103</v>
      </c>
    </row>
    <row r="1453" spans="1:13" hidden="1" x14ac:dyDescent="0.3">
      <c r="A1453" s="16">
        <v>42930</v>
      </c>
      <c r="B1453" t="s">
        <v>7</v>
      </c>
      <c r="C1453" t="s">
        <v>160</v>
      </c>
      <c r="D1453" t="s">
        <v>134</v>
      </c>
      <c r="E1453" t="s">
        <v>161</v>
      </c>
      <c r="F1453" s="5">
        <v>20000</v>
      </c>
      <c r="G1453" t="str">
        <f>VLOOKUP(F1453,'группы товаров'!$A$1:$C$88,2,0)</f>
        <v>Карамель барбарис</v>
      </c>
      <c r="H1453" t="str">
        <f>VLOOKUP(Таблица1[[#This Row],[Код товара]],Группа_Товаров,3,0)</f>
        <v>Леденцовая</v>
      </c>
      <c r="I1453" t="s">
        <v>8</v>
      </c>
      <c r="J1453">
        <v>8</v>
      </c>
      <c r="K1453" s="6">
        <v>427.36160000000001</v>
      </c>
      <c r="L1453" s="6">
        <v>486</v>
      </c>
      <c r="M1453" s="23">
        <f>Таблица1[[#This Row],[Сумма в ценах продажи]]-Таблица1[[#This Row],[Сумма в ценах закупки]]</f>
        <v>58.63839999999999</v>
      </c>
    </row>
    <row r="1454" spans="1:13" hidden="1" x14ac:dyDescent="0.3">
      <c r="A1454" s="16">
        <v>42930</v>
      </c>
      <c r="B1454" t="s">
        <v>11</v>
      </c>
      <c r="C1454" t="s">
        <v>193</v>
      </c>
      <c r="D1454" t="s">
        <v>134</v>
      </c>
      <c r="E1454" t="s">
        <v>194</v>
      </c>
      <c r="F1454" s="7">
        <v>1005040800</v>
      </c>
      <c r="G1454" t="str">
        <f>VLOOKUP(F1454,'группы товаров'!$A$1:$C$88,2,0)</f>
        <v>Бим-Бом</v>
      </c>
      <c r="H1454" t="str">
        <f>VLOOKUP(Таблица1[[#This Row],[Код товара]],Группа_Товаров,3,0)</f>
        <v>Глазированные</v>
      </c>
      <c r="I1454" t="s">
        <v>8</v>
      </c>
      <c r="J1454">
        <v>5</v>
      </c>
      <c r="K1454" s="6">
        <v>591.77949999999998</v>
      </c>
      <c r="L1454" s="6">
        <v>654.5</v>
      </c>
      <c r="M1454" s="23">
        <f>Таблица1[[#This Row],[Сумма в ценах продажи]]-Таблица1[[#This Row],[Сумма в ценах закупки]]</f>
        <v>62.720500000000015</v>
      </c>
    </row>
    <row r="1455" spans="1:13" hidden="1" x14ac:dyDescent="0.3">
      <c r="A1455" s="16">
        <v>42930</v>
      </c>
      <c r="B1455" t="s">
        <v>7</v>
      </c>
      <c r="C1455" t="s">
        <v>153</v>
      </c>
      <c r="D1455" t="s">
        <v>134</v>
      </c>
      <c r="E1455" t="s">
        <v>154</v>
      </c>
      <c r="F1455" s="7">
        <v>1005050000</v>
      </c>
      <c r="G1455" t="str">
        <f>VLOOKUP(F1455,'группы товаров'!$A$1:$C$88,2,0)</f>
        <v>Золотой орех</v>
      </c>
      <c r="H1455" t="str">
        <f>VLOOKUP(Таблица1[[#This Row],[Код товара]],Группа_Товаров,3,0)</f>
        <v>Помадка</v>
      </c>
      <c r="I1455" t="s">
        <v>8</v>
      </c>
      <c r="J1455">
        <v>3.5</v>
      </c>
      <c r="K1455" s="6">
        <v>301.27019999999999</v>
      </c>
      <c r="L1455" s="6">
        <v>365.22500000000002</v>
      </c>
      <c r="M1455" s="23">
        <f>Таблица1[[#This Row],[Сумма в ценах продажи]]-Таблица1[[#This Row],[Сумма в ценах закупки]]</f>
        <v>63.954800000000034</v>
      </c>
    </row>
    <row r="1456" spans="1:13" hidden="1" x14ac:dyDescent="0.3">
      <c r="A1456" s="16">
        <v>42930</v>
      </c>
      <c r="B1456" t="s">
        <v>11</v>
      </c>
      <c r="C1456" t="s">
        <v>303</v>
      </c>
      <c r="D1456" t="s">
        <v>208</v>
      </c>
      <c r="E1456" t="s">
        <v>304</v>
      </c>
      <c r="F1456" s="7">
        <v>1005052700</v>
      </c>
      <c r="G1456" t="str">
        <f>VLOOKUP(F1456,'группы товаров'!$A$1:$C$88,2,0)</f>
        <v>Желе черники</v>
      </c>
      <c r="H1456" t="str">
        <f>VLOOKUP(Таблица1[[#This Row],[Код товара]],Группа_Товаров,3,0)</f>
        <v>Помадка</v>
      </c>
      <c r="I1456" t="s">
        <v>8</v>
      </c>
      <c r="J1456">
        <v>5</v>
      </c>
      <c r="K1456" s="6">
        <v>372.46200000000005</v>
      </c>
      <c r="L1456" s="6">
        <v>442</v>
      </c>
      <c r="M1456" s="23">
        <f>Таблица1[[#This Row],[Сумма в ценах продажи]]-Таблица1[[#This Row],[Сумма в ценах закупки]]</f>
        <v>69.537999999999954</v>
      </c>
    </row>
    <row r="1457" spans="1:13" hidden="1" x14ac:dyDescent="0.3">
      <c r="A1457" s="16">
        <v>42930</v>
      </c>
      <c r="B1457" t="s">
        <v>11</v>
      </c>
      <c r="C1457" t="s">
        <v>303</v>
      </c>
      <c r="D1457" t="s">
        <v>208</v>
      </c>
      <c r="E1457" t="s">
        <v>304</v>
      </c>
      <c r="F1457" s="7">
        <v>1005712005</v>
      </c>
      <c r="G1457" t="str">
        <f>VLOOKUP(F1457,'группы товаров'!$A$1:$C$88,2,0)</f>
        <v>Золотой теленок</v>
      </c>
      <c r="H1457" t="str">
        <f>VLOOKUP(Таблица1[[#This Row],[Код товара]],Группа_Товаров,3,0)</f>
        <v>Глазированные</v>
      </c>
      <c r="I1457" t="s">
        <v>8</v>
      </c>
      <c r="J1457">
        <v>5</v>
      </c>
      <c r="K1457" s="6">
        <v>582.78650000000005</v>
      </c>
      <c r="L1457" s="6">
        <v>654.5</v>
      </c>
      <c r="M1457" s="23">
        <f>Таблица1[[#This Row],[Сумма в ценах продажи]]-Таблица1[[#This Row],[Сумма в ценах закупки]]</f>
        <v>71.713499999999954</v>
      </c>
    </row>
    <row r="1458" spans="1:13" hidden="1" x14ac:dyDescent="0.3">
      <c r="A1458" s="16">
        <v>42930</v>
      </c>
      <c r="B1458" t="s">
        <v>7</v>
      </c>
      <c r="C1458" t="s">
        <v>167</v>
      </c>
      <c r="D1458" t="s">
        <v>134</v>
      </c>
      <c r="E1458" t="s">
        <v>168</v>
      </c>
      <c r="F1458" s="5">
        <v>1005712005</v>
      </c>
      <c r="G1458" t="str">
        <f>VLOOKUP(F1458,'группы товаров'!$A$1:$C$88,2,0)</f>
        <v>Золотой теленок</v>
      </c>
      <c r="H1458" t="str">
        <f>VLOOKUP(Таблица1[[#This Row],[Код товара]],Группа_Товаров,3,0)</f>
        <v>Глазированные</v>
      </c>
      <c r="I1458" t="s">
        <v>8</v>
      </c>
      <c r="J1458">
        <v>4.8</v>
      </c>
      <c r="K1458" s="6">
        <v>506.25840000000005</v>
      </c>
      <c r="L1458" s="6">
        <v>580.79999999999995</v>
      </c>
      <c r="M1458" s="23">
        <f>Таблица1[[#This Row],[Сумма в ценах продажи]]-Таблица1[[#This Row],[Сумма в ценах закупки]]</f>
        <v>74.541599999999903</v>
      </c>
    </row>
    <row r="1459" spans="1:13" hidden="1" x14ac:dyDescent="0.3">
      <c r="A1459" s="16">
        <v>42930</v>
      </c>
      <c r="B1459" t="s">
        <v>9</v>
      </c>
      <c r="C1459" t="s">
        <v>587</v>
      </c>
      <c r="D1459" t="s">
        <v>147</v>
      </c>
      <c r="E1459" t="s">
        <v>588</v>
      </c>
      <c r="F1459" s="7">
        <v>1005300000</v>
      </c>
      <c r="G1459" t="str">
        <f>VLOOKUP(F1459,'группы товаров'!$A$1:$C$88,2,0)</f>
        <v>Нежные</v>
      </c>
      <c r="H1459" t="str">
        <f>VLOOKUP(Таблица1[[#This Row],[Код товара]],Группа_Товаров,3,0)</f>
        <v>Кремовые</v>
      </c>
      <c r="I1459" t="s">
        <v>8</v>
      </c>
      <c r="J1459">
        <v>2.2999999999999998</v>
      </c>
      <c r="K1459" s="6">
        <v>540.33690000000001</v>
      </c>
      <c r="L1459" s="6">
        <v>618.83800000000008</v>
      </c>
      <c r="M1459" s="23">
        <f>Таблица1[[#This Row],[Сумма в ценах продажи]]-Таблица1[[#This Row],[Сумма в ценах закупки]]</f>
        <v>78.501100000000065</v>
      </c>
    </row>
    <row r="1460" spans="1:13" hidden="1" x14ac:dyDescent="0.3">
      <c r="A1460" s="16">
        <v>42930</v>
      </c>
      <c r="B1460" t="s">
        <v>11</v>
      </c>
      <c r="C1460" t="s">
        <v>375</v>
      </c>
      <c r="D1460" t="s">
        <v>147</v>
      </c>
      <c r="E1460" t="s">
        <v>376</v>
      </c>
      <c r="F1460" s="5">
        <v>1005274000</v>
      </c>
      <c r="G1460" t="str">
        <f>VLOOKUP(F1460,'группы товаров'!$A$1:$C$88,2,0)</f>
        <v>Ванильные</v>
      </c>
      <c r="H1460" t="str">
        <f>VLOOKUP(Таблица1[[#This Row],[Код товара]],Группа_Товаров,3,0)</f>
        <v>Кремовые</v>
      </c>
      <c r="I1460" t="s">
        <v>8</v>
      </c>
      <c r="J1460">
        <v>3.5</v>
      </c>
      <c r="K1460" s="6">
        <v>684.38340000000005</v>
      </c>
      <c r="L1460" s="6">
        <v>773.32500000000005</v>
      </c>
      <c r="M1460" s="23">
        <f>Таблица1[[#This Row],[Сумма в ценах продажи]]-Таблица1[[#This Row],[Сумма в ценах закупки]]</f>
        <v>88.941599999999994</v>
      </c>
    </row>
    <row r="1461" spans="1:13" hidden="1" x14ac:dyDescent="0.3">
      <c r="A1461" s="16">
        <v>42930</v>
      </c>
      <c r="B1461" t="s">
        <v>11</v>
      </c>
      <c r="C1461" t="s">
        <v>367</v>
      </c>
      <c r="D1461" t="s">
        <v>208</v>
      </c>
      <c r="E1461" t="s">
        <v>368</v>
      </c>
      <c r="F1461" s="5">
        <v>1005274600</v>
      </c>
      <c r="G1461" t="str">
        <f>VLOOKUP(F1461,'группы товаров'!$A$1:$C$88,2,0)</f>
        <v>Какао со сливками</v>
      </c>
      <c r="H1461" t="str">
        <f>VLOOKUP(Таблица1[[#This Row],[Код товара]],Группа_Товаров,3,0)</f>
        <v>Кремовые</v>
      </c>
      <c r="I1461" t="s">
        <v>8</v>
      </c>
      <c r="J1461">
        <v>3.5</v>
      </c>
      <c r="K1461" s="6">
        <v>684.38120000000004</v>
      </c>
      <c r="L1461" s="6">
        <v>773.32500000000005</v>
      </c>
      <c r="M1461" s="23">
        <f>Таблица1[[#This Row],[Сумма в ценах продажи]]-Таблица1[[#This Row],[Сумма в ценах закупки]]</f>
        <v>88.94380000000001</v>
      </c>
    </row>
    <row r="1462" spans="1:13" hidden="1" x14ac:dyDescent="0.3">
      <c r="A1462" s="16">
        <v>42930</v>
      </c>
      <c r="B1462" t="s">
        <v>7</v>
      </c>
      <c r="C1462" t="s">
        <v>155</v>
      </c>
      <c r="D1462" t="s">
        <v>156</v>
      </c>
      <c r="E1462" t="s">
        <v>157</v>
      </c>
      <c r="F1462" s="7">
        <v>1005212000</v>
      </c>
      <c r="G1462" t="str">
        <f>VLOOKUP(F1462,'группы товаров'!$A$1:$C$88,2,0)</f>
        <v xml:space="preserve">Знаки Зодиака </v>
      </c>
      <c r="H1462" t="str">
        <f>VLOOKUP(Таблица1[[#This Row],[Код товара]],Группа_Товаров,3,0)</f>
        <v>Вафельные</v>
      </c>
      <c r="I1462" t="s">
        <v>8</v>
      </c>
      <c r="J1462">
        <v>8</v>
      </c>
      <c r="K1462" s="6">
        <v>387.09360000000004</v>
      </c>
      <c r="L1462" s="6">
        <v>477.2</v>
      </c>
      <c r="M1462" s="23">
        <f>Таблица1[[#This Row],[Сумма в ценах продажи]]-Таблица1[[#This Row],[Сумма в ценах закупки]]</f>
        <v>90.106399999999951</v>
      </c>
    </row>
    <row r="1463" spans="1:13" hidden="1" x14ac:dyDescent="0.3">
      <c r="A1463" s="16">
        <v>42930</v>
      </c>
      <c r="B1463" t="s">
        <v>7</v>
      </c>
      <c r="C1463" t="s">
        <v>252</v>
      </c>
      <c r="D1463" t="s">
        <v>134</v>
      </c>
      <c r="E1463" t="s">
        <v>253</v>
      </c>
      <c r="F1463" s="7">
        <v>1005212101</v>
      </c>
      <c r="G1463" t="str">
        <f>VLOOKUP(F1463,'группы товаров'!$A$1:$C$88,2,0)</f>
        <v>Зеленый петушок</v>
      </c>
      <c r="H1463" t="str">
        <f>VLOOKUP(Таблица1[[#This Row],[Код товара]],Группа_Товаров,3,0)</f>
        <v>Вафельные</v>
      </c>
      <c r="I1463" t="s">
        <v>8</v>
      </c>
      <c r="J1463">
        <v>2.2999999999999998</v>
      </c>
      <c r="K1463" s="6">
        <v>658.154</v>
      </c>
      <c r="L1463" s="6">
        <v>748.7</v>
      </c>
      <c r="M1463" s="23">
        <f>Таблица1[[#This Row],[Сумма в ценах продажи]]-Таблица1[[#This Row],[Сумма в ценах закупки]]</f>
        <v>90.546000000000049</v>
      </c>
    </row>
    <row r="1464" spans="1:13" hidden="1" x14ac:dyDescent="0.3">
      <c r="A1464" s="16">
        <v>42930</v>
      </c>
      <c r="B1464" t="s">
        <v>9</v>
      </c>
      <c r="C1464" t="s">
        <v>660</v>
      </c>
      <c r="D1464" t="s">
        <v>147</v>
      </c>
      <c r="E1464" t="s">
        <v>661</v>
      </c>
      <c r="F1464" s="7">
        <v>1005053500</v>
      </c>
      <c r="G1464" t="str">
        <f>VLOOKUP(F1464,'группы товаров'!$A$1:$C$88,2,0)</f>
        <v>Тоффи в помаде</v>
      </c>
      <c r="H1464" t="str">
        <f>VLOOKUP(Таблица1[[#This Row],[Код товара]],Группа_Товаров,3,0)</f>
        <v>Помадка</v>
      </c>
      <c r="I1464" t="s">
        <v>8</v>
      </c>
      <c r="J1464">
        <v>4.8</v>
      </c>
      <c r="K1464" s="6">
        <v>755.52</v>
      </c>
      <c r="L1464" s="6">
        <v>859.2</v>
      </c>
      <c r="M1464" s="23">
        <f>Таблица1[[#This Row],[Сумма в ценах продажи]]-Таблица1[[#This Row],[Сумма в ценах закупки]]</f>
        <v>103.68000000000006</v>
      </c>
    </row>
    <row r="1465" spans="1:13" hidden="1" x14ac:dyDescent="0.3">
      <c r="A1465" s="16">
        <v>42930</v>
      </c>
      <c r="B1465" t="s">
        <v>9</v>
      </c>
      <c r="C1465" t="s">
        <v>371</v>
      </c>
      <c r="D1465" t="s">
        <v>147</v>
      </c>
      <c r="E1465" t="s">
        <v>372</v>
      </c>
      <c r="F1465" s="5">
        <v>190000</v>
      </c>
      <c r="G1465" t="str">
        <f>VLOOKUP(F1465,'группы товаров'!$A$1:$C$88,2,0)</f>
        <v>Капри молоко</v>
      </c>
      <c r="H1465" t="str">
        <f>VLOOKUP(Таблица1[[#This Row],[Код товара]],Группа_Товаров,3,0)</f>
        <v>Отливная</v>
      </c>
      <c r="I1465" t="s">
        <v>8</v>
      </c>
      <c r="J1465">
        <v>10</v>
      </c>
      <c r="K1465" s="6">
        <v>779.673</v>
      </c>
      <c r="L1465" s="6">
        <v>889.6</v>
      </c>
      <c r="M1465" s="23">
        <f>Таблица1[[#This Row],[Сумма в ценах продажи]]-Таблица1[[#This Row],[Сумма в ценах закупки]]</f>
        <v>109.92700000000002</v>
      </c>
    </row>
    <row r="1466" spans="1:13" hidden="1" x14ac:dyDescent="0.3">
      <c r="A1466" s="16">
        <v>42930</v>
      </c>
      <c r="B1466" t="s">
        <v>9</v>
      </c>
      <c r="C1466" t="s">
        <v>280</v>
      </c>
      <c r="D1466" t="s">
        <v>134</v>
      </c>
      <c r="E1466" t="s">
        <v>281</v>
      </c>
      <c r="F1466" s="7">
        <v>1005300500</v>
      </c>
      <c r="G1466" t="str">
        <f>VLOOKUP(F1466,'группы товаров'!$A$1:$C$88,2,0)</f>
        <v>Рококо</v>
      </c>
      <c r="H1466" t="str">
        <f>VLOOKUP(Таблица1[[#This Row],[Код товара]],Группа_Товаров,3,0)</f>
        <v>Кремовые</v>
      </c>
      <c r="I1466" t="s">
        <v>8</v>
      </c>
      <c r="J1466">
        <v>5</v>
      </c>
      <c r="K1466" s="6">
        <v>689.63150000000007</v>
      </c>
      <c r="L1466" s="6">
        <v>802.85</v>
      </c>
      <c r="M1466" s="23">
        <f>Таблица1[[#This Row],[Сумма в ценах продажи]]-Таблица1[[#This Row],[Сумма в ценах закупки]]</f>
        <v>113.21849999999995</v>
      </c>
    </row>
    <row r="1467" spans="1:13" hidden="1" x14ac:dyDescent="0.3">
      <c r="A1467" s="16">
        <v>42930</v>
      </c>
      <c r="B1467" t="s">
        <v>7</v>
      </c>
      <c r="C1467" t="s">
        <v>165</v>
      </c>
      <c r="D1467" t="s">
        <v>134</v>
      </c>
      <c r="E1467" t="s">
        <v>166</v>
      </c>
      <c r="F1467" s="7">
        <v>170100</v>
      </c>
      <c r="G1467" t="str">
        <f>VLOOKUP(F1467,'группы товаров'!$A$1:$C$88,2,0)</f>
        <v>Клюковка</v>
      </c>
      <c r="H1467" t="str">
        <f>VLOOKUP(Таблица1[[#This Row],[Код товара]],Группа_Товаров,3,0)</f>
        <v>Желейные</v>
      </c>
      <c r="I1467" t="s">
        <v>8</v>
      </c>
      <c r="J1467">
        <v>15</v>
      </c>
      <c r="K1467" s="6">
        <v>901.84249999999997</v>
      </c>
      <c r="L1467" s="6">
        <v>1030.5</v>
      </c>
      <c r="M1467" s="23">
        <f>Таблица1[[#This Row],[Сумма в ценах продажи]]-Таблица1[[#This Row],[Сумма в ценах закупки]]</f>
        <v>128.65750000000003</v>
      </c>
    </row>
    <row r="1468" spans="1:13" hidden="1" x14ac:dyDescent="0.3">
      <c r="A1468" s="16">
        <v>42930</v>
      </c>
      <c r="B1468" t="s">
        <v>7</v>
      </c>
      <c r="C1468" t="s">
        <v>272</v>
      </c>
      <c r="D1468" t="s">
        <v>156</v>
      </c>
      <c r="E1468" t="s">
        <v>273</v>
      </c>
      <c r="F1468" s="7">
        <v>1005244000</v>
      </c>
      <c r="G1468" t="str">
        <f>VLOOKUP(F1468,'группы товаров'!$A$1:$C$88,2,0)</f>
        <v>Кофейные</v>
      </c>
      <c r="H1468" t="str">
        <f>VLOOKUP(Таблица1[[#This Row],[Код товара]],Группа_Товаров,3,0)</f>
        <v>Кремовые</v>
      </c>
      <c r="I1468" t="s">
        <v>8</v>
      </c>
      <c r="J1468">
        <v>3</v>
      </c>
      <c r="K1468" s="6">
        <v>588.2106</v>
      </c>
      <c r="L1468" s="6">
        <v>732.3</v>
      </c>
      <c r="M1468" s="23">
        <f>Таблица1[[#This Row],[Сумма в ценах продажи]]-Таблица1[[#This Row],[Сумма в ценах закупки]]</f>
        <v>144.08939999999996</v>
      </c>
    </row>
    <row r="1469" spans="1:13" hidden="1" x14ac:dyDescent="0.3">
      <c r="A1469" s="16">
        <v>42930</v>
      </c>
      <c r="B1469" t="s">
        <v>7</v>
      </c>
      <c r="C1469" t="s">
        <v>228</v>
      </c>
      <c r="D1469" t="s">
        <v>134</v>
      </c>
      <c r="E1469" t="s">
        <v>229</v>
      </c>
      <c r="F1469" s="7">
        <v>1005212000</v>
      </c>
      <c r="G1469" t="str">
        <f>VLOOKUP(F1469,'группы товаров'!$A$1:$C$88,2,0)</f>
        <v xml:space="preserve">Знаки Зодиака </v>
      </c>
      <c r="H1469" t="str">
        <f>VLOOKUP(Таблица1[[#This Row],[Код товара]],Группа_Товаров,3,0)</f>
        <v>Вафельные</v>
      </c>
      <c r="I1469" t="s">
        <v>8</v>
      </c>
      <c r="J1469">
        <v>6.45</v>
      </c>
      <c r="K1469" s="6">
        <v>1716.807</v>
      </c>
      <c r="L1469" s="6">
        <v>1917</v>
      </c>
      <c r="M1469" s="23">
        <f>Таблица1[[#This Row],[Сумма в ценах продажи]]-Таблица1[[#This Row],[Сумма в ценах закупки]]</f>
        <v>200.19299999999998</v>
      </c>
    </row>
    <row r="1470" spans="1:13" hidden="1" x14ac:dyDescent="0.3">
      <c r="A1470" s="16">
        <v>42930</v>
      </c>
      <c r="B1470" t="s">
        <v>11</v>
      </c>
      <c r="C1470" t="s">
        <v>662</v>
      </c>
      <c r="D1470" t="s">
        <v>147</v>
      </c>
      <c r="E1470" t="s">
        <v>663</v>
      </c>
      <c r="F1470" s="5">
        <v>580000</v>
      </c>
      <c r="G1470" t="str">
        <f>VLOOKUP(F1470,'группы товаров'!$A$1:$C$88,2,0)</f>
        <v>Вишня</v>
      </c>
      <c r="H1470" t="str">
        <f>VLOOKUP(Таблица1[[#This Row],[Код товара]],Группа_Товаров,3,0)</f>
        <v>Желейные</v>
      </c>
      <c r="I1470" t="s">
        <v>8</v>
      </c>
      <c r="J1470">
        <v>40</v>
      </c>
      <c r="K1470" s="6">
        <v>2976.5280000000002</v>
      </c>
      <c r="L1470" s="6">
        <v>3362</v>
      </c>
      <c r="M1470" s="23">
        <f>Таблица1[[#This Row],[Сумма в ценах продажи]]-Таблица1[[#This Row],[Сумма в ценах закупки]]</f>
        <v>385.47199999999975</v>
      </c>
    </row>
    <row r="1471" spans="1:13" hidden="1" x14ac:dyDescent="0.3">
      <c r="A1471" s="16">
        <v>42930</v>
      </c>
      <c r="B1471" t="s">
        <v>11</v>
      </c>
      <c r="C1471" t="s">
        <v>488</v>
      </c>
      <c r="D1471" t="s">
        <v>291</v>
      </c>
      <c r="E1471" t="s">
        <v>331</v>
      </c>
      <c r="F1471" s="7">
        <v>570000</v>
      </c>
      <c r="G1471" t="str">
        <f>VLOOKUP(F1471,'группы товаров'!$A$1:$C$88,2,0)</f>
        <v xml:space="preserve">Грушевые </v>
      </c>
      <c r="H1471" t="str">
        <f>VLOOKUP(Таблица1[[#This Row],[Код товара]],Группа_Товаров,3,0)</f>
        <v>Желейные</v>
      </c>
      <c r="I1471" t="s">
        <v>8</v>
      </c>
      <c r="J1471">
        <v>80</v>
      </c>
      <c r="K1471" s="6">
        <v>4272.32</v>
      </c>
      <c r="L1471" s="6">
        <v>4828</v>
      </c>
      <c r="M1471" s="23">
        <f>Таблица1[[#This Row],[Сумма в ценах продажи]]-Таблица1[[#This Row],[Сумма в ценах закупки]]</f>
        <v>555.68000000000029</v>
      </c>
    </row>
    <row r="1472" spans="1:13" hidden="1" x14ac:dyDescent="0.3">
      <c r="A1472" s="16">
        <v>42929</v>
      </c>
      <c r="B1472" t="s">
        <v>9</v>
      </c>
      <c r="C1472" t="s">
        <v>181</v>
      </c>
      <c r="D1472" t="s">
        <v>134</v>
      </c>
      <c r="E1472" t="s">
        <v>182</v>
      </c>
      <c r="F1472" s="7">
        <v>30000</v>
      </c>
      <c r="G1472" t="str">
        <f>VLOOKUP(F1472,'группы товаров'!$A$1:$C$88,2,0)</f>
        <v>Цитрусовая карамель</v>
      </c>
      <c r="H1472" t="str">
        <f>VLOOKUP(Таблица1[[#This Row],[Код товара]],Группа_Товаров,3,0)</f>
        <v>Леденцовая</v>
      </c>
      <c r="I1472" t="s">
        <v>8</v>
      </c>
      <c r="J1472">
        <v>2.6880000000000002</v>
      </c>
      <c r="K1472" s="6">
        <v>290.62880000000001</v>
      </c>
      <c r="L1472" s="6">
        <v>308</v>
      </c>
      <c r="M1472" s="23">
        <f>Таблица1[[#This Row],[Сумма в ценах продажи]]-Таблица1[[#This Row],[Сумма в ценах закупки]]</f>
        <v>17.371199999999988</v>
      </c>
    </row>
    <row r="1473" spans="1:13" hidden="1" x14ac:dyDescent="0.3">
      <c r="A1473" s="16">
        <v>42929</v>
      </c>
      <c r="B1473" t="s">
        <v>10</v>
      </c>
      <c r="C1473" t="s">
        <v>140</v>
      </c>
      <c r="D1473" t="s">
        <v>134</v>
      </c>
      <c r="E1473" t="s">
        <v>141</v>
      </c>
      <c r="F1473" s="5">
        <v>280500</v>
      </c>
      <c r="G1473" t="str">
        <f>VLOOKUP(F1473,'группы товаров'!$A$1:$C$88,2,0)</f>
        <v>Шипучка микс</v>
      </c>
      <c r="H1473" t="str">
        <f>VLOOKUP(Таблица1[[#This Row],[Код товара]],Группа_Товаров,3,0)</f>
        <v>Леденцовая</v>
      </c>
      <c r="I1473" t="s">
        <v>8</v>
      </c>
      <c r="J1473">
        <v>2</v>
      </c>
      <c r="K1473" s="6">
        <v>156.40540000000001</v>
      </c>
      <c r="L1473" s="6">
        <v>184.9</v>
      </c>
      <c r="M1473" s="23">
        <f>Таблица1[[#This Row],[Сумма в ценах продажи]]-Таблица1[[#This Row],[Сумма в ценах закупки]]</f>
        <v>28.494599999999991</v>
      </c>
    </row>
    <row r="1474" spans="1:13" hidden="1" x14ac:dyDescent="0.3">
      <c r="A1474" s="16">
        <v>42929</v>
      </c>
      <c r="B1474" t="s">
        <v>7</v>
      </c>
      <c r="C1474" t="s">
        <v>220</v>
      </c>
      <c r="D1474" t="s">
        <v>134</v>
      </c>
      <c r="E1474" t="s">
        <v>221</v>
      </c>
      <c r="F1474" s="7">
        <v>1005052800</v>
      </c>
      <c r="G1474" t="str">
        <f>VLOOKUP(F1474,'группы товаров'!$A$1:$C$88,2,0)</f>
        <v>Желе барбариса</v>
      </c>
      <c r="H1474" t="str">
        <f>VLOOKUP(Таблица1[[#This Row],[Код товара]],Группа_Товаров,3,0)</f>
        <v>Помадка</v>
      </c>
      <c r="I1474" t="s">
        <v>8</v>
      </c>
      <c r="J1474">
        <v>5.7</v>
      </c>
      <c r="K1474" s="6">
        <v>255.62450000000001</v>
      </c>
      <c r="L1474" s="6">
        <v>290.64300000000003</v>
      </c>
      <c r="M1474" s="23">
        <f>Таблица1[[#This Row],[Сумма в ценах продажи]]-Таблица1[[#This Row],[Сумма в ценах закупки]]</f>
        <v>35.018500000000017</v>
      </c>
    </row>
    <row r="1475" spans="1:13" hidden="1" x14ac:dyDescent="0.3">
      <c r="A1475" s="16">
        <v>42929</v>
      </c>
      <c r="B1475" t="s">
        <v>7</v>
      </c>
      <c r="C1475" t="s">
        <v>201</v>
      </c>
      <c r="D1475" t="s">
        <v>134</v>
      </c>
      <c r="E1475" t="s">
        <v>202</v>
      </c>
      <c r="F1475" s="7">
        <v>1005212101</v>
      </c>
      <c r="G1475" t="str">
        <f>VLOOKUP(F1475,'группы товаров'!$A$1:$C$88,2,0)</f>
        <v>Зеленый петушок</v>
      </c>
      <c r="H1475" t="str">
        <f>VLOOKUP(Таблица1[[#This Row],[Код товара]],Группа_Товаров,3,0)</f>
        <v>Вафельные</v>
      </c>
      <c r="I1475" t="s">
        <v>8</v>
      </c>
      <c r="J1475">
        <v>5.7</v>
      </c>
      <c r="K1475" s="6">
        <v>255.58800000000002</v>
      </c>
      <c r="L1475" s="6">
        <v>290.64300000000003</v>
      </c>
      <c r="M1475" s="23">
        <f>Таблица1[[#This Row],[Сумма в ценах продажи]]-Таблица1[[#This Row],[Сумма в ценах закупки]]</f>
        <v>35.055000000000007</v>
      </c>
    </row>
    <row r="1476" spans="1:13" hidden="1" x14ac:dyDescent="0.3">
      <c r="A1476" s="16">
        <v>42929</v>
      </c>
      <c r="B1476" t="s">
        <v>7</v>
      </c>
      <c r="C1476" t="s">
        <v>220</v>
      </c>
      <c r="D1476" t="s">
        <v>134</v>
      </c>
      <c r="E1476" t="s">
        <v>221</v>
      </c>
      <c r="F1476" s="5">
        <v>1005052600</v>
      </c>
      <c r="G1476" t="str">
        <f>VLOOKUP(F1476,'группы товаров'!$A$1:$C$88,2,0)</f>
        <v>Желе апельсина</v>
      </c>
      <c r="H1476" t="str">
        <f>VLOOKUP(Таблица1[[#This Row],[Код товара]],Группа_Товаров,3,0)</f>
        <v>Помадка</v>
      </c>
      <c r="I1476" t="s">
        <v>8</v>
      </c>
      <c r="J1476">
        <v>3.5</v>
      </c>
      <c r="K1476" s="6">
        <v>355.07740000000001</v>
      </c>
      <c r="L1476" s="6">
        <v>391.3</v>
      </c>
      <c r="M1476" s="23">
        <f>Таблица1[[#This Row],[Сумма в ценах продажи]]-Таблица1[[#This Row],[Сумма в ценах закупки]]</f>
        <v>36.2226</v>
      </c>
    </row>
    <row r="1477" spans="1:13" hidden="1" x14ac:dyDescent="0.3">
      <c r="A1477" s="16">
        <v>42929</v>
      </c>
      <c r="B1477" t="s">
        <v>10</v>
      </c>
      <c r="C1477" t="s">
        <v>171</v>
      </c>
      <c r="D1477" t="s">
        <v>131</v>
      </c>
      <c r="E1477" t="s">
        <v>172</v>
      </c>
      <c r="F1477" s="7">
        <v>1005053500</v>
      </c>
      <c r="G1477" t="str">
        <f>VLOOKUP(F1477,'группы товаров'!$A$1:$C$88,2,0)</f>
        <v>Тоффи в помаде</v>
      </c>
      <c r="H1477" t="str">
        <f>VLOOKUP(Таблица1[[#This Row],[Код товара]],Группа_Товаров,3,0)</f>
        <v>Помадка</v>
      </c>
      <c r="I1477" t="s">
        <v>8</v>
      </c>
      <c r="J1477">
        <v>4</v>
      </c>
      <c r="K1477" s="6">
        <v>213.5968</v>
      </c>
      <c r="L1477" s="6">
        <v>257.60000000000002</v>
      </c>
      <c r="M1477" s="23">
        <f>Таблица1[[#This Row],[Сумма в ценах продажи]]-Таблица1[[#This Row],[Сумма в ценах закупки]]</f>
        <v>44.003200000000021</v>
      </c>
    </row>
    <row r="1478" spans="1:13" hidden="1" x14ac:dyDescent="0.3">
      <c r="A1478" s="16">
        <v>42929</v>
      </c>
      <c r="B1478" t="s">
        <v>9</v>
      </c>
      <c r="C1478" t="s">
        <v>365</v>
      </c>
      <c r="D1478" t="s">
        <v>208</v>
      </c>
      <c r="E1478" t="s">
        <v>366</v>
      </c>
      <c r="F1478" s="7">
        <v>1005053500</v>
      </c>
      <c r="G1478" t="str">
        <f>VLOOKUP(F1478,'группы товаров'!$A$1:$C$88,2,0)</f>
        <v>Тоффи в помаде</v>
      </c>
      <c r="H1478" t="str">
        <f>VLOOKUP(Таблица1[[#This Row],[Код товара]],Группа_Товаров,3,0)</f>
        <v>Помадка</v>
      </c>
      <c r="I1478" t="s">
        <v>8</v>
      </c>
      <c r="J1478">
        <v>3</v>
      </c>
      <c r="K1478" s="6">
        <v>287.30279999999999</v>
      </c>
      <c r="L1478" s="6">
        <v>335.25</v>
      </c>
      <c r="M1478" s="23">
        <f>Таблица1[[#This Row],[Сумма в ценах продажи]]-Таблица1[[#This Row],[Сумма в ценах закупки]]</f>
        <v>47.947200000000009</v>
      </c>
    </row>
    <row r="1479" spans="1:13" hidden="1" x14ac:dyDescent="0.3">
      <c r="A1479" s="16">
        <v>42929</v>
      </c>
      <c r="B1479" t="s">
        <v>7</v>
      </c>
      <c r="C1479" t="s">
        <v>160</v>
      </c>
      <c r="D1479" t="s">
        <v>134</v>
      </c>
      <c r="E1479" t="s">
        <v>161</v>
      </c>
      <c r="F1479" s="7">
        <v>580000</v>
      </c>
      <c r="G1479" t="str">
        <f>VLOOKUP(F1479,'группы товаров'!$A$1:$C$88,2,0)</f>
        <v>Вишня</v>
      </c>
      <c r="H1479" t="str">
        <f>VLOOKUP(Таблица1[[#This Row],[Код товара]],Группа_Товаров,3,0)</f>
        <v>Желейные</v>
      </c>
      <c r="I1479" t="s">
        <v>8</v>
      </c>
      <c r="J1479">
        <v>4</v>
      </c>
      <c r="K1479" s="6">
        <v>351.178</v>
      </c>
      <c r="L1479" s="6">
        <v>401.6</v>
      </c>
      <c r="M1479" s="23">
        <f>Таблица1[[#This Row],[Сумма в ценах продажи]]-Таблица1[[#This Row],[Сумма в ценах закупки]]</f>
        <v>50.422000000000025</v>
      </c>
    </row>
    <row r="1480" spans="1:13" hidden="1" x14ac:dyDescent="0.3">
      <c r="A1480" s="16">
        <v>42929</v>
      </c>
      <c r="B1480" t="s">
        <v>7</v>
      </c>
      <c r="C1480" t="s">
        <v>282</v>
      </c>
      <c r="D1480" t="s">
        <v>134</v>
      </c>
      <c r="E1480" t="s">
        <v>283</v>
      </c>
      <c r="F1480" s="5">
        <v>280500</v>
      </c>
      <c r="G1480" t="str">
        <f>VLOOKUP(F1480,'группы товаров'!$A$1:$C$88,2,0)</f>
        <v>Шипучка микс</v>
      </c>
      <c r="H1480" t="str">
        <f>VLOOKUP(Таблица1[[#This Row],[Код товара]],Группа_Товаров,3,0)</f>
        <v>Леденцовая</v>
      </c>
      <c r="I1480" t="s">
        <v>8</v>
      </c>
      <c r="J1480">
        <v>5</v>
      </c>
      <c r="K1480" s="6">
        <v>391.0385</v>
      </c>
      <c r="L1480" s="6">
        <v>444.8</v>
      </c>
      <c r="M1480" s="23">
        <f>Таблица1[[#This Row],[Сумма в ценах продажи]]-Таблица1[[#This Row],[Сумма в ценах закупки]]</f>
        <v>53.761500000000012</v>
      </c>
    </row>
    <row r="1481" spans="1:13" hidden="1" x14ac:dyDescent="0.3">
      <c r="A1481" s="16">
        <v>42929</v>
      </c>
      <c r="B1481" t="s">
        <v>7</v>
      </c>
      <c r="C1481" t="s">
        <v>149</v>
      </c>
      <c r="D1481" t="s">
        <v>134</v>
      </c>
      <c r="E1481" t="s">
        <v>150</v>
      </c>
      <c r="F1481" s="7">
        <v>1005186300</v>
      </c>
      <c r="G1481" t="str">
        <f>VLOOKUP(F1481,'группы товаров'!$A$1:$C$88,2,0)</f>
        <v>Мини  молоко</v>
      </c>
      <c r="H1481" t="str">
        <f>VLOOKUP(Таблица1[[#This Row],[Код товара]],Группа_Товаров,3,0)</f>
        <v>Вафельные</v>
      </c>
      <c r="I1481" t="s">
        <v>8</v>
      </c>
      <c r="J1481">
        <v>2.64</v>
      </c>
      <c r="K1481" s="6">
        <v>400.56720000000001</v>
      </c>
      <c r="L1481" s="6">
        <v>455.64</v>
      </c>
      <c r="M1481" s="23">
        <f>Таблица1[[#This Row],[Сумма в ценах продажи]]-Таблица1[[#This Row],[Сумма в ценах закупки]]</f>
        <v>55.072799999999972</v>
      </c>
    </row>
    <row r="1482" spans="1:13" hidden="1" x14ac:dyDescent="0.3">
      <c r="A1482" s="16">
        <v>42929</v>
      </c>
      <c r="B1482" t="s">
        <v>11</v>
      </c>
      <c r="C1482" t="s">
        <v>348</v>
      </c>
      <c r="D1482" t="s">
        <v>147</v>
      </c>
      <c r="E1482" t="s">
        <v>349</v>
      </c>
      <c r="F1482" s="7">
        <v>5281000</v>
      </c>
      <c r="G1482" t="str">
        <f>VLOOKUP(F1482,'группы товаров'!$A$1:$C$88,2,0)</f>
        <v>Барбасовая</v>
      </c>
      <c r="H1482" t="str">
        <f>VLOOKUP(Таблица1[[#This Row],[Код товара]],Группа_Товаров,3,0)</f>
        <v>Отливная</v>
      </c>
      <c r="I1482" t="s">
        <v>8</v>
      </c>
      <c r="J1482">
        <v>5</v>
      </c>
      <c r="K1482" s="6">
        <v>384.52300000000002</v>
      </c>
      <c r="L1482" s="6">
        <v>442</v>
      </c>
      <c r="M1482" s="23">
        <f>Таблица1[[#This Row],[Сумма в ценах продажи]]-Таблица1[[#This Row],[Сумма в ценах закупки]]</f>
        <v>57.476999999999975</v>
      </c>
    </row>
    <row r="1483" spans="1:13" hidden="1" x14ac:dyDescent="0.3">
      <c r="A1483" s="16">
        <v>42929</v>
      </c>
      <c r="B1483" t="s">
        <v>7</v>
      </c>
      <c r="C1483" t="s">
        <v>201</v>
      </c>
      <c r="D1483" t="s">
        <v>134</v>
      </c>
      <c r="E1483" t="s">
        <v>202</v>
      </c>
      <c r="F1483" s="7">
        <v>1005052500</v>
      </c>
      <c r="G1483" t="str">
        <f>VLOOKUP(F1483,'группы товаров'!$A$1:$C$88,2,0)</f>
        <v>желе в помаде</v>
      </c>
      <c r="H1483" t="str">
        <f>VLOOKUP(Таблица1[[#This Row],[Код товара]],Группа_Товаров,3,0)</f>
        <v>Помадка</v>
      </c>
      <c r="I1483" t="s">
        <v>8</v>
      </c>
      <c r="J1483">
        <v>3.3</v>
      </c>
      <c r="K1483" s="6">
        <v>545.37779999999998</v>
      </c>
      <c r="L1483" s="6">
        <v>609.4</v>
      </c>
      <c r="M1483" s="23">
        <f>Таблица1[[#This Row],[Сумма в ценах продажи]]-Таблица1[[#This Row],[Сумма в ценах закупки]]</f>
        <v>64.022199999999998</v>
      </c>
    </row>
    <row r="1484" spans="1:13" hidden="1" x14ac:dyDescent="0.3">
      <c r="A1484" s="16">
        <v>42929</v>
      </c>
      <c r="B1484" t="s">
        <v>7</v>
      </c>
      <c r="C1484" t="s">
        <v>210</v>
      </c>
      <c r="D1484" t="s">
        <v>156</v>
      </c>
      <c r="E1484" t="s">
        <v>211</v>
      </c>
      <c r="F1484" s="7">
        <v>1005051500</v>
      </c>
      <c r="G1484" t="str">
        <f>VLOOKUP(F1484,'группы товаров'!$A$1:$C$88,2,0)</f>
        <v>Ароматный банан</v>
      </c>
      <c r="H1484" t="str">
        <f>VLOOKUP(Таблица1[[#This Row],[Код товара]],Группа_Товаров,3,0)</f>
        <v>Помадка</v>
      </c>
      <c r="I1484" t="s">
        <v>8</v>
      </c>
      <c r="J1484">
        <v>4.5999999999999996</v>
      </c>
      <c r="K1484" s="6">
        <v>470.86520000000002</v>
      </c>
      <c r="L1484" s="6">
        <v>536.59</v>
      </c>
      <c r="M1484" s="23">
        <f>Таблица1[[#This Row],[Сумма в ценах продажи]]-Таблица1[[#This Row],[Сумма в ценах закупки]]</f>
        <v>65.724800000000016</v>
      </c>
    </row>
    <row r="1485" spans="1:13" hidden="1" x14ac:dyDescent="0.3">
      <c r="A1485" s="16">
        <v>42929</v>
      </c>
      <c r="B1485" t="s">
        <v>11</v>
      </c>
      <c r="C1485" t="s">
        <v>634</v>
      </c>
      <c r="D1485" t="s">
        <v>147</v>
      </c>
      <c r="E1485" t="s">
        <v>635</v>
      </c>
      <c r="F1485" s="5">
        <v>5281000</v>
      </c>
      <c r="G1485" t="str">
        <f>VLOOKUP(F1485,'группы товаров'!$A$1:$C$88,2,0)</f>
        <v>Барбасовая</v>
      </c>
      <c r="H1485" t="str">
        <f>VLOOKUP(Таблица1[[#This Row],[Код товара]],Группа_Товаров,3,0)</f>
        <v>Отливная</v>
      </c>
      <c r="I1485" t="s">
        <v>8</v>
      </c>
      <c r="J1485">
        <v>2.56</v>
      </c>
      <c r="K1485" s="6">
        <v>199.5104</v>
      </c>
      <c r="L1485" s="6">
        <v>265.60000000000002</v>
      </c>
      <c r="M1485" s="23">
        <f>Таблица1[[#This Row],[Сумма в ценах продажи]]-Таблица1[[#This Row],[Сумма в ценах закупки]]</f>
        <v>66.089600000000019</v>
      </c>
    </row>
    <row r="1486" spans="1:13" hidden="1" x14ac:dyDescent="0.3">
      <c r="A1486" s="16">
        <v>42929</v>
      </c>
      <c r="B1486" t="s">
        <v>7</v>
      </c>
      <c r="C1486" t="s">
        <v>260</v>
      </c>
      <c r="D1486" t="s">
        <v>134</v>
      </c>
      <c r="E1486" t="s">
        <v>261</v>
      </c>
      <c r="F1486" s="7">
        <v>1005212101</v>
      </c>
      <c r="G1486" t="str">
        <f>VLOOKUP(F1486,'группы товаров'!$A$1:$C$88,2,0)</f>
        <v>Зеленый петушок</v>
      </c>
      <c r="H1486" t="str">
        <f>VLOOKUP(Таблица1[[#This Row],[Код товара]],Группа_Товаров,3,0)</f>
        <v>Вафельные</v>
      </c>
      <c r="I1486" t="s">
        <v>8</v>
      </c>
      <c r="J1486">
        <v>1.84</v>
      </c>
      <c r="K1486" s="6">
        <v>598.93360000000007</v>
      </c>
      <c r="L1486" s="6">
        <v>669.6</v>
      </c>
      <c r="M1486" s="23">
        <f>Таблица1[[#This Row],[Сумма в ценах продажи]]-Таблица1[[#This Row],[Сумма в ценах закупки]]</f>
        <v>70.666399999999953</v>
      </c>
    </row>
    <row r="1487" spans="1:13" hidden="1" x14ac:dyDescent="0.3">
      <c r="A1487" s="16">
        <v>42929</v>
      </c>
      <c r="B1487" t="s">
        <v>7</v>
      </c>
      <c r="C1487" t="s">
        <v>171</v>
      </c>
      <c r="D1487" t="s">
        <v>131</v>
      </c>
      <c r="E1487" t="s">
        <v>172</v>
      </c>
      <c r="F1487" s="7">
        <v>1005212101</v>
      </c>
      <c r="G1487" t="str">
        <f>VLOOKUP(F1487,'группы товаров'!$A$1:$C$88,2,0)</f>
        <v>Зеленый петушок</v>
      </c>
      <c r="H1487" t="str">
        <f>VLOOKUP(Таблица1[[#This Row],[Код товара]],Группа_Товаров,3,0)</f>
        <v>Вафельные</v>
      </c>
      <c r="I1487" t="s">
        <v>8</v>
      </c>
      <c r="J1487">
        <v>5</v>
      </c>
      <c r="K1487" s="6">
        <v>610.5</v>
      </c>
      <c r="L1487" s="6">
        <v>681.5</v>
      </c>
      <c r="M1487" s="23">
        <f>Таблица1[[#This Row],[Сумма в ценах продажи]]-Таблица1[[#This Row],[Сумма в ценах закупки]]</f>
        <v>71</v>
      </c>
    </row>
    <row r="1488" spans="1:13" hidden="1" x14ac:dyDescent="0.3">
      <c r="A1488" s="16">
        <v>42929</v>
      </c>
      <c r="B1488" t="s">
        <v>7</v>
      </c>
      <c r="C1488" t="s">
        <v>179</v>
      </c>
      <c r="D1488" t="s">
        <v>131</v>
      </c>
      <c r="E1488" t="s">
        <v>180</v>
      </c>
      <c r="F1488" s="5">
        <v>1005052700</v>
      </c>
      <c r="G1488" t="str">
        <f>VLOOKUP(F1488,'группы товаров'!$A$1:$C$88,2,0)</f>
        <v>Желе черники</v>
      </c>
      <c r="H1488" t="str">
        <f>VLOOKUP(Таблица1[[#This Row],[Код товара]],Группа_Товаров,3,0)</f>
        <v>Помадка</v>
      </c>
      <c r="I1488" t="s">
        <v>8</v>
      </c>
      <c r="J1488">
        <v>7</v>
      </c>
      <c r="K1488" s="6">
        <v>701.05</v>
      </c>
      <c r="L1488" s="6">
        <v>782.6</v>
      </c>
      <c r="M1488" s="23">
        <f>Таблица1[[#This Row],[Сумма в ценах продажи]]-Таблица1[[#This Row],[Сумма в ценах закупки]]</f>
        <v>81.550000000000068</v>
      </c>
    </row>
    <row r="1489" spans="1:13" hidden="1" x14ac:dyDescent="0.3">
      <c r="A1489" s="16">
        <v>42929</v>
      </c>
      <c r="B1489" t="s">
        <v>7</v>
      </c>
      <c r="C1489" t="s">
        <v>133</v>
      </c>
      <c r="D1489" t="s">
        <v>134</v>
      </c>
      <c r="E1489" t="s">
        <v>135</v>
      </c>
      <c r="F1489" s="5">
        <v>1005052700</v>
      </c>
      <c r="G1489" t="str">
        <f>VLOOKUP(F1489,'группы товаров'!$A$1:$C$88,2,0)</f>
        <v>Желе черники</v>
      </c>
      <c r="H1489" t="str">
        <f>VLOOKUP(Таблица1[[#This Row],[Код товара]],Группа_Товаров,3,0)</f>
        <v>Помадка</v>
      </c>
      <c r="I1489" t="s">
        <v>8</v>
      </c>
      <c r="J1489">
        <v>7</v>
      </c>
      <c r="K1489" s="6">
        <v>701.05</v>
      </c>
      <c r="L1489" s="6">
        <v>782.6</v>
      </c>
      <c r="M1489" s="23">
        <f>Таблица1[[#This Row],[Сумма в ценах продажи]]-Таблица1[[#This Row],[Сумма в ценах закупки]]</f>
        <v>81.550000000000068</v>
      </c>
    </row>
    <row r="1490" spans="1:13" hidden="1" x14ac:dyDescent="0.3">
      <c r="A1490" s="16">
        <v>42929</v>
      </c>
      <c r="B1490" t="s">
        <v>9</v>
      </c>
      <c r="C1490" t="s">
        <v>402</v>
      </c>
      <c r="D1490" t="s">
        <v>291</v>
      </c>
      <c r="E1490" t="s">
        <v>403</v>
      </c>
      <c r="F1490" s="7">
        <v>1005040700</v>
      </c>
      <c r="G1490" t="str">
        <f>VLOOKUP(F1490,'группы товаров'!$A$1:$C$88,2,0)</f>
        <v>Буревестник</v>
      </c>
      <c r="H1490" t="str">
        <f>VLOOKUP(Таблица1[[#This Row],[Код товара]],Группа_Товаров,3,0)</f>
        <v>Глазированные</v>
      </c>
      <c r="I1490" t="s">
        <v>8</v>
      </c>
      <c r="J1490">
        <v>4.8</v>
      </c>
      <c r="K1490" s="6">
        <v>418.5308</v>
      </c>
      <c r="L1490" s="6">
        <v>510.33600000000001</v>
      </c>
      <c r="M1490" s="23">
        <f>Таблица1[[#This Row],[Сумма в ценах продажи]]-Таблица1[[#This Row],[Сумма в ценах закупки]]</f>
        <v>91.805200000000013</v>
      </c>
    </row>
    <row r="1491" spans="1:13" hidden="1" x14ac:dyDescent="0.3">
      <c r="A1491" s="16">
        <v>42929</v>
      </c>
      <c r="B1491" t="s">
        <v>9</v>
      </c>
      <c r="C1491" t="s">
        <v>203</v>
      </c>
      <c r="D1491" t="s">
        <v>134</v>
      </c>
      <c r="E1491" t="s">
        <v>204</v>
      </c>
      <c r="F1491" s="5">
        <v>5162402</v>
      </c>
      <c r="G1491" t="str">
        <f>VLOOKUP(F1491,'группы товаров'!$A$1:$C$88,2,0)</f>
        <v>Лимонно-апельсиновый</v>
      </c>
      <c r="H1491" t="str">
        <f>VLOOKUP(Таблица1[[#This Row],[Код товара]],Группа_Товаров,3,0)</f>
        <v>Отливная</v>
      </c>
      <c r="I1491" t="s">
        <v>8</v>
      </c>
      <c r="J1491">
        <v>6.4</v>
      </c>
      <c r="K1491" s="6">
        <v>513.11200000000008</v>
      </c>
      <c r="L1491" s="6">
        <v>607.20000000000005</v>
      </c>
      <c r="M1491" s="23">
        <f>Таблица1[[#This Row],[Сумма в ценах продажи]]-Таблица1[[#This Row],[Сумма в ценах закупки]]</f>
        <v>94.087999999999965</v>
      </c>
    </row>
    <row r="1492" spans="1:13" hidden="1" x14ac:dyDescent="0.3">
      <c r="A1492" s="16">
        <v>42929</v>
      </c>
      <c r="B1492" t="s">
        <v>10</v>
      </c>
      <c r="C1492" t="s">
        <v>177</v>
      </c>
      <c r="D1492" t="s">
        <v>131</v>
      </c>
      <c r="E1492" t="s">
        <v>178</v>
      </c>
      <c r="F1492" s="5">
        <v>573100</v>
      </c>
      <c r="G1492" t="str">
        <f>VLOOKUP(F1492,'группы товаров'!$A$1:$C$88,2,0)</f>
        <v xml:space="preserve">Пчелка </v>
      </c>
      <c r="H1492" t="str">
        <f>VLOOKUP(Таблица1[[#This Row],[Код товара]],Группа_Товаров,3,0)</f>
        <v>Желейные</v>
      </c>
      <c r="I1492" t="s">
        <v>8</v>
      </c>
      <c r="J1492">
        <v>5</v>
      </c>
      <c r="K1492" s="6">
        <v>467.4</v>
      </c>
      <c r="L1492" s="6">
        <v>563.5</v>
      </c>
      <c r="M1492" s="23">
        <f>Таблица1[[#This Row],[Сумма в ценах продажи]]-Таблица1[[#This Row],[Сумма в ценах закупки]]</f>
        <v>96.100000000000023</v>
      </c>
    </row>
    <row r="1493" spans="1:13" hidden="1" x14ac:dyDescent="0.3">
      <c r="A1493" s="16">
        <v>42929</v>
      </c>
      <c r="B1493" t="s">
        <v>11</v>
      </c>
      <c r="C1493" t="s">
        <v>224</v>
      </c>
      <c r="D1493" t="s">
        <v>134</v>
      </c>
      <c r="E1493" t="s">
        <v>225</v>
      </c>
      <c r="F1493" s="5">
        <v>1005201000</v>
      </c>
      <c r="G1493" t="str">
        <f>VLOOKUP(F1493,'группы товаров'!$A$1:$C$88,2,0)</f>
        <v xml:space="preserve"> крем-шоколад </v>
      </c>
      <c r="H1493" t="str">
        <f>VLOOKUP(Таблица1[[#This Row],[Код товара]],Группа_Товаров,3,0)</f>
        <v>Вафельные</v>
      </c>
      <c r="I1493" t="s">
        <v>8</v>
      </c>
      <c r="J1493">
        <v>4</v>
      </c>
      <c r="K1493" s="6">
        <v>663.08080000000007</v>
      </c>
      <c r="L1493" s="6">
        <v>789</v>
      </c>
      <c r="M1493" s="23">
        <f>Таблица1[[#This Row],[Сумма в ценах продажи]]-Таблица1[[#This Row],[Сумма в ценах закупки]]</f>
        <v>125.91919999999993</v>
      </c>
    </row>
    <row r="1494" spans="1:13" hidden="1" x14ac:dyDescent="0.3">
      <c r="A1494" s="16">
        <v>42929</v>
      </c>
      <c r="B1494" t="s">
        <v>7</v>
      </c>
      <c r="C1494" t="s">
        <v>165</v>
      </c>
      <c r="D1494" t="s">
        <v>134</v>
      </c>
      <c r="E1494" t="s">
        <v>166</v>
      </c>
      <c r="F1494" s="7">
        <v>580000</v>
      </c>
      <c r="G1494" t="str">
        <f>VLOOKUP(F1494,'группы товаров'!$A$1:$C$88,2,0)</f>
        <v>Вишня</v>
      </c>
      <c r="H1494" t="str">
        <f>VLOOKUP(Таблица1[[#This Row],[Код товара]],Группа_Товаров,3,0)</f>
        <v>Желейные</v>
      </c>
      <c r="I1494" t="s">
        <v>8</v>
      </c>
      <c r="J1494">
        <v>10</v>
      </c>
      <c r="K1494" s="6">
        <v>953.976</v>
      </c>
      <c r="L1494" s="6">
        <v>1085</v>
      </c>
      <c r="M1494" s="23">
        <f>Таблица1[[#This Row],[Сумма в ценах продажи]]-Таблица1[[#This Row],[Сумма в ценах закупки]]</f>
        <v>131.024</v>
      </c>
    </row>
    <row r="1495" spans="1:13" hidden="1" x14ac:dyDescent="0.3">
      <c r="A1495" s="16">
        <v>42929</v>
      </c>
      <c r="B1495" t="s">
        <v>9</v>
      </c>
      <c r="C1495" t="s">
        <v>658</v>
      </c>
      <c r="D1495" t="s">
        <v>147</v>
      </c>
      <c r="E1495" t="s">
        <v>659</v>
      </c>
      <c r="F1495" s="7">
        <v>1005274600</v>
      </c>
      <c r="G1495" t="str">
        <f>VLOOKUP(F1495,'группы товаров'!$A$1:$C$88,2,0)</f>
        <v>Какао со сливками</v>
      </c>
      <c r="H1495" t="str">
        <f>VLOOKUP(Таблица1[[#This Row],[Код товара]],Группа_Товаров,3,0)</f>
        <v>Кремовые</v>
      </c>
      <c r="I1495" t="s">
        <v>8</v>
      </c>
      <c r="J1495">
        <v>3</v>
      </c>
      <c r="K1495" s="6">
        <v>588.2106</v>
      </c>
      <c r="L1495" s="6">
        <v>732.3</v>
      </c>
      <c r="M1495" s="23">
        <f>Таблица1[[#This Row],[Сумма в ценах продажи]]-Таблица1[[#This Row],[Сумма в ценах закупки]]</f>
        <v>144.08939999999996</v>
      </c>
    </row>
    <row r="1496" spans="1:13" hidden="1" x14ac:dyDescent="0.3">
      <c r="A1496" s="16">
        <v>42929</v>
      </c>
      <c r="B1496" t="s">
        <v>7</v>
      </c>
      <c r="C1496" t="s">
        <v>149</v>
      </c>
      <c r="D1496" t="s">
        <v>134</v>
      </c>
      <c r="E1496" t="s">
        <v>150</v>
      </c>
      <c r="F1496" s="5">
        <v>580000</v>
      </c>
      <c r="G1496" t="str">
        <f>VLOOKUP(F1496,'группы товаров'!$A$1:$C$88,2,0)</f>
        <v>Вишня</v>
      </c>
      <c r="H1496" t="str">
        <f>VLOOKUP(Таблица1[[#This Row],[Код товара]],Группа_Товаров,3,0)</f>
        <v>Желейные</v>
      </c>
      <c r="I1496" t="s">
        <v>8</v>
      </c>
      <c r="J1496">
        <v>16</v>
      </c>
      <c r="K1496" s="6">
        <v>1190.7448000000002</v>
      </c>
      <c r="L1496" s="6">
        <v>1347.68</v>
      </c>
      <c r="M1496" s="23">
        <f>Таблица1[[#This Row],[Сумма в ценах продажи]]-Таблица1[[#This Row],[Сумма в ценах закупки]]</f>
        <v>156.9351999999999</v>
      </c>
    </row>
    <row r="1497" spans="1:13" hidden="1" x14ac:dyDescent="0.3">
      <c r="A1497" s="16">
        <v>42929</v>
      </c>
      <c r="B1497" t="s">
        <v>11</v>
      </c>
      <c r="C1497" t="s">
        <v>153</v>
      </c>
      <c r="D1497" t="s">
        <v>134</v>
      </c>
      <c r="E1497" t="s">
        <v>154</v>
      </c>
      <c r="F1497" s="7">
        <v>1005051500</v>
      </c>
      <c r="G1497" t="str">
        <f>VLOOKUP(F1497,'группы товаров'!$A$1:$C$88,2,0)</f>
        <v>Ароматный банан</v>
      </c>
      <c r="H1497" t="str">
        <f>VLOOKUP(Таблица1[[#This Row],[Код товара]],Группа_Товаров,3,0)</f>
        <v>Помадка</v>
      </c>
      <c r="I1497" t="s">
        <v>8</v>
      </c>
      <c r="J1497">
        <v>15</v>
      </c>
      <c r="K1497" s="6">
        <v>1430.394</v>
      </c>
      <c r="L1497" s="6">
        <v>1665</v>
      </c>
      <c r="M1497" s="23">
        <f>Таблица1[[#This Row],[Сумма в ценах продажи]]-Таблица1[[#This Row],[Сумма в ценах закупки]]</f>
        <v>234.60599999999999</v>
      </c>
    </row>
    <row r="1498" spans="1:13" hidden="1" x14ac:dyDescent="0.3">
      <c r="A1498" s="16">
        <v>42929</v>
      </c>
      <c r="B1498" t="s">
        <v>7</v>
      </c>
      <c r="C1498" t="s">
        <v>144</v>
      </c>
      <c r="D1498" t="s">
        <v>134</v>
      </c>
      <c r="E1498" t="s">
        <v>145</v>
      </c>
      <c r="F1498" s="7">
        <v>1005212101</v>
      </c>
      <c r="G1498" t="str">
        <f>VLOOKUP(F1498,'группы товаров'!$A$1:$C$88,2,0)</f>
        <v>Зеленый петушок</v>
      </c>
      <c r="H1498" t="str">
        <f>VLOOKUP(Таблица1[[#This Row],[Код товара]],Группа_Товаров,3,0)</f>
        <v>Вафельные</v>
      </c>
      <c r="I1498" t="s">
        <v>8</v>
      </c>
      <c r="J1498">
        <v>32</v>
      </c>
      <c r="K1498" s="6">
        <v>1626.184</v>
      </c>
      <c r="L1498" s="6">
        <v>1908.8</v>
      </c>
      <c r="M1498" s="23">
        <f>Таблица1[[#This Row],[Сумма в ценах продажи]]-Таблица1[[#This Row],[Сумма в ценах закупки]]</f>
        <v>282.61599999999999</v>
      </c>
    </row>
    <row r="1499" spans="1:13" hidden="1" x14ac:dyDescent="0.3">
      <c r="A1499" s="16">
        <v>42929</v>
      </c>
      <c r="B1499" t="s">
        <v>9</v>
      </c>
      <c r="C1499" t="s">
        <v>367</v>
      </c>
      <c r="D1499" t="s">
        <v>208</v>
      </c>
      <c r="E1499" t="s">
        <v>368</v>
      </c>
      <c r="F1499" s="7">
        <v>1005300000</v>
      </c>
      <c r="G1499" t="str">
        <f>VLOOKUP(F1499,'группы товаров'!$A$1:$C$88,2,0)</f>
        <v>Нежные</v>
      </c>
      <c r="H1499" t="str">
        <f>VLOOKUP(Таблица1[[#This Row],[Код товара]],Группа_Товаров,3,0)</f>
        <v>Кремовые</v>
      </c>
      <c r="I1499" t="s">
        <v>8</v>
      </c>
      <c r="J1499">
        <v>17.5</v>
      </c>
      <c r="K1499" s="6">
        <v>2398.8163</v>
      </c>
      <c r="L1499" s="6">
        <v>2809.9749999999999</v>
      </c>
      <c r="M1499" s="23">
        <f>Таблица1[[#This Row],[Сумма в ценах продажи]]-Таблица1[[#This Row],[Сумма в ценах закупки]]</f>
        <v>411.15869999999995</v>
      </c>
    </row>
    <row r="1500" spans="1:13" hidden="1" x14ac:dyDescent="0.3">
      <c r="A1500" s="16">
        <v>42928</v>
      </c>
      <c r="B1500" t="s">
        <v>9</v>
      </c>
      <c r="C1500" t="s">
        <v>210</v>
      </c>
      <c r="D1500" t="s">
        <v>156</v>
      </c>
      <c r="E1500" t="s">
        <v>211</v>
      </c>
      <c r="F1500" s="5">
        <v>1005040700</v>
      </c>
      <c r="G1500" t="str">
        <f>VLOOKUP(F1500,'группы товаров'!$A$1:$C$88,2,0)</f>
        <v>Буревестник</v>
      </c>
      <c r="H1500" t="str">
        <f>VLOOKUP(Таблица1[[#This Row],[Код товара]],Группа_Товаров,3,0)</f>
        <v>Глазированные</v>
      </c>
      <c r="I1500" t="s">
        <v>8</v>
      </c>
      <c r="J1500">
        <v>3</v>
      </c>
      <c r="K1500" s="6">
        <v>214.62</v>
      </c>
      <c r="L1500" s="6">
        <v>244.11</v>
      </c>
      <c r="M1500" s="23">
        <f>Таблица1[[#This Row],[Сумма в ценах продажи]]-Таблица1[[#This Row],[Сумма в ценах закупки]]</f>
        <v>29.490000000000009</v>
      </c>
    </row>
    <row r="1501" spans="1:13" hidden="1" x14ac:dyDescent="0.3">
      <c r="A1501" s="16">
        <v>42928</v>
      </c>
      <c r="B1501" t="s">
        <v>10</v>
      </c>
      <c r="C1501" t="s">
        <v>171</v>
      </c>
      <c r="D1501" t="s">
        <v>131</v>
      </c>
      <c r="E1501" t="s">
        <v>172</v>
      </c>
      <c r="F1501" s="5">
        <v>573100</v>
      </c>
      <c r="G1501" t="str">
        <f>VLOOKUP(F1501,'группы товаров'!$A$1:$C$88,2,0)</f>
        <v xml:space="preserve">Пчелка </v>
      </c>
      <c r="H1501" t="str">
        <f>VLOOKUP(Таблица1[[#This Row],[Код товара]],Группа_Товаров,3,0)</f>
        <v>Желейные</v>
      </c>
      <c r="I1501" t="s">
        <v>8</v>
      </c>
      <c r="J1501">
        <v>2</v>
      </c>
      <c r="K1501" s="6">
        <v>186.96</v>
      </c>
      <c r="L1501" s="6">
        <v>223.16</v>
      </c>
      <c r="M1501" s="23">
        <f>Таблица1[[#This Row],[Сумма в ценах продажи]]-Таблица1[[#This Row],[Сумма в ценах закупки]]</f>
        <v>36.199999999999989</v>
      </c>
    </row>
    <row r="1502" spans="1:13" hidden="1" x14ac:dyDescent="0.3">
      <c r="A1502" s="16">
        <v>42928</v>
      </c>
      <c r="B1502" t="s">
        <v>9</v>
      </c>
      <c r="C1502" t="s">
        <v>252</v>
      </c>
      <c r="D1502" t="s">
        <v>134</v>
      </c>
      <c r="E1502" t="s">
        <v>253</v>
      </c>
      <c r="F1502" s="5">
        <v>1005053500</v>
      </c>
      <c r="G1502" t="str">
        <f>VLOOKUP(F1502,'группы товаров'!$A$1:$C$88,2,0)</f>
        <v>Тоффи в помаде</v>
      </c>
      <c r="H1502" t="str">
        <f>VLOOKUP(Таблица1[[#This Row],[Код товара]],Группа_Товаров,3,0)</f>
        <v>Помадка</v>
      </c>
      <c r="I1502" t="s">
        <v>8</v>
      </c>
      <c r="J1502">
        <v>3.5</v>
      </c>
      <c r="K1502" s="6">
        <v>352.04610000000002</v>
      </c>
      <c r="L1502" s="6">
        <v>398.72</v>
      </c>
      <c r="M1502" s="23">
        <f>Таблица1[[#This Row],[Сумма в ценах продажи]]-Таблица1[[#This Row],[Сумма в ценах закупки]]</f>
        <v>46.673900000000003</v>
      </c>
    </row>
    <row r="1503" spans="1:13" hidden="1" x14ac:dyDescent="0.3">
      <c r="A1503" s="16">
        <v>42928</v>
      </c>
      <c r="B1503" t="s">
        <v>7</v>
      </c>
      <c r="C1503" t="s">
        <v>301</v>
      </c>
      <c r="D1503" t="s">
        <v>134</v>
      </c>
      <c r="E1503" t="s">
        <v>302</v>
      </c>
      <c r="F1503" s="7">
        <v>1005360000</v>
      </c>
      <c r="G1503" t="str">
        <f>VLOOKUP(F1503,'группы товаров'!$A$1:$C$88,2,0)</f>
        <v>Вишня в шоколаде</v>
      </c>
      <c r="H1503" t="str">
        <f>VLOOKUP(Таблица1[[#This Row],[Код товара]],Группа_Товаров,3,0)</f>
        <v>Кремовые</v>
      </c>
      <c r="I1503" t="s">
        <v>8</v>
      </c>
      <c r="J1503">
        <v>6.8</v>
      </c>
      <c r="K1503" s="6">
        <v>486.47200000000004</v>
      </c>
      <c r="L1503" s="6">
        <v>542.98</v>
      </c>
      <c r="M1503" s="23">
        <f>Таблица1[[#This Row],[Сумма в ценах продажи]]-Таблица1[[#This Row],[Сумма в ценах закупки]]</f>
        <v>56.507999999999981</v>
      </c>
    </row>
    <row r="1504" spans="1:13" hidden="1" x14ac:dyDescent="0.3">
      <c r="A1504" s="16">
        <v>42928</v>
      </c>
      <c r="B1504" t="s">
        <v>7</v>
      </c>
      <c r="C1504" t="s">
        <v>160</v>
      </c>
      <c r="D1504" t="s">
        <v>134</v>
      </c>
      <c r="E1504" t="s">
        <v>161</v>
      </c>
      <c r="F1504" s="7">
        <v>270200</v>
      </c>
      <c r="G1504" t="str">
        <f>VLOOKUP(F1504,'группы товаров'!$A$1:$C$88,2,0)</f>
        <v>Шипучка апельсин</v>
      </c>
      <c r="H1504" t="str">
        <f>VLOOKUP(Таблица1[[#This Row],[Код товара]],Группа_Товаров,3,0)</f>
        <v>Леденцовая</v>
      </c>
      <c r="I1504" t="s">
        <v>8</v>
      </c>
      <c r="J1504">
        <v>8</v>
      </c>
      <c r="K1504" s="6">
        <v>427.32960000000003</v>
      </c>
      <c r="L1504" s="6">
        <v>484.24</v>
      </c>
      <c r="M1504" s="23">
        <f>Таблица1[[#This Row],[Сумма в ценах продажи]]-Таблица1[[#This Row],[Сумма в ценах закупки]]</f>
        <v>56.910399999999981</v>
      </c>
    </row>
    <row r="1505" spans="1:13" hidden="1" x14ac:dyDescent="0.3">
      <c r="A1505" s="16">
        <v>42928</v>
      </c>
      <c r="B1505" t="s">
        <v>7</v>
      </c>
      <c r="C1505" t="s">
        <v>167</v>
      </c>
      <c r="D1505" t="s">
        <v>134</v>
      </c>
      <c r="E1505" t="s">
        <v>168</v>
      </c>
      <c r="F1505" s="5">
        <v>252005</v>
      </c>
      <c r="G1505" t="str">
        <f>VLOOKUP(F1505,'группы товаров'!$A$1:$C$88,2,0)</f>
        <v>Кленовая</v>
      </c>
      <c r="H1505" t="str">
        <f>VLOOKUP(Таблица1[[#This Row],[Код товара]],Группа_Товаров,3,0)</f>
        <v>Леденцовая</v>
      </c>
      <c r="I1505" t="s">
        <v>8</v>
      </c>
      <c r="J1505">
        <v>8</v>
      </c>
      <c r="K1505" s="6">
        <v>426.98160000000001</v>
      </c>
      <c r="L1505" s="6">
        <v>486</v>
      </c>
      <c r="M1505" s="23">
        <f>Таблица1[[#This Row],[Сумма в ценах продажи]]-Таблица1[[#This Row],[Сумма в ценах закупки]]</f>
        <v>59.018399999999986</v>
      </c>
    </row>
    <row r="1506" spans="1:13" hidden="1" x14ac:dyDescent="0.3">
      <c r="A1506" s="16">
        <v>42928</v>
      </c>
      <c r="B1506" t="s">
        <v>10</v>
      </c>
      <c r="C1506" t="s">
        <v>301</v>
      </c>
      <c r="D1506" t="s">
        <v>134</v>
      </c>
      <c r="E1506" t="s">
        <v>302</v>
      </c>
      <c r="F1506" s="7">
        <v>1005244300</v>
      </c>
      <c r="G1506" t="str">
        <f>VLOOKUP(F1506,'группы товаров'!$A$1:$C$88,2,0)</f>
        <v>Ореховые</v>
      </c>
      <c r="H1506" t="str">
        <f>VLOOKUP(Таблица1[[#This Row],[Код товара]],Группа_Товаров,3,0)</f>
        <v>Кремовые</v>
      </c>
      <c r="I1506" t="s">
        <v>8</v>
      </c>
      <c r="J1506">
        <v>2</v>
      </c>
      <c r="K1506" s="6">
        <v>216.3588</v>
      </c>
      <c r="L1506" s="6">
        <v>281.86</v>
      </c>
      <c r="M1506" s="23">
        <f>Таблица1[[#This Row],[Сумма в ценах продажи]]-Таблица1[[#This Row],[Сумма в ценах закупки]]</f>
        <v>65.501200000000011</v>
      </c>
    </row>
    <row r="1507" spans="1:13" hidden="1" x14ac:dyDescent="0.3">
      <c r="A1507" s="16">
        <v>42928</v>
      </c>
      <c r="B1507" t="s">
        <v>7</v>
      </c>
      <c r="C1507" t="s">
        <v>264</v>
      </c>
      <c r="D1507" t="s">
        <v>134</v>
      </c>
      <c r="E1507" t="s">
        <v>265</v>
      </c>
      <c r="F1507" s="7">
        <v>1005360000</v>
      </c>
      <c r="G1507" t="str">
        <f>VLOOKUP(F1507,'группы товаров'!$A$1:$C$88,2,0)</f>
        <v>Вишня в шоколаде</v>
      </c>
      <c r="H1507" t="str">
        <f>VLOOKUP(Таблица1[[#This Row],[Код товара]],Группа_Товаров,3,0)</f>
        <v>Кремовые</v>
      </c>
      <c r="I1507" t="s">
        <v>8</v>
      </c>
      <c r="J1507">
        <v>6</v>
      </c>
      <c r="K1507" s="6">
        <v>588.57119999999998</v>
      </c>
      <c r="L1507" s="6">
        <v>658.2</v>
      </c>
      <c r="M1507" s="23">
        <f>Таблица1[[#This Row],[Сумма в ценах продажи]]-Таблица1[[#This Row],[Сумма в ценах закупки]]</f>
        <v>69.628800000000069</v>
      </c>
    </row>
    <row r="1508" spans="1:13" hidden="1" x14ac:dyDescent="0.3">
      <c r="A1508" s="16">
        <v>42928</v>
      </c>
      <c r="B1508" t="s">
        <v>10</v>
      </c>
      <c r="C1508" t="s">
        <v>406</v>
      </c>
      <c r="D1508" t="s">
        <v>156</v>
      </c>
      <c r="E1508" t="s">
        <v>407</v>
      </c>
      <c r="F1508" s="5">
        <v>280500</v>
      </c>
      <c r="G1508" t="str">
        <f>VLOOKUP(F1508,'группы товаров'!$A$1:$C$88,2,0)</f>
        <v>Шипучка микс</v>
      </c>
      <c r="H1508" t="str">
        <f>VLOOKUP(Таблица1[[#This Row],[Код товара]],Группа_Товаров,3,0)</f>
        <v>Леденцовая</v>
      </c>
      <c r="I1508" t="s">
        <v>8</v>
      </c>
      <c r="J1508">
        <v>5</v>
      </c>
      <c r="K1508" s="6">
        <v>391.01350000000002</v>
      </c>
      <c r="L1508" s="6">
        <v>466.85</v>
      </c>
      <c r="M1508" s="23">
        <f>Таблица1[[#This Row],[Сумма в ценах продажи]]-Таблица1[[#This Row],[Сумма в ценах закупки]]</f>
        <v>75.836500000000001</v>
      </c>
    </row>
    <row r="1509" spans="1:13" hidden="1" x14ac:dyDescent="0.3">
      <c r="A1509" s="16">
        <v>42928</v>
      </c>
      <c r="B1509" t="s">
        <v>7</v>
      </c>
      <c r="C1509" t="s">
        <v>252</v>
      </c>
      <c r="D1509" t="s">
        <v>134</v>
      </c>
      <c r="E1509" t="s">
        <v>253</v>
      </c>
      <c r="F1509" s="7">
        <v>1005051700</v>
      </c>
      <c r="G1509" t="str">
        <f>VLOOKUP(F1509,'группы товаров'!$A$1:$C$88,2,0)</f>
        <v>Аромат мяты</v>
      </c>
      <c r="H1509" t="str">
        <f>VLOOKUP(Таблица1[[#This Row],[Код товара]],Группа_Товаров,3,0)</f>
        <v>Помадка</v>
      </c>
      <c r="I1509" t="s">
        <v>8</v>
      </c>
      <c r="J1509">
        <v>5</v>
      </c>
      <c r="K1509" s="6">
        <v>582.78650000000005</v>
      </c>
      <c r="L1509" s="6">
        <v>658.75</v>
      </c>
      <c r="M1509" s="23">
        <f>Таблица1[[#This Row],[Сумма в ценах продажи]]-Таблица1[[#This Row],[Сумма в ценах закупки]]</f>
        <v>75.963499999999954</v>
      </c>
    </row>
    <row r="1510" spans="1:13" hidden="1" x14ac:dyDescent="0.3">
      <c r="A1510" s="16">
        <v>42928</v>
      </c>
      <c r="B1510" t="s">
        <v>10</v>
      </c>
      <c r="C1510" t="s">
        <v>288</v>
      </c>
      <c r="D1510" t="s">
        <v>134</v>
      </c>
      <c r="E1510" t="s">
        <v>289</v>
      </c>
      <c r="F1510" s="7">
        <v>5162402</v>
      </c>
      <c r="G1510" t="str">
        <f>VLOOKUP(F1510,'группы товаров'!$A$1:$C$88,2,0)</f>
        <v>Лимонно-апельсиновый</v>
      </c>
      <c r="H1510" t="str">
        <f>VLOOKUP(Таблица1[[#This Row],[Код товара]],Группа_Товаров,3,0)</f>
        <v>Отливная</v>
      </c>
      <c r="I1510" t="s">
        <v>8</v>
      </c>
      <c r="J1510">
        <v>5</v>
      </c>
      <c r="K1510" s="6">
        <v>388.72900000000004</v>
      </c>
      <c r="L1510" s="6">
        <v>466.85</v>
      </c>
      <c r="M1510" s="23">
        <f>Таблица1[[#This Row],[Сумма в ценах продажи]]-Таблица1[[#This Row],[Сумма в ценах закупки]]</f>
        <v>78.120999999999981</v>
      </c>
    </row>
    <row r="1511" spans="1:13" hidden="1" x14ac:dyDescent="0.3">
      <c r="A1511" s="16">
        <v>42928</v>
      </c>
      <c r="B1511" t="s">
        <v>10</v>
      </c>
      <c r="C1511" t="s">
        <v>244</v>
      </c>
      <c r="D1511" t="s">
        <v>134</v>
      </c>
      <c r="E1511" t="s">
        <v>245</v>
      </c>
      <c r="F1511" s="7">
        <v>1005244000</v>
      </c>
      <c r="G1511" t="str">
        <f>VLOOKUP(F1511,'группы товаров'!$A$1:$C$88,2,0)</f>
        <v>Кофейные</v>
      </c>
      <c r="H1511" t="str">
        <f>VLOOKUP(Таблица1[[#This Row],[Код товара]],Группа_Товаров,3,0)</f>
        <v>Кремовые</v>
      </c>
      <c r="I1511" t="s">
        <v>8</v>
      </c>
      <c r="J1511">
        <v>5</v>
      </c>
      <c r="K1511" s="6">
        <v>477</v>
      </c>
      <c r="L1511" s="6">
        <v>569.35</v>
      </c>
      <c r="M1511" s="23">
        <f>Таблица1[[#This Row],[Сумма в ценах продажи]]-Таблица1[[#This Row],[Сумма в ценах закупки]]</f>
        <v>92.350000000000023</v>
      </c>
    </row>
    <row r="1512" spans="1:13" hidden="1" x14ac:dyDescent="0.3">
      <c r="A1512" s="16">
        <v>42928</v>
      </c>
      <c r="B1512" t="s">
        <v>10</v>
      </c>
      <c r="C1512" t="s">
        <v>144</v>
      </c>
      <c r="D1512" t="s">
        <v>134</v>
      </c>
      <c r="E1512" t="s">
        <v>145</v>
      </c>
      <c r="F1512" s="5">
        <v>170000</v>
      </c>
      <c r="G1512" t="str">
        <f>VLOOKUP(F1512,'группы товаров'!$A$1:$C$88,2,0)</f>
        <v>Лайм</v>
      </c>
      <c r="H1512" t="str">
        <f>VLOOKUP(Таблица1[[#This Row],[Код товара]],Группа_Товаров,3,0)</f>
        <v>Желейные</v>
      </c>
      <c r="I1512" t="s">
        <v>8</v>
      </c>
      <c r="J1512">
        <v>5</v>
      </c>
      <c r="K1512" s="6">
        <v>363.88150000000002</v>
      </c>
      <c r="L1512" s="6">
        <v>466.85</v>
      </c>
      <c r="M1512" s="23">
        <f>Таблица1[[#This Row],[Сумма в ценах продажи]]-Таблица1[[#This Row],[Сумма в ценах закупки]]</f>
        <v>102.96850000000001</v>
      </c>
    </row>
    <row r="1513" spans="1:13" hidden="1" x14ac:dyDescent="0.3">
      <c r="A1513" s="16">
        <v>42928</v>
      </c>
      <c r="B1513" t="s">
        <v>7</v>
      </c>
      <c r="C1513" t="s">
        <v>136</v>
      </c>
      <c r="D1513" t="s">
        <v>131</v>
      </c>
      <c r="E1513" t="s">
        <v>137</v>
      </c>
      <c r="F1513" s="7">
        <v>1005040500</v>
      </c>
      <c r="G1513" t="str">
        <f>VLOOKUP(F1513,'группы товаров'!$A$1:$C$88,2,0)</f>
        <v>Пилот</v>
      </c>
      <c r="H1513" t="str">
        <f>VLOOKUP(Таблица1[[#This Row],[Код товара]],Группа_Товаров,3,0)</f>
        <v>Глазированные</v>
      </c>
      <c r="I1513" t="s">
        <v>8</v>
      </c>
      <c r="J1513">
        <v>10</v>
      </c>
      <c r="K1513" s="6">
        <v>759.48500000000001</v>
      </c>
      <c r="L1513" s="6">
        <v>873</v>
      </c>
      <c r="M1513" s="23">
        <f>Таблица1[[#This Row],[Сумма в ценах продажи]]-Таблица1[[#This Row],[Сумма в ценах закупки]]</f>
        <v>113.51499999999999</v>
      </c>
    </row>
    <row r="1514" spans="1:13" hidden="1" x14ac:dyDescent="0.3">
      <c r="A1514" s="16">
        <v>42928</v>
      </c>
      <c r="B1514" t="s">
        <v>7</v>
      </c>
      <c r="C1514" t="s">
        <v>151</v>
      </c>
      <c r="D1514" t="s">
        <v>134</v>
      </c>
      <c r="E1514" t="s">
        <v>152</v>
      </c>
      <c r="F1514" s="7">
        <v>270200</v>
      </c>
      <c r="G1514" t="str">
        <f>VLOOKUP(F1514,'группы товаров'!$A$1:$C$88,2,0)</f>
        <v>Шипучка апельсин</v>
      </c>
      <c r="H1514" t="str">
        <f>VLOOKUP(Таблица1[[#This Row],[Код товара]],Группа_Товаров,3,0)</f>
        <v>Леденцовая</v>
      </c>
      <c r="I1514" t="s">
        <v>8</v>
      </c>
      <c r="J1514">
        <v>16</v>
      </c>
      <c r="K1514" s="6">
        <v>854.71600000000001</v>
      </c>
      <c r="L1514" s="6">
        <v>968.48</v>
      </c>
      <c r="M1514" s="23">
        <f>Таблица1[[#This Row],[Сумма в ценах продажи]]-Таблица1[[#This Row],[Сумма в ценах закупки]]</f>
        <v>113.76400000000001</v>
      </c>
    </row>
    <row r="1515" spans="1:13" hidden="1" x14ac:dyDescent="0.3">
      <c r="A1515" s="16">
        <v>42928</v>
      </c>
      <c r="B1515" t="s">
        <v>9</v>
      </c>
      <c r="C1515" t="s">
        <v>654</v>
      </c>
      <c r="D1515" t="s">
        <v>147</v>
      </c>
      <c r="E1515" t="s">
        <v>655</v>
      </c>
      <c r="F1515" s="7">
        <v>170100</v>
      </c>
      <c r="G1515" t="str">
        <f>VLOOKUP(F1515,'группы товаров'!$A$1:$C$88,2,0)</f>
        <v>Клюковка</v>
      </c>
      <c r="H1515" t="str">
        <f>VLOOKUP(Таблица1[[#This Row],[Код товара]],Группа_Товаров,3,0)</f>
        <v>Желейные</v>
      </c>
      <c r="I1515" t="s">
        <v>8</v>
      </c>
      <c r="J1515">
        <v>16</v>
      </c>
      <c r="K1515" s="6">
        <v>854.64480000000003</v>
      </c>
      <c r="L1515" s="6">
        <v>968.48</v>
      </c>
      <c r="M1515" s="23">
        <f>Таблица1[[#This Row],[Сумма в ценах продажи]]-Таблица1[[#This Row],[Сумма в ценах закупки]]</f>
        <v>113.83519999999999</v>
      </c>
    </row>
    <row r="1516" spans="1:13" hidden="1" x14ac:dyDescent="0.3">
      <c r="A1516" s="16">
        <v>42928</v>
      </c>
      <c r="B1516" t="s">
        <v>7</v>
      </c>
      <c r="C1516" t="s">
        <v>252</v>
      </c>
      <c r="D1516" t="s">
        <v>134</v>
      </c>
      <c r="E1516" t="s">
        <v>253</v>
      </c>
      <c r="F1516" s="7">
        <v>15000</v>
      </c>
      <c r="G1516" t="str">
        <f>VLOOKUP(F1516,'группы товаров'!$A$1:$C$88,2,0)</f>
        <v>Цитрусовый коктейль</v>
      </c>
      <c r="H1516" t="str">
        <f>VLOOKUP(Таблица1[[#This Row],[Код товара]],Группа_Товаров,3,0)</f>
        <v>Отливная</v>
      </c>
      <c r="I1516" t="s">
        <v>8</v>
      </c>
      <c r="J1516">
        <v>16</v>
      </c>
      <c r="K1516" s="6">
        <v>854.46400000000006</v>
      </c>
      <c r="L1516" s="6">
        <v>968.48</v>
      </c>
      <c r="M1516" s="23">
        <f>Таблица1[[#This Row],[Сумма в ценах продажи]]-Таблица1[[#This Row],[Сумма в ценах закупки]]</f>
        <v>114.01599999999996</v>
      </c>
    </row>
    <row r="1517" spans="1:13" hidden="1" x14ac:dyDescent="0.3">
      <c r="A1517" s="16">
        <v>42928</v>
      </c>
      <c r="B1517" t="s">
        <v>9</v>
      </c>
      <c r="C1517" t="s">
        <v>256</v>
      </c>
      <c r="D1517" t="s">
        <v>134</v>
      </c>
      <c r="E1517" t="s">
        <v>257</v>
      </c>
      <c r="F1517" s="7">
        <v>252005</v>
      </c>
      <c r="G1517" t="str">
        <f>VLOOKUP(F1517,'группы товаров'!$A$1:$C$88,2,0)</f>
        <v>Кленовая</v>
      </c>
      <c r="H1517" t="str">
        <f>VLOOKUP(Таблица1[[#This Row],[Код товара]],Группа_Товаров,3,0)</f>
        <v>Леденцовая</v>
      </c>
      <c r="I1517" t="s">
        <v>8</v>
      </c>
      <c r="J1517">
        <v>3.22</v>
      </c>
      <c r="K1517" s="6">
        <v>894.74</v>
      </c>
      <c r="L1517" s="6">
        <v>1017.66</v>
      </c>
      <c r="M1517" s="23">
        <f>Таблица1[[#This Row],[Сумма в ценах продажи]]-Таблица1[[#This Row],[Сумма в ценах закупки]]</f>
        <v>122.91999999999996</v>
      </c>
    </row>
    <row r="1518" spans="1:13" hidden="1" x14ac:dyDescent="0.3">
      <c r="A1518" s="16">
        <v>42928</v>
      </c>
      <c r="B1518" t="s">
        <v>7</v>
      </c>
      <c r="C1518" t="s">
        <v>220</v>
      </c>
      <c r="D1518" t="s">
        <v>134</v>
      </c>
      <c r="E1518" t="s">
        <v>221</v>
      </c>
      <c r="F1518" s="7">
        <v>270300</v>
      </c>
      <c r="G1518" t="str">
        <f>VLOOKUP(F1518,'группы товаров'!$A$1:$C$88,2,0)</f>
        <v xml:space="preserve">Шипучка лимонад </v>
      </c>
      <c r="H1518" t="str">
        <f>VLOOKUP(Таблица1[[#This Row],[Код товара]],Группа_Товаров,3,0)</f>
        <v>Леденцовая</v>
      </c>
      <c r="I1518" t="s">
        <v>8</v>
      </c>
      <c r="J1518">
        <v>10</v>
      </c>
      <c r="K1518" s="6">
        <v>1096.9000000000001</v>
      </c>
      <c r="L1518" s="6">
        <v>1242</v>
      </c>
      <c r="M1518" s="23">
        <f>Таблица1[[#This Row],[Сумма в ценах продажи]]-Таблица1[[#This Row],[Сумма в ценах закупки]]</f>
        <v>145.09999999999991</v>
      </c>
    </row>
    <row r="1519" spans="1:13" hidden="1" x14ac:dyDescent="0.3">
      <c r="A1519" s="16">
        <v>42928</v>
      </c>
      <c r="B1519" t="s">
        <v>7</v>
      </c>
      <c r="C1519" t="s">
        <v>185</v>
      </c>
      <c r="D1519" t="s">
        <v>134</v>
      </c>
      <c r="E1519" t="s">
        <v>186</v>
      </c>
      <c r="F1519" s="7">
        <v>570000</v>
      </c>
      <c r="G1519" t="str">
        <f>VLOOKUP(F1519,'группы товаров'!$A$1:$C$88,2,0)</f>
        <v xml:space="preserve">Грушевые </v>
      </c>
      <c r="H1519" t="str">
        <f>VLOOKUP(Таблица1[[#This Row],[Код товара]],Группа_Товаров,3,0)</f>
        <v>Желейные</v>
      </c>
      <c r="I1519" t="s">
        <v>8</v>
      </c>
      <c r="J1519">
        <v>15</v>
      </c>
      <c r="K1519" s="6">
        <v>1831.5450000000001</v>
      </c>
      <c r="L1519" s="6">
        <v>2044.5</v>
      </c>
      <c r="M1519" s="23">
        <f>Таблица1[[#This Row],[Сумма в ценах продажи]]-Таблица1[[#This Row],[Сумма в ценах закупки]]</f>
        <v>212.95499999999993</v>
      </c>
    </row>
    <row r="1520" spans="1:13" hidden="1" x14ac:dyDescent="0.3">
      <c r="A1520" s="16">
        <v>42928</v>
      </c>
      <c r="B1520" t="s">
        <v>7</v>
      </c>
      <c r="C1520" t="s">
        <v>220</v>
      </c>
      <c r="D1520" t="s">
        <v>134</v>
      </c>
      <c r="E1520" t="s">
        <v>221</v>
      </c>
      <c r="F1520" s="7">
        <v>15000</v>
      </c>
      <c r="G1520" t="str">
        <f>VLOOKUP(F1520,'группы товаров'!$A$1:$C$88,2,0)</f>
        <v>Цитрусовый коктейль</v>
      </c>
      <c r="H1520" t="str">
        <f>VLOOKUP(Таблица1[[#This Row],[Код товара]],Группа_Товаров,3,0)</f>
        <v>Отливная</v>
      </c>
      <c r="I1520" t="s">
        <v>8</v>
      </c>
      <c r="J1520">
        <v>15</v>
      </c>
      <c r="K1520" s="6">
        <v>815.66</v>
      </c>
      <c r="L1520" s="6">
        <v>1030.5</v>
      </c>
      <c r="M1520" s="23">
        <f>Таблица1[[#This Row],[Сумма в ценах продажи]]-Таблица1[[#This Row],[Сумма в ценах закупки]]</f>
        <v>214.84000000000003</v>
      </c>
    </row>
    <row r="1521" spans="1:13" hidden="1" x14ac:dyDescent="0.3">
      <c r="A1521" s="16">
        <v>42928</v>
      </c>
      <c r="B1521" t="s">
        <v>9</v>
      </c>
      <c r="C1521" t="s">
        <v>656</v>
      </c>
      <c r="D1521" t="s">
        <v>156</v>
      </c>
      <c r="E1521" t="s">
        <v>657</v>
      </c>
      <c r="F1521" s="7">
        <v>1005274600</v>
      </c>
      <c r="G1521" t="str">
        <f>VLOOKUP(F1521,'группы товаров'!$A$1:$C$88,2,0)</f>
        <v>Какао со сливками</v>
      </c>
      <c r="H1521" t="str">
        <f>VLOOKUP(Таблица1[[#This Row],[Код товара]],Группа_Товаров,3,0)</f>
        <v>Кремовые</v>
      </c>
      <c r="I1521" t="s">
        <v>8</v>
      </c>
      <c r="J1521">
        <v>8</v>
      </c>
      <c r="K1521" s="6">
        <v>1640</v>
      </c>
      <c r="L1521" s="6">
        <v>1866.4</v>
      </c>
      <c r="M1521" s="23">
        <f>Таблица1[[#This Row],[Сумма в ценах продажи]]-Таблица1[[#This Row],[Сумма в ценах закупки]]</f>
        <v>226.40000000000009</v>
      </c>
    </row>
    <row r="1522" spans="1:13" hidden="1" x14ac:dyDescent="0.3">
      <c r="A1522" s="16">
        <v>42928</v>
      </c>
      <c r="B1522" t="s">
        <v>7</v>
      </c>
      <c r="C1522" t="s">
        <v>138</v>
      </c>
      <c r="D1522" t="s">
        <v>134</v>
      </c>
      <c r="E1522" t="s">
        <v>139</v>
      </c>
      <c r="F1522" s="7">
        <v>270400</v>
      </c>
      <c r="G1522" t="str">
        <f>VLOOKUP(F1522,'группы товаров'!$A$1:$C$88,2,0)</f>
        <v>Шипучка лимон</v>
      </c>
      <c r="H1522" t="str">
        <f>VLOOKUP(Таблица1[[#This Row],[Код товара]],Группа_Товаров,3,0)</f>
        <v>Леденцовая</v>
      </c>
      <c r="I1522" t="s">
        <v>8</v>
      </c>
      <c r="J1522">
        <v>15</v>
      </c>
      <c r="K1522" s="6">
        <v>1831.5450000000001</v>
      </c>
      <c r="L1522" s="6">
        <v>2083.1999999999998</v>
      </c>
      <c r="M1522" s="23">
        <f>Таблица1[[#This Row],[Сумма в ценах продажи]]-Таблица1[[#This Row],[Сумма в ценах закупки]]</f>
        <v>251.65499999999975</v>
      </c>
    </row>
    <row r="1523" spans="1:13" hidden="1" x14ac:dyDescent="0.3">
      <c r="A1523" s="16">
        <v>42928</v>
      </c>
      <c r="B1523" t="s">
        <v>9</v>
      </c>
      <c r="C1523" t="s">
        <v>133</v>
      </c>
      <c r="D1523" t="s">
        <v>134</v>
      </c>
      <c r="E1523" t="s">
        <v>135</v>
      </c>
      <c r="F1523" s="7">
        <v>1005040600</v>
      </c>
      <c r="G1523" t="str">
        <f>VLOOKUP(F1523,'группы товаров'!$A$1:$C$88,2,0)</f>
        <v xml:space="preserve">Морская звезда </v>
      </c>
      <c r="H1523" t="str">
        <f>VLOOKUP(Таблица1[[#This Row],[Код товара]],Группа_Товаров,3,0)</f>
        <v>Глазированные</v>
      </c>
      <c r="I1523" t="s">
        <v>8</v>
      </c>
      <c r="J1523">
        <v>6.5940000000000003</v>
      </c>
      <c r="K1523" s="6">
        <v>2563.6632</v>
      </c>
      <c r="L1523" s="6">
        <v>2916.06</v>
      </c>
      <c r="M1523" s="23">
        <f>Таблица1[[#This Row],[Сумма в ценах продажи]]-Таблица1[[#This Row],[Сумма в ценах закупки]]</f>
        <v>352.39679999999998</v>
      </c>
    </row>
    <row r="1524" spans="1:13" hidden="1" x14ac:dyDescent="0.3">
      <c r="A1524" s="16">
        <v>42928</v>
      </c>
      <c r="B1524" t="s">
        <v>7</v>
      </c>
      <c r="C1524" t="s">
        <v>183</v>
      </c>
      <c r="D1524" t="s">
        <v>156</v>
      </c>
      <c r="E1524" t="s">
        <v>184</v>
      </c>
      <c r="F1524" s="7">
        <v>580000</v>
      </c>
      <c r="G1524" t="str">
        <f>VLOOKUP(F1524,'группы товаров'!$A$1:$C$88,2,0)</f>
        <v>Вишня</v>
      </c>
      <c r="H1524" t="str">
        <f>VLOOKUP(Таблица1[[#This Row],[Код товара]],Группа_Товаров,3,0)</f>
        <v>Желейные</v>
      </c>
      <c r="I1524" t="s">
        <v>8</v>
      </c>
      <c r="J1524">
        <v>5.6</v>
      </c>
      <c r="K1524" s="6">
        <v>547.74720000000002</v>
      </c>
      <c r="L1524" s="6">
        <v>918.4</v>
      </c>
      <c r="M1524" s="23">
        <f>Таблица1[[#This Row],[Сумма в ценах продажи]]-Таблица1[[#This Row],[Сумма в ценах закупки]]</f>
        <v>370.65279999999996</v>
      </c>
    </row>
    <row r="1525" spans="1:13" hidden="1" x14ac:dyDescent="0.3">
      <c r="A1525" s="16">
        <v>42928</v>
      </c>
      <c r="B1525" t="s">
        <v>7</v>
      </c>
      <c r="C1525" t="s">
        <v>140</v>
      </c>
      <c r="D1525" t="s">
        <v>134</v>
      </c>
      <c r="E1525" t="s">
        <v>141</v>
      </c>
      <c r="F1525" s="5">
        <v>1005360000</v>
      </c>
      <c r="G1525" t="str">
        <f>VLOOKUP(F1525,'группы товаров'!$A$1:$C$88,2,0)</f>
        <v>Вишня в шоколаде</v>
      </c>
      <c r="H1525" t="str">
        <f>VLOOKUP(Таблица1[[#This Row],[Код товара]],Группа_Товаров,3,0)</f>
        <v>Кремовые</v>
      </c>
      <c r="I1525" t="s">
        <v>8</v>
      </c>
      <c r="J1525">
        <v>10</v>
      </c>
      <c r="K1525" s="6">
        <v>2106.768</v>
      </c>
      <c r="L1525" s="6">
        <v>2555.5</v>
      </c>
      <c r="M1525" s="23">
        <f>Таблица1[[#This Row],[Сумма в ценах продажи]]-Таблица1[[#This Row],[Сумма в ценах закупки]]</f>
        <v>448.73199999999997</v>
      </c>
    </row>
    <row r="1526" spans="1:13" hidden="1" x14ac:dyDescent="0.3">
      <c r="A1526" s="16">
        <v>42928</v>
      </c>
      <c r="B1526" t="s">
        <v>7</v>
      </c>
      <c r="C1526" t="s">
        <v>142</v>
      </c>
      <c r="D1526" t="s">
        <v>134</v>
      </c>
      <c r="E1526" t="s">
        <v>143</v>
      </c>
      <c r="F1526" s="5">
        <v>580000</v>
      </c>
      <c r="G1526" t="str">
        <f>VLOOKUP(F1526,'группы товаров'!$A$1:$C$88,2,0)</f>
        <v>Вишня</v>
      </c>
      <c r="H1526" t="str">
        <f>VLOOKUP(Таблица1[[#This Row],[Код товара]],Группа_Товаров,3,0)</f>
        <v>Желейные</v>
      </c>
      <c r="I1526" t="s">
        <v>8</v>
      </c>
      <c r="J1526">
        <v>56</v>
      </c>
      <c r="K1526" s="6">
        <v>4167.54</v>
      </c>
      <c r="L1526" s="6">
        <v>4650.8</v>
      </c>
      <c r="M1526" s="23">
        <f>Таблица1[[#This Row],[Сумма в ценах продажи]]-Таблица1[[#This Row],[Сумма в ценах закупки]]</f>
        <v>483.26000000000022</v>
      </c>
    </row>
    <row r="1527" spans="1:13" hidden="1" x14ac:dyDescent="0.3">
      <c r="A1527" s="16">
        <v>42928</v>
      </c>
      <c r="B1527" t="s">
        <v>10</v>
      </c>
      <c r="C1527" t="s">
        <v>177</v>
      </c>
      <c r="D1527" t="s">
        <v>131</v>
      </c>
      <c r="E1527" t="s">
        <v>178</v>
      </c>
      <c r="F1527" s="5">
        <v>573100</v>
      </c>
      <c r="G1527" t="str">
        <f>VLOOKUP(F1527,'группы товаров'!$A$1:$C$88,2,0)</f>
        <v xml:space="preserve">Пчелка </v>
      </c>
      <c r="H1527" t="str">
        <f>VLOOKUP(Таблица1[[#This Row],[Код товара]],Группа_Товаров,3,0)</f>
        <v>Желейные</v>
      </c>
      <c r="I1527" t="s">
        <v>8</v>
      </c>
      <c r="J1527">
        <v>35</v>
      </c>
      <c r="K1527" s="6">
        <v>3271.8</v>
      </c>
      <c r="L1527" s="6">
        <v>3867.15</v>
      </c>
      <c r="M1527" s="23">
        <f>Таблица1[[#This Row],[Сумма в ценах продажи]]-Таблица1[[#This Row],[Сумма в ценах закупки]]</f>
        <v>595.34999999999991</v>
      </c>
    </row>
    <row r="1528" spans="1:13" hidden="1" x14ac:dyDescent="0.3">
      <c r="A1528" s="16">
        <v>42927</v>
      </c>
      <c r="B1528" t="s">
        <v>10</v>
      </c>
      <c r="C1528" t="s">
        <v>171</v>
      </c>
      <c r="D1528" t="s">
        <v>131</v>
      </c>
      <c r="E1528" t="s">
        <v>172</v>
      </c>
      <c r="F1528" s="5">
        <v>20000</v>
      </c>
      <c r="G1528" t="str">
        <f>VLOOKUP(F1528,'группы товаров'!$A$1:$C$88,2,0)</f>
        <v>Карамель барбарис</v>
      </c>
      <c r="H1528" t="str">
        <f>VLOOKUP(Таблица1[[#This Row],[Код товара]],Группа_Товаров,3,0)</f>
        <v>Леденцовая</v>
      </c>
      <c r="I1528" t="s">
        <v>8</v>
      </c>
      <c r="J1528">
        <v>2</v>
      </c>
      <c r="K1528" s="6">
        <v>106.8404</v>
      </c>
      <c r="L1528" s="6">
        <v>120.38</v>
      </c>
      <c r="M1528" s="23">
        <f>Таблица1[[#This Row],[Сумма в ценах продажи]]-Таблица1[[#This Row],[Сумма в ценах закупки]]</f>
        <v>13.539599999999993</v>
      </c>
    </row>
    <row r="1529" spans="1:13" hidden="1" x14ac:dyDescent="0.3">
      <c r="A1529" s="16">
        <v>42927</v>
      </c>
      <c r="B1529" t="s">
        <v>10</v>
      </c>
      <c r="C1529" t="s">
        <v>228</v>
      </c>
      <c r="D1529" t="s">
        <v>134</v>
      </c>
      <c r="E1529" t="s">
        <v>229</v>
      </c>
      <c r="F1529" s="5">
        <v>20000</v>
      </c>
      <c r="G1529" t="str">
        <f>VLOOKUP(F1529,'группы товаров'!$A$1:$C$88,2,0)</f>
        <v>Карамель барбарис</v>
      </c>
      <c r="H1529" t="str">
        <f>VLOOKUP(Таблица1[[#This Row],[Код товара]],Группа_Товаров,3,0)</f>
        <v>Леденцовая</v>
      </c>
      <c r="I1529" t="s">
        <v>8</v>
      </c>
      <c r="J1529">
        <v>2</v>
      </c>
      <c r="K1529" s="6">
        <v>106.84140000000001</v>
      </c>
      <c r="L1529" s="6">
        <v>126.28</v>
      </c>
      <c r="M1529" s="23">
        <f>Таблица1[[#This Row],[Сумма в ценах продажи]]-Таблица1[[#This Row],[Сумма в ценах закупки]]</f>
        <v>19.438599999999994</v>
      </c>
    </row>
    <row r="1530" spans="1:13" hidden="1" x14ac:dyDescent="0.3">
      <c r="A1530" s="16">
        <v>42927</v>
      </c>
      <c r="B1530" t="s">
        <v>10</v>
      </c>
      <c r="C1530" t="s">
        <v>153</v>
      </c>
      <c r="D1530" t="s">
        <v>134</v>
      </c>
      <c r="E1530" t="s">
        <v>154</v>
      </c>
      <c r="F1530" s="5">
        <v>1005030501</v>
      </c>
      <c r="G1530" t="str">
        <f>VLOOKUP(F1530,'группы товаров'!$A$1:$C$88,2,0)</f>
        <v>Орешек</v>
      </c>
      <c r="H1530" t="str">
        <f>VLOOKUP(Таблица1[[#This Row],[Код товара]],Группа_Товаров,3,0)</f>
        <v>Глазированные</v>
      </c>
      <c r="I1530" t="s">
        <v>8</v>
      </c>
      <c r="J1530">
        <v>2.8</v>
      </c>
      <c r="K1530" s="6">
        <v>280.42</v>
      </c>
      <c r="L1530" s="6">
        <v>315.98</v>
      </c>
      <c r="M1530" s="23">
        <f>Таблица1[[#This Row],[Сумма в ценах продажи]]-Таблица1[[#This Row],[Сумма в ценах закупки]]</f>
        <v>35.56</v>
      </c>
    </row>
    <row r="1531" spans="1:13" hidden="1" x14ac:dyDescent="0.3">
      <c r="A1531" s="16">
        <v>42927</v>
      </c>
      <c r="B1531" t="s">
        <v>7</v>
      </c>
      <c r="C1531" t="s">
        <v>244</v>
      </c>
      <c r="D1531" t="s">
        <v>134</v>
      </c>
      <c r="E1531" t="s">
        <v>245</v>
      </c>
      <c r="F1531" s="5">
        <v>1005220000</v>
      </c>
      <c r="G1531" t="str">
        <f>VLOOKUP(F1531,'группы товаров'!$A$1:$C$88,2,0)</f>
        <v>Веселый журавлик</v>
      </c>
      <c r="H1531" t="str">
        <f>VLOOKUP(Таблица1[[#This Row],[Код товара]],Группа_Товаров,3,0)</f>
        <v>Вафельные</v>
      </c>
      <c r="I1531" t="s">
        <v>8</v>
      </c>
      <c r="J1531">
        <v>3.5</v>
      </c>
      <c r="K1531" s="6">
        <v>327.14499999999998</v>
      </c>
      <c r="L1531" s="6">
        <v>365.22500000000002</v>
      </c>
      <c r="M1531" s="23">
        <f>Таблица1[[#This Row],[Сумма в ценах продажи]]-Таблица1[[#This Row],[Сумма в ценах закупки]]</f>
        <v>38.080000000000041</v>
      </c>
    </row>
    <row r="1532" spans="1:13" hidden="1" x14ac:dyDescent="0.3">
      <c r="A1532" s="16">
        <v>42927</v>
      </c>
      <c r="B1532" t="s">
        <v>7</v>
      </c>
      <c r="C1532" t="s">
        <v>181</v>
      </c>
      <c r="D1532" t="s">
        <v>134</v>
      </c>
      <c r="E1532" t="s">
        <v>182</v>
      </c>
      <c r="F1532" s="5">
        <v>1005053500</v>
      </c>
      <c r="G1532" t="str">
        <f>VLOOKUP(F1532,'группы товаров'!$A$1:$C$88,2,0)</f>
        <v>Тоффи в помаде</v>
      </c>
      <c r="H1532" t="str">
        <f>VLOOKUP(Таблица1[[#This Row],[Код товара]],Группа_Товаров,3,0)</f>
        <v>Помадка</v>
      </c>
      <c r="I1532" t="s">
        <v>8</v>
      </c>
      <c r="J1532">
        <v>3.5</v>
      </c>
      <c r="K1532" s="6">
        <v>352.04610000000002</v>
      </c>
      <c r="L1532" s="6">
        <v>398.72</v>
      </c>
      <c r="M1532" s="23">
        <f>Таблица1[[#This Row],[Сумма в ценах продажи]]-Таблица1[[#This Row],[Сумма в ценах закупки]]</f>
        <v>46.673900000000003</v>
      </c>
    </row>
    <row r="1533" spans="1:13" hidden="1" x14ac:dyDescent="0.3">
      <c r="A1533" s="16">
        <v>42927</v>
      </c>
      <c r="B1533" t="s">
        <v>7</v>
      </c>
      <c r="C1533" t="s">
        <v>262</v>
      </c>
      <c r="D1533" t="s">
        <v>134</v>
      </c>
      <c r="E1533" t="s">
        <v>263</v>
      </c>
      <c r="F1533" s="5">
        <v>1005040500</v>
      </c>
      <c r="G1533" t="str">
        <f>VLOOKUP(F1533,'группы товаров'!$A$1:$C$88,2,0)</f>
        <v>Пилот</v>
      </c>
      <c r="H1533" t="str">
        <f>VLOOKUP(Таблица1[[#This Row],[Код товара]],Группа_Товаров,3,0)</f>
        <v>Глазированные</v>
      </c>
      <c r="I1533" t="s">
        <v>8</v>
      </c>
      <c r="J1533">
        <v>6</v>
      </c>
      <c r="K1533" s="6">
        <v>429.24</v>
      </c>
      <c r="L1533" s="6">
        <v>479.1</v>
      </c>
      <c r="M1533" s="23">
        <f>Таблица1[[#This Row],[Сумма в ценах продажи]]-Таблица1[[#This Row],[Сумма в ценах закупки]]</f>
        <v>49.860000000000014</v>
      </c>
    </row>
    <row r="1534" spans="1:13" hidden="1" x14ac:dyDescent="0.3">
      <c r="A1534" s="16">
        <v>42927</v>
      </c>
      <c r="B1534" t="s">
        <v>9</v>
      </c>
      <c r="C1534" t="s">
        <v>171</v>
      </c>
      <c r="D1534" t="s">
        <v>131</v>
      </c>
      <c r="E1534" t="s">
        <v>172</v>
      </c>
      <c r="F1534" s="7">
        <v>20200</v>
      </c>
      <c r="G1534" t="str">
        <f>VLOOKUP(F1534,'группы товаров'!$A$1:$C$88,2,0)</f>
        <v xml:space="preserve">Карамель мята </v>
      </c>
      <c r="H1534" t="str">
        <f>VLOOKUP(Таблица1[[#This Row],[Код товара]],Группа_Товаров,3,0)</f>
        <v>Леденцовая</v>
      </c>
      <c r="I1534" t="s">
        <v>8</v>
      </c>
      <c r="J1534">
        <v>7.5</v>
      </c>
      <c r="K1534" s="6">
        <v>452.75</v>
      </c>
      <c r="L1534" s="6">
        <v>515.25</v>
      </c>
      <c r="M1534" s="23">
        <f>Таблица1[[#This Row],[Сумма в ценах продажи]]-Таблица1[[#This Row],[Сумма в ценах закупки]]</f>
        <v>62.5</v>
      </c>
    </row>
    <row r="1535" spans="1:13" hidden="1" x14ac:dyDescent="0.3">
      <c r="A1535" s="16">
        <v>42927</v>
      </c>
      <c r="B1535" t="s">
        <v>7</v>
      </c>
      <c r="C1535" t="s">
        <v>326</v>
      </c>
      <c r="D1535" t="s">
        <v>134</v>
      </c>
      <c r="E1535" t="s">
        <v>327</v>
      </c>
      <c r="F1535" s="5">
        <v>1005712010</v>
      </c>
      <c r="G1535" t="str">
        <f>VLOOKUP(F1535,'группы товаров'!$A$1:$C$88,2,0)</f>
        <v>Сказочный мишка</v>
      </c>
      <c r="H1535" t="str">
        <f>VLOOKUP(Таблица1[[#This Row],[Код товара]],Группа_Товаров,3,0)</f>
        <v>Глазированные</v>
      </c>
      <c r="I1535" t="s">
        <v>8</v>
      </c>
      <c r="J1535">
        <v>4.8</v>
      </c>
      <c r="K1535" s="6">
        <v>509.98080000000004</v>
      </c>
      <c r="L1535" s="6">
        <v>580.79999999999995</v>
      </c>
      <c r="M1535" s="23">
        <f>Таблица1[[#This Row],[Сумма в ценах продажи]]-Таблица1[[#This Row],[Сумма в ценах закупки]]</f>
        <v>70.81919999999991</v>
      </c>
    </row>
    <row r="1536" spans="1:13" hidden="1" x14ac:dyDescent="0.3">
      <c r="A1536" s="16">
        <v>42927</v>
      </c>
      <c r="B1536" t="s">
        <v>9</v>
      </c>
      <c r="C1536" t="s">
        <v>303</v>
      </c>
      <c r="D1536" t="s">
        <v>208</v>
      </c>
      <c r="E1536" t="s">
        <v>304</v>
      </c>
      <c r="F1536" s="5">
        <v>1005030501</v>
      </c>
      <c r="G1536" t="str">
        <f>VLOOKUP(F1536,'группы товаров'!$A$1:$C$88,2,0)</f>
        <v>Орешек</v>
      </c>
      <c r="H1536" t="str">
        <f>VLOOKUP(Таблица1[[#This Row],[Код товара]],Группа_Товаров,3,0)</f>
        <v>Глазированные</v>
      </c>
      <c r="I1536" t="s">
        <v>8</v>
      </c>
      <c r="J1536">
        <v>5.6</v>
      </c>
      <c r="K1536" s="6">
        <v>560.86770000000001</v>
      </c>
      <c r="L1536" s="6">
        <v>637.952</v>
      </c>
      <c r="M1536" s="23">
        <f>Таблица1[[#This Row],[Сумма в ценах продажи]]-Таблица1[[#This Row],[Сумма в ценах закупки]]</f>
        <v>77.084299999999985</v>
      </c>
    </row>
    <row r="1537" spans="1:13" hidden="1" x14ac:dyDescent="0.3">
      <c r="A1537" s="16">
        <v>42927</v>
      </c>
      <c r="B1537" t="s">
        <v>10</v>
      </c>
      <c r="C1537" t="s">
        <v>153</v>
      </c>
      <c r="D1537" t="s">
        <v>134</v>
      </c>
      <c r="E1537" t="s">
        <v>154</v>
      </c>
      <c r="F1537" s="7">
        <v>5221000</v>
      </c>
      <c r="G1537" t="str">
        <f>VLOOKUP(F1537,'группы товаров'!$A$1:$C$88,2,0)</f>
        <v>Сливочно-творожный</v>
      </c>
      <c r="H1537" t="str">
        <f>VLOOKUP(Таблица1[[#This Row],[Код товара]],Группа_Товаров,3,0)</f>
        <v>Отливная</v>
      </c>
      <c r="I1537" t="s">
        <v>8</v>
      </c>
      <c r="J1537">
        <v>2.56</v>
      </c>
      <c r="K1537" s="6">
        <v>234.05440000000002</v>
      </c>
      <c r="L1537" s="6">
        <v>316.48</v>
      </c>
      <c r="M1537" s="23">
        <f>Таблица1[[#This Row],[Сумма в ценах продажи]]-Таблица1[[#This Row],[Сумма в ценах закупки]]</f>
        <v>82.425600000000003</v>
      </c>
    </row>
    <row r="1538" spans="1:13" hidden="1" x14ac:dyDescent="0.3">
      <c r="A1538" s="16">
        <v>42927</v>
      </c>
      <c r="B1538" t="s">
        <v>10</v>
      </c>
      <c r="C1538" t="s">
        <v>228</v>
      </c>
      <c r="D1538" t="s">
        <v>134</v>
      </c>
      <c r="E1538" t="s">
        <v>229</v>
      </c>
      <c r="F1538" s="5">
        <v>573100</v>
      </c>
      <c r="G1538" t="str">
        <f>VLOOKUP(F1538,'группы товаров'!$A$1:$C$88,2,0)</f>
        <v xml:space="preserve">Пчелка </v>
      </c>
      <c r="H1538" t="str">
        <f>VLOOKUP(Таблица1[[#This Row],[Код товара]],Группа_Товаров,3,0)</f>
        <v>Желейные</v>
      </c>
      <c r="I1538" t="s">
        <v>8</v>
      </c>
      <c r="J1538">
        <v>5</v>
      </c>
      <c r="K1538" s="6">
        <v>467.4</v>
      </c>
      <c r="L1538" s="6">
        <v>557.9</v>
      </c>
      <c r="M1538" s="23">
        <f>Таблица1[[#This Row],[Сумма в ценах продажи]]-Таблица1[[#This Row],[Сумма в ценах закупки]]</f>
        <v>90.5</v>
      </c>
    </row>
    <row r="1539" spans="1:13" hidden="1" x14ac:dyDescent="0.3">
      <c r="A1539" s="16">
        <v>42927</v>
      </c>
      <c r="B1539" t="s">
        <v>9</v>
      </c>
      <c r="C1539" t="s">
        <v>264</v>
      </c>
      <c r="D1539" t="s">
        <v>134</v>
      </c>
      <c r="E1539" t="s">
        <v>265</v>
      </c>
      <c r="F1539" s="5">
        <v>1005274600</v>
      </c>
      <c r="G1539" t="str">
        <f>VLOOKUP(F1539,'группы товаров'!$A$1:$C$88,2,0)</f>
        <v>Какао со сливками</v>
      </c>
      <c r="H1539" t="str">
        <f>VLOOKUP(Таблица1[[#This Row],[Код товара]],Группа_Товаров,3,0)</f>
        <v>Кремовые</v>
      </c>
      <c r="I1539" t="s">
        <v>8</v>
      </c>
      <c r="J1539">
        <v>3.5</v>
      </c>
      <c r="K1539" s="6">
        <v>684.38120000000004</v>
      </c>
      <c r="L1539" s="6">
        <v>778.43499999999995</v>
      </c>
      <c r="M1539" s="23">
        <f>Таблица1[[#This Row],[Сумма в ценах продажи]]-Таблица1[[#This Row],[Сумма в ценах закупки]]</f>
        <v>94.05379999999991</v>
      </c>
    </row>
    <row r="1540" spans="1:13" hidden="1" x14ac:dyDescent="0.3">
      <c r="A1540" s="16">
        <v>42927</v>
      </c>
      <c r="B1540" t="s">
        <v>10</v>
      </c>
      <c r="C1540" t="s">
        <v>142</v>
      </c>
      <c r="D1540" t="s">
        <v>134</v>
      </c>
      <c r="E1540" t="s">
        <v>143</v>
      </c>
      <c r="F1540" s="8">
        <v>1500000050</v>
      </c>
      <c r="G1540" t="str">
        <f>VLOOKUP(F1540,'группы товаров'!$A$1:$C$88,2,0)</f>
        <v xml:space="preserve">Рулет шоколадно-ореховый </v>
      </c>
      <c r="H1540" t="str">
        <f>VLOOKUP(Таблица1[[#This Row],[Код товара]],Группа_Товаров,3,0)</f>
        <v>Бисквиты</v>
      </c>
      <c r="I1540" t="s">
        <v>8</v>
      </c>
      <c r="J1540">
        <v>14</v>
      </c>
      <c r="K1540" s="6">
        <v>747.8578</v>
      </c>
      <c r="L1540" s="6">
        <v>842.66</v>
      </c>
      <c r="M1540" s="23">
        <f>Таблица1[[#This Row],[Сумма в ценах продажи]]-Таблица1[[#This Row],[Сумма в ценах закупки]]</f>
        <v>94.802199999999971</v>
      </c>
    </row>
    <row r="1541" spans="1:13" hidden="1" x14ac:dyDescent="0.3">
      <c r="A1541" s="16">
        <v>42927</v>
      </c>
      <c r="B1541" t="s">
        <v>7</v>
      </c>
      <c r="C1541" t="s">
        <v>133</v>
      </c>
      <c r="D1541" t="s">
        <v>134</v>
      </c>
      <c r="E1541" t="s">
        <v>135</v>
      </c>
      <c r="F1541" s="7">
        <v>1005050200</v>
      </c>
      <c r="G1541" t="str">
        <f>VLOOKUP(F1541,'группы товаров'!$A$1:$C$88,2,0)</f>
        <v>Серебрянный шедевр</v>
      </c>
      <c r="H1541" t="str">
        <f>VLOOKUP(Таблица1[[#This Row],[Код товара]],Группа_Товаров,3,0)</f>
        <v>Помадка</v>
      </c>
      <c r="I1541" t="s">
        <v>8</v>
      </c>
      <c r="J1541">
        <v>6</v>
      </c>
      <c r="K1541" s="6">
        <v>572.1576</v>
      </c>
      <c r="L1541" s="6">
        <v>670.5</v>
      </c>
      <c r="M1541" s="23">
        <f>Таблица1[[#This Row],[Сумма в ценах продажи]]-Таблица1[[#This Row],[Сумма в ценах закупки]]</f>
        <v>98.342399999999998</v>
      </c>
    </row>
    <row r="1542" spans="1:13" hidden="1" x14ac:dyDescent="0.3">
      <c r="A1542" s="16">
        <v>42927</v>
      </c>
      <c r="B1542" t="s">
        <v>7</v>
      </c>
      <c r="C1542" t="s">
        <v>262</v>
      </c>
      <c r="D1542" t="s">
        <v>134</v>
      </c>
      <c r="E1542" t="s">
        <v>263</v>
      </c>
      <c r="F1542" s="7">
        <v>1005220000</v>
      </c>
      <c r="G1542" t="str">
        <f>VLOOKUP(F1542,'группы товаров'!$A$1:$C$88,2,0)</f>
        <v>Веселый журавлик</v>
      </c>
      <c r="H1542" t="str">
        <f>VLOOKUP(Таблица1[[#This Row],[Код товара]],Группа_Товаров,3,0)</f>
        <v>Вафельные</v>
      </c>
      <c r="I1542" t="s">
        <v>8</v>
      </c>
      <c r="J1542">
        <v>16</v>
      </c>
      <c r="K1542" s="6">
        <v>854.71600000000001</v>
      </c>
      <c r="L1542" s="6">
        <v>954.4</v>
      </c>
      <c r="M1542" s="23">
        <f>Таблица1[[#This Row],[Сумма в ценах продажи]]-Таблица1[[#This Row],[Сумма в ценах закупки]]</f>
        <v>99.683999999999969</v>
      </c>
    </row>
    <row r="1543" spans="1:13" hidden="1" x14ac:dyDescent="0.3">
      <c r="A1543" s="16">
        <v>42927</v>
      </c>
      <c r="B1543" t="s">
        <v>9</v>
      </c>
      <c r="C1543" t="s">
        <v>390</v>
      </c>
      <c r="D1543" t="s">
        <v>147</v>
      </c>
      <c r="E1543" t="s">
        <v>391</v>
      </c>
      <c r="F1543" s="7">
        <v>170101</v>
      </c>
      <c r="G1543" t="str">
        <f>VLOOKUP(F1543,'группы товаров'!$A$1:$C$88,2,0)</f>
        <v>Морошковая</v>
      </c>
      <c r="H1543" t="str">
        <f>VLOOKUP(Таблица1[[#This Row],[Код товара]],Группа_Товаров,3,0)</f>
        <v>Желейные</v>
      </c>
      <c r="I1543" t="s">
        <v>8</v>
      </c>
      <c r="J1543">
        <v>1.8720000000000001</v>
      </c>
      <c r="K1543" s="6">
        <v>781.17600000000004</v>
      </c>
      <c r="L1543" s="6">
        <v>898.44</v>
      </c>
      <c r="M1543" s="23">
        <f>Таблица1[[#This Row],[Сумма в ценах продажи]]-Таблица1[[#This Row],[Сумма в ценах закупки]]</f>
        <v>117.26400000000001</v>
      </c>
    </row>
    <row r="1544" spans="1:13" hidden="1" x14ac:dyDescent="0.3">
      <c r="A1544" s="16">
        <v>42927</v>
      </c>
      <c r="B1544" t="s">
        <v>7</v>
      </c>
      <c r="C1544" t="s">
        <v>138</v>
      </c>
      <c r="D1544" t="s">
        <v>134</v>
      </c>
      <c r="E1544" t="s">
        <v>139</v>
      </c>
      <c r="F1544" s="8">
        <v>1500000401</v>
      </c>
      <c r="G1544" t="str">
        <f>VLOOKUP(F1544,'группы товаров'!$A$1:$C$88,2,0)</f>
        <v>Рулет вишня-крем</v>
      </c>
      <c r="H1544" t="str">
        <f>VLOOKUP(Таблица1[[#This Row],[Код товара]],Группа_Товаров,3,0)</f>
        <v>Бисквиты</v>
      </c>
      <c r="I1544" t="s">
        <v>8</v>
      </c>
      <c r="J1544">
        <v>2.198</v>
      </c>
      <c r="K1544" s="6">
        <v>854.55439999999999</v>
      </c>
      <c r="L1544" s="6">
        <v>972.02</v>
      </c>
      <c r="M1544" s="23">
        <f>Таблица1[[#This Row],[Сумма в ценах продажи]]-Таблица1[[#This Row],[Сумма в ценах закупки]]</f>
        <v>117.46559999999999</v>
      </c>
    </row>
    <row r="1545" spans="1:13" hidden="1" x14ac:dyDescent="0.3">
      <c r="A1545" s="16">
        <v>42927</v>
      </c>
      <c r="B1545" t="s">
        <v>7</v>
      </c>
      <c r="C1545" t="s">
        <v>136</v>
      </c>
      <c r="D1545" t="s">
        <v>131</v>
      </c>
      <c r="E1545" t="s">
        <v>137</v>
      </c>
      <c r="F1545" s="8">
        <v>210000</v>
      </c>
      <c r="G1545" t="str">
        <f>VLOOKUP(F1545,'группы товаров'!$A$1:$C$88,2,0)</f>
        <v>Сливки-апельсин</v>
      </c>
      <c r="H1545" t="str">
        <f>VLOOKUP(Таблица1[[#This Row],[Код товара]],Группа_Товаров,3,0)</f>
        <v>Отливная</v>
      </c>
      <c r="I1545" t="s">
        <v>8</v>
      </c>
      <c r="J1545">
        <v>3</v>
      </c>
      <c r="K1545" s="6">
        <v>595.96350000000007</v>
      </c>
      <c r="L1545" s="6">
        <v>732.3</v>
      </c>
      <c r="M1545" s="23">
        <f>Таблица1[[#This Row],[Сумма в ценах продажи]]-Таблица1[[#This Row],[Сумма в ценах закупки]]</f>
        <v>136.33649999999989</v>
      </c>
    </row>
    <row r="1546" spans="1:13" hidden="1" x14ac:dyDescent="0.3">
      <c r="A1546" s="16">
        <v>42927</v>
      </c>
      <c r="B1546" t="s">
        <v>7</v>
      </c>
      <c r="C1546" t="s">
        <v>260</v>
      </c>
      <c r="D1546" t="s">
        <v>134</v>
      </c>
      <c r="E1546" t="s">
        <v>261</v>
      </c>
      <c r="F1546" s="7">
        <v>573100</v>
      </c>
      <c r="G1546" t="str">
        <f>VLOOKUP(F1546,'группы товаров'!$A$1:$C$88,2,0)</f>
        <v xml:space="preserve">Пчелка </v>
      </c>
      <c r="H1546" t="str">
        <f>VLOOKUP(Таблица1[[#This Row],[Код товара]],Группа_Товаров,3,0)</f>
        <v>Желейные</v>
      </c>
      <c r="I1546" t="s">
        <v>8</v>
      </c>
      <c r="J1546">
        <v>3</v>
      </c>
      <c r="K1546" s="6">
        <v>588.29129999999998</v>
      </c>
      <c r="L1546" s="6">
        <v>732.3</v>
      </c>
      <c r="M1546" s="23">
        <f>Таблица1[[#This Row],[Сумма в ценах продажи]]-Таблица1[[#This Row],[Сумма в ценах закупки]]</f>
        <v>144.00869999999998</v>
      </c>
    </row>
    <row r="1547" spans="1:13" hidden="1" x14ac:dyDescent="0.3">
      <c r="A1547" s="16">
        <v>42927</v>
      </c>
      <c r="B1547" t="s">
        <v>9</v>
      </c>
      <c r="C1547" t="s">
        <v>195</v>
      </c>
      <c r="D1547" t="s">
        <v>131</v>
      </c>
      <c r="E1547" t="s">
        <v>196</v>
      </c>
      <c r="F1547" s="7">
        <v>251000</v>
      </c>
      <c r="G1547" t="str">
        <f>VLOOKUP(F1547,'группы товаров'!$A$1:$C$88,2,0)</f>
        <v>Стеклышки микс</v>
      </c>
      <c r="H1547" t="str">
        <f>VLOOKUP(Таблица1[[#This Row],[Код товара]],Группа_Товаров,3,0)</f>
        <v>Отливная</v>
      </c>
      <c r="I1547" t="s">
        <v>8</v>
      </c>
      <c r="J1547">
        <v>10</v>
      </c>
      <c r="K1547" s="6">
        <v>1096.9000000000001</v>
      </c>
      <c r="L1547" s="6">
        <v>1242</v>
      </c>
      <c r="M1547" s="23">
        <f>Таблица1[[#This Row],[Сумма в ценах продажи]]-Таблица1[[#This Row],[Сумма в ценах закупки]]</f>
        <v>145.09999999999991</v>
      </c>
    </row>
    <row r="1548" spans="1:13" hidden="1" x14ac:dyDescent="0.3">
      <c r="A1548" s="16">
        <v>42927</v>
      </c>
      <c r="B1548" t="s">
        <v>7</v>
      </c>
      <c r="C1548" t="s">
        <v>272</v>
      </c>
      <c r="D1548" t="s">
        <v>156</v>
      </c>
      <c r="E1548" t="s">
        <v>273</v>
      </c>
      <c r="F1548" s="8">
        <v>210000</v>
      </c>
      <c r="G1548" t="str">
        <f>VLOOKUP(F1548,'группы товаров'!$A$1:$C$88,2,0)</f>
        <v>Сливки-апельсин</v>
      </c>
      <c r="H1548" t="str">
        <f>VLOOKUP(Таблица1[[#This Row],[Код товара]],Группа_Товаров,3,0)</f>
        <v>Отливная</v>
      </c>
      <c r="I1548" t="s">
        <v>8</v>
      </c>
      <c r="J1548">
        <v>4.3</v>
      </c>
      <c r="K1548" s="6">
        <v>1144.5530000000001</v>
      </c>
      <c r="L1548" s="6">
        <v>1295.8</v>
      </c>
      <c r="M1548" s="23">
        <f>Таблица1[[#This Row],[Сумма в ценах продажи]]-Таблица1[[#This Row],[Сумма в ценах закупки]]</f>
        <v>151.24699999999984</v>
      </c>
    </row>
    <row r="1549" spans="1:13" hidden="1" x14ac:dyDescent="0.3">
      <c r="A1549" s="16">
        <v>42927</v>
      </c>
      <c r="B1549" t="s">
        <v>7</v>
      </c>
      <c r="C1549" t="s">
        <v>288</v>
      </c>
      <c r="D1549" t="s">
        <v>134</v>
      </c>
      <c r="E1549" t="s">
        <v>289</v>
      </c>
      <c r="F1549" s="5">
        <v>1005274000</v>
      </c>
      <c r="G1549" t="str">
        <f>VLOOKUP(F1549,'группы товаров'!$A$1:$C$88,2,0)</f>
        <v>Ванильные</v>
      </c>
      <c r="H1549" t="str">
        <f>VLOOKUP(Таблица1[[#This Row],[Код товара]],Группа_Товаров,3,0)</f>
        <v>Кремовые</v>
      </c>
      <c r="I1549" t="s">
        <v>8</v>
      </c>
      <c r="J1549">
        <v>7</v>
      </c>
      <c r="K1549" s="6">
        <v>1368.7668000000001</v>
      </c>
      <c r="L1549" s="6">
        <v>1528.1</v>
      </c>
      <c r="M1549" s="23">
        <f>Таблица1[[#This Row],[Сумма в ценах продажи]]-Таблица1[[#This Row],[Сумма в ценах закупки]]</f>
        <v>159.33319999999981</v>
      </c>
    </row>
    <row r="1550" spans="1:13" hidden="1" x14ac:dyDescent="0.3">
      <c r="A1550" s="16">
        <v>42927</v>
      </c>
      <c r="B1550" t="s">
        <v>10</v>
      </c>
      <c r="C1550" t="s">
        <v>228</v>
      </c>
      <c r="D1550" t="s">
        <v>134</v>
      </c>
      <c r="E1550" t="s">
        <v>229</v>
      </c>
      <c r="F1550" s="5">
        <v>573100</v>
      </c>
      <c r="G1550" t="str">
        <f>VLOOKUP(F1550,'группы товаров'!$A$1:$C$88,2,0)</f>
        <v xml:space="preserve">Пчелка </v>
      </c>
      <c r="H1550" t="str">
        <f>VLOOKUP(Таблица1[[#This Row],[Код товара]],Группа_Товаров,3,0)</f>
        <v>Желейные</v>
      </c>
      <c r="I1550" t="s">
        <v>8</v>
      </c>
      <c r="J1550">
        <v>15</v>
      </c>
      <c r="K1550" s="6">
        <v>1402.2</v>
      </c>
      <c r="L1550" s="6">
        <v>1579.95</v>
      </c>
      <c r="M1550" s="23">
        <f>Таблица1[[#This Row],[Сумма в ценах продажи]]-Таблица1[[#This Row],[Сумма в ценах закупки]]</f>
        <v>177.75</v>
      </c>
    </row>
    <row r="1551" spans="1:13" hidden="1" x14ac:dyDescent="0.3">
      <c r="A1551" s="16">
        <v>42927</v>
      </c>
      <c r="B1551" t="s">
        <v>7</v>
      </c>
      <c r="C1551" t="s">
        <v>201</v>
      </c>
      <c r="D1551" t="s">
        <v>134</v>
      </c>
      <c r="E1551" t="s">
        <v>202</v>
      </c>
      <c r="F1551" s="7">
        <v>1005040800</v>
      </c>
      <c r="G1551" t="str">
        <f>VLOOKUP(F1551,'группы товаров'!$A$1:$C$88,2,0)</f>
        <v>Бим-Бом</v>
      </c>
      <c r="H1551" t="str">
        <f>VLOOKUP(Таблица1[[#This Row],[Код товара]],Группа_Товаров,3,0)</f>
        <v>Глазированные</v>
      </c>
      <c r="I1551" t="s">
        <v>8</v>
      </c>
      <c r="J1551">
        <v>15</v>
      </c>
      <c r="K1551" s="6">
        <v>1745.55</v>
      </c>
      <c r="L1551" s="6">
        <v>1939.5</v>
      </c>
      <c r="M1551" s="23">
        <f>Таблица1[[#This Row],[Сумма в ценах продажи]]-Таблица1[[#This Row],[Сумма в ценах закупки]]</f>
        <v>193.95000000000005</v>
      </c>
    </row>
    <row r="1552" spans="1:13" hidden="1" x14ac:dyDescent="0.3">
      <c r="A1552" s="16">
        <v>42927</v>
      </c>
      <c r="B1552" t="s">
        <v>7</v>
      </c>
      <c r="C1552" t="s">
        <v>288</v>
      </c>
      <c r="D1552" t="s">
        <v>134</v>
      </c>
      <c r="E1552" t="s">
        <v>289</v>
      </c>
      <c r="F1552" s="7">
        <v>1005212300</v>
      </c>
      <c r="G1552" t="str">
        <f>VLOOKUP(F1552,'группы товаров'!$A$1:$C$88,2,0)</f>
        <v>Василиса</v>
      </c>
      <c r="H1552" t="str">
        <f>VLOOKUP(Таблица1[[#This Row],[Код товара]],Группа_Товаров,3,0)</f>
        <v>Вафельные</v>
      </c>
      <c r="I1552" t="s">
        <v>8</v>
      </c>
      <c r="J1552">
        <v>11.7</v>
      </c>
      <c r="K1552" s="6">
        <v>1650.6925000000001</v>
      </c>
      <c r="L1552" s="6">
        <v>1845</v>
      </c>
      <c r="M1552" s="23">
        <f>Таблица1[[#This Row],[Сумма в ценах продажи]]-Таблица1[[#This Row],[Сумма в ценах закупки]]</f>
        <v>194.30749999999989</v>
      </c>
    </row>
    <row r="1553" spans="1:13" hidden="1" x14ac:dyDescent="0.3">
      <c r="A1553" s="16">
        <v>42927</v>
      </c>
      <c r="B1553" t="s">
        <v>7</v>
      </c>
      <c r="C1553" t="s">
        <v>160</v>
      </c>
      <c r="D1553" t="s">
        <v>134</v>
      </c>
      <c r="E1553" t="s">
        <v>161</v>
      </c>
      <c r="F1553" s="5">
        <v>1005201000</v>
      </c>
      <c r="G1553" t="str">
        <f>VLOOKUP(F1553,'группы товаров'!$A$1:$C$88,2,0)</f>
        <v xml:space="preserve"> крем-шоколад </v>
      </c>
      <c r="H1553" t="str">
        <f>VLOOKUP(Таблица1[[#This Row],[Код товара]],Группа_Товаров,3,0)</f>
        <v>Вафельные</v>
      </c>
      <c r="I1553" t="s">
        <v>8</v>
      </c>
      <c r="J1553">
        <v>6</v>
      </c>
      <c r="K1553" s="6">
        <v>994.62120000000004</v>
      </c>
      <c r="L1553" s="6">
        <v>1191.3</v>
      </c>
      <c r="M1553" s="23">
        <f>Таблица1[[#This Row],[Сумма в ценах продажи]]-Таблица1[[#This Row],[Сумма в ценах закупки]]</f>
        <v>196.67879999999991</v>
      </c>
    </row>
    <row r="1554" spans="1:13" hidden="1" x14ac:dyDescent="0.3">
      <c r="A1554" s="16">
        <v>42927</v>
      </c>
      <c r="B1554" t="s">
        <v>7</v>
      </c>
      <c r="C1554" t="s">
        <v>262</v>
      </c>
      <c r="D1554" t="s">
        <v>134</v>
      </c>
      <c r="E1554" t="s">
        <v>263</v>
      </c>
      <c r="F1554" s="7">
        <v>1005040800</v>
      </c>
      <c r="G1554" t="str">
        <f>VLOOKUP(F1554,'группы товаров'!$A$1:$C$88,2,0)</f>
        <v>Бим-Бом</v>
      </c>
      <c r="H1554" t="str">
        <f>VLOOKUP(Таблица1[[#This Row],[Код товара]],Группа_Товаров,3,0)</f>
        <v>Глазированные</v>
      </c>
      <c r="I1554" t="s">
        <v>8</v>
      </c>
      <c r="J1554">
        <v>6.26</v>
      </c>
      <c r="K1554" s="6">
        <v>2060.3920000000003</v>
      </c>
      <c r="L1554" s="6">
        <v>2300</v>
      </c>
      <c r="M1554" s="23">
        <f>Таблица1[[#This Row],[Сумма в ценах продажи]]-Таблица1[[#This Row],[Сумма в ценах закупки]]</f>
        <v>239.60799999999972</v>
      </c>
    </row>
    <row r="1555" spans="1:13" hidden="1" x14ac:dyDescent="0.3">
      <c r="A1555" s="16">
        <v>42927</v>
      </c>
      <c r="B1555" t="s">
        <v>9</v>
      </c>
      <c r="C1555" t="s">
        <v>169</v>
      </c>
      <c r="D1555" t="s">
        <v>156</v>
      </c>
      <c r="E1555" t="s">
        <v>170</v>
      </c>
      <c r="F1555" s="7">
        <v>1005053500</v>
      </c>
      <c r="G1555" t="str">
        <f>VLOOKUP(F1555,'группы товаров'!$A$1:$C$88,2,0)</f>
        <v>Тоффи в помаде</v>
      </c>
      <c r="H1555" t="str">
        <f>VLOOKUP(Таблица1[[#This Row],[Код товара]],Группа_Товаров,3,0)</f>
        <v>Помадка</v>
      </c>
      <c r="I1555" t="s">
        <v>8</v>
      </c>
      <c r="J1555">
        <v>6</v>
      </c>
      <c r="K1555" s="6">
        <v>108.71340000000001</v>
      </c>
      <c r="L1555" s="6">
        <v>412.2</v>
      </c>
      <c r="M1555" s="23">
        <f>Таблица1[[#This Row],[Сумма в ценах продажи]]-Таблица1[[#This Row],[Сумма в ценах закупки]]</f>
        <v>303.48659999999995</v>
      </c>
    </row>
    <row r="1556" spans="1:13" hidden="1" x14ac:dyDescent="0.3">
      <c r="A1556" s="16">
        <v>42926</v>
      </c>
      <c r="B1556" t="s">
        <v>10</v>
      </c>
      <c r="C1556" t="s">
        <v>130</v>
      </c>
      <c r="D1556" t="s">
        <v>131</v>
      </c>
      <c r="E1556" t="s">
        <v>132</v>
      </c>
      <c r="F1556" s="5">
        <v>1005052500</v>
      </c>
      <c r="G1556" t="str">
        <f>VLOOKUP(F1556,'группы товаров'!$A$1:$C$88,2,0)</f>
        <v>желе в помаде</v>
      </c>
      <c r="H1556" t="str">
        <f>VLOOKUP(Таблица1[[#This Row],[Код товара]],Группа_Товаров,3,0)</f>
        <v>Помадка</v>
      </c>
      <c r="I1556" t="s">
        <v>8</v>
      </c>
      <c r="J1556">
        <v>3.5</v>
      </c>
      <c r="K1556" s="6">
        <v>384.55830000000003</v>
      </c>
      <c r="L1556" s="6">
        <v>394.97500000000002</v>
      </c>
      <c r="M1556" s="23">
        <f>Таблица1[[#This Row],[Сумма в ценах продажи]]-Таблица1[[#This Row],[Сумма в ценах закупки]]</f>
        <v>10.416699999999992</v>
      </c>
    </row>
    <row r="1557" spans="1:13" hidden="1" x14ac:dyDescent="0.3">
      <c r="A1557" s="16">
        <v>42926</v>
      </c>
      <c r="B1557" t="s">
        <v>10</v>
      </c>
      <c r="C1557" t="s">
        <v>210</v>
      </c>
      <c r="D1557" t="s">
        <v>156</v>
      </c>
      <c r="E1557" t="s">
        <v>211</v>
      </c>
      <c r="F1557" s="5">
        <v>1005052700</v>
      </c>
      <c r="G1557" t="str">
        <f>VLOOKUP(F1557,'группы товаров'!$A$1:$C$88,2,0)</f>
        <v>Желе черники</v>
      </c>
      <c r="H1557" t="str">
        <f>VLOOKUP(Таблица1[[#This Row],[Код товара]],Группа_Товаров,3,0)</f>
        <v>Помадка</v>
      </c>
      <c r="I1557" t="s">
        <v>8</v>
      </c>
      <c r="J1557">
        <v>3.5</v>
      </c>
      <c r="K1557" s="6">
        <v>382.88640000000004</v>
      </c>
      <c r="L1557" s="6">
        <v>394.97500000000002</v>
      </c>
      <c r="M1557" s="23">
        <f>Таблица1[[#This Row],[Сумма в ценах продажи]]-Таблица1[[#This Row],[Сумма в ценах закупки]]</f>
        <v>12.088599999999985</v>
      </c>
    </row>
    <row r="1558" spans="1:13" hidden="1" x14ac:dyDescent="0.3">
      <c r="A1558" s="16">
        <v>42926</v>
      </c>
      <c r="B1558" t="s">
        <v>10</v>
      </c>
      <c r="C1558" t="s">
        <v>169</v>
      </c>
      <c r="D1558" t="s">
        <v>156</v>
      </c>
      <c r="E1558" t="s">
        <v>170</v>
      </c>
      <c r="F1558" s="5">
        <v>1005052600</v>
      </c>
      <c r="G1558" t="str">
        <f>VLOOKUP(F1558,'группы товаров'!$A$1:$C$88,2,0)</f>
        <v>Желе апельсина</v>
      </c>
      <c r="H1558" t="str">
        <f>VLOOKUP(Таблица1[[#This Row],[Код товара]],Группа_Товаров,3,0)</f>
        <v>Помадка</v>
      </c>
      <c r="I1558" t="s">
        <v>8</v>
      </c>
      <c r="J1558">
        <v>3.5</v>
      </c>
      <c r="K1558" s="6">
        <v>382.39180000000005</v>
      </c>
      <c r="L1558" s="6">
        <v>394.97500000000002</v>
      </c>
      <c r="M1558" s="23">
        <f>Таблица1[[#This Row],[Сумма в ценах продажи]]-Таблица1[[#This Row],[Сумма в ценах закупки]]</f>
        <v>12.583199999999977</v>
      </c>
    </row>
    <row r="1559" spans="1:13" hidden="1" x14ac:dyDescent="0.3">
      <c r="A1559" s="16">
        <v>42926</v>
      </c>
      <c r="B1559" t="s">
        <v>10</v>
      </c>
      <c r="C1559" t="s">
        <v>177</v>
      </c>
      <c r="D1559" t="s">
        <v>131</v>
      </c>
      <c r="E1559" t="s">
        <v>178</v>
      </c>
      <c r="F1559" s="7">
        <v>1005300000</v>
      </c>
      <c r="G1559" t="str">
        <f>VLOOKUP(F1559,'группы товаров'!$A$1:$C$88,2,0)</f>
        <v>Нежные</v>
      </c>
      <c r="H1559" t="str">
        <f>VLOOKUP(Таблица1[[#This Row],[Код товара]],Группа_Товаров,3,0)</f>
        <v>Кремовые</v>
      </c>
      <c r="I1559" t="s">
        <v>8</v>
      </c>
      <c r="J1559">
        <v>1</v>
      </c>
      <c r="K1559" s="6">
        <v>109.69</v>
      </c>
      <c r="L1559" s="6">
        <v>129.44999999999999</v>
      </c>
      <c r="M1559" s="23">
        <f>Таблица1[[#This Row],[Сумма в ценах продажи]]-Таблица1[[#This Row],[Сумма в ценах закупки]]</f>
        <v>19.759999999999991</v>
      </c>
    </row>
    <row r="1560" spans="1:13" hidden="1" x14ac:dyDescent="0.3">
      <c r="A1560" s="16">
        <v>42926</v>
      </c>
      <c r="B1560" t="s">
        <v>7</v>
      </c>
      <c r="C1560" t="s">
        <v>234</v>
      </c>
      <c r="D1560" t="s">
        <v>147</v>
      </c>
      <c r="E1560" t="s">
        <v>235</v>
      </c>
      <c r="F1560" s="7">
        <v>1005274300</v>
      </c>
      <c r="G1560" t="str">
        <f>VLOOKUP(F1560,'группы товаров'!$A$1:$C$88,2,0)</f>
        <v>Миндальные</v>
      </c>
      <c r="H1560" t="str">
        <f>VLOOKUP(Таблица1[[#This Row],[Код товара]],Группа_Товаров,3,0)</f>
        <v>Кремовые</v>
      </c>
      <c r="I1560" t="s">
        <v>8</v>
      </c>
      <c r="J1560">
        <v>2.52</v>
      </c>
      <c r="K1560" s="6">
        <v>206.64</v>
      </c>
      <c r="L1560" s="6">
        <v>234.78</v>
      </c>
      <c r="M1560" s="23">
        <f>Таблица1[[#This Row],[Сумма в ценах продажи]]-Таблица1[[#This Row],[Сумма в ценах закупки]]</f>
        <v>28.140000000000015</v>
      </c>
    </row>
    <row r="1561" spans="1:13" hidden="1" x14ac:dyDescent="0.3">
      <c r="A1561" s="16">
        <v>42926</v>
      </c>
      <c r="B1561" t="s">
        <v>7</v>
      </c>
      <c r="C1561" t="s">
        <v>258</v>
      </c>
      <c r="D1561" t="s">
        <v>134</v>
      </c>
      <c r="E1561" t="s">
        <v>259</v>
      </c>
      <c r="F1561" s="7">
        <v>1005051700</v>
      </c>
      <c r="G1561" t="str">
        <f>VLOOKUP(F1561,'группы товаров'!$A$1:$C$88,2,0)</f>
        <v>Аромат мяты</v>
      </c>
      <c r="H1561" t="str">
        <f>VLOOKUP(Таблица1[[#This Row],[Код товара]],Группа_Товаров,3,0)</f>
        <v>Помадка</v>
      </c>
      <c r="I1561" t="s">
        <v>8</v>
      </c>
      <c r="J1561">
        <v>5.7</v>
      </c>
      <c r="K1561" s="6">
        <v>255.64500000000001</v>
      </c>
      <c r="L1561" s="6">
        <v>285.28500000000003</v>
      </c>
      <c r="M1561" s="23">
        <f>Таблица1[[#This Row],[Сумма в ценах продажи]]-Таблица1[[#This Row],[Сумма в ценах закупки]]</f>
        <v>29.640000000000015</v>
      </c>
    </row>
    <row r="1562" spans="1:13" hidden="1" x14ac:dyDescent="0.3">
      <c r="A1562" s="16">
        <v>42926</v>
      </c>
      <c r="B1562" t="s">
        <v>10</v>
      </c>
      <c r="C1562" t="s">
        <v>165</v>
      </c>
      <c r="D1562" t="s">
        <v>134</v>
      </c>
      <c r="E1562" t="s">
        <v>166</v>
      </c>
      <c r="F1562" s="7">
        <v>170100</v>
      </c>
      <c r="G1562" t="str">
        <f>VLOOKUP(F1562,'группы товаров'!$A$1:$C$88,2,0)</f>
        <v>Клюковка</v>
      </c>
      <c r="H1562" t="str">
        <f>VLOOKUP(Таблица1[[#This Row],[Код товара]],Группа_Товаров,3,0)</f>
        <v>Желейные</v>
      </c>
      <c r="I1562" t="s">
        <v>8</v>
      </c>
      <c r="J1562">
        <v>1</v>
      </c>
      <c r="K1562" s="6">
        <v>108.1794</v>
      </c>
      <c r="L1562" s="6">
        <v>141.35</v>
      </c>
      <c r="M1562" s="23">
        <f>Таблица1[[#This Row],[Сумма в ценах продажи]]-Таблица1[[#This Row],[Сумма в ценах закупки]]</f>
        <v>33.170599999999993</v>
      </c>
    </row>
    <row r="1563" spans="1:13" hidden="1" x14ac:dyDescent="0.3">
      <c r="A1563" s="16">
        <v>42926</v>
      </c>
      <c r="B1563" t="s">
        <v>7</v>
      </c>
      <c r="C1563" t="s">
        <v>171</v>
      </c>
      <c r="D1563" t="s">
        <v>131</v>
      </c>
      <c r="E1563" t="s">
        <v>172</v>
      </c>
      <c r="F1563" s="5">
        <v>1005040800</v>
      </c>
      <c r="G1563" t="str">
        <f>VLOOKUP(F1563,'группы товаров'!$A$1:$C$88,2,0)</f>
        <v>Бим-Бом</v>
      </c>
      <c r="H1563" t="str">
        <f>VLOOKUP(Таблица1[[#This Row],[Код товара]],Группа_Товаров,3,0)</f>
        <v>Глазированные</v>
      </c>
      <c r="I1563" t="s">
        <v>8</v>
      </c>
      <c r="J1563">
        <v>6</v>
      </c>
      <c r="K1563" s="6">
        <v>429.24</v>
      </c>
      <c r="L1563" s="6">
        <v>479.1</v>
      </c>
      <c r="M1563" s="23">
        <f>Таблица1[[#This Row],[Сумма в ценах продажи]]-Таблица1[[#This Row],[Сумма в ценах закупки]]</f>
        <v>49.860000000000014</v>
      </c>
    </row>
    <row r="1564" spans="1:13" hidden="1" x14ac:dyDescent="0.3">
      <c r="A1564" s="16">
        <v>42926</v>
      </c>
      <c r="B1564" t="s">
        <v>9</v>
      </c>
      <c r="C1564" t="s">
        <v>614</v>
      </c>
      <c r="D1564" t="s">
        <v>147</v>
      </c>
      <c r="E1564" t="s">
        <v>615</v>
      </c>
      <c r="F1564" s="7">
        <v>1005051600</v>
      </c>
      <c r="G1564" t="str">
        <f>VLOOKUP(F1564,'группы товаров'!$A$1:$C$88,2,0)</f>
        <v xml:space="preserve">Тарантелла </v>
      </c>
      <c r="H1564" t="str">
        <f>VLOOKUP(Таблица1[[#This Row],[Код товара]],Группа_Товаров,3,0)</f>
        <v>Помадка</v>
      </c>
      <c r="I1564" t="s">
        <v>8</v>
      </c>
      <c r="J1564">
        <v>8</v>
      </c>
      <c r="K1564" s="6">
        <v>427.28320000000002</v>
      </c>
      <c r="L1564" s="6">
        <v>484.24</v>
      </c>
      <c r="M1564" s="23">
        <f>Таблица1[[#This Row],[Сумма в ценах продажи]]-Таблица1[[#This Row],[Сумма в ценах закупки]]</f>
        <v>56.956799999999987</v>
      </c>
    </row>
    <row r="1565" spans="1:13" hidden="1" x14ac:dyDescent="0.3">
      <c r="A1565" s="16">
        <v>42926</v>
      </c>
      <c r="B1565" t="s">
        <v>7</v>
      </c>
      <c r="C1565" t="s">
        <v>446</v>
      </c>
      <c r="D1565" t="s">
        <v>147</v>
      </c>
      <c r="E1565" t="s">
        <v>447</v>
      </c>
      <c r="F1565" s="7">
        <v>170101</v>
      </c>
      <c r="G1565" t="str">
        <f>VLOOKUP(F1565,'группы товаров'!$A$1:$C$88,2,0)</f>
        <v>Морошковая</v>
      </c>
      <c r="H1565" t="str">
        <f>VLOOKUP(Таблица1[[#This Row],[Код товара]],Группа_Товаров,3,0)</f>
        <v>Желейные</v>
      </c>
      <c r="I1565" t="s">
        <v>8</v>
      </c>
      <c r="J1565">
        <v>7.5</v>
      </c>
      <c r="K1565" s="6">
        <v>453</v>
      </c>
      <c r="L1565" s="6">
        <v>515.25</v>
      </c>
      <c r="M1565" s="23">
        <f>Таблица1[[#This Row],[Сумма в ценах продажи]]-Таблица1[[#This Row],[Сумма в ценах закупки]]</f>
        <v>62.25</v>
      </c>
    </row>
    <row r="1566" spans="1:13" hidden="1" x14ac:dyDescent="0.3">
      <c r="A1566" s="16">
        <v>42926</v>
      </c>
      <c r="B1566" t="s">
        <v>7</v>
      </c>
      <c r="C1566" t="s">
        <v>254</v>
      </c>
      <c r="D1566" t="s">
        <v>131</v>
      </c>
      <c r="E1566" t="s">
        <v>255</v>
      </c>
      <c r="F1566" s="5">
        <v>1005244300</v>
      </c>
      <c r="G1566" t="str">
        <f>VLOOKUP(F1566,'группы товаров'!$A$1:$C$88,2,0)</f>
        <v>Ореховые</v>
      </c>
      <c r="H1566" t="str">
        <f>VLOOKUP(Таблица1[[#This Row],[Код товара]],Группа_Товаров,3,0)</f>
        <v>Кремовые</v>
      </c>
      <c r="I1566" t="s">
        <v>8</v>
      </c>
      <c r="J1566">
        <v>2.7</v>
      </c>
      <c r="K1566" s="6">
        <v>481.65300000000002</v>
      </c>
      <c r="L1566" s="6">
        <v>547.803</v>
      </c>
      <c r="M1566" s="23">
        <f>Таблица1[[#This Row],[Сумма в ценах продажи]]-Таблица1[[#This Row],[Сумма в ценах закупки]]</f>
        <v>66.149999999999977</v>
      </c>
    </row>
    <row r="1567" spans="1:13" hidden="1" x14ac:dyDescent="0.3">
      <c r="A1567" s="16">
        <v>42926</v>
      </c>
      <c r="B1567" t="s">
        <v>7</v>
      </c>
      <c r="C1567" t="s">
        <v>272</v>
      </c>
      <c r="D1567" t="s">
        <v>156</v>
      </c>
      <c r="E1567" t="s">
        <v>273</v>
      </c>
      <c r="F1567" s="7">
        <v>5281000</v>
      </c>
      <c r="G1567" t="str">
        <f>VLOOKUP(F1567,'группы товаров'!$A$1:$C$88,2,0)</f>
        <v>Барбасовая</v>
      </c>
      <c r="H1567" t="str">
        <f>VLOOKUP(Таблица1[[#This Row],[Код товара]],Группа_Товаров,3,0)</f>
        <v>Отливная</v>
      </c>
      <c r="I1567" t="s">
        <v>8</v>
      </c>
      <c r="J1567">
        <v>2.2999999999999998</v>
      </c>
      <c r="K1567" s="6">
        <v>658.154</v>
      </c>
      <c r="L1567" s="6">
        <v>735</v>
      </c>
      <c r="M1567" s="23">
        <f>Таблица1[[#This Row],[Сумма в ценах продажи]]-Таблица1[[#This Row],[Сумма в ценах закупки]]</f>
        <v>76.846000000000004</v>
      </c>
    </row>
    <row r="1568" spans="1:13" hidden="1" x14ac:dyDescent="0.3">
      <c r="A1568" s="16">
        <v>42926</v>
      </c>
      <c r="B1568" t="s">
        <v>7</v>
      </c>
      <c r="C1568" t="s">
        <v>167</v>
      </c>
      <c r="D1568" t="s">
        <v>134</v>
      </c>
      <c r="E1568" t="s">
        <v>168</v>
      </c>
      <c r="F1568" s="7">
        <v>260000</v>
      </c>
      <c r="G1568" t="str">
        <f>VLOOKUP(F1568,'группы товаров'!$A$1:$C$88,2,0)</f>
        <v xml:space="preserve">Банан-клубника </v>
      </c>
      <c r="H1568" t="str">
        <f>VLOOKUP(Таблица1[[#This Row],[Код товара]],Группа_Товаров,3,0)</f>
        <v>Отливная</v>
      </c>
      <c r="I1568" t="s">
        <v>8</v>
      </c>
      <c r="J1568">
        <v>1.84</v>
      </c>
      <c r="K1568" s="6">
        <v>591.7432</v>
      </c>
      <c r="L1568" s="6">
        <v>669.6</v>
      </c>
      <c r="M1568" s="23">
        <f>Таблица1[[#This Row],[Сумма в ценах продажи]]-Таблица1[[#This Row],[Сумма в ценах закупки]]</f>
        <v>77.856800000000021</v>
      </c>
    </row>
    <row r="1569" spans="1:13" hidden="1" x14ac:dyDescent="0.3">
      <c r="A1569" s="16">
        <v>42926</v>
      </c>
      <c r="B1569" t="s">
        <v>10</v>
      </c>
      <c r="C1569" t="s">
        <v>288</v>
      </c>
      <c r="D1569" t="s">
        <v>134</v>
      </c>
      <c r="E1569" t="s">
        <v>289</v>
      </c>
      <c r="F1569" s="7">
        <v>573100</v>
      </c>
      <c r="G1569" t="str">
        <f>VLOOKUP(F1569,'группы товаров'!$A$1:$C$88,2,0)</f>
        <v xml:space="preserve">Пчелка </v>
      </c>
      <c r="H1569" t="str">
        <f>VLOOKUP(Таблица1[[#This Row],[Код товара]],Группа_Товаров,3,0)</f>
        <v>Желейные</v>
      </c>
      <c r="I1569" t="s">
        <v>8</v>
      </c>
      <c r="J1569">
        <v>0.92</v>
      </c>
      <c r="K1569" s="6">
        <v>279.64080000000001</v>
      </c>
      <c r="L1569" s="6">
        <v>358</v>
      </c>
      <c r="M1569" s="23">
        <f>Таблица1[[#This Row],[Сумма в ценах продажи]]-Таблица1[[#This Row],[Сумма в ценах закупки]]</f>
        <v>78.359199999999987</v>
      </c>
    </row>
    <row r="1570" spans="1:13" hidden="1" x14ac:dyDescent="0.3">
      <c r="A1570" s="16">
        <v>42926</v>
      </c>
      <c r="B1570" t="s">
        <v>7</v>
      </c>
      <c r="C1570" t="s">
        <v>365</v>
      </c>
      <c r="D1570" t="s">
        <v>208</v>
      </c>
      <c r="E1570" t="s">
        <v>366</v>
      </c>
      <c r="F1570" s="7">
        <v>170101</v>
      </c>
      <c r="G1570" t="str">
        <f>VLOOKUP(F1570,'группы товаров'!$A$1:$C$88,2,0)</f>
        <v>Морошковая</v>
      </c>
      <c r="H1570" t="str">
        <f>VLOOKUP(Таблица1[[#This Row],[Код товара]],Группа_Товаров,3,0)</f>
        <v>Желейные</v>
      </c>
      <c r="I1570" t="s">
        <v>8</v>
      </c>
      <c r="J1570">
        <v>5.5</v>
      </c>
      <c r="K1570" s="6">
        <v>570.77240000000006</v>
      </c>
      <c r="L1570" s="6">
        <v>649.22</v>
      </c>
      <c r="M1570" s="23">
        <f>Таблица1[[#This Row],[Сумма в ценах продажи]]-Таблица1[[#This Row],[Сумма в ценах закупки]]</f>
        <v>78.447599999999966</v>
      </c>
    </row>
    <row r="1571" spans="1:13" hidden="1" x14ac:dyDescent="0.3">
      <c r="A1571" s="16">
        <v>42926</v>
      </c>
      <c r="B1571" t="s">
        <v>7</v>
      </c>
      <c r="C1571" t="s">
        <v>272</v>
      </c>
      <c r="D1571" t="s">
        <v>156</v>
      </c>
      <c r="E1571" t="s">
        <v>273</v>
      </c>
      <c r="F1571" s="7">
        <v>1005040200</v>
      </c>
      <c r="G1571" t="str">
        <f>VLOOKUP(F1571,'группы товаров'!$A$1:$C$88,2,0)</f>
        <v xml:space="preserve">Южный вечер </v>
      </c>
      <c r="H1571" t="str">
        <f>VLOOKUP(Таблица1[[#This Row],[Код товара]],Группа_Товаров,3,0)</f>
        <v>Глазированные</v>
      </c>
      <c r="I1571" t="s">
        <v>8</v>
      </c>
      <c r="J1571">
        <v>5</v>
      </c>
      <c r="K1571" s="6">
        <v>610.5</v>
      </c>
      <c r="L1571" s="6">
        <v>694.4</v>
      </c>
      <c r="M1571" s="23">
        <f>Таблица1[[#This Row],[Сумма в ценах продажи]]-Таблица1[[#This Row],[Сумма в ценах закупки]]</f>
        <v>83.899999999999977</v>
      </c>
    </row>
    <row r="1572" spans="1:13" hidden="1" x14ac:dyDescent="0.3">
      <c r="A1572" s="16">
        <v>42926</v>
      </c>
      <c r="B1572" t="s">
        <v>7</v>
      </c>
      <c r="C1572" t="s">
        <v>162</v>
      </c>
      <c r="D1572" t="s">
        <v>163</v>
      </c>
      <c r="E1572" t="s">
        <v>164</v>
      </c>
      <c r="F1572" s="7">
        <v>260100</v>
      </c>
      <c r="G1572" t="str">
        <f>VLOOKUP(F1572,'группы товаров'!$A$1:$C$88,2,0)</f>
        <v xml:space="preserve">Банан-вишня </v>
      </c>
      <c r="H1572" t="str">
        <f>VLOOKUP(Таблица1[[#This Row],[Код товара]],Группа_Товаров,3,0)</f>
        <v>Отливная</v>
      </c>
      <c r="I1572" t="s">
        <v>8</v>
      </c>
      <c r="J1572">
        <v>5.28</v>
      </c>
      <c r="K1572" s="6">
        <v>801.13440000000003</v>
      </c>
      <c r="L1572" s="6">
        <v>894</v>
      </c>
      <c r="M1572" s="23">
        <f>Таблица1[[#This Row],[Сумма в ценах продажи]]-Таблица1[[#This Row],[Сумма в ценах закупки]]</f>
        <v>92.865599999999972</v>
      </c>
    </row>
    <row r="1573" spans="1:13" hidden="1" x14ac:dyDescent="0.3">
      <c r="A1573" s="16">
        <v>42926</v>
      </c>
      <c r="B1573" t="s">
        <v>7</v>
      </c>
      <c r="C1573" t="s">
        <v>138</v>
      </c>
      <c r="D1573" t="s">
        <v>134</v>
      </c>
      <c r="E1573" t="s">
        <v>139</v>
      </c>
      <c r="F1573" s="7">
        <v>1005051500</v>
      </c>
      <c r="G1573" t="str">
        <f>VLOOKUP(F1573,'группы товаров'!$A$1:$C$88,2,0)</f>
        <v>Ароматный банан</v>
      </c>
      <c r="H1573" t="str">
        <f>VLOOKUP(Таблица1[[#This Row],[Код товара]],Группа_Товаров,3,0)</f>
        <v>Помадка</v>
      </c>
      <c r="I1573" t="s">
        <v>8</v>
      </c>
      <c r="J1573">
        <v>7.5</v>
      </c>
      <c r="K1573" s="6">
        <v>407.83</v>
      </c>
      <c r="L1573" s="6">
        <v>506.25</v>
      </c>
      <c r="M1573" s="23">
        <f>Таблица1[[#This Row],[Сумма в ценах продажи]]-Таблица1[[#This Row],[Сумма в ценах закупки]]</f>
        <v>98.420000000000016</v>
      </c>
    </row>
    <row r="1574" spans="1:13" hidden="1" x14ac:dyDescent="0.3">
      <c r="A1574" s="16">
        <v>42926</v>
      </c>
      <c r="B1574" t="s">
        <v>9</v>
      </c>
      <c r="C1574" t="s">
        <v>142</v>
      </c>
      <c r="D1574" t="s">
        <v>134</v>
      </c>
      <c r="E1574" t="s">
        <v>143</v>
      </c>
      <c r="F1574" s="7">
        <v>1005300000</v>
      </c>
      <c r="G1574" t="str">
        <f>VLOOKUP(F1574,'группы товаров'!$A$1:$C$88,2,0)</f>
        <v>Нежные</v>
      </c>
      <c r="H1574" t="str">
        <f>VLOOKUP(Таблица1[[#This Row],[Код товара]],Группа_Товаров,3,0)</f>
        <v>Кремовые</v>
      </c>
      <c r="I1574" t="s">
        <v>8</v>
      </c>
      <c r="J1574">
        <v>7.5</v>
      </c>
      <c r="K1574" s="6">
        <v>407.83</v>
      </c>
      <c r="L1574" s="6">
        <v>515.25</v>
      </c>
      <c r="M1574" s="23">
        <f>Таблица1[[#This Row],[Сумма в ценах продажи]]-Таблица1[[#This Row],[Сумма в ценах закупки]]</f>
        <v>107.42000000000002</v>
      </c>
    </row>
    <row r="1575" spans="1:13" hidden="1" x14ac:dyDescent="0.3">
      <c r="A1575" s="16">
        <v>42926</v>
      </c>
      <c r="B1575" t="s">
        <v>7</v>
      </c>
      <c r="C1575" t="s">
        <v>133</v>
      </c>
      <c r="D1575" t="s">
        <v>134</v>
      </c>
      <c r="E1575" t="s">
        <v>135</v>
      </c>
      <c r="F1575" s="5">
        <v>1005030501</v>
      </c>
      <c r="G1575" t="str">
        <f>VLOOKUP(F1575,'группы товаров'!$A$1:$C$88,2,0)</f>
        <v>Орешек</v>
      </c>
      <c r="H1575" t="str">
        <f>VLOOKUP(Таблица1[[#This Row],[Код товара]],Группа_Товаров,3,0)</f>
        <v>Глазированные</v>
      </c>
      <c r="I1575" t="s">
        <v>8</v>
      </c>
      <c r="J1575">
        <v>8.4</v>
      </c>
      <c r="K1575" s="6">
        <v>841.28770000000009</v>
      </c>
      <c r="L1575" s="6">
        <v>956.928</v>
      </c>
      <c r="M1575" s="23">
        <f>Таблица1[[#This Row],[Сумма в ценах продажи]]-Таблица1[[#This Row],[Сумма в ценах закупки]]</f>
        <v>115.64029999999991</v>
      </c>
    </row>
    <row r="1576" spans="1:13" hidden="1" x14ac:dyDescent="0.3">
      <c r="A1576" s="16">
        <v>42926</v>
      </c>
      <c r="B1576" t="s">
        <v>9</v>
      </c>
      <c r="C1576" t="s">
        <v>142</v>
      </c>
      <c r="D1576" t="s">
        <v>134</v>
      </c>
      <c r="E1576" t="s">
        <v>143</v>
      </c>
      <c r="F1576" s="7">
        <v>5190002</v>
      </c>
      <c r="G1576" t="str">
        <f>VLOOKUP(F1576,'группы товаров'!$A$1:$C$88,2,0)</f>
        <v>Молочный</v>
      </c>
      <c r="H1576" t="str">
        <f>VLOOKUP(Таблица1[[#This Row],[Код товара]],Группа_Товаров,3,0)</f>
        <v>Отливная</v>
      </c>
      <c r="I1576" t="s">
        <v>8</v>
      </c>
      <c r="J1576">
        <v>15</v>
      </c>
      <c r="K1576" s="6">
        <v>906</v>
      </c>
      <c r="L1576" s="6">
        <v>1030.5</v>
      </c>
      <c r="M1576" s="23">
        <f>Таблица1[[#This Row],[Сумма в ценах продажи]]-Таблица1[[#This Row],[Сумма в ценах закупки]]</f>
        <v>124.5</v>
      </c>
    </row>
    <row r="1577" spans="1:13" hidden="1" x14ac:dyDescent="0.3">
      <c r="A1577" s="16">
        <v>42926</v>
      </c>
      <c r="B1577" t="s">
        <v>10</v>
      </c>
      <c r="C1577" t="s">
        <v>162</v>
      </c>
      <c r="D1577" t="s">
        <v>134</v>
      </c>
      <c r="E1577" t="s">
        <v>164</v>
      </c>
      <c r="F1577" s="7">
        <v>1005201100</v>
      </c>
      <c r="G1577" t="str">
        <f>VLOOKUP(F1577,'группы товаров'!$A$1:$C$88,2,0)</f>
        <v xml:space="preserve">крем-орех </v>
      </c>
      <c r="H1577" t="str">
        <f>VLOOKUP(Таблица1[[#This Row],[Код товара]],Группа_Товаров,3,0)</f>
        <v>Вафельные</v>
      </c>
      <c r="I1577" t="s">
        <v>8</v>
      </c>
      <c r="J1577">
        <v>2.64</v>
      </c>
      <c r="K1577" s="6">
        <v>447.62520000000001</v>
      </c>
      <c r="L1577" s="6">
        <v>573.24</v>
      </c>
      <c r="M1577" s="23">
        <f>Таблица1[[#This Row],[Сумма в ценах продажи]]-Таблица1[[#This Row],[Сумма в ценах закупки]]</f>
        <v>125.6148</v>
      </c>
    </row>
    <row r="1578" spans="1:13" hidden="1" x14ac:dyDescent="0.3">
      <c r="A1578" s="16">
        <v>42926</v>
      </c>
      <c r="B1578" t="s">
        <v>9</v>
      </c>
      <c r="C1578" t="s">
        <v>175</v>
      </c>
      <c r="D1578" t="s">
        <v>134</v>
      </c>
      <c r="E1578" t="s">
        <v>176</v>
      </c>
      <c r="F1578" s="8">
        <v>210200</v>
      </c>
      <c r="G1578" t="str">
        <f>VLOOKUP(F1578,'группы товаров'!$A$1:$C$88,2,0)</f>
        <v>Сливки-клубника</v>
      </c>
      <c r="H1578" t="str">
        <f>VLOOKUP(Таблица1[[#This Row],[Код товара]],Группа_Товаров,3,0)</f>
        <v>Отливная</v>
      </c>
      <c r="I1578" t="s">
        <v>8</v>
      </c>
      <c r="J1578">
        <v>4</v>
      </c>
      <c r="K1578" s="6">
        <v>934.8</v>
      </c>
      <c r="L1578" s="6">
        <v>1063.2</v>
      </c>
      <c r="M1578" s="23">
        <f>Таблица1[[#This Row],[Сумма в ценах продажи]]-Таблица1[[#This Row],[Сумма в ценах закупки]]</f>
        <v>128.40000000000009</v>
      </c>
    </row>
    <row r="1579" spans="1:13" hidden="1" x14ac:dyDescent="0.3">
      <c r="A1579" s="16">
        <v>42926</v>
      </c>
      <c r="B1579" t="s">
        <v>9</v>
      </c>
      <c r="C1579" t="s">
        <v>262</v>
      </c>
      <c r="D1579" t="s">
        <v>134</v>
      </c>
      <c r="E1579" t="s">
        <v>263</v>
      </c>
      <c r="F1579" s="7">
        <v>20100</v>
      </c>
      <c r="G1579" t="str">
        <f>VLOOKUP(F1579,'группы товаров'!$A$1:$C$88,2,0)</f>
        <v xml:space="preserve">Карамель дюшес </v>
      </c>
      <c r="H1579" t="str">
        <f>VLOOKUP(Таблица1[[#This Row],[Код товара]],Группа_Товаров,3,0)</f>
        <v>Леденцовая</v>
      </c>
      <c r="I1579" t="s">
        <v>8</v>
      </c>
      <c r="J1579">
        <v>7.5</v>
      </c>
      <c r="K1579" s="6">
        <v>1030.7237</v>
      </c>
      <c r="L1579" s="6">
        <v>1204.2750000000001</v>
      </c>
      <c r="M1579" s="23">
        <f>Таблица1[[#This Row],[Сумма в ценах продажи]]-Таблица1[[#This Row],[Сумма в ценах закупки]]</f>
        <v>173.55130000000008</v>
      </c>
    </row>
    <row r="1580" spans="1:13" hidden="1" x14ac:dyDescent="0.3">
      <c r="A1580" s="16">
        <v>42926</v>
      </c>
      <c r="B1580" t="s">
        <v>7</v>
      </c>
      <c r="C1580" t="s">
        <v>222</v>
      </c>
      <c r="D1580" t="s">
        <v>134</v>
      </c>
      <c r="E1580" t="s">
        <v>223</v>
      </c>
      <c r="F1580" s="7">
        <v>1005030501</v>
      </c>
      <c r="G1580" t="str">
        <f>VLOOKUP(F1580,'группы товаров'!$A$1:$C$88,2,0)</f>
        <v>Орешек</v>
      </c>
      <c r="H1580" t="str">
        <f>VLOOKUP(Таблица1[[#This Row],[Код товара]],Группа_Товаров,3,0)</f>
        <v>Глазированные</v>
      </c>
      <c r="I1580" t="s">
        <v>8</v>
      </c>
      <c r="J1580">
        <v>15</v>
      </c>
      <c r="K1580" s="6">
        <v>1765.4749999999999</v>
      </c>
      <c r="L1580" s="6">
        <v>1976.25</v>
      </c>
      <c r="M1580" s="23">
        <f>Таблица1[[#This Row],[Сумма в ценах продажи]]-Таблица1[[#This Row],[Сумма в ценах закупки]]</f>
        <v>210.77500000000009</v>
      </c>
    </row>
    <row r="1581" spans="1:13" hidden="1" x14ac:dyDescent="0.3">
      <c r="A1581" s="16">
        <v>42926</v>
      </c>
      <c r="B1581" t="s">
        <v>7</v>
      </c>
      <c r="C1581" t="s">
        <v>472</v>
      </c>
      <c r="D1581" t="s">
        <v>147</v>
      </c>
      <c r="E1581" t="s">
        <v>473</v>
      </c>
      <c r="F1581" s="7">
        <v>5162402</v>
      </c>
      <c r="G1581" t="str">
        <f>VLOOKUP(F1581,'группы товаров'!$A$1:$C$88,2,0)</f>
        <v>Лимонно-апельсиновый</v>
      </c>
      <c r="H1581" t="str">
        <f>VLOOKUP(Таблица1[[#This Row],[Код товара]],Группа_Товаров,3,0)</f>
        <v>Отливная</v>
      </c>
      <c r="I1581" t="s">
        <v>8</v>
      </c>
      <c r="J1581">
        <v>4.2</v>
      </c>
      <c r="K1581" s="6">
        <v>410.81040000000002</v>
      </c>
      <c r="L1581" s="6">
        <v>702.24</v>
      </c>
      <c r="M1581" s="23">
        <f>Таблица1[[#This Row],[Сумма в ценах продажи]]-Таблица1[[#This Row],[Сумма в ценах закупки]]</f>
        <v>291.42959999999999</v>
      </c>
    </row>
    <row r="1582" spans="1:13" hidden="1" x14ac:dyDescent="0.3">
      <c r="A1582" s="16">
        <v>42926</v>
      </c>
      <c r="B1582" t="s">
        <v>9</v>
      </c>
      <c r="C1582" t="s">
        <v>270</v>
      </c>
      <c r="D1582" t="s">
        <v>134</v>
      </c>
      <c r="E1582" t="s">
        <v>271</v>
      </c>
      <c r="F1582" s="7">
        <v>1005712305</v>
      </c>
      <c r="G1582" t="str">
        <f>VLOOKUP(F1582,'группы товаров'!$A$1:$C$88,2,0)</f>
        <v>Золотой шедевр</v>
      </c>
      <c r="H1582" t="str">
        <f>VLOOKUP(Таблица1[[#This Row],[Код товара]],Группа_Товаров,3,0)</f>
        <v>Глазированные</v>
      </c>
      <c r="I1582" t="s">
        <v>8</v>
      </c>
      <c r="J1582">
        <v>15</v>
      </c>
      <c r="K1582" s="6">
        <v>712.99</v>
      </c>
      <c r="L1582" s="6">
        <v>1030.5</v>
      </c>
      <c r="M1582" s="23">
        <f>Таблица1[[#This Row],[Сумма в ценах продажи]]-Таблица1[[#This Row],[Сумма в ценах закупки]]</f>
        <v>317.51</v>
      </c>
    </row>
    <row r="1583" spans="1:13" hidden="1" x14ac:dyDescent="0.3">
      <c r="A1583" s="16">
        <v>42926</v>
      </c>
      <c r="B1583" t="s">
        <v>7</v>
      </c>
      <c r="C1583" t="s">
        <v>286</v>
      </c>
      <c r="D1583" t="s">
        <v>156</v>
      </c>
      <c r="E1583" t="s">
        <v>287</v>
      </c>
      <c r="F1583" s="7">
        <v>1005040800</v>
      </c>
      <c r="G1583" t="str">
        <f>VLOOKUP(F1583,'группы товаров'!$A$1:$C$88,2,0)</f>
        <v>Бим-Бом</v>
      </c>
      <c r="H1583" t="str">
        <f>VLOOKUP(Таблица1[[#This Row],[Код товара]],Группа_Товаров,3,0)</f>
        <v>Глазированные</v>
      </c>
      <c r="I1583" t="s">
        <v>8</v>
      </c>
      <c r="J1583">
        <v>18</v>
      </c>
      <c r="K1583" s="6">
        <v>325.82639999999998</v>
      </c>
      <c r="L1583" s="6">
        <v>1215</v>
      </c>
      <c r="M1583" s="23">
        <f>Таблица1[[#This Row],[Сумма в ценах продажи]]-Таблица1[[#This Row],[Сумма в ценах закупки]]</f>
        <v>889.17360000000008</v>
      </c>
    </row>
    <row r="1584" spans="1:13" hidden="1" x14ac:dyDescent="0.3">
      <c r="A1584" s="16">
        <v>42923</v>
      </c>
      <c r="B1584" t="s">
        <v>10</v>
      </c>
      <c r="C1584" t="s">
        <v>165</v>
      </c>
      <c r="D1584" t="s">
        <v>134</v>
      </c>
      <c r="E1584" t="s">
        <v>166</v>
      </c>
      <c r="F1584" s="7">
        <v>1005712005</v>
      </c>
      <c r="G1584" t="str">
        <f>VLOOKUP(F1584,'группы товаров'!$A$1:$C$88,2,0)</f>
        <v>Золотой теленок</v>
      </c>
      <c r="H1584" t="str">
        <f>VLOOKUP(Таблица1[[#This Row],[Код товара]],Группа_Товаров,3,0)</f>
        <v>Глазированные</v>
      </c>
      <c r="I1584" t="s">
        <v>8</v>
      </c>
      <c r="J1584">
        <v>0.22</v>
      </c>
      <c r="K1584" s="6">
        <v>33.364600000000003</v>
      </c>
      <c r="L1584" s="6">
        <v>40.25</v>
      </c>
      <c r="M1584" s="23">
        <f>Таблица1[[#This Row],[Сумма в ценах продажи]]-Таблица1[[#This Row],[Сумма в ценах закупки]]</f>
        <v>6.8853999999999971</v>
      </c>
    </row>
    <row r="1585" spans="1:13" hidden="1" x14ac:dyDescent="0.3">
      <c r="A1585" s="16">
        <v>42923</v>
      </c>
      <c r="B1585" t="s">
        <v>7</v>
      </c>
      <c r="C1585" t="s">
        <v>438</v>
      </c>
      <c r="D1585" t="s">
        <v>156</v>
      </c>
      <c r="E1585" t="s">
        <v>439</v>
      </c>
      <c r="F1585" s="7">
        <v>1005244000</v>
      </c>
      <c r="G1585" t="str">
        <f>VLOOKUP(F1585,'группы товаров'!$A$1:$C$88,2,0)</f>
        <v>Кофейные</v>
      </c>
      <c r="H1585" t="str">
        <f>VLOOKUP(Таблица1[[#This Row],[Код товара]],Группа_Товаров,3,0)</f>
        <v>Кремовые</v>
      </c>
      <c r="I1585" t="s">
        <v>8</v>
      </c>
      <c r="J1585">
        <v>1.3440000000000001</v>
      </c>
      <c r="K1585" s="6">
        <v>145.31440000000001</v>
      </c>
      <c r="L1585" s="6">
        <v>154</v>
      </c>
      <c r="M1585" s="23">
        <f>Таблица1[[#This Row],[Сумма в ценах продажи]]-Таблица1[[#This Row],[Сумма в ценах закупки]]</f>
        <v>8.6855999999999938</v>
      </c>
    </row>
    <row r="1586" spans="1:13" hidden="1" x14ac:dyDescent="0.3">
      <c r="A1586" s="16">
        <v>42923</v>
      </c>
      <c r="B1586" t="s">
        <v>7</v>
      </c>
      <c r="C1586" t="s">
        <v>165</v>
      </c>
      <c r="D1586" t="s">
        <v>134</v>
      </c>
      <c r="E1586" t="s">
        <v>166</v>
      </c>
      <c r="F1586" s="7">
        <v>270300</v>
      </c>
      <c r="G1586" t="str">
        <f>VLOOKUP(F1586,'группы товаров'!$A$1:$C$88,2,0)</f>
        <v xml:space="preserve">Шипучка лимонад </v>
      </c>
      <c r="H1586" t="str">
        <f>VLOOKUP(Таблица1[[#This Row],[Код товара]],Группа_Товаров,3,0)</f>
        <v>Леденцовая</v>
      </c>
      <c r="I1586" t="s">
        <v>8</v>
      </c>
      <c r="J1586">
        <v>3.5</v>
      </c>
      <c r="K1586" s="6">
        <v>374.39850000000001</v>
      </c>
      <c r="L1586" s="6">
        <v>391.3</v>
      </c>
      <c r="M1586" s="23">
        <f>Таблица1[[#This Row],[Сумма в ценах продажи]]-Таблица1[[#This Row],[Сумма в ценах закупки]]</f>
        <v>16.901499999999999</v>
      </c>
    </row>
    <row r="1587" spans="1:13" hidden="1" x14ac:dyDescent="0.3">
      <c r="A1587" s="16">
        <v>42923</v>
      </c>
      <c r="B1587" t="s">
        <v>7</v>
      </c>
      <c r="C1587" t="s">
        <v>256</v>
      </c>
      <c r="D1587" t="s">
        <v>134</v>
      </c>
      <c r="E1587" t="s">
        <v>257</v>
      </c>
      <c r="F1587" s="8">
        <v>1500000401</v>
      </c>
      <c r="G1587" t="str">
        <f>VLOOKUP(F1587,'группы товаров'!$A$1:$C$88,2,0)</f>
        <v>Рулет вишня-крем</v>
      </c>
      <c r="H1587" t="str">
        <f>VLOOKUP(Таблица1[[#This Row],[Код товара]],Группа_Товаров,3,0)</f>
        <v>Бисквиты</v>
      </c>
      <c r="I1587" t="s">
        <v>8</v>
      </c>
      <c r="J1587">
        <v>3.4</v>
      </c>
      <c r="K1587" s="6">
        <v>243.23600000000002</v>
      </c>
      <c r="L1587" s="6">
        <v>271.49</v>
      </c>
      <c r="M1587" s="23">
        <f>Таблица1[[#This Row],[Сумма в ценах продажи]]-Таблица1[[#This Row],[Сумма в ценах закупки]]</f>
        <v>28.253999999999991</v>
      </c>
    </row>
    <row r="1588" spans="1:13" hidden="1" x14ac:dyDescent="0.3">
      <c r="A1588" s="16">
        <v>42923</v>
      </c>
      <c r="B1588" t="s">
        <v>7</v>
      </c>
      <c r="C1588" t="s">
        <v>138</v>
      </c>
      <c r="D1588" t="s">
        <v>134</v>
      </c>
      <c r="E1588" t="s">
        <v>139</v>
      </c>
      <c r="F1588" s="7">
        <v>280500</v>
      </c>
      <c r="G1588" t="str">
        <f>VLOOKUP(F1588,'группы товаров'!$A$1:$C$88,2,0)</f>
        <v>Шипучка микс</v>
      </c>
      <c r="H1588" t="str">
        <f>VLOOKUP(Таблица1[[#This Row],[Код товара]],Группа_Товаров,3,0)</f>
        <v>Леденцовая</v>
      </c>
      <c r="I1588" t="s">
        <v>8</v>
      </c>
      <c r="J1588">
        <v>5</v>
      </c>
      <c r="K1588" s="6">
        <v>389.41550000000001</v>
      </c>
      <c r="L1588" s="6">
        <v>436.5</v>
      </c>
      <c r="M1588" s="23">
        <f>Таблица1[[#This Row],[Сумма в ценах продажи]]-Таблица1[[#This Row],[Сумма в ценах закупки]]</f>
        <v>47.084499999999991</v>
      </c>
    </row>
    <row r="1589" spans="1:13" hidden="1" x14ac:dyDescent="0.3">
      <c r="A1589" s="16">
        <v>42923</v>
      </c>
      <c r="B1589" t="s">
        <v>7</v>
      </c>
      <c r="C1589" t="s">
        <v>185</v>
      </c>
      <c r="D1589" t="s">
        <v>134</v>
      </c>
      <c r="E1589" t="s">
        <v>186</v>
      </c>
      <c r="F1589" s="7">
        <v>190000</v>
      </c>
      <c r="G1589" t="str">
        <f>VLOOKUP(F1589,'группы товаров'!$A$1:$C$88,2,0)</f>
        <v>Капри молоко</v>
      </c>
      <c r="H1589" t="str">
        <f>VLOOKUP(Таблица1[[#This Row],[Код товара]],Группа_Товаров,3,0)</f>
        <v>Отливная</v>
      </c>
      <c r="I1589" t="s">
        <v>8</v>
      </c>
      <c r="J1589">
        <v>5</v>
      </c>
      <c r="K1589" s="6">
        <v>389.41550000000001</v>
      </c>
      <c r="L1589" s="6">
        <v>444.8</v>
      </c>
      <c r="M1589" s="23">
        <f>Таблица1[[#This Row],[Сумма в ценах продажи]]-Таблица1[[#This Row],[Сумма в ценах закупки]]</f>
        <v>55.384500000000003</v>
      </c>
    </row>
    <row r="1590" spans="1:13" hidden="1" x14ac:dyDescent="0.3">
      <c r="A1590" s="16">
        <v>42923</v>
      </c>
      <c r="B1590" t="s">
        <v>9</v>
      </c>
      <c r="C1590" t="s">
        <v>288</v>
      </c>
      <c r="D1590" t="s">
        <v>134</v>
      </c>
      <c r="E1590" t="s">
        <v>289</v>
      </c>
      <c r="F1590" s="7">
        <v>1005040600</v>
      </c>
      <c r="G1590" t="str">
        <f>VLOOKUP(F1590,'группы товаров'!$A$1:$C$88,2,0)</f>
        <v xml:space="preserve">Морская звезда </v>
      </c>
      <c r="H1590" t="str">
        <f>VLOOKUP(Таблица1[[#This Row],[Код товара]],Группа_Товаров,3,0)</f>
        <v>Глазированные</v>
      </c>
      <c r="I1590" t="s">
        <v>8</v>
      </c>
      <c r="J1590">
        <v>8.5</v>
      </c>
      <c r="K1590" s="6">
        <v>421.685</v>
      </c>
      <c r="L1590" s="6">
        <v>479.57</v>
      </c>
      <c r="M1590" s="23">
        <f>Таблица1[[#This Row],[Сумма в ценах продажи]]-Таблица1[[#This Row],[Сумма в ценах закупки]]</f>
        <v>57.884999999999991</v>
      </c>
    </row>
    <row r="1591" spans="1:13" hidden="1" x14ac:dyDescent="0.3">
      <c r="A1591" s="16">
        <v>42923</v>
      </c>
      <c r="B1591" t="s">
        <v>7</v>
      </c>
      <c r="C1591" t="s">
        <v>138</v>
      </c>
      <c r="D1591" t="s">
        <v>134</v>
      </c>
      <c r="E1591" t="s">
        <v>139</v>
      </c>
      <c r="F1591" s="5">
        <v>1005201000</v>
      </c>
      <c r="G1591" t="str">
        <f>VLOOKUP(F1591,'группы товаров'!$A$1:$C$88,2,0)</f>
        <v xml:space="preserve"> крем-шоколад </v>
      </c>
      <c r="H1591" t="str">
        <f>VLOOKUP(Таблица1[[#This Row],[Код товара]],Группа_Товаров,3,0)</f>
        <v>Вафельные</v>
      </c>
      <c r="I1591" t="s">
        <v>8</v>
      </c>
      <c r="J1591">
        <v>2</v>
      </c>
      <c r="K1591" s="6">
        <v>331.54040000000003</v>
      </c>
      <c r="L1591" s="6">
        <v>389.7</v>
      </c>
      <c r="M1591" s="23">
        <f>Таблица1[[#This Row],[Сумма в ценах продажи]]-Таблица1[[#This Row],[Сумма в ценах закупки]]</f>
        <v>58.159599999999955</v>
      </c>
    </row>
    <row r="1592" spans="1:13" hidden="1" x14ac:dyDescent="0.3">
      <c r="A1592" s="16">
        <v>42923</v>
      </c>
      <c r="B1592" t="s">
        <v>10</v>
      </c>
      <c r="C1592" t="s">
        <v>138</v>
      </c>
      <c r="D1592" t="s">
        <v>134</v>
      </c>
      <c r="E1592" t="s">
        <v>139</v>
      </c>
      <c r="F1592" s="5">
        <v>580000</v>
      </c>
      <c r="G1592" t="str">
        <f>VLOOKUP(F1592,'группы товаров'!$A$1:$C$88,2,0)</f>
        <v>Вишня</v>
      </c>
      <c r="H1592" t="str">
        <f>VLOOKUP(Таблица1[[#This Row],[Код товара]],Группа_Товаров,3,0)</f>
        <v>Желейные</v>
      </c>
      <c r="I1592" t="s">
        <v>8</v>
      </c>
      <c r="J1592">
        <v>4</v>
      </c>
      <c r="K1592" s="6">
        <v>297.65280000000001</v>
      </c>
      <c r="L1592" s="6">
        <v>358.8</v>
      </c>
      <c r="M1592" s="23">
        <f>Таблица1[[#This Row],[Сумма в ценах продажи]]-Таблица1[[#This Row],[Сумма в ценах закупки]]</f>
        <v>61.147199999999998</v>
      </c>
    </row>
    <row r="1593" spans="1:13" hidden="1" x14ac:dyDescent="0.3">
      <c r="A1593" s="16">
        <v>42923</v>
      </c>
      <c r="B1593" t="s">
        <v>7</v>
      </c>
      <c r="C1593" t="s">
        <v>244</v>
      </c>
      <c r="D1593" t="s">
        <v>134</v>
      </c>
      <c r="E1593" t="s">
        <v>245</v>
      </c>
      <c r="F1593" s="7">
        <v>1005244000</v>
      </c>
      <c r="G1593" t="str">
        <f>VLOOKUP(F1593,'группы товаров'!$A$1:$C$88,2,0)</f>
        <v>Кофейные</v>
      </c>
      <c r="H1593" t="str">
        <f>VLOOKUP(Таблица1[[#This Row],[Код товара]],Группа_Товаров,3,0)</f>
        <v>Кремовые</v>
      </c>
      <c r="I1593" t="s">
        <v>8</v>
      </c>
      <c r="J1593">
        <v>4.5999999999999996</v>
      </c>
      <c r="K1593" s="6">
        <v>470.86520000000002</v>
      </c>
      <c r="L1593" s="6">
        <v>536.59</v>
      </c>
      <c r="M1593" s="23">
        <f>Таблица1[[#This Row],[Сумма в ценах продажи]]-Таблица1[[#This Row],[Сумма в ценах закупки]]</f>
        <v>65.724800000000016</v>
      </c>
    </row>
    <row r="1594" spans="1:13" hidden="1" x14ac:dyDescent="0.3">
      <c r="A1594" s="16">
        <v>42923</v>
      </c>
      <c r="B1594" t="s">
        <v>7</v>
      </c>
      <c r="C1594" t="s">
        <v>652</v>
      </c>
      <c r="D1594" t="s">
        <v>291</v>
      </c>
      <c r="E1594" t="s">
        <v>653</v>
      </c>
      <c r="F1594" s="5">
        <v>1005201500</v>
      </c>
      <c r="G1594" t="str">
        <f>VLOOKUP(F1594,'группы товаров'!$A$1:$C$88,2,0)</f>
        <v xml:space="preserve">крем-сгущенное молоко </v>
      </c>
      <c r="H1594" t="str">
        <f>VLOOKUP(Таблица1[[#This Row],[Код товара]],Группа_Товаров,3,0)</f>
        <v>Вафельные</v>
      </c>
      <c r="I1594" t="s">
        <v>8</v>
      </c>
      <c r="J1594">
        <v>2</v>
      </c>
      <c r="K1594" s="6">
        <v>330.39080000000001</v>
      </c>
      <c r="L1594" s="6">
        <v>397.1</v>
      </c>
      <c r="M1594" s="23">
        <f>Таблица1[[#This Row],[Сумма в ценах продажи]]-Таблица1[[#This Row],[Сумма в ценах закупки]]</f>
        <v>66.70920000000001</v>
      </c>
    </row>
    <row r="1595" spans="1:13" hidden="1" x14ac:dyDescent="0.3">
      <c r="A1595" s="16">
        <v>42923</v>
      </c>
      <c r="B1595" t="s">
        <v>7</v>
      </c>
      <c r="C1595" t="s">
        <v>199</v>
      </c>
      <c r="D1595" t="s">
        <v>134</v>
      </c>
      <c r="E1595" t="s">
        <v>200</v>
      </c>
      <c r="F1595" s="7">
        <v>1005201000</v>
      </c>
      <c r="G1595" t="str">
        <f>VLOOKUP(F1595,'группы товаров'!$A$1:$C$88,2,0)</f>
        <v xml:space="preserve"> крем-шоколад </v>
      </c>
      <c r="H1595" t="str">
        <f>VLOOKUP(Таблица1[[#This Row],[Код товара]],Группа_Товаров,3,0)</f>
        <v>Вафельные</v>
      </c>
      <c r="I1595" t="s">
        <v>8</v>
      </c>
      <c r="J1595">
        <v>2.2999999999999998</v>
      </c>
      <c r="K1595" s="6">
        <v>540.33690000000001</v>
      </c>
      <c r="L1595" s="6">
        <v>607.31500000000005</v>
      </c>
      <c r="M1595" s="23">
        <f>Таблица1[[#This Row],[Сумма в ценах продажи]]-Таблица1[[#This Row],[Сумма в ценах закупки]]</f>
        <v>66.97810000000004</v>
      </c>
    </row>
    <row r="1596" spans="1:13" hidden="1" x14ac:dyDescent="0.3">
      <c r="A1596" s="16">
        <v>42923</v>
      </c>
      <c r="B1596" t="s">
        <v>9</v>
      </c>
      <c r="C1596" t="s">
        <v>406</v>
      </c>
      <c r="D1596" t="s">
        <v>156</v>
      </c>
      <c r="E1596" t="s">
        <v>407</v>
      </c>
      <c r="F1596" s="5">
        <v>1005712010</v>
      </c>
      <c r="G1596" t="str">
        <f>VLOOKUP(F1596,'группы товаров'!$A$1:$C$88,2,0)</f>
        <v>Сказочный мишка</v>
      </c>
      <c r="H1596" t="str">
        <f>VLOOKUP(Таблица1[[#This Row],[Код товара]],Группа_Товаров,3,0)</f>
        <v>Глазированные</v>
      </c>
      <c r="I1596" t="s">
        <v>8</v>
      </c>
      <c r="J1596">
        <v>4.8</v>
      </c>
      <c r="K1596" s="6">
        <v>509.98080000000004</v>
      </c>
      <c r="L1596" s="6">
        <v>580.79999999999995</v>
      </c>
      <c r="M1596" s="23">
        <f>Таблица1[[#This Row],[Сумма в ценах продажи]]-Таблица1[[#This Row],[Сумма в ценах закупки]]</f>
        <v>70.81919999999991</v>
      </c>
    </row>
    <row r="1597" spans="1:13" hidden="1" x14ac:dyDescent="0.3">
      <c r="A1597" s="16">
        <v>42923</v>
      </c>
      <c r="B1597" t="s">
        <v>17</v>
      </c>
      <c r="C1597" t="s">
        <v>193</v>
      </c>
      <c r="D1597" t="s">
        <v>134</v>
      </c>
      <c r="E1597" t="s">
        <v>194</v>
      </c>
      <c r="F1597" s="5">
        <v>1005040800</v>
      </c>
      <c r="G1597" t="str">
        <f>VLOOKUP(F1597,'группы товаров'!$A$1:$C$88,2,0)</f>
        <v>Бим-Бом</v>
      </c>
      <c r="H1597" t="str">
        <f>VLOOKUP(Таблица1[[#This Row],[Код товара]],Группа_Товаров,3,0)</f>
        <v>Глазированные</v>
      </c>
      <c r="I1597" t="s">
        <v>8</v>
      </c>
      <c r="J1597">
        <v>3</v>
      </c>
      <c r="K1597" s="6">
        <v>192.6456</v>
      </c>
      <c r="L1597" s="6">
        <v>263.94</v>
      </c>
      <c r="M1597" s="23">
        <f>Таблица1[[#This Row],[Сумма в ценах продажи]]-Таблица1[[#This Row],[Сумма в ценах закупки]]</f>
        <v>71.294399999999996</v>
      </c>
    </row>
    <row r="1598" spans="1:13" hidden="1" x14ac:dyDescent="0.3">
      <c r="A1598" s="16">
        <v>42923</v>
      </c>
      <c r="B1598" t="s">
        <v>9</v>
      </c>
      <c r="C1598" t="s">
        <v>195</v>
      </c>
      <c r="D1598" t="s">
        <v>131</v>
      </c>
      <c r="E1598" t="s">
        <v>196</v>
      </c>
      <c r="F1598" s="7">
        <v>5221000</v>
      </c>
      <c r="G1598" t="str">
        <f>VLOOKUP(F1598,'группы товаров'!$A$1:$C$88,2,0)</f>
        <v>Сливочно-творожный</v>
      </c>
      <c r="H1598" t="str">
        <f>VLOOKUP(Таблица1[[#This Row],[Код товара]],Группа_Товаров,3,0)</f>
        <v>Отливная</v>
      </c>
      <c r="I1598" t="s">
        <v>8</v>
      </c>
      <c r="J1598">
        <v>5.5</v>
      </c>
      <c r="K1598" s="6">
        <v>570.77240000000006</v>
      </c>
      <c r="L1598" s="6">
        <v>649.22</v>
      </c>
      <c r="M1598" s="23">
        <f>Таблица1[[#This Row],[Сумма в ценах продажи]]-Таблица1[[#This Row],[Сумма в ценах закупки]]</f>
        <v>78.447599999999966</v>
      </c>
    </row>
    <row r="1599" spans="1:13" hidden="1" x14ac:dyDescent="0.3">
      <c r="A1599" s="16">
        <v>42923</v>
      </c>
      <c r="B1599" t="s">
        <v>10</v>
      </c>
      <c r="C1599" t="s">
        <v>181</v>
      </c>
      <c r="D1599" t="s">
        <v>134</v>
      </c>
      <c r="E1599" t="s">
        <v>182</v>
      </c>
      <c r="F1599" s="5">
        <v>573100</v>
      </c>
      <c r="G1599" t="str">
        <f>VLOOKUP(F1599,'группы товаров'!$A$1:$C$88,2,0)</f>
        <v xml:space="preserve">Пчелка </v>
      </c>
      <c r="H1599" t="str">
        <f>VLOOKUP(Таблица1[[#This Row],[Код товара]],Группа_Товаров,3,0)</f>
        <v>Желейные</v>
      </c>
      <c r="I1599" t="s">
        <v>8</v>
      </c>
      <c r="J1599">
        <v>5</v>
      </c>
      <c r="K1599" s="6">
        <v>467.4</v>
      </c>
      <c r="L1599" s="6">
        <v>547.1</v>
      </c>
      <c r="M1599" s="23">
        <f>Таблица1[[#This Row],[Сумма в ценах продажи]]-Таблица1[[#This Row],[Сумма в ценах закупки]]</f>
        <v>79.700000000000045</v>
      </c>
    </row>
    <row r="1600" spans="1:13" hidden="1" x14ac:dyDescent="0.3">
      <c r="A1600" s="16">
        <v>42923</v>
      </c>
      <c r="B1600" t="s">
        <v>17</v>
      </c>
      <c r="C1600" t="s">
        <v>140</v>
      </c>
      <c r="D1600" t="s">
        <v>134</v>
      </c>
      <c r="E1600" t="s">
        <v>141</v>
      </c>
      <c r="F1600" s="7">
        <v>1005274300</v>
      </c>
      <c r="G1600" t="str">
        <f>VLOOKUP(F1600,'группы товаров'!$A$1:$C$88,2,0)</f>
        <v>Миндальные</v>
      </c>
      <c r="H1600" t="str">
        <f>VLOOKUP(Таблица1[[#This Row],[Код товара]],Группа_Товаров,3,0)</f>
        <v>Кремовые</v>
      </c>
      <c r="I1600" t="s">
        <v>8</v>
      </c>
      <c r="J1600">
        <v>3</v>
      </c>
      <c r="K1600" s="6">
        <v>271.07190000000003</v>
      </c>
      <c r="L1600" s="6">
        <v>362.46</v>
      </c>
      <c r="M1600" s="23">
        <f>Таблица1[[#This Row],[Сумма в ценах продажи]]-Таблица1[[#This Row],[Сумма в ценах закупки]]</f>
        <v>91.388099999999952</v>
      </c>
    </row>
    <row r="1601" spans="1:13" hidden="1" x14ac:dyDescent="0.3">
      <c r="A1601" s="16">
        <v>42923</v>
      </c>
      <c r="B1601" t="s">
        <v>9</v>
      </c>
      <c r="C1601" t="s">
        <v>142</v>
      </c>
      <c r="D1601" t="s">
        <v>134</v>
      </c>
      <c r="E1601" t="s">
        <v>143</v>
      </c>
      <c r="F1601" s="5">
        <v>1005274600</v>
      </c>
      <c r="G1601" t="str">
        <f>VLOOKUP(F1601,'группы товаров'!$A$1:$C$88,2,0)</f>
        <v>Какао со сливками</v>
      </c>
      <c r="H1601" t="str">
        <f>VLOOKUP(Таблица1[[#This Row],[Код товара]],Группа_Товаров,3,0)</f>
        <v>Кремовые</v>
      </c>
      <c r="I1601" t="s">
        <v>8</v>
      </c>
      <c r="J1601">
        <v>3.5</v>
      </c>
      <c r="K1601" s="6">
        <v>684.38510000000008</v>
      </c>
      <c r="L1601" s="6">
        <v>778.43499999999995</v>
      </c>
      <c r="M1601" s="23">
        <f>Таблица1[[#This Row],[Сумма в ценах продажи]]-Таблица1[[#This Row],[Сумма в ценах закупки]]</f>
        <v>94.049899999999866</v>
      </c>
    </row>
    <row r="1602" spans="1:13" hidden="1" x14ac:dyDescent="0.3">
      <c r="A1602" s="16">
        <v>42923</v>
      </c>
      <c r="B1602" t="s">
        <v>9</v>
      </c>
      <c r="C1602" t="s">
        <v>185</v>
      </c>
      <c r="D1602" t="s">
        <v>134</v>
      </c>
      <c r="E1602" t="s">
        <v>186</v>
      </c>
      <c r="F1602" s="7">
        <v>5190002</v>
      </c>
      <c r="G1602" t="str">
        <f>VLOOKUP(F1602,'группы товаров'!$A$1:$C$88,2,0)</f>
        <v>Молочный</v>
      </c>
      <c r="H1602" t="str">
        <f>VLOOKUP(Таблица1[[#This Row],[Код товара]],Группа_Товаров,3,0)</f>
        <v>Отливная</v>
      </c>
      <c r="I1602" t="s">
        <v>8</v>
      </c>
      <c r="J1602">
        <v>4</v>
      </c>
      <c r="K1602" s="6">
        <v>934.8</v>
      </c>
      <c r="L1602" s="6">
        <v>1063.2</v>
      </c>
      <c r="M1602" s="23">
        <f>Таблица1[[#This Row],[Сумма в ценах продажи]]-Таблица1[[#This Row],[Сумма в ценах закупки]]</f>
        <v>128.40000000000009</v>
      </c>
    </row>
    <row r="1603" spans="1:13" hidden="1" x14ac:dyDescent="0.3">
      <c r="A1603" s="16">
        <v>42923</v>
      </c>
      <c r="B1603" t="s">
        <v>9</v>
      </c>
      <c r="C1603" t="s">
        <v>384</v>
      </c>
      <c r="D1603" t="s">
        <v>134</v>
      </c>
      <c r="E1603" t="s">
        <v>385</v>
      </c>
      <c r="F1603" s="7">
        <v>1005050300</v>
      </c>
      <c r="G1603" t="str">
        <f>VLOOKUP(F1603,'группы товаров'!$A$1:$C$88,2,0)</f>
        <v>Золотой шар</v>
      </c>
      <c r="H1603" t="str">
        <f>VLOOKUP(Таблица1[[#This Row],[Код товара]],Группа_Товаров,3,0)</f>
        <v>Помадка</v>
      </c>
      <c r="I1603" t="s">
        <v>8</v>
      </c>
      <c r="J1603">
        <v>5</v>
      </c>
      <c r="K1603" s="6">
        <v>582.71749999999997</v>
      </c>
      <c r="L1603" s="6">
        <v>716.1</v>
      </c>
      <c r="M1603" s="23">
        <f>Таблица1[[#This Row],[Сумма в ценах продажи]]-Таблица1[[#This Row],[Сумма в ценах закупки]]</f>
        <v>133.38250000000005</v>
      </c>
    </row>
    <row r="1604" spans="1:13" hidden="1" x14ac:dyDescent="0.3">
      <c r="A1604" s="16">
        <v>42923</v>
      </c>
      <c r="B1604" t="s">
        <v>16</v>
      </c>
      <c r="C1604" t="s">
        <v>155</v>
      </c>
      <c r="D1604" t="s">
        <v>156</v>
      </c>
      <c r="E1604" t="s">
        <v>157</v>
      </c>
      <c r="F1604" s="7">
        <v>1005052800</v>
      </c>
      <c r="G1604" t="str">
        <f>VLOOKUP(F1604,'группы товаров'!$A$1:$C$88,2,0)</f>
        <v>Желе барбариса</v>
      </c>
      <c r="H1604" t="str">
        <f>VLOOKUP(Таблица1[[#This Row],[Код товара]],Группа_Товаров,3,0)</f>
        <v>Помадка</v>
      </c>
      <c r="I1604" t="s">
        <v>8</v>
      </c>
      <c r="J1604">
        <v>8</v>
      </c>
      <c r="K1604" s="6">
        <v>349.57120000000003</v>
      </c>
      <c r="L1604" s="6">
        <v>490.64</v>
      </c>
      <c r="M1604" s="23">
        <f>Таблица1[[#This Row],[Сумма в ценах продажи]]-Таблица1[[#This Row],[Сумма в ценах закупки]]</f>
        <v>141.06879999999995</v>
      </c>
    </row>
    <row r="1605" spans="1:13" hidden="1" x14ac:dyDescent="0.3">
      <c r="A1605" s="16">
        <v>42923</v>
      </c>
      <c r="B1605" t="s">
        <v>7</v>
      </c>
      <c r="C1605" t="s">
        <v>238</v>
      </c>
      <c r="D1605" t="s">
        <v>208</v>
      </c>
      <c r="E1605" t="s">
        <v>239</v>
      </c>
      <c r="F1605" s="5">
        <v>1005201100</v>
      </c>
      <c r="G1605" t="str">
        <f>VLOOKUP(F1605,'группы товаров'!$A$1:$C$88,2,0)</f>
        <v xml:space="preserve">крем-орех </v>
      </c>
      <c r="H1605" t="str">
        <f>VLOOKUP(Таблица1[[#This Row],[Код товара]],Группа_Товаров,3,0)</f>
        <v>Вафельные</v>
      </c>
      <c r="I1605" t="s">
        <v>8</v>
      </c>
      <c r="J1605">
        <v>4</v>
      </c>
      <c r="K1605" s="6">
        <v>648.61080000000004</v>
      </c>
      <c r="L1605" s="6">
        <v>794.2</v>
      </c>
      <c r="M1605" s="23">
        <f>Таблица1[[#This Row],[Сумма в ценах продажи]]-Таблица1[[#This Row],[Сумма в ценах закупки]]</f>
        <v>145.58920000000001</v>
      </c>
    </row>
    <row r="1606" spans="1:13" hidden="1" x14ac:dyDescent="0.3">
      <c r="A1606" s="16">
        <v>42923</v>
      </c>
      <c r="B1606" t="s">
        <v>16</v>
      </c>
      <c r="C1606" t="s">
        <v>177</v>
      </c>
      <c r="D1606" t="s">
        <v>131</v>
      </c>
      <c r="E1606" t="s">
        <v>178</v>
      </c>
      <c r="F1606" s="7">
        <v>1005244600</v>
      </c>
      <c r="G1606" t="str">
        <f>VLOOKUP(F1606,'группы товаров'!$A$1:$C$88,2,0)</f>
        <v>Кремовые</v>
      </c>
      <c r="H1606" t="str">
        <f>VLOOKUP(Таблица1[[#This Row],[Код товара]],Группа_Товаров,3,0)</f>
        <v>Кремовые</v>
      </c>
      <c r="I1606" t="s">
        <v>8</v>
      </c>
      <c r="J1606">
        <v>8</v>
      </c>
      <c r="K1606" s="6">
        <v>338.5976</v>
      </c>
      <c r="L1606" s="6">
        <v>490.64</v>
      </c>
      <c r="M1606" s="23">
        <f>Таблица1[[#This Row],[Сумма в ценах продажи]]-Таблица1[[#This Row],[Сумма в ценах закупки]]</f>
        <v>152.04239999999999</v>
      </c>
    </row>
    <row r="1607" spans="1:13" hidden="1" x14ac:dyDescent="0.3">
      <c r="A1607" s="16">
        <v>42923</v>
      </c>
      <c r="B1607" t="s">
        <v>7</v>
      </c>
      <c r="C1607" t="s">
        <v>650</v>
      </c>
      <c r="D1607" t="s">
        <v>147</v>
      </c>
      <c r="E1607" t="s">
        <v>651</v>
      </c>
      <c r="F1607" s="7">
        <v>1005244000</v>
      </c>
      <c r="G1607" t="str">
        <f>VLOOKUP(F1607,'группы товаров'!$A$1:$C$88,2,0)</f>
        <v>Кофейные</v>
      </c>
      <c r="H1607" t="str">
        <f>VLOOKUP(Таблица1[[#This Row],[Код товара]],Группа_Товаров,3,0)</f>
        <v>Кремовые</v>
      </c>
      <c r="I1607" t="s">
        <v>8</v>
      </c>
      <c r="J1607">
        <v>12</v>
      </c>
      <c r="K1607" s="6">
        <v>1153.5918000000001</v>
      </c>
      <c r="L1607" s="6">
        <v>1341</v>
      </c>
      <c r="M1607" s="23">
        <f>Таблица1[[#This Row],[Сумма в ценах продажи]]-Таблица1[[#This Row],[Сумма в ценах закупки]]</f>
        <v>187.40819999999985</v>
      </c>
    </row>
    <row r="1608" spans="1:13" hidden="1" x14ac:dyDescent="0.3">
      <c r="A1608" s="16">
        <v>42923</v>
      </c>
      <c r="B1608" t="s">
        <v>7</v>
      </c>
      <c r="C1608" t="s">
        <v>262</v>
      </c>
      <c r="D1608" t="s">
        <v>134</v>
      </c>
      <c r="E1608" t="s">
        <v>263</v>
      </c>
      <c r="F1608" s="7">
        <v>190000</v>
      </c>
      <c r="G1608" t="str">
        <f>VLOOKUP(F1608,'группы товаров'!$A$1:$C$88,2,0)</f>
        <v>Капри молоко</v>
      </c>
      <c r="H1608" t="str">
        <f>VLOOKUP(Таблица1[[#This Row],[Код товара]],Группа_Товаров,3,0)</f>
        <v>Отливная</v>
      </c>
      <c r="I1608" t="s">
        <v>8</v>
      </c>
      <c r="J1608">
        <v>9.6</v>
      </c>
      <c r="K1608" s="6">
        <v>1511.04</v>
      </c>
      <c r="L1608" s="6">
        <v>1718.4</v>
      </c>
      <c r="M1608" s="23">
        <f>Таблица1[[#This Row],[Сумма в ценах продажи]]-Таблица1[[#This Row],[Сумма в ценах закупки]]</f>
        <v>207.36000000000013</v>
      </c>
    </row>
    <row r="1609" spans="1:13" hidden="1" x14ac:dyDescent="0.3">
      <c r="A1609" s="16">
        <v>42923</v>
      </c>
      <c r="B1609" t="s">
        <v>7</v>
      </c>
      <c r="C1609" t="s">
        <v>165</v>
      </c>
      <c r="D1609" t="s">
        <v>134</v>
      </c>
      <c r="E1609" t="s">
        <v>166</v>
      </c>
      <c r="F1609" s="7">
        <v>1005040200</v>
      </c>
      <c r="G1609" t="str">
        <f>VLOOKUP(F1609,'группы товаров'!$A$1:$C$88,2,0)</f>
        <v xml:space="preserve">Южный вечер </v>
      </c>
      <c r="H1609" t="str">
        <f>VLOOKUP(Таблица1[[#This Row],[Код товара]],Группа_Товаров,3,0)</f>
        <v>Глазированные</v>
      </c>
      <c r="I1609" t="s">
        <v>8</v>
      </c>
      <c r="J1609">
        <v>4.6950000000000003</v>
      </c>
      <c r="K1609" s="6">
        <v>1545.2940000000001</v>
      </c>
      <c r="L1609" s="6">
        <v>1757.7</v>
      </c>
      <c r="M1609" s="23">
        <f>Таблица1[[#This Row],[Сумма в ценах продажи]]-Таблица1[[#This Row],[Сумма в ценах закупки]]</f>
        <v>212.40599999999995</v>
      </c>
    </row>
    <row r="1610" spans="1:13" hidden="1" x14ac:dyDescent="0.3">
      <c r="A1610" s="16">
        <v>42923</v>
      </c>
      <c r="B1610" t="s">
        <v>7</v>
      </c>
      <c r="C1610" t="s">
        <v>256</v>
      </c>
      <c r="D1610" t="s">
        <v>134</v>
      </c>
      <c r="E1610" t="s">
        <v>257</v>
      </c>
      <c r="F1610" s="5">
        <v>1005201000</v>
      </c>
      <c r="G1610" t="str">
        <f>VLOOKUP(F1610,'группы товаров'!$A$1:$C$88,2,0)</f>
        <v xml:space="preserve"> крем-шоколад </v>
      </c>
      <c r="H1610" t="str">
        <f>VLOOKUP(Таблица1[[#This Row],[Код товара]],Группа_Товаров,3,0)</f>
        <v>Вафельные</v>
      </c>
      <c r="I1610" t="s">
        <v>8</v>
      </c>
      <c r="J1610">
        <v>8</v>
      </c>
      <c r="K1610" s="6">
        <v>1326.1616000000001</v>
      </c>
      <c r="L1610" s="6">
        <v>1558.8</v>
      </c>
      <c r="M1610" s="23">
        <f>Таблица1[[#This Row],[Сумма в ценах продажи]]-Таблица1[[#This Row],[Сумма в ценах закупки]]</f>
        <v>232.63839999999982</v>
      </c>
    </row>
    <row r="1611" spans="1:13" hidden="1" x14ac:dyDescent="0.3">
      <c r="A1611" s="16">
        <v>42923</v>
      </c>
      <c r="B1611" t="s">
        <v>7</v>
      </c>
      <c r="C1611" t="s">
        <v>201</v>
      </c>
      <c r="D1611" t="s">
        <v>134</v>
      </c>
      <c r="E1611" t="s">
        <v>202</v>
      </c>
      <c r="F1611" s="5">
        <v>1005040200</v>
      </c>
      <c r="G1611" t="str">
        <f>VLOOKUP(F1611,'группы товаров'!$A$1:$C$88,2,0)</f>
        <v xml:space="preserve">Южный вечер </v>
      </c>
      <c r="H1611" t="str">
        <f>VLOOKUP(Таблица1[[#This Row],[Код товара]],Группа_Товаров,3,0)</f>
        <v>Глазированные</v>
      </c>
      <c r="I1611" t="s">
        <v>8</v>
      </c>
      <c r="J1611">
        <v>3</v>
      </c>
      <c r="K1611" s="6">
        <v>0</v>
      </c>
      <c r="L1611" s="6">
        <v>239.55</v>
      </c>
      <c r="M1611" s="23">
        <f>Таблица1[[#This Row],[Сумма в ценах продажи]]-Таблица1[[#This Row],[Сумма в ценах закупки]]</f>
        <v>239.55</v>
      </c>
    </row>
    <row r="1612" spans="1:13" hidden="1" x14ac:dyDescent="0.3">
      <c r="A1612" s="16">
        <v>42922</v>
      </c>
      <c r="B1612" t="s">
        <v>16</v>
      </c>
      <c r="C1612" t="s">
        <v>252</v>
      </c>
      <c r="D1612" t="s">
        <v>134</v>
      </c>
      <c r="E1612" t="s">
        <v>253</v>
      </c>
      <c r="F1612" s="5">
        <v>280500</v>
      </c>
      <c r="G1612" t="str">
        <f>VLOOKUP(F1612,'группы товаров'!$A$1:$C$88,2,0)</f>
        <v>Шипучка микс</v>
      </c>
      <c r="H1612" t="str">
        <f>VLOOKUP(Таблица1[[#This Row],[Код товара]],Группа_Товаров,3,0)</f>
        <v>Леденцовая</v>
      </c>
      <c r="I1612" t="s">
        <v>8</v>
      </c>
      <c r="J1612">
        <v>1</v>
      </c>
      <c r="K1612" s="6">
        <v>78.202700000000007</v>
      </c>
      <c r="L1612" s="6">
        <v>92.45</v>
      </c>
      <c r="M1612" s="23">
        <f>Таблица1[[#This Row],[Сумма в ценах продажи]]-Таблица1[[#This Row],[Сумма в ценах закупки]]</f>
        <v>14.247299999999996</v>
      </c>
    </row>
    <row r="1613" spans="1:13" hidden="1" x14ac:dyDescent="0.3">
      <c r="A1613" s="16">
        <v>42922</v>
      </c>
      <c r="B1613" t="s">
        <v>7</v>
      </c>
      <c r="C1613" t="s">
        <v>246</v>
      </c>
      <c r="D1613" t="s">
        <v>156</v>
      </c>
      <c r="E1613" t="s">
        <v>247</v>
      </c>
      <c r="F1613" s="5">
        <v>1005050300</v>
      </c>
      <c r="G1613" t="str">
        <f>VLOOKUP(F1613,'группы товаров'!$A$1:$C$88,2,0)</f>
        <v>Золотой шар</v>
      </c>
      <c r="H1613" t="str">
        <f>VLOOKUP(Таблица1[[#This Row],[Код товара]],Группа_Товаров,3,0)</f>
        <v>Помадка</v>
      </c>
      <c r="I1613" t="s">
        <v>8</v>
      </c>
      <c r="J1613">
        <v>3.5</v>
      </c>
      <c r="K1613" s="6">
        <v>375.5213</v>
      </c>
      <c r="L1613" s="6">
        <v>398.72</v>
      </c>
      <c r="M1613" s="23">
        <f>Таблица1[[#This Row],[Сумма в ценах продажи]]-Таблица1[[#This Row],[Сумма в ценах закупки]]</f>
        <v>23.198700000000031</v>
      </c>
    </row>
    <row r="1614" spans="1:13" hidden="1" x14ac:dyDescent="0.3">
      <c r="A1614" s="16">
        <v>42922</v>
      </c>
      <c r="B1614" t="s">
        <v>17</v>
      </c>
      <c r="C1614" t="s">
        <v>133</v>
      </c>
      <c r="D1614" t="s">
        <v>134</v>
      </c>
      <c r="E1614" t="s">
        <v>135</v>
      </c>
      <c r="F1614" s="7">
        <v>1005040200</v>
      </c>
      <c r="G1614" t="str">
        <f>VLOOKUP(F1614,'группы товаров'!$A$1:$C$88,2,0)</f>
        <v xml:space="preserve">Южный вечер </v>
      </c>
      <c r="H1614" t="str">
        <f>VLOOKUP(Таблица1[[#This Row],[Код товара]],Группа_Товаров,3,0)</f>
        <v>Глазированные</v>
      </c>
      <c r="I1614" t="s">
        <v>8</v>
      </c>
      <c r="J1614">
        <v>2</v>
      </c>
      <c r="K1614" s="6">
        <v>106.82080000000001</v>
      </c>
      <c r="L1614" s="6">
        <v>131.38</v>
      </c>
      <c r="M1614" s="23">
        <f>Таблица1[[#This Row],[Сумма в ценах продажи]]-Таблица1[[#This Row],[Сумма в ценах закупки]]</f>
        <v>24.55919999999999</v>
      </c>
    </row>
    <row r="1615" spans="1:13" hidden="1" x14ac:dyDescent="0.3">
      <c r="A1615" s="16">
        <v>42922</v>
      </c>
      <c r="B1615" t="s">
        <v>10</v>
      </c>
      <c r="C1615" t="s">
        <v>160</v>
      </c>
      <c r="D1615" t="s">
        <v>134</v>
      </c>
      <c r="E1615" t="s">
        <v>161</v>
      </c>
      <c r="F1615" s="7">
        <v>1005051700</v>
      </c>
      <c r="G1615" t="str">
        <f>VLOOKUP(F1615,'группы товаров'!$A$1:$C$88,2,0)</f>
        <v>Аромат мяты</v>
      </c>
      <c r="H1615" t="str">
        <f>VLOOKUP(Таблица1[[#This Row],[Код товара]],Группа_Товаров,3,0)</f>
        <v>Помадка</v>
      </c>
      <c r="I1615" t="s">
        <v>8</v>
      </c>
      <c r="J1615">
        <v>1</v>
      </c>
      <c r="K1615" s="6">
        <v>66.628</v>
      </c>
      <c r="L1615" s="6">
        <v>94.3</v>
      </c>
      <c r="M1615" s="23">
        <f>Таблица1[[#This Row],[Сумма в ценах продажи]]-Таблица1[[#This Row],[Сумма в ценах закупки]]</f>
        <v>27.671999999999997</v>
      </c>
    </row>
    <row r="1616" spans="1:13" hidden="1" x14ac:dyDescent="0.3">
      <c r="A1616" s="16">
        <v>42922</v>
      </c>
      <c r="B1616" t="s">
        <v>9</v>
      </c>
      <c r="C1616" t="s">
        <v>153</v>
      </c>
      <c r="D1616" t="s">
        <v>134</v>
      </c>
      <c r="E1616" t="s">
        <v>154</v>
      </c>
      <c r="F1616" s="5">
        <v>1005040600</v>
      </c>
      <c r="G1616" t="str">
        <f>VLOOKUP(F1616,'группы товаров'!$A$1:$C$88,2,0)</f>
        <v xml:space="preserve">Морская звезда </v>
      </c>
      <c r="H1616" t="str">
        <f>VLOOKUP(Таблица1[[#This Row],[Код товара]],Группа_Товаров,3,0)</f>
        <v>Глазированные</v>
      </c>
      <c r="I1616" t="s">
        <v>8</v>
      </c>
      <c r="J1616">
        <v>3</v>
      </c>
      <c r="K1616" s="6">
        <v>214.65</v>
      </c>
      <c r="L1616" s="6">
        <v>244.11</v>
      </c>
      <c r="M1616" s="23">
        <f>Таблица1[[#This Row],[Сумма в ценах продажи]]-Таблица1[[#This Row],[Сумма в ценах закупки]]</f>
        <v>29.460000000000008</v>
      </c>
    </row>
    <row r="1617" spans="1:13" hidden="1" x14ac:dyDescent="0.3">
      <c r="A1617" s="16">
        <v>42922</v>
      </c>
      <c r="B1617" t="s">
        <v>10</v>
      </c>
      <c r="C1617" t="s">
        <v>149</v>
      </c>
      <c r="D1617" t="s">
        <v>134</v>
      </c>
      <c r="E1617" t="s">
        <v>150</v>
      </c>
      <c r="F1617" s="5">
        <v>280500</v>
      </c>
      <c r="G1617" t="str">
        <f>VLOOKUP(F1617,'группы товаров'!$A$1:$C$88,2,0)</f>
        <v>Шипучка микс</v>
      </c>
      <c r="H1617" t="str">
        <f>VLOOKUP(Таблица1[[#This Row],[Код товара]],Группа_Товаров,3,0)</f>
        <v>Леденцовая</v>
      </c>
      <c r="I1617" t="s">
        <v>8</v>
      </c>
      <c r="J1617">
        <v>2</v>
      </c>
      <c r="K1617" s="6">
        <v>156.40540000000001</v>
      </c>
      <c r="L1617" s="6">
        <v>188.6</v>
      </c>
      <c r="M1617" s="23">
        <f>Таблица1[[#This Row],[Сумма в ценах продажи]]-Таблица1[[#This Row],[Сумма в ценах закупки]]</f>
        <v>32.19459999999998</v>
      </c>
    </row>
    <row r="1618" spans="1:13" hidden="1" x14ac:dyDescent="0.3">
      <c r="A1618" s="16">
        <v>42922</v>
      </c>
      <c r="B1618" t="s">
        <v>10</v>
      </c>
      <c r="C1618" t="s">
        <v>280</v>
      </c>
      <c r="D1618" t="s">
        <v>134</v>
      </c>
      <c r="E1618" t="s">
        <v>281</v>
      </c>
      <c r="F1618" s="7">
        <v>20000</v>
      </c>
      <c r="G1618" t="str">
        <f>VLOOKUP(F1618,'группы товаров'!$A$1:$C$88,2,0)</f>
        <v>Карамель барбарис</v>
      </c>
      <c r="H1618" t="str">
        <f>VLOOKUP(Таблица1[[#This Row],[Код товара]],Группа_Товаров,3,0)</f>
        <v>Леденцовая</v>
      </c>
      <c r="I1618" t="s">
        <v>8</v>
      </c>
      <c r="J1618">
        <v>3</v>
      </c>
      <c r="K1618" s="6">
        <v>194.58</v>
      </c>
      <c r="L1618" s="6">
        <v>232.29</v>
      </c>
      <c r="M1618" s="23">
        <f>Таблица1[[#This Row],[Сумма в ценах продажи]]-Таблица1[[#This Row],[Сумма в ценах закупки]]</f>
        <v>37.70999999999998</v>
      </c>
    </row>
    <row r="1619" spans="1:13" hidden="1" x14ac:dyDescent="0.3">
      <c r="A1619" s="16">
        <v>42922</v>
      </c>
      <c r="B1619" t="s">
        <v>7</v>
      </c>
      <c r="C1619" t="s">
        <v>153</v>
      </c>
      <c r="D1619" t="s">
        <v>134</v>
      </c>
      <c r="E1619" t="s">
        <v>154</v>
      </c>
      <c r="F1619" s="7">
        <v>1005712005</v>
      </c>
      <c r="G1619" t="str">
        <f>VLOOKUP(F1619,'группы товаров'!$A$1:$C$88,2,0)</f>
        <v>Золотой теленок</v>
      </c>
      <c r="H1619" t="str">
        <f>VLOOKUP(Таблица1[[#This Row],[Код товара]],Группа_Товаров,3,0)</f>
        <v>Глазированные</v>
      </c>
      <c r="I1619" t="s">
        <v>8</v>
      </c>
      <c r="J1619">
        <v>1.65</v>
      </c>
      <c r="K1619" s="6">
        <v>272.51949999999999</v>
      </c>
      <c r="L1619" s="6">
        <v>310.31</v>
      </c>
      <c r="M1619" s="23">
        <f>Таблица1[[#This Row],[Сумма в ценах продажи]]-Таблица1[[#This Row],[Сумма в ценах закупки]]</f>
        <v>37.790500000000009</v>
      </c>
    </row>
    <row r="1620" spans="1:13" hidden="1" x14ac:dyDescent="0.3">
      <c r="A1620" s="16">
        <v>42922</v>
      </c>
      <c r="B1620" t="s">
        <v>7</v>
      </c>
      <c r="C1620" t="s">
        <v>587</v>
      </c>
      <c r="D1620" t="s">
        <v>147</v>
      </c>
      <c r="E1620" t="s">
        <v>588</v>
      </c>
      <c r="F1620" s="7">
        <v>252005</v>
      </c>
      <c r="G1620" t="str">
        <f>VLOOKUP(F1620,'группы товаров'!$A$1:$C$88,2,0)</f>
        <v>Кленовая</v>
      </c>
      <c r="H1620" t="str">
        <f>VLOOKUP(Таблица1[[#This Row],[Код товара]],Группа_Товаров,3,0)</f>
        <v>Леденцовая</v>
      </c>
      <c r="I1620" t="s">
        <v>8</v>
      </c>
      <c r="J1620">
        <v>4</v>
      </c>
      <c r="K1620" s="6">
        <v>351.178</v>
      </c>
      <c r="L1620" s="6">
        <v>394</v>
      </c>
      <c r="M1620" s="23">
        <f>Таблица1[[#This Row],[Сумма в ценах продажи]]-Таблица1[[#This Row],[Сумма в ценах закупки]]</f>
        <v>42.822000000000003</v>
      </c>
    </row>
    <row r="1621" spans="1:13" hidden="1" x14ac:dyDescent="0.3">
      <c r="A1621" s="16">
        <v>42922</v>
      </c>
      <c r="B1621" t="s">
        <v>7</v>
      </c>
      <c r="C1621" t="s">
        <v>256</v>
      </c>
      <c r="D1621" t="s">
        <v>134</v>
      </c>
      <c r="E1621" t="s">
        <v>257</v>
      </c>
      <c r="F1621" s="7">
        <v>15000</v>
      </c>
      <c r="G1621" t="str">
        <f>VLOOKUP(F1621,'группы товаров'!$A$1:$C$88,2,0)</f>
        <v>Цитрусовый коктейль</v>
      </c>
      <c r="H1621" t="str">
        <f>VLOOKUP(Таблица1[[#This Row],[Код товара]],Группа_Товаров,3,0)</f>
        <v>Отливная</v>
      </c>
      <c r="I1621" t="s">
        <v>8</v>
      </c>
      <c r="J1621">
        <v>3.5</v>
      </c>
      <c r="K1621" s="6">
        <v>321.11560000000003</v>
      </c>
      <c r="L1621" s="6">
        <v>365.22500000000002</v>
      </c>
      <c r="M1621" s="23">
        <f>Таблица1[[#This Row],[Сумма в ценах продажи]]-Таблица1[[#This Row],[Сумма в ценах закупки]]</f>
        <v>44.109399999999994</v>
      </c>
    </row>
    <row r="1622" spans="1:13" hidden="1" x14ac:dyDescent="0.3">
      <c r="A1622" s="16">
        <v>42922</v>
      </c>
      <c r="B1622" t="s">
        <v>7</v>
      </c>
      <c r="C1622" t="s">
        <v>179</v>
      </c>
      <c r="D1622" t="s">
        <v>131</v>
      </c>
      <c r="E1622" t="s">
        <v>180</v>
      </c>
      <c r="F1622" s="5">
        <v>280500</v>
      </c>
      <c r="G1622" t="str">
        <f>VLOOKUP(F1622,'группы товаров'!$A$1:$C$88,2,0)</f>
        <v>Шипучка микс</v>
      </c>
      <c r="H1622" t="str">
        <f>VLOOKUP(Таблица1[[#This Row],[Код товара]],Группа_Товаров,3,0)</f>
        <v>Леденцовая</v>
      </c>
      <c r="I1622" t="s">
        <v>8</v>
      </c>
      <c r="J1622">
        <v>5</v>
      </c>
      <c r="K1622" s="6">
        <v>391.0385</v>
      </c>
      <c r="L1622" s="6">
        <v>436.5</v>
      </c>
      <c r="M1622" s="23">
        <f>Таблица1[[#This Row],[Сумма в ценах продажи]]-Таблица1[[#This Row],[Сумма в ценах закупки]]</f>
        <v>45.461500000000001</v>
      </c>
    </row>
    <row r="1623" spans="1:13" hidden="1" x14ac:dyDescent="0.3">
      <c r="A1623" s="16">
        <v>42922</v>
      </c>
      <c r="B1623" t="s">
        <v>7</v>
      </c>
      <c r="C1623" t="s">
        <v>149</v>
      </c>
      <c r="D1623" t="s">
        <v>134</v>
      </c>
      <c r="E1623" t="s">
        <v>150</v>
      </c>
      <c r="F1623" s="7">
        <v>15000</v>
      </c>
      <c r="G1623" t="str">
        <f>VLOOKUP(F1623,'группы товаров'!$A$1:$C$88,2,0)</f>
        <v>Цитрусовый коктейль</v>
      </c>
      <c r="H1623" t="str">
        <f>VLOOKUP(Таблица1[[#This Row],[Код товара]],Группа_Товаров,3,0)</f>
        <v>Отливная</v>
      </c>
      <c r="I1623" t="s">
        <v>8</v>
      </c>
      <c r="J1623">
        <v>2.64</v>
      </c>
      <c r="K1623" s="6">
        <v>400.55280000000005</v>
      </c>
      <c r="L1623" s="6">
        <v>447</v>
      </c>
      <c r="M1623" s="23">
        <f>Таблица1[[#This Row],[Сумма в ценах продажи]]-Таблица1[[#This Row],[Сумма в ценах закупки]]</f>
        <v>46.447199999999953</v>
      </c>
    </row>
    <row r="1624" spans="1:13" hidden="1" x14ac:dyDescent="0.3">
      <c r="A1624" s="16">
        <v>42922</v>
      </c>
      <c r="B1624" t="s">
        <v>7</v>
      </c>
      <c r="C1624" t="s">
        <v>256</v>
      </c>
      <c r="D1624" t="s">
        <v>134</v>
      </c>
      <c r="E1624" t="s">
        <v>257</v>
      </c>
      <c r="F1624" s="7">
        <v>270200</v>
      </c>
      <c r="G1624" t="str">
        <f>VLOOKUP(F1624,'группы товаров'!$A$1:$C$88,2,0)</f>
        <v>Шипучка апельсин</v>
      </c>
      <c r="H1624" t="str">
        <f>VLOOKUP(Таблица1[[#This Row],[Код товара]],Группа_Товаров,3,0)</f>
        <v>Леденцовая</v>
      </c>
      <c r="I1624" t="s">
        <v>8</v>
      </c>
      <c r="J1624">
        <v>5</v>
      </c>
      <c r="K1624" s="6">
        <v>393.09950000000003</v>
      </c>
      <c r="L1624" s="6">
        <v>442</v>
      </c>
      <c r="M1624" s="23">
        <f>Таблица1[[#This Row],[Сумма в ценах продажи]]-Таблица1[[#This Row],[Сумма в ценах закупки]]</f>
        <v>48.900499999999965</v>
      </c>
    </row>
    <row r="1625" spans="1:13" hidden="1" x14ac:dyDescent="0.3">
      <c r="A1625" s="16">
        <v>42922</v>
      </c>
      <c r="B1625" t="s">
        <v>9</v>
      </c>
      <c r="C1625" t="s">
        <v>185</v>
      </c>
      <c r="D1625" t="s">
        <v>134</v>
      </c>
      <c r="E1625" t="s">
        <v>186</v>
      </c>
      <c r="F1625" s="8">
        <v>210100</v>
      </c>
      <c r="G1625" t="str">
        <f>VLOOKUP(F1625,'группы товаров'!$A$1:$C$88,2,0)</f>
        <v>Сливки-малина</v>
      </c>
      <c r="H1625" t="str">
        <f>VLOOKUP(Таблица1[[#This Row],[Код товара]],Группа_Товаров,3,0)</f>
        <v>Отливная</v>
      </c>
      <c r="I1625" t="s">
        <v>8</v>
      </c>
      <c r="J1625">
        <v>4</v>
      </c>
      <c r="K1625" s="6">
        <v>350.238</v>
      </c>
      <c r="L1625" s="6">
        <v>401.6</v>
      </c>
      <c r="M1625" s="23">
        <f>Таблица1[[#This Row],[Сумма в ценах продажи]]-Таблица1[[#This Row],[Сумма в ценах закупки]]</f>
        <v>51.362000000000023</v>
      </c>
    </row>
    <row r="1626" spans="1:13" hidden="1" x14ac:dyDescent="0.3">
      <c r="A1626" s="16">
        <v>42922</v>
      </c>
      <c r="B1626" t="s">
        <v>9</v>
      </c>
      <c r="C1626" t="s">
        <v>246</v>
      </c>
      <c r="D1626" t="s">
        <v>156</v>
      </c>
      <c r="E1626" t="s">
        <v>247</v>
      </c>
      <c r="F1626" s="7">
        <v>1005186100</v>
      </c>
      <c r="G1626" t="str">
        <f>VLOOKUP(F1626,'группы товаров'!$A$1:$C$88,2,0)</f>
        <v xml:space="preserve">Мини  шоколад </v>
      </c>
      <c r="H1626" t="str">
        <f>VLOOKUP(Таблица1[[#This Row],[Код товара]],Группа_Товаров,3,0)</f>
        <v>Вафельные</v>
      </c>
      <c r="I1626" t="s">
        <v>8</v>
      </c>
      <c r="J1626">
        <v>5</v>
      </c>
      <c r="K1626" s="6">
        <v>395.9</v>
      </c>
      <c r="L1626" s="6">
        <v>450.25</v>
      </c>
      <c r="M1626" s="23">
        <f>Таблица1[[#This Row],[Сумма в ценах продажи]]-Таблица1[[#This Row],[Сумма в ценах закупки]]</f>
        <v>54.350000000000023</v>
      </c>
    </row>
    <row r="1627" spans="1:13" hidden="1" x14ac:dyDescent="0.3">
      <c r="A1627" s="16">
        <v>42922</v>
      </c>
      <c r="B1627" t="s">
        <v>7</v>
      </c>
      <c r="C1627" t="s">
        <v>507</v>
      </c>
      <c r="D1627" t="s">
        <v>147</v>
      </c>
      <c r="E1627" t="s">
        <v>508</v>
      </c>
      <c r="F1627" s="5">
        <v>190000</v>
      </c>
      <c r="G1627" t="str">
        <f>VLOOKUP(F1627,'группы товаров'!$A$1:$C$88,2,0)</f>
        <v>Капри молоко</v>
      </c>
      <c r="H1627" t="str">
        <f>VLOOKUP(Таблица1[[#This Row],[Код товара]],Группа_Товаров,3,0)</f>
        <v>Отливная</v>
      </c>
      <c r="I1627" t="s">
        <v>8</v>
      </c>
      <c r="J1627">
        <v>5</v>
      </c>
      <c r="K1627" s="6">
        <v>389.8365</v>
      </c>
      <c r="L1627" s="6">
        <v>444.8</v>
      </c>
      <c r="M1627" s="23">
        <f>Таблица1[[#This Row],[Сумма в ценах продажи]]-Таблица1[[#This Row],[Сумма в ценах закупки]]</f>
        <v>54.96350000000001</v>
      </c>
    </row>
    <row r="1628" spans="1:13" hidden="1" x14ac:dyDescent="0.3">
      <c r="A1628" s="16">
        <v>42922</v>
      </c>
      <c r="B1628" t="s">
        <v>9</v>
      </c>
      <c r="C1628" t="s">
        <v>282</v>
      </c>
      <c r="D1628" t="s">
        <v>134</v>
      </c>
      <c r="E1628" t="s">
        <v>283</v>
      </c>
      <c r="F1628" s="5">
        <v>1005050300</v>
      </c>
      <c r="G1628" t="str">
        <f>VLOOKUP(F1628,'группы товаров'!$A$1:$C$88,2,0)</f>
        <v>Золотой шар</v>
      </c>
      <c r="H1628" t="str">
        <f>VLOOKUP(Таблица1[[#This Row],[Код товара]],Группа_Товаров,3,0)</f>
        <v>Помадка</v>
      </c>
      <c r="I1628" t="s">
        <v>8</v>
      </c>
      <c r="J1628">
        <v>7</v>
      </c>
      <c r="K1628" s="6">
        <v>740.62729999999999</v>
      </c>
      <c r="L1628" s="6">
        <v>797.44</v>
      </c>
      <c r="M1628" s="23">
        <f>Таблица1[[#This Row],[Сумма в ценах продажи]]-Таблица1[[#This Row],[Сумма в ценах закупки]]</f>
        <v>56.812700000000063</v>
      </c>
    </row>
    <row r="1629" spans="1:13" hidden="1" x14ac:dyDescent="0.3">
      <c r="A1629" s="16">
        <v>42922</v>
      </c>
      <c r="B1629" t="s">
        <v>9</v>
      </c>
      <c r="C1629" t="s">
        <v>248</v>
      </c>
      <c r="D1629" t="s">
        <v>156</v>
      </c>
      <c r="E1629" t="s">
        <v>249</v>
      </c>
      <c r="F1629" s="5">
        <v>1005050300</v>
      </c>
      <c r="G1629" t="str">
        <f>VLOOKUP(F1629,'группы товаров'!$A$1:$C$88,2,0)</f>
        <v>Золотой шар</v>
      </c>
      <c r="H1629" t="str">
        <f>VLOOKUP(Таблица1[[#This Row],[Код товара]],Группа_Товаров,3,0)</f>
        <v>Помадка</v>
      </c>
      <c r="I1629" t="s">
        <v>8</v>
      </c>
      <c r="J1629">
        <v>7</v>
      </c>
      <c r="K1629" s="6">
        <v>740.62729999999999</v>
      </c>
      <c r="L1629" s="6">
        <v>797.44</v>
      </c>
      <c r="M1629" s="23">
        <f>Таблица1[[#This Row],[Сумма в ценах продажи]]-Таблица1[[#This Row],[Сумма в ценах закупки]]</f>
        <v>56.812700000000063</v>
      </c>
    </row>
    <row r="1630" spans="1:13" hidden="1" x14ac:dyDescent="0.3">
      <c r="A1630" s="16">
        <v>42922</v>
      </c>
      <c r="B1630" t="s">
        <v>7</v>
      </c>
      <c r="C1630" t="s">
        <v>144</v>
      </c>
      <c r="D1630" t="s">
        <v>134</v>
      </c>
      <c r="E1630" t="s">
        <v>145</v>
      </c>
      <c r="F1630" s="5">
        <v>1005712005</v>
      </c>
      <c r="G1630" t="str">
        <f>VLOOKUP(F1630,'группы товаров'!$A$1:$C$88,2,0)</f>
        <v>Золотой теленок</v>
      </c>
      <c r="H1630" t="str">
        <f>VLOOKUP(Таблица1[[#This Row],[Код товара]],Группа_Товаров,3,0)</f>
        <v>Глазированные</v>
      </c>
      <c r="I1630" t="s">
        <v>8</v>
      </c>
      <c r="J1630">
        <v>4.8</v>
      </c>
      <c r="K1630" s="6">
        <v>506.25840000000005</v>
      </c>
      <c r="L1630" s="6">
        <v>580.79999999999995</v>
      </c>
      <c r="M1630" s="23">
        <f>Таблица1[[#This Row],[Сумма в ценах продажи]]-Таблица1[[#This Row],[Сумма в ценах закупки]]</f>
        <v>74.541599999999903</v>
      </c>
    </row>
    <row r="1631" spans="1:13" hidden="1" x14ac:dyDescent="0.3">
      <c r="A1631" s="16">
        <v>42922</v>
      </c>
      <c r="B1631" t="s">
        <v>7</v>
      </c>
      <c r="C1631" t="s">
        <v>320</v>
      </c>
      <c r="D1631" t="s">
        <v>147</v>
      </c>
      <c r="E1631" t="s">
        <v>321</v>
      </c>
      <c r="F1631" s="7">
        <v>1005040200</v>
      </c>
      <c r="G1631" t="str">
        <f>VLOOKUP(F1631,'группы товаров'!$A$1:$C$88,2,0)</f>
        <v xml:space="preserve">Южный вечер </v>
      </c>
      <c r="H1631" t="str">
        <f>VLOOKUP(Таблица1[[#This Row],[Код товара]],Группа_Товаров,3,0)</f>
        <v>Глазированные</v>
      </c>
      <c r="I1631" t="s">
        <v>8</v>
      </c>
      <c r="J1631">
        <v>4.5</v>
      </c>
      <c r="K1631" s="6">
        <v>620.32320000000004</v>
      </c>
      <c r="L1631" s="6">
        <v>706.86</v>
      </c>
      <c r="M1631" s="23">
        <f>Таблица1[[#This Row],[Сумма в ценах продажи]]-Таблица1[[#This Row],[Сумма в ценах закупки]]</f>
        <v>86.536799999999971</v>
      </c>
    </row>
    <row r="1632" spans="1:13" hidden="1" x14ac:dyDescent="0.3">
      <c r="A1632" s="16">
        <v>42922</v>
      </c>
      <c r="B1632" t="s">
        <v>7</v>
      </c>
      <c r="C1632" t="s">
        <v>238</v>
      </c>
      <c r="D1632" t="s">
        <v>208</v>
      </c>
      <c r="E1632" t="s">
        <v>239</v>
      </c>
      <c r="F1632" s="7">
        <v>1005053500</v>
      </c>
      <c r="G1632" t="str">
        <f>VLOOKUP(F1632,'группы товаров'!$A$1:$C$88,2,0)</f>
        <v>Тоффи в помаде</v>
      </c>
      <c r="H1632" t="str">
        <f>VLOOKUP(Таблица1[[#This Row],[Код товара]],Группа_Товаров,3,0)</f>
        <v>Помадка</v>
      </c>
      <c r="I1632" t="s">
        <v>8</v>
      </c>
      <c r="J1632">
        <v>5</v>
      </c>
      <c r="K1632" s="6">
        <v>608.745</v>
      </c>
      <c r="L1632" s="6">
        <v>702.75</v>
      </c>
      <c r="M1632" s="23">
        <f>Таблица1[[#This Row],[Сумма в ценах продажи]]-Таблица1[[#This Row],[Сумма в ценах закупки]]</f>
        <v>94.004999999999995</v>
      </c>
    </row>
    <row r="1633" spans="1:13" hidden="1" x14ac:dyDescent="0.3">
      <c r="A1633" s="16">
        <v>42922</v>
      </c>
      <c r="B1633" t="s">
        <v>7</v>
      </c>
      <c r="C1633" t="s">
        <v>290</v>
      </c>
      <c r="D1633" t="s">
        <v>291</v>
      </c>
      <c r="E1633" t="s">
        <v>292</v>
      </c>
      <c r="F1633" s="7">
        <v>30000</v>
      </c>
      <c r="G1633" t="str">
        <f>VLOOKUP(F1633,'группы товаров'!$A$1:$C$88,2,0)</f>
        <v>Цитрусовая карамель</v>
      </c>
      <c r="H1633" t="str">
        <f>VLOOKUP(Таблица1[[#This Row],[Код товара]],Группа_Товаров,3,0)</f>
        <v>Леденцовая</v>
      </c>
      <c r="I1633" t="s">
        <v>8</v>
      </c>
      <c r="J1633">
        <v>4</v>
      </c>
      <c r="K1633" s="6">
        <v>820.94800000000009</v>
      </c>
      <c r="L1633" s="6">
        <v>916</v>
      </c>
      <c r="M1633" s="23">
        <f>Таблица1[[#This Row],[Сумма в ценах продажи]]-Таблица1[[#This Row],[Сумма в ценах закупки]]</f>
        <v>95.051999999999907</v>
      </c>
    </row>
    <row r="1634" spans="1:13" hidden="1" x14ac:dyDescent="0.3">
      <c r="A1634" s="16">
        <v>42922</v>
      </c>
      <c r="B1634" t="s">
        <v>10</v>
      </c>
      <c r="C1634" t="s">
        <v>165</v>
      </c>
      <c r="D1634" t="s">
        <v>134</v>
      </c>
      <c r="E1634" t="s">
        <v>166</v>
      </c>
      <c r="F1634" s="5">
        <v>573100</v>
      </c>
      <c r="G1634" t="str">
        <f>VLOOKUP(F1634,'группы товаров'!$A$1:$C$88,2,0)</f>
        <v xml:space="preserve">Пчелка </v>
      </c>
      <c r="H1634" t="str">
        <f>VLOOKUP(Таблица1[[#This Row],[Код товара]],Группа_Товаров,3,0)</f>
        <v>Желейные</v>
      </c>
      <c r="I1634" t="s">
        <v>8</v>
      </c>
      <c r="J1634">
        <v>5</v>
      </c>
      <c r="K1634" s="6">
        <v>467.4</v>
      </c>
      <c r="L1634" s="6">
        <v>563.5</v>
      </c>
      <c r="M1634" s="23">
        <f>Таблица1[[#This Row],[Сумма в ценах продажи]]-Таблица1[[#This Row],[Сумма в ценах закупки]]</f>
        <v>96.100000000000023</v>
      </c>
    </row>
    <row r="1635" spans="1:13" hidden="1" x14ac:dyDescent="0.3">
      <c r="A1635" s="16">
        <v>42922</v>
      </c>
      <c r="B1635" t="s">
        <v>7</v>
      </c>
      <c r="C1635" t="s">
        <v>303</v>
      </c>
      <c r="D1635" t="s">
        <v>208</v>
      </c>
      <c r="E1635" t="s">
        <v>304</v>
      </c>
      <c r="F1635" s="7">
        <v>190000</v>
      </c>
      <c r="G1635" t="str">
        <f>VLOOKUP(F1635,'группы товаров'!$A$1:$C$88,2,0)</f>
        <v>Капри молоко</v>
      </c>
      <c r="H1635" t="str">
        <f>VLOOKUP(Таблица1[[#This Row],[Код товара]],Группа_Товаров,3,0)</f>
        <v>Отливная</v>
      </c>
      <c r="I1635" t="s">
        <v>8</v>
      </c>
      <c r="J1635">
        <v>7</v>
      </c>
      <c r="K1635" s="6">
        <v>642.53210000000001</v>
      </c>
      <c r="L1635" s="6">
        <v>744.24</v>
      </c>
      <c r="M1635" s="23">
        <f>Таблица1[[#This Row],[Сумма в ценах продажи]]-Таблица1[[#This Row],[Сумма в ценах закупки]]</f>
        <v>101.7079</v>
      </c>
    </row>
    <row r="1636" spans="1:13" hidden="1" x14ac:dyDescent="0.3">
      <c r="A1636" s="16">
        <v>42922</v>
      </c>
      <c r="B1636" t="s">
        <v>17</v>
      </c>
      <c r="C1636" t="s">
        <v>165</v>
      </c>
      <c r="D1636" t="s">
        <v>134</v>
      </c>
      <c r="E1636" t="s">
        <v>166</v>
      </c>
      <c r="F1636" s="7">
        <v>1005712010</v>
      </c>
      <c r="G1636" t="str">
        <f>VLOOKUP(F1636,'группы товаров'!$A$1:$C$88,2,0)</f>
        <v>Сказочный мишка</v>
      </c>
      <c r="H1636" t="str">
        <f>VLOOKUP(Таблица1[[#This Row],[Код товара]],Группа_Товаров,3,0)</f>
        <v>Глазированные</v>
      </c>
      <c r="I1636" t="s">
        <v>8</v>
      </c>
      <c r="J1636">
        <v>5</v>
      </c>
      <c r="K1636" s="6">
        <v>372.46200000000005</v>
      </c>
      <c r="L1636" s="6">
        <v>480.95</v>
      </c>
      <c r="M1636" s="23">
        <f>Таблица1[[#This Row],[Сумма в ценах продажи]]-Таблица1[[#This Row],[Сумма в ценах закупки]]</f>
        <v>108.48799999999994</v>
      </c>
    </row>
    <row r="1637" spans="1:13" hidden="1" x14ac:dyDescent="0.3">
      <c r="A1637" s="16">
        <v>42922</v>
      </c>
      <c r="B1637" t="s">
        <v>7</v>
      </c>
      <c r="C1637" t="s">
        <v>177</v>
      </c>
      <c r="D1637" t="s">
        <v>131</v>
      </c>
      <c r="E1637" t="s">
        <v>178</v>
      </c>
      <c r="F1637" s="7">
        <v>1005050000</v>
      </c>
      <c r="G1637" t="str">
        <f>VLOOKUP(F1637,'группы товаров'!$A$1:$C$88,2,0)</f>
        <v>Золотой орех</v>
      </c>
      <c r="H1637" t="str">
        <f>VLOOKUP(Таблица1[[#This Row],[Код товара]],Группа_Товаров,3,0)</f>
        <v>Помадка</v>
      </c>
      <c r="I1637" t="s">
        <v>8</v>
      </c>
      <c r="J1637">
        <v>5</v>
      </c>
      <c r="K1637" s="6">
        <v>582.71749999999997</v>
      </c>
      <c r="L1637" s="6">
        <v>716.1</v>
      </c>
      <c r="M1637" s="23">
        <f>Таблица1[[#This Row],[Сумма в ценах продажи]]-Таблица1[[#This Row],[Сумма в ценах закупки]]</f>
        <v>133.38250000000005</v>
      </c>
    </row>
    <row r="1638" spans="1:13" hidden="1" x14ac:dyDescent="0.3">
      <c r="A1638" s="16">
        <v>42922</v>
      </c>
      <c r="B1638" t="s">
        <v>9</v>
      </c>
      <c r="C1638" t="s">
        <v>264</v>
      </c>
      <c r="D1638" t="s">
        <v>134</v>
      </c>
      <c r="E1638" t="s">
        <v>265</v>
      </c>
      <c r="F1638" s="8">
        <v>1500001200</v>
      </c>
      <c r="G1638" t="str">
        <f>VLOOKUP(F1638,'группы товаров'!$A$1:$C$88,2,0)</f>
        <v>Рулет клубника-крем</v>
      </c>
      <c r="H1638" t="str">
        <f>VLOOKUP(Таблица1[[#This Row],[Код товара]],Группа_Товаров,3,0)</f>
        <v>Бисквиты</v>
      </c>
      <c r="I1638" t="s">
        <v>8</v>
      </c>
      <c r="J1638">
        <v>4</v>
      </c>
      <c r="K1638" s="6">
        <v>1316</v>
      </c>
      <c r="L1638" s="6">
        <v>1497.2</v>
      </c>
      <c r="M1638" s="23">
        <f>Таблица1[[#This Row],[Сумма в ценах продажи]]-Таблица1[[#This Row],[Сумма в ценах закупки]]</f>
        <v>181.20000000000005</v>
      </c>
    </row>
    <row r="1639" spans="1:13" hidden="1" x14ac:dyDescent="0.3">
      <c r="A1639" s="16">
        <v>42922</v>
      </c>
      <c r="B1639" t="s">
        <v>7</v>
      </c>
      <c r="C1639" t="s">
        <v>648</v>
      </c>
      <c r="D1639" t="s">
        <v>147</v>
      </c>
      <c r="E1639" t="s">
        <v>649</v>
      </c>
      <c r="F1639" s="7">
        <v>1005274600</v>
      </c>
      <c r="G1639" t="str">
        <f>VLOOKUP(F1639,'группы товаров'!$A$1:$C$88,2,0)</f>
        <v>Какао со сливками</v>
      </c>
      <c r="H1639" t="str">
        <f>VLOOKUP(Таблица1[[#This Row],[Код товара]],Группа_Товаров,3,0)</f>
        <v>Кремовые</v>
      </c>
      <c r="I1639" t="s">
        <v>8</v>
      </c>
      <c r="J1639">
        <v>32</v>
      </c>
      <c r="K1639" s="6">
        <v>1548.3744000000002</v>
      </c>
      <c r="L1639" s="6">
        <v>1944</v>
      </c>
      <c r="M1639" s="23">
        <f>Таблица1[[#This Row],[Сумма в ценах продажи]]-Таблица1[[#This Row],[Сумма в ценах закупки]]</f>
        <v>395.62559999999985</v>
      </c>
    </row>
    <row r="1640" spans="1:13" hidden="1" x14ac:dyDescent="0.3">
      <c r="A1640" s="16">
        <v>42921</v>
      </c>
      <c r="B1640" t="s">
        <v>7</v>
      </c>
      <c r="C1640" t="s">
        <v>193</v>
      </c>
      <c r="D1640" t="s">
        <v>134</v>
      </c>
      <c r="E1640" t="s">
        <v>194</v>
      </c>
      <c r="F1640" s="5">
        <v>1005050100</v>
      </c>
      <c r="G1640" t="str">
        <f>VLOOKUP(F1640,'группы товаров'!$A$1:$C$88,2,0)</f>
        <v>Золотой  крем-брюле</v>
      </c>
      <c r="H1640" t="str">
        <f>VLOOKUP(Таблица1[[#This Row],[Код товара]],Группа_Товаров,3,0)</f>
        <v>Помадка</v>
      </c>
      <c r="I1640" t="s">
        <v>8</v>
      </c>
      <c r="J1640">
        <v>3.5</v>
      </c>
      <c r="K1640" s="6">
        <v>388.31310000000002</v>
      </c>
      <c r="L1640" s="6">
        <v>398.72</v>
      </c>
      <c r="M1640" s="23">
        <f>Таблица1[[#This Row],[Сумма в ценах продажи]]-Таблица1[[#This Row],[Сумма в ценах закупки]]</f>
        <v>10.406900000000007</v>
      </c>
    </row>
    <row r="1641" spans="1:13" hidden="1" x14ac:dyDescent="0.3">
      <c r="A1641" s="16">
        <v>42921</v>
      </c>
      <c r="B1641" t="s">
        <v>7</v>
      </c>
      <c r="C1641" t="s">
        <v>203</v>
      </c>
      <c r="D1641" t="s">
        <v>134</v>
      </c>
      <c r="E1641" t="s">
        <v>204</v>
      </c>
      <c r="F1641" s="7">
        <v>1005050400</v>
      </c>
      <c r="G1641" t="str">
        <f>VLOOKUP(F1641,'группы товаров'!$A$1:$C$88,2,0)</f>
        <v>Золотой кокос</v>
      </c>
      <c r="H1641" t="str">
        <f>VLOOKUP(Таблица1[[#This Row],[Код товара]],Группа_Товаров,3,0)</f>
        <v>Помадка</v>
      </c>
      <c r="I1641" t="s">
        <v>8</v>
      </c>
      <c r="J1641">
        <v>2.4</v>
      </c>
      <c r="K1641" s="6">
        <v>224.352</v>
      </c>
      <c r="L1641" s="6">
        <v>255.16800000000001</v>
      </c>
      <c r="M1641" s="23">
        <f>Таблица1[[#This Row],[Сумма в ценах продажи]]-Таблица1[[#This Row],[Сумма в ценах закупки]]</f>
        <v>30.816000000000003</v>
      </c>
    </row>
    <row r="1642" spans="1:13" hidden="1" x14ac:dyDescent="0.3">
      <c r="A1642" s="16">
        <v>42921</v>
      </c>
      <c r="B1642" t="s">
        <v>7</v>
      </c>
      <c r="C1642" t="s">
        <v>288</v>
      </c>
      <c r="D1642" t="s">
        <v>134</v>
      </c>
      <c r="E1642" t="s">
        <v>289</v>
      </c>
      <c r="F1642" s="7">
        <v>1005212000</v>
      </c>
      <c r="G1642" t="str">
        <f>VLOOKUP(F1642,'группы товаров'!$A$1:$C$88,2,0)</f>
        <v xml:space="preserve">Знаки Зодиака </v>
      </c>
      <c r="H1642" t="str">
        <f>VLOOKUP(Таблица1[[#This Row],[Код товара]],Группа_Товаров,3,0)</f>
        <v>Вафельные</v>
      </c>
      <c r="I1642" t="s">
        <v>8</v>
      </c>
      <c r="J1642">
        <v>5.7</v>
      </c>
      <c r="K1642" s="6">
        <v>255.58800000000002</v>
      </c>
      <c r="L1642" s="6">
        <v>290.64300000000003</v>
      </c>
      <c r="M1642" s="23">
        <f>Таблица1[[#This Row],[Сумма в ценах продажи]]-Таблица1[[#This Row],[Сумма в ценах закупки]]</f>
        <v>35.055000000000007</v>
      </c>
    </row>
    <row r="1643" spans="1:13" hidden="1" x14ac:dyDescent="0.3">
      <c r="A1643" s="16">
        <v>42921</v>
      </c>
      <c r="B1643" t="s">
        <v>7</v>
      </c>
      <c r="C1643" t="s">
        <v>195</v>
      </c>
      <c r="D1643" t="s">
        <v>131</v>
      </c>
      <c r="E1643" t="s">
        <v>196</v>
      </c>
      <c r="F1643" s="7">
        <v>1005052800</v>
      </c>
      <c r="G1643" t="str">
        <f>VLOOKUP(F1643,'группы товаров'!$A$1:$C$88,2,0)</f>
        <v>Желе барбариса</v>
      </c>
      <c r="H1643" t="str">
        <f>VLOOKUP(Таблица1[[#This Row],[Код товара]],Группа_Товаров,3,0)</f>
        <v>Помадка</v>
      </c>
      <c r="I1643" t="s">
        <v>8</v>
      </c>
      <c r="J1643">
        <v>3.2</v>
      </c>
      <c r="K1643" s="6">
        <v>264.53200000000004</v>
      </c>
      <c r="L1643" s="6">
        <v>303.60000000000002</v>
      </c>
      <c r="M1643" s="23">
        <f>Таблица1[[#This Row],[Сумма в ценах продажи]]-Таблица1[[#This Row],[Сумма в ценах закупки]]</f>
        <v>39.067999999999984</v>
      </c>
    </row>
    <row r="1644" spans="1:13" hidden="1" x14ac:dyDescent="0.3">
      <c r="A1644" s="16">
        <v>42921</v>
      </c>
      <c r="B1644" t="s">
        <v>7</v>
      </c>
      <c r="C1644" t="s">
        <v>133</v>
      </c>
      <c r="D1644" t="s">
        <v>134</v>
      </c>
      <c r="E1644" t="s">
        <v>135</v>
      </c>
      <c r="F1644" s="5">
        <v>1005053500</v>
      </c>
      <c r="G1644" t="str">
        <f>VLOOKUP(F1644,'группы товаров'!$A$1:$C$88,2,0)</f>
        <v>Тоффи в помаде</v>
      </c>
      <c r="H1644" t="str">
        <f>VLOOKUP(Таблица1[[#This Row],[Код товара]],Группа_Товаров,3,0)</f>
        <v>Помадка</v>
      </c>
      <c r="I1644" t="s">
        <v>8</v>
      </c>
      <c r="J1644">
        <v>3.5</v>
      </c>
      <c r="K1644" s="6">
        <v>352.04610000000002</v>
      </c>
      <c r="L1644" s="6">
        <v>391.3</v>
      </c>
      <c r="M1644" s="23">
        <f>Таблица1[[#This Row],[Сумма в ценах продажи]]-Таблица1[[#This Row],[Сумма в ценах закупки]]</f>
        <v>39.253899999999987</v>
      </c>
    </row>
    <row r="1645" spans="1:13" hidden="1" x14ac:dyDescent="0.3">
      <c r="A1645" s="16">
        <v>42921</v>
      </c>
      <c r="B1645" t="s">
        <v>17</v>
      </c>
      <c r="C1645" t="s">
        <v>646</v>
      </c>
      <c r="D1645" t="s">
        <v>147</v>
      </c>
      <c r="E1645" t="s">
        <v>647</v>
      </c>
      <c r="F1645" s="5">
        <v>1005712005</v>
      </c>
      <c r="G1645" t="str">
        <f>VLOOKUP(F1645,'группы товаров'!$A$1:$C$88,2,0)</f>
        <v>Золотой теленок</v>
      </c>
      <c r="H1645" t="str">
        <f>VLOOKUP(Таблица1[[#This Row],[Код товара]],Группа_Товаров,3,0)</f>
        <v>Глазированные</v>
      </c>
      <c r="I1645" t="s">
        <v>8</v>
      </c>
      <c r="J1645">
        <v>1.2</v>
      </c>
      <c r="K1645" s="6">
        <v>110.73060000000001</v>
      </c>
      <c r="L1645" s="6">
        <v>156.96</v>
      </c>
      <c r="M1645" s="23">
        <f>Таблица1[[#This Row],[Сумма в ценах продажи]]-Таблица1[[#This Row],[Сумма в ценах закупки]]</f>
        <v>46.229399999999998</v>
      </c>
    </row>
    <row r="1646" spans="1:13" hidden="1" x14ac:dyDescent="0.3">
      <c r="A1646" s="16">
        <v>42921</v>
      </c>
      <c r="B1646" t="s">
        <v>17</v>
      </c>
      <c r="C1646" t="s">
        <v>258</v>
      </c>
      <c r="D1646" t="s">
        <v>134</v>
      </c>
      <c r="E1646" t="s">
        <v>259</v>
      </c>
      <c r="F1646" s="5">
        <v>1005712010</v>
      </c>
      <c r="G1646" t="str">
        <f>VLOOKUP(F1646,'группы товаров'!$A$1:$C$88,2,0)</f>
        <v>Сказочный мишка</v>
      </c>
      <c r="H1646" t="str">
        <f>VLOOKUP(Таблица1[[#This Row],[Код товара]],Группа_Товаров,3,0)</f>
        <v>Глазированные</v>
      </c>
      <c r="I1646" t="s">
        <v>8</v>
      </c>
      <c r="J1646">
        <v>1.2</v>
      </c>
      <c r="K1646" s="6">
        <v>110.57400000000001</v>
      </c>
      <c r="L1646" s="6">
        <v>156.96</v>
      </c>
      <c r="M1646" s="23">
        <f>Таблица1[[#This Row],[Сумма в ценах продажи]]-Таблица1[[#This Row],[Сумма в ценах закупки]]</f>
        <v>46.385999999999996</v>
      </c>
    </row>
    <row r="1647" spans="1:13" hidden="1" x14ac:dyDescent="0.3">
      <c r="A1647" s="16">
        <v>42921</v>
      </c>
      <c r="B1647" t="s">
        <v>17</v>
      </c>
      <c r="C1647" t="s">
        <v>149</v>
      </c>
      <c r="D1647" t="s">
        <v>134</v>
      </c>
      <c r="E1647" t="s">
        <v>150</v>
      </c>
      <c r="F1647" s="5">
        <v>1005040600</v>
      </c>
      <c r="G1647" t="str">
        <f>VLOOKUP(F1647,'группы товаров'!$A$1:$C$88,2,0)</f>
        <v xml:space="preserve">Морская звезда </v>
      </c>
      <c r="H1647" t="str">
        <f>VLOOKUP(Таблица1[[#This Row],[Код товара]],Группа_Товаров,3,0)</f>
        <v>Глазированные</v>
      </c>
      <c r="I1647" t="s">
        <v>8</v>
      </c>
      <c r="J1647">
        <v>3</v>
      </c>
      <c r="K1647" s="6">
        <v>214.65</v>
      </c>
      <c r="L1647" s="6">
        <v>263.94</v>
      </c>
      <c r="M1647" s="23">
        <f>Таблица1[[#This Row],[Сумма в ценах продажи]]-Таблица1[[#This Row],[Сумма в ценах закупки]]</f>
        <v>49.289999999999992</v>
      </c>
    </row>
    <row r="1648" spans="1:13" hidden="1" x14ac:dyDescent="0.3">
      <c r="A1648" s="16">
        <v>42921</v>
      </c>
      <c r="B1648" t="s">
        <v>17</v>
      </c>
      <c r="C1648" t="s">
        <v>272</v>
      </c>
      <c r="D1648" t="s">
        <v>156</v>
      </c>
      <c r="E1648" t="s">
        <v>273</v>
      </c>
      <c r="F1648" s="7">
        <v>20100</v>
      </c>
      <c r="G1648" t="str">
        <f>VLOOKUP(F1648,'группы товаров'!$A$1:$C$88,2,0)</f>
        <v xml:space="preserve">Карамель дюшес </v>
      </c>
      <c r="H1648" t="str">
        <f>VLOOKUP(Таблица1[[#This Row],[Код товара]],Группа_Товаров,3,0)</f>
        <v>Леденцовая</v>
      </c>
      <c r="I1648" t="s">
        <v>8</v>
      </c>
      <c r="J1648">
        <v>2</v>
      </c>
      <c r="K1648" s="6">
        <v>163.75300000000001</v>
      </c>
      <c r="L1648" s="6">
        <v>217.1</v>
      </c>
      <c r="M1648" s="23">
        <f>Таблица1[[#This Row],[Сумма в ценах продажи]]-Таблица1[[#This Row],[Сумма в ценах закупки]]</f>
        <v>53.34699999999998</v>
      </c>
    </row>
    <row r="1649" spans="1:13" hidden="1" x14ac:dyDescent="0.3">
      <c r="A1649" s="16">
        <v>42921</v>
      </c>
      <c r="B1649" t="s">
        <v>9</v>
      </c>
      <c r="C1649" t="s">
        <v>153</v>
      </c>
      <c r="D1649" t="s">
        <v>134</v>
      </c>
      <c r="E1649" t="s">
        <v>154</v>
      </c>
      <c r="F1649" s="8">
        <v>210200</v>
      </c>
      <c r="G1649" t="str">
        <f>VLOOKUP(F1649,'группы товаров'!$A$1:$C$88,2,0)</f>
        <v>Сливки-клубника</v>
      </c>
      <c r="H1649" t="str">
        <f>VLOOKUP(Таблица1[[#This Row],[Код товара]],Группа_Товаров,3,0)</f>
        <v>Отливная</v>
      </c>
      <c r="I1649" t="s">
        <v>8</v>
      </c>
      <c r="J1649">
        <v>5</v>
      </c>
      <c r="K1649" s="6">
        <v>389.41550000000001</v>
      </c>
      <c r="L1649" s="6">
        <v>444.8</v>
      </c>
      <c r="M1649" s="23">
        <f>Таблица1[[#This Row],[Сумма в ценах продажи]]-Таблица1[[#This Row],[Сумма в ценах закупки]]</f>
        <v>55.384500000000003</v>
      </c>
    </row>
    <row r="1650" spans="1:13" hidden="1" x14ac:dyDescent="0.3">
      <c r="A1650" s="16">
        <v>42921</v>
      </c>
      <c r="B1650" t="s">
        <v>7</v>
      </c>
      <c r="C1650" t="s">
        <v>133</v>
      </c>
      <c r="D1650" t="s">
        <v>134</v>
      </c>
      <c r="E1650" t="s">
        <v>135</v>
      </c>
      <c r="F1650" s="8">
        <v>210000</v>
      </c>
      <c r="G1650" t="str">
        <f>VLOOKUP(F1650,'группы товаров'!$A$1:$C$88,2,0)</f>
        <v>Сливки-апельсин</v>
      </c>
      <c r="H1650" t="str">
        <f>VLOOKUP(Таблица1[[#This Row],[Код товара]],Группа_Товаров,3,0)</f>
        <v>Отливная</v>
      </c>
      <c r="I1650" t="s">
        <v>8</v>
      </c>
      <c r="J1650">
        <v>3.3</v>
      </c>
      <c r="K1650" s="6">
        <v>459.90780000000001</v>
      </c>
      <c r="L1650" s="6">
        <v>515.9</v>
      </c>
      <c r="M1650" s="23">
        <f>Таблица1[[#This Row],[Сумма в ценах продажи]]-Таблица1[[#This Row],[Сумма в ценах закупки]]</f>
        <v>55.992199999999968</v>
      </c>
    </row>
    <row r="1651" spans="1:13" hidden="1" x14ac:dyDescent="0.3">
      <c r="A1651" s="16">
        <v>42921</v>
      </c>
      <c r="B1651" t="s">
        <v>9</v>
      </c>
      <c r="C1651" t="s">
        <v>140</v>
      </c>
      <c r="D1651" t="s">
        <v>134</v>
      </c>
      <c r="E1651" t="s">
        <v>141</v>
      </c>
      <c r="F1651" s="7">
        <v>5190002</v>
      </c>
      <c r="G1651" t="str">
        <f>VLOOKUP(F1651,'группы товаров'!$A$1:$C$88,2,0)</f>
        <v>Молочный</v>
      </c>
      <c r="H1651" t="str">
        <f>VLOOKUP(Таблица1[[#This Row],[Код товара]],Группа_Товаров,3,0)</f>
        <v>Отливная</v>
      </c>
      <c r="I1651" t="s">
        <v>8</v>
      </c>
      <c r="J1651">
        <v>8</v>
      </c>
      <c r="K1651" s="6">
        <v>427.4128</v>
      </c>
      <c r="L1651" s="6">
        <v>484.24</v>
      </c>
      <c r="M1651" s="23">
        <f>Таблица1[[#This Row],[Сумма в ценах продажи]]-Таблица1[[#This Row],[Сумма в ценах закупки]]</f>
        <v>56.827200000000005</v>
      </c>
    </row>
    <row r="1652" spans="1:13" hidden="1" x14ac:dyDescent="0.3">
      <c r="A1652" s="16">
        <v>42921</v>
      </c>
      <c r="B1652" t="s">
        <v>7</v>
      </c>
      <c r="C1652" t="s">
        <v>155</v>
      </c>
      <c r="D1652" t="s">
        <v>156</v>
      </c>
      <c r="E1652" t="s">
        <v>157</v>
      </c>
      <c r="F1652" s="5">
        <v>1005712010</v>
      </c>
      <c r="G1652" t="str">
        <f>VLOOKUP(F1652,'группы товаров'!$A$1:$C$88,2,0)</f>
        <v>Сказочный мишка</v>
      </c>
      <c r="H1652" t="str">
        <f>VLOOKUP(Таблица1[[#This Row],[Код товара]],Группа_Товаров,3,0)</f>
        <v>Глазированные</v>
      </c>
      <c r="I1652" t="s">
        <v>8</v>
      </c>
      <c r="J1652">
        <v>4.8</v>
      </c>
      <c r="K1652" s="6">
        <v>509.98080000000004</v>
      </c>
      <c r="L1652" s="6">
        <v>570</v>
      </c>
      <c r="M1652" s="23">
        <f>Таблица1[[#This Row],[Сумма в ценах продажи]]-Таблица1[[#This Row],[Сумма в ценах закупки]]</f>
        <v>60.019199999999955</v>
      </c>
    </row>
    <row r="1653" spans="1:13" hidden="1" x14ac:dyDescent="0.3">
      <c r="A1653" s="16">
        <v>42921</v>
      </c>
      <c r="B1653" t="s">
        <v>17</v>
      </c>
      <c r="C1653" t="s">
        <v>280</v>
      </c>
      <c r="D1653" t="s">
        <v>134</v>
      </c>
      <c r="E1653" t="s">
        <v>281</v>
      </c>
      <c r="F1653" s="7">
        <v>1005201100</v>
      </c>
      <c r="G1653" t="str">
        <f>VLOOKUP(F1653,'группы товаров'!$A$1:$C$88,2,0)</f>
        <v xml:space="preserve">крем-орех </v>
      </c>
      <c r="H1653" t="str">
        <f>VLOOKUP(Таблица1[[#This Row],[Код товара]],Группа_Товаров,3,0)</f>
        <v>Вафельные</v>
      </c>
      <c r="I1653" t="s">
        <v>8</v>
      </c>
      <c r="J1653">
        <v>2</v>
      </c>
      <c r="K1653" s="6">
        <v>131.74960000000002</v>
      </c>
      <c r="L1653" s="6">
        <v>192.38</v>
      </c>
      <c r="M1653" s="23">
        <f>Таблица1[[#This Row],[Сумма в ценах продажи]]-Таблица1[[#This Row],[Сумма в ценах закупки]]</f>
        <v>60.63039999999998</v>
      </c>
    </row>
    <row r="1654" spans="1:13" hidden="1" x14ac:dyDescent="0.3">
      <c r="A1654" s="16">
        <v>42921</v>
      </c>
      <c r="B1654" t="s">
        <v>9</v>
      </c>
      <c r="C1654" t="s">
        <v>224</v>
      </c>
      <c r="D1654" t="s">
        <v>134</v>
      </c>
      <c r="E1654" t="s">
        <v>225</v>
      </c>
      <c r="F1654" s="8">
        <v>1500001001</v>
      </c>
      <c r="G1654" t="str">
        <f>VLOOKUP(F1654,'группы товаров'!$A$1:$C$88,2,0)</f>
        <v>Рулет абрикос-крем</v>
      </c>
      <c r="H1654" t="str">
        <f>VLOOKUP(Таблица1[[#This Row],[Код товара]],Группа_Товаров,3,0)</f>
        <v>Бисквиты</v>
      </c>
      <c r="I1654" t="s">
        <v>8</v>
      </c>
      <c r="J1654">
        <v>5</v>
      </c>
      <c r="K1654" s="6">
        <v>591.77949999999998</v>
      </c>
      <c r="L1654" s="6">
        <v>658.75</v>
      </c>
      <c r="M1654" s="23">
        <f>Таблица1[[#This Row],[Сумма в ценах продажи]]-Таблица1[[#This Row],[Сумма в ценах закупки]]</f>
        <v>66.970500000000015</v>
      </c>
    </row>
    <row r="1655" spans="1:13" hidden="1" x14ac:dyDescent="0.3">
      <c r="A1655" s="16">
        <v>42921</v>
      </c>
      <c r="B1655" t="s">
        <v>17</v>
      </c>
      <c r="C1655" t="s">
        <v>365</v>
      </c>
      <c r="D1655" t="s">
        <v>208</v>
      </c>
      <c r="E1655" t="s">
        <v>366</v>
      </c>
      <c r="F1655" s="7">
        <v>570000</v>
      </c>
      <c r="G1655" t="str">
        <f>VLOOKUP(F1655,'группы товаров'!$A$1:$C$88,2,0)</f>
        <v xml:space="preserve">Грушевые </v>
      </c>
      <c r="H1655" t="str">
        <f>VLOOKUP(Таблица1[[#This Row],[Код товара]],Группа_Товаров,3,0)</f>
        <v>Желейные</v>
      </c>
      <c r="I1655" t="s">
        <v>8</v>
      </c>
      <c r="J1655">
        <v>3</v>
      </c>
      <c r="K1655" s="6">
        <v>155.57599999999999</v>
      </c>
      <c r="L1655" s="6">
        <v>222.9</v>
      </c>
      <c r="M1655" s="23">
        <f>Таблица1[[#This Row],[Сумма в ценах продажи]]-Таблица1[[#This Row],[Сумма в ценах закупки]]</f>
        <v>67.324000000000012</v>
      </c>
    </row>
    <row r="1656" spans="1:13" hidden="1" x14ac:dyDescent="0.3">
      <c r="A1656" s="16">
        <v>42921</v>
      </c>
      <c r="B1656" t="s">
        <v>7</v>
      </c>
      <c r="C1656" t="s">
        <v>144</v>
      </c>
      <c r="D1656" t="s">
        <v>134</v>
      </c>
      <c r="E1656" t="s">
        <v>145</v>
      </c>
      <c r="F1656" s="7">
        <v>220000</v>
      </c>
      <c r="G1656" t="str">
        <f>VLOOKUP(F1656,'группы товаров'!$A$1:$C$88,2,0)</f>
        <v>Сливки-апельсин</v>
      </c>
      <c r="H1656" t="str">
        <f>VLOOKUP(Таблица1[[#This Row],[Код товара]],Группа_Товаров,3,0)</f>
        <v>Отливная</v>
      </c>
      <c r="I1656" t="s">
        <v>8</v>
      </c>
      <c r="J1656">
        <v>2.2999999999999998</v>
      </c>
      <c r="K1656" s="6">
        <v>658.24300000000005</v>
      </c>
      <c r="L1656" s="6">
        <v>735</v>
      </c>
      <c r="M1656" s="23">
        <f>Таблица1[[#This Row],[Сумма в ценах продажи]]-Таблица1[[#This Row],[Сумма в ценах закупки]]</f>
        <v>76.756999999999948</v>
      </c>
    </row>
    <row r="1657" spans="1:13" hidden="1" x14ac:dyDescent="0.3">
      <c r="A1657" s="16">
        <v>42921</v>
      </c>
      <c r="B1657" t="s">
        <v>7</v>
      </c>
      <c r="C1657" t="s">
        <v>177</v>
      </c>
      <c r="D1657" t="s">
        <v>131</v>
      </c>
      <c r="E1657" t="s">
        <v>178</v>
      </c>
      <c r="F1657" s="5">
        <v>1005050200</v>
      </c>
      <c r="G1657" t="str">
        <f>VLOOKUP(F1657,'группы товаров'!$A$1:$C$88,2,0)</f>
        <v>Серебрянный шедевр</v>
      </c>
      <c r="H1657" t="str">
        <f>VLOOKUP(Таблица1[[#This Row],[Код товара]],Группа_Товаров,3,0)</f>
        <v>Помадка</v>
      </c>
      <c r="I1657" t="s">
        <v>8</v>
      </c>
      <c r="J1657">
        <v>7</v>
      </c>
      <c r="K1657" s="6">
        <v>704.06200000000001</v>
      </c>
      <c r="L1657" s="6">
        <v>782.6</v>
      </c>
      <c r="M1657" s="23">
        <f>Таблица1[[#This Row],[Сумма в ценах продажи]]-Таблица1[[#This Row],[Сумма в ценах закупки]]</f>
        <v>78.538000000000011</v>
      </c>
    </row>
    <row r="1658" spans="1:13" hidden="1" x14ac:dyDescent="0.3">
      <c r="A1658" s="16">
        <v>42921</v>
      </c>
      <c r="B1658" t="s">
        <v>9</v>
      </c>
      <c r="C1658" t="s">
        <v>138</v>
      </c>
      <c r="D1658" t="s">
        <v>134</v>
      </c>
      <c r="E1658" t="s">
        <v>139</v>
      </c>
      <c r="F1658" s="7">
        <v>1005050000</v>
      </c>
      <c r="G1658" t="str">
        <f>VLOOKUP(F1658,'группы товаров'!$A$1:$C$88,2,0)</f>
        <v>Золотой орех</v>
      </c>
      <c r="H1658" t="str">
        <f>VLOOKUP(Таблица1[[#This Row],[Код товара]],Группа_Товаров,3,0)</f>
        <v>Помадка</v>
      </c>
      <c r="I1658" t="s">
        <v>8</v>
      </c>
      <c r="J1658">
        <v>6</v>
      </c>
      <c r="K1658" s="6">
        <v>578.98620000000005</v>
      </c>
      <c r="L1658" s="6">
        <v>670.5</v>
      </c>
      <c r="M1658" s="23">
        <f>Таблица1[[#This Row],[Сумма в ценах продажи]]-Таблица1[[#This Row],[Сумма в ценах закупки]]</f>
        <v>91.513799999999947</v>
      </c>
    </row>
    <row r="1659" spans="1:13" hidden="1" x14ac:dyDescent="0.3">
      <c r="A1659" s="16">
        <v>42921</v>
      </c>
      <c r="B1659" t="s">
        <v>7</v>
      </c>
      <c r="C1659" t="s">
        <v>160</v>
      </c>
      <c r="D1659" t="s">
        <v>134</v>
      </c>
      <c r="E1659" t="s">
        <v>161</v>
      </c>
      <c r="F1659" s="8">
        <v>210200</v>
      </c>
      <c r="G1659" t="str">
        <f>VLOOKUP(F1659,'группы товаров'!$A$1:$C$88,2,0)</f>
        <v>Сливки-клубника</v>
      </c>
      <c r="H1659" t="str">
        <f>VLOOKUP(Таблица1[[#This Row],[Код товара]],Группа_Товаров,3,0)</f>
        <v>Отливная</v>
      </c>
      <c r="I1659" t="s">
        <v>8</v>
      </c>
      <c r="J1659">
        <v>3.22</v>
      </c>
      <c r="K1659" s="6">
        <v>894.74</v>
      </c>
      <c r="L1659" s="6">
        <v>998.9</v>
      </c>
      <c r="M1659" s="23">
        <f>Таблица1[[#This Row],[Сумма в ценах продажи]]-Таблица1[[#This Row],[Сумма в ценах закупки]]</f>
        <v>104.15999999999997</v>
      </c>
    </row>
    <row r="1660" spans="1:13" hidden="1" x14ac:dyDescent="0.3">
      <c r="A1660" s="16">
        <v>42921</v>
      </c>
      <c r="B1660" t="s">
        <v>9</v>
      </c>
      <c r="C1660" t="s">
        <v>301</v>
      </c>
      <c r="D1660" t="s">
        <v>134</v>
      </c>
      <c r="E1660" t="s">
        <v>302</v>
      </c>
      <c r="F1660" s="7">
        <v>1005186300</v>
      </c>
      <c r="G1660" t="str">
        <f>VLOOKUP(F1660,'группы товаров'!$A$1:$C$88,2,0)</f>
        <v>Мини  молоко</v>
      </c>
      <c r="H1660" t="str">
        <f>VLOOKUP(Таблица1[[#This Row],[Код товара]],Группа_Товаров,3,0)</f>
        <v>Вафельные</v>
      </c>
      <c r="I1660" t="s">
        <v>8</v>
      </c>
      <c r="J1660">
        <v>6.5</v>
      </c>
      <c r="K1660" s="6">
        <v>917.96500000000003</v>
      </c>
      <c r="L1660" s="6">
        <v>1045</v>
      </c>
      <c r="M1660" s="23">
        <f>Таблица1[[#This Row],[Сумма в ценах продажи]]-Таблица1[[#This Row],[Сумма в ценах закупки]]</f>
        <v>127.03499999999997</v>
      </c>
    </row>
    <row r="1661" spans="1:13" hidden="1" x14ac:dyDescent="0.3">
      <c r="A1661" s="16">
        <v>42921</v>
      </c>
      <c r="B1661" t="s">
        <v>7</v>
      </c>
      <c r="C1661" t="s">
        <v>185</v>
      </c>
      <c r="D1661" t="s">
        <v>134</v>
      </c>
      <c r="E1661" t="s">
        <v>186</v>
      </c>
      <c r="F1661" s="7">
        <v>1005052700</v>
      </c>
      <c r="G1661" t="str">
        <f>VLOOKUP(F1661,'группы товаров'!$A$1:$C$88,2,0)</f>
        <v>Желе черники</v>
      </c>
      <c r="H1661" t="str">
        <f>VLOOKUP(Таблица1[[#This Row],[Код товара]],Группа_Товаров,3,0)</f>
        <v>Помадка</v>
      </c>
      <c r="I1661" t="s">
        <v>8</v>
      </c>
      <c r="J1661">
        <v>10</v>
      </c>
      <c r="K1661" s="6">
        <v>1165.5730000000001</v>
      </c>
      <c r="L1661" s="6">
        <v>1317.5</v>
      </c>
      <c r="M1661" s="23">
        <f>Таблица1[[#This Row],[Сумма в ценах продажи]]-Таблица1[[#This Row],[Сумма в ценах закупки]]</f>
        <v>151.92699999999991</v>
      </c>
    </row>
    <row r="1662" spans="1:13" hidden="1" x14ac:dyDescent="0.3">
      <c r="A1662" s="16">
        <v>42921</v>
      </c>
      <c r="B1662" t="s">
        <v>7</v>
      </c>
      <c r="C1662" t="s">
        <v>228</v>
      </c>
      <c r="D1662" t="s">
        <v>134</v>
      </c>
      <c r="E1662" t="s">
        <v>229</v>
      </c>
      <c r="F1662" s="5">
        <v>580000</v>
      </c>
      <c r="G1662" t="str">
        <f>VLOOKUP(F1662,'группы товаров'!$A$1:$C$88,2,0)</f>
        <v>Вишня</v>
      </c>
      <c r="H1662" t="str">
        <f>VLOOKUP(Таблица1[[#This Row],[Код товара]],Группа_Товаров,3,0)</f>
        <v>Желейные</v>
      </c>
      <c r="I1662" t="s">
        <v>8</v>
      </c>
      <c r="J1662">
        <v>16</v>
      </c>
      <c r="K1662" s="6">
        <v>1190.7448000000002</v>
      </c>
      <c r="L1662" s="6">
        <v>1347.68</v>
      </c>
      <c r="M1662" s="23">
        <f>Таблица1[[#This Row],[Сумма в ценах продажи]]-Таблица1[[#This Row],[Сумма в ценах закупки]]</f>
        <v>156.9351999999999</v>
      </c>
    </row>
    <row r="1663" spans="1:13" hidden="1" x14ac:dyDescent="0.3">
      <c r="A1663" s="16">
        <v>42921</v>
      </c>
      <c r="B1663" t="s">
        <v>7</v>
      </c>
      <c r="C1663" t="s">
        <v>207</v>
      </c>
      <c r="D1663" t="s">
        <v>208</v>
      </c>
      <c r="E1663" t="s">
        <v>209</v>
      </c>
      <c r="F1663" s="7">
        <v>220000</v>
      </c>
      <c r="G1663" t="str">
        <f>VLOOKUP(F1663,'группы товаров'!$A$1:$C$88,2,0)</f>
        <v>Сливки-апельсин</v>
      </c>
      <c r="H1663" t="str">
        <f>VLOOKUP(Таблица1[[#This Row],[Код товара]],Группа_Товаров,3,0)</f>
        <v>Отливная</v>
      </c>
      <c r="I1663" t="s">
        <v>8</v>
      </c>
      <c r="J1663">
        <v>2.6880000000000002</v>
      </c>
      <c r="K1663" s="6">
        <v>290.62880000000001</v>
      </c>
      <c r="L1663" s="6">
        <v>459.2</v>
      </c>
      <c r="M1663" s="23">
        <f>Таблица1[[#This Row],[Сумма в ценах продажи]]-Таблица1[[#This Row],[Сумма в ценах закупки]]</f>
        <v>168.57119999999998</v>
      </c>
    </row>
    <row r="1664" spans="1:13" hidden="1" x14ac:dyDescent="0.3">
      <c r="A1664" s="16">
        <v>42921</v>
      </c>
      <c r="B1664" t="s">
        <v>9</v>
      </c>
      <c r="C1664" t="s">
        <v>199</v>
      </c>
      <c r="D1664" t="s">
        <v>134</v>
      </c>
      <c r="E1664" t="s">
        <v>200</v>
      </c>
      <c r="F1664" s="5">
        <v>1005712005</v>
      </c>
      <c r="G1664" t="str">
        <f>VLOOKUP(F1664,'группы товаров'!$A$1:$C$88,2,0)</f>
        <v>Золотой теленок</v>
      </c>
      <c r="H1664" t="str">
        <f>VLOOKUP(Таблица1[[#This Row],[Код товара]],Группа_Товаров,3,0)</f>
        <v>Глазированные</v>
      </c>
      <c r="I1664" t="s">
        <v>8</v>
      </c>
      <c r="J1664">
        <v>9.6</v>
      </c>
      <c r="K1664" s="6">
        <v>949.18080000000009</v>
      </c>
      <c r="L1664" s="6">
        <v>1161.5999999999999</v>
      </c>
      <c r="M1664" s="23">
        <f>Таблица1[[#This Row],[Сумма в ценах продажи]]-Таблица1[[#This Row],[Сумма в ценах закупки]]</f>
        <v>212.41919999999982</v>
      </c>
    </row>
    <row r="1665" spans="1:13" hidden="1" x14ac:dyDescent="0.3">
      <c r="A1665" s="16">
        <v>42921</v>
      </c>
      <c r="B1665" t="s">
        <v>7</v>
      </c>
      <c r="C1665" t="s">
        <v>242</v>
      </c>
      <c r="D1665" t="s">
        <v>134</v>
      </c>
      <c r="E1665" t="s">
        <v>243</v>
      </c>
      <c r="F1665" s="5">
        <v>1005040200</v>
      </c>
      <c r="G1665" t="str">
        <f>VLOOKUP(F1665,'группы товаров'!$A$1:$C$88,2,0)</f>
        <v xml:space="preserve">Южный вечер </v>
      </c>
      <c r="H1665" t="str">
        <f>VLOOKUP(Таблица1[[#This Row],[Код товара]],Группа_Товаров,3,0)</f>
        <v>Глазированные</v>
      </c>
      <c r="I1665" t="s">
        <v>8</v>
      </c>
      <c r="J1665">
        <v>3</v>
      </c>
      <c r="K1665" s="6">
        <v>0</v>
      </c>
      <c r="L1665" s="6">
        <v>244.11</v>
      </c>
      <c r="M1665" s="23">
        <f>Таблица1[[#This Row],[Сумма в ценах продажи]]-Таблица1[[#This Row],[Сумма в ценах закупки]]</f>
        <v>244.11</v>
      </c>
    </row>
    <row r="1666" spans="1:13" hidden="1" x14ac:dyDescent="0.3">
      <c r="A1666" s="16">
        <v>42921</v>
      </c>
      <c r="B1666" t="s">
        <v>17</v>
      </c>
      <c r="C1666" t="s">
        <v>130</v>
      </c>
      <c r="D1666" t="s">
        <v>131</v>
      </c>
      <c r="E1666" t="s">
        <v>132</v>
      </c>
      <c r="F1666" s="7">
        <v>1005030501</v>
      </c>
      <c r="G1666" t="str">
        <f>VLOOKUP(F1666,'группы товаров'!$A$1:$C$88,2,0)</f>
        <v>Орешек</v>
      </c>
      <c r="H1666" t="str">
        <f>VLOOKUP(Таблица1[[#This Row],[Код товара]],Группа_Товаров,3,0)</f>
        <v>Глазированные</v>
      </c>
      <c r="I1666" t="s">
        <v>8</v>
      </c>
      <c r="J1666">
        <v>4.8</v>
      </c>
      <c r="K1666" s="6">
        <v>74.909760000000006</v>
      </c>
      <c r="L1666" s="6">
        <v>356.64</v>
      </c>
      <c r="M1666" s="23">
        <f>Таблица1[[#This Row],[Сумма в ценах продажи]]-Таблица1[[#This Row],[Сумма в ценах закупки]]</f>
        <v>281.73023999999998</v>
      </c>
    </row>
    <row r="1667" spans="1:13" hidden="1" x14ac:dyDescent="0.3">
      <c r="A1667" s="16">
        <v>42921</v>
      </c>
      <c r="B1667" t="s">
        <v>7</v>
      </c>
      <c r="C1667" t="s">
        <v>175</v>
      </c>
      <c r="D1667" t="s">
        <v>134</v>
      </c>
      <c r="E1667" t="s">
        <v>176</v>
      </c>
      <c r="F1667" s="7">
        <v>570000</v>
      </c>
      <c r="G1667" t="str">
        <f>VLOOKUP(F1667,'группы товаров'!$A$1:$C$88,2,0)</f>
        <v xml:space="preserve">Грушевые </v>
      </c>
      <c r="H1667" t="str">
        <f>VLOOKUP(Таблица1[[#This Row],[Код товара]],Группа_Товаров,3,0)</f>
        <v>Желейные</v>
      </c>
      <c r="I1667" t="s">
        <v>8</v>
      </c>
      <c r="J1667">
        <v>15</v>
      </c>
      <c r="K1667" s="6">
        <v>2046.5535</v>
      </c>
      <c r="L1667" s="6">
        <v>2408.5500000000002</v>
      </c>
      <c r="M1667" s="23">
        <f>Таблица1[[#This Row],[Сумма в ценах продажи]]-Таблица1[[#This Row],[Сумма в ценах закупки]]</f>
        <v>361.9965000000002</v>
      </c>
    </row>
    <row r="1668" spans="1:13" hidden="1" x14ac:dyDescent="0.3">
      <c r="A1668" s="16">
        <v>42920</v>
      </c>
      <c r="B1668" t="s">
        <v>10</v>
      </c>
      <c r="C1668" t="s">
        <v>330</v>
      </c>
      <c r="D1668" t="s">
        <v>291</v>
      </c>
      <c r="E1668" t="s">
        <v>331</v>
      </c>
      <c r="F1668" s="5">
        <v>190000</v>
      </c>
      <c r="G1668" t="str">
        <f>VLOOKUP(F1668,'группы товаров'!$A$1:$C$88,2,0)</f>
        <v>Капри молоко</v>
      </c>
      <c r="H1668" t="str">
        <f>VLOOKUP(Таблица1[[#This Row],[Код товара]],Группа_Товаров,3,0)</f>
        <v>Отливная</v>
      </c>
      <c r="I1668" t="s">
        <v>8</v>
      </c>
      <c r="J1668">
        <v>1</v>
      </c>
      <c r="K1668" s="6">
        <v>77.787700000000001</v>
      </c>
      <c r="L1668" s="6">
        <v>92.45</v>
      </c>
      <c r="M1668" s="23">
        <f>Таблица1[[#This Row],[Сумма в ценах продажи]]-Таблица1[[#This Row],[Сумма в ценах закупки]]</f>
        <v>14.662300000000002</v>
      </c>
    </row>
    <row r="1669" spans="1:13" hidden="1" x14ac:dyDescent="0.3">
      <c r="A1669" s="16">
        <v>42920</v>
      </c>
      <c r="B1669" t="s">
        <v>10</v>
      </c>
      <c r="C1669" t="s">
        <v>230</v>
      </c>
      <c r="D1669" t="s">
        <v>147</v>
      </c>
      <c r="E1669" t="s">
        <v>231</v>
      </c>
      <c r="F1669" s="7">
        <v>1005212000</v>
      </c>
      <c r="G1669" t="str">
        <f>VLOOKUP(F1669,'группы товаров'!$A$1:$C$88,2,0)</f>
        <v xml:space="preserve">Знаки Зодиака </v>
      </c>
      <c r="H1669" t="str">
        <f>VLOOKUP(Таблица1[[#This Row],[Код товара]],Группа_Товаров,3,0)</f>
        <v>Вафельные</v>
      </c>
      <c r="I1669" t="s">
        <v>8</v>
      </c>
      <c r="J1669">
        <v>1</v>
      </c>
      <c r="K1669" s="6">
        <v>77.745800000000003</v>
      </c>
      <c r="L1669" s="6">
        <v>92.45</v>
      </c>
      <c r="M1669" s="23">
        <f>Таблица1[[#This Row],[Сумма в ценах продажи]]-Таблица1[[#This Row],[Сумма в ценах закупки]]</f>
        <v>14.7042</v>
      </c>
    </row>
    <row r="1670" spans="1:13" hidden="1" x14ac:dyDescent="0.3">
      <c r="A1670" s="16">
        <v>42920</v>
      </c>
      <c r="B1670" t="s">
        <v>7</v>
      </c>
      <c r="C1670" t="s">
        <v>226</v>
      </c>
      <c r="D1670" t="s">
        <v>134</v>
      </c>
      <c r="E1670" t="s">
        <v>227</v>
      </c>
      <c r="F1670" s="7">
        <v>573100</v>
      </c>
      <c r="G1670" t="str">
        <f>VLOOKUP(F1670,'группы товаров'!$A$1:$C$88,2,0)</f>
        <v xml:space="preserve">Пчелка </v>
      </c>
      <c r="H1670" t="str">
        <f>VLOOKUP(Таблица1[[#This Row],[Код товара]],Группа_Товаров,3,0)</f>
        <v>Желейные</v>
      </c>
      <c r="I1670" t="s">
        <v>8</v>
      </c>
      <c r="J1670">
        <v>4</v>
      </c>
      <c r="K1670" s="6">
        <v>257.11680000000001</v>
      </c>
      <c r="L1670" s="6">
        <v>275.60000000000002</v>
      </c>
      <c r="M1670" s="23">
        <f>Таблица1[[#This Row],[Сумма в ценах продажи]]-Таблица1[[#This Row],[Сумма в ценах закупки]]</f>
        <v>18.483200000000011</v>
      </c>
    </row>
    <row r="1671" spans="1:13" hidden="1" x14ac:dyDescent="0.3">
      <c r="A1671" s="16">
        <v>42920</v>
      </c>
      <c r="B1671" t="s">
        <v>10</v>
      </c>
      <c r="C1671" t="s">
        <v>278</v>
      </c>
      <c r="D1671" t="s">
        <v>208</v>
      </c>
      <c r="E1671" t="s">
        <v>279</v>
      </c>
      <c r="F1671" s="7">
        <v>1005300500</v>
      </c>
      <c r="G1671" t="str">
        <f>VLOOKUP(F1671,'группы товаров'!$A$1:$C$88,2,0)</f>
        <v>Рококо</v>
      </c>
      <c r="H1671" t="str">
        <f>VLOOKUP(Таблица1[[#This Row],[Код товара]],Группа_Товаров,3,0)</f>
        <v>Кремовые</v>
      </c>
      <c r="I1671" t="s">
        <v>8</v>
      </c>
      <c r="J1671">
        <v>2</v>
      </c>
      <c r="K1671" s="6">
        <v>106.80800000000001</v>
      </c>
      <c r="L1671" s="6">
        <v>126.28</v>
      </c>
      <c r="M1671" s="23">
        <f>Таблица1[[#This Row],[Сумма в ценах продажи]]-Таблица1[[#This Row],[Сумма в ценах закупки]]</f>
        <v>19.471999999999994</v>
      </c>
    </row>
    <row r="1672" spans="1:13" hidden="1" x14ac:dyDescent="0.3">
      <c r="A1672" s="16">
        <v>42920</v>
      </c>
      <c r="B1672" t="s">
        <v>10</v>
      </c>
      <c r="C1672" t="s">
        <v>238</v>
      </c>
      <c r="D1672" t="s">
        <v>208</v>
      </c>
      <c r="E1672" t="s">
        <v>239</v>
      </c>
      <c r="F1672" s="5">
        <v>170000</v>
      </c>
      <c r="G1672" t="str">
        <f>VLOOKUP(F1672,'группы товаров'!$A$1:$C$88,2,0)</f>
        <v>Лайм</v>
      </c>
      <c r="H1672" t="str">
        <f>VLOOKUP(Таблица1[[#This Row],[Код товара]],Группа_Товаров,3,0)</f>
        <v>Желейные</v>
      </c>
      <c r="I1672" t="s">
        <v>8</v>
      </c>
      <c r="J1672">
        <v>1</v>
      </c>
      <c r="K1672" s="6">
        <v>72.776300000000006</v>
      </c>
      <c r="L1672" s="6">
        <v>92.45</v>
      </c>
      <c r="M1672" s="23">
        <f>Таблица1[[#This Row],[Сумма в ценах продажи]]-Таблица1[[#This Row],[Сумма в ценах закупки]]</f>
        <v>19.673699999999997</v>
      </c>
    </row>
    <row r="1673" spans="1:13" hidden="1" x14ac:dyDescent="0.3">
      <c r="A1673" s="16">
        <v>42920</v>
      </c>
      <c r="B1673" t="s">
        <v>10</v>
      </c>
      <c r="C1673" t="s">
        <v>518</v>
      </c>
      <c r="D1673" t="s">
        <v>147</v>
      </c>
      <c r="E1673" t="s">
        <v>519</v>
      </c>
      <c r="F1673" s="7">
        <v>270400</v>
      </c>
      <c r="G1673" t="str">
        <f>VLOOKUP(F1673,'группы товаров'!$A$1:$C$88,2,0)</f>
        <v>Шипучка лимон</v>
      </c>
      <c r="H1673" t="str">
        <f>VLOOKUP(Таблица1[[#This Row],[Код товара]],Группа_Товаров,3,0)</f>
        <v>Леденцовая</v>
      </c>
      <c r="I1673" t="s">
        <v>8</v>
      </c>
      <c r="J1673">
        <v>1</v>
      </c>
      <c r="K1673" s="6">
        <v>109.69</v>
      </c>
      <c r="L1673" s="6">
        <v>131.65</v>
      </c>
      <c r="M1673" s="23">
        <f>Таблица1[[#This Row],[Сумма в ценах продажи]]-Таблица1[[#This Row],[Сумма в ценах закупки]]</f>
        <v>21.960000000000008</v>
      </c>
    </row>
    <row r="1674" spans="1:13" hidden="1" x14ac:dyDescent="0.3">
      <c r="A1674" s="16">
        <v>42920</v>
      </c>
      <c r="B1674" t="s">
        <v>7</v>
      </c>
      <c r="C1674" t="s">
        <v>406</v>
      </c>
      <c r="D1674" t="s">
        <v>156</v>
      </c>
      <c r="E1674" t="s">
        <v>407</v>
      </c>
      <c r="F1674" s="5">
        <v>1005040600</v>
      </c>
      <c r="G1674" t="str">
        <f>VLOOKUP(F1674,'группы товаров'!$A$1:$C$88,2,0)</f>
        <v xml:space="preserve">Морская звезда </v>
      </c>
      <c r="H1674" t="str">
        <f>VLOOKUP(Таблица1[[#This Row],[Код товара]],Группа_Товаров,3,0)</f>
        <v>Глазированные</v>
      </c>
      <c r="I1674" t="s">
        <v>8</v>
      </c>
      <c r="J1674">
        <v>3</v>
      </c>
      <c r="K1674" s="6">
        <v>214.65</v>
      </c>
      <c r="L1674" s="6">
        <v>239.55</v>
      </c>
      <c r="M1674" s="23">
        <f>Таблица1[[#This Row],[Сумма в ценах продажи]]-Таблица1[[#This Row],[Сумма в ценах закупки]]</f>
        <v>24.900000000000006</v>
      </c>
    </row>
    <row r="1675" spans="1:13" hidden="1" x14ac:dyDescent="0.3">
      <c r="A1675" s="16">
        <v>42920</v>
      </c>
      <c r="B1675" t="s">
        <v>7</v>
      </c>
      <c r="C1675" t="s">
        <v>424</v>
      </c>
      <c r="D1675" t="s">
        <v>147</v>
      </c>
      <c r="E1675" t="s">
        <v>425</v>
      </c>
      <c r="F1675" s="7">
        <v>1005300500</v>
      </c>
      <c r="G1675" t="str">
        <f>VLOOKUP(F1675,'группы товаров'!$A$1:$C$88,2,0)</f>
        <v>Рококо</v>
      </c>
      <c r="H1675" t="str">
        <f>VLOOKUP(Таблица1[[#This Row],[Код товара]],Группа_Товаров,3,0)</f>
        <v>Кремовые</v>
      </c>
      <c r="I1675" t="s">
        <v>8</v>
      </c>
      <c r="J1675">
        <v>3.4</v>
      </c>
      <c r="K1675" s="6">
        <v>243.23600000000002</v>
      </c>
      <c r="L1675" s="6">
        <v>271.49</v>
      </c>
      <c r="M1675" s="23">
        <f>Таблица1[[#This Row],[Сумма в ценах продажи]]-Таблица1[[#This Row],[Сумма в ценах закупки]]</f>
        <v>28.253999999999991</v>
      </c>
    </row>
    <row r="1676" spans="1:13" hidden="1" x14ac:dyDescent="0.3">
      <c r="A1676" s="16">
        <v>42920</v>
      </c>
      <c r="B1676" t="s">
        <v>7</v>
      </c>
      <c r="C1676" t="s">
        <v>301</v>
      </c>
      <c r="D1676" t="s">
        <v>134</v>
      </c>
      <c r="E1676" t="s">
        <v>302</v>
      </c>
      <c r="F1676" s="5">
        <v>1005040500</v>
      </c>
      <c r="G1676" t="str">
        <f>VLOOKUP(F1676,'группы товаров'!$A$1:$C$88,2,0)</f>
        <v>Пилот</v>
      </c>
      <c r="H1676" t="str">
        <f>VLOOKUP(Таблица1[[#This Row],[Код товара]],Группа_Товаров,3,0)</f>
        <v>Глазированные</v>
      </c>
      <c r="I1676" t="s">
        <v>8</v>
      </c>
      <c r="J1676">
        <v>3</v>
      </c>
      <c r="K1676" s="6">
        <v>214.62</v>
      </c>
      <c r="L1676" s="6">
        <v>244.11</v>
      </c>
      <c r="M1676" s="23">
        <f>Таблица1[[#This Row],[Сумма в ценах продажи]]-Таблица1[[#This Row],[Сумма в ценах закупки]]</f>
        <v>29.490000000000009</v>
      </c>
    </row>
    <row r="1677" spans="1:13" hidden="1" x14ac:dyDescent="0.3">
      <c r="A1677" s="16">
        <v>42920</v>
      </c>
      <c r="B1677" t="s">
        <v>9</v>
      </c>
      <c r="C1677" t="s">
        <v>151</v>
      </c>
      <c r="D1677" t="s">
        <v>134</v>
      </c>
      <c r="E1677" t="s">
        <v>152</v>
      </c>
      <c r="F1677" s="5">
        <v>1005050000</v>
      </c>
      <c r="G1677" t="str">
        <f>VLOOKUP(F1677,'группы товаров'!$A$1:$C$88,2,0)</f>
        <v>Золотой орех</v>
      </c>
      <c r="H1677" t="str">
        <f>VLOOKUP(Таблица1[[#This Row],[Код товара]],Группа_Товаров,3,0)</f>
        <v>Помадка</v>
      </c>
      <c r="I1677" t="s">
        <v>8</v>
      </c>
      <c r="J1677">
        <v>3.5</v>
      </c>
      <c r="K1677" s="6">
        <v>355.06100000000004</v>
      </c>
      <c r="L1677" s="6">
        <v>398.72</v>
      </c>
      <c r="M1677" s="23">
        <f>Таблица1[[#This Row],[Сумма в ценах продажи]]-Таблица1[[#This Row],[Сумма в ценах закупки]]</f>
        <v>43.658999999999992</v>
      </c>
    </row>
    <row r="1678" spans="1:13" hidden="1" x14ac:dyDescent="0.3">
      <c r="A1678" s="16">
        <v>42920</v>
      </c>
      <c r="B1678" t="s">
        <v>17</v>
      </c>
      <c r="C1678" t="s">
        <v>160</v>
      </c>
      <c r="D1678" t="s">
        <v>134</v>
      </c>
      <c r="E1678" t="s">
        <v>161</v>
      </c>
      <c r="F1678" s="5">
        <v>1005040800</v>
      </c>
      <c r="G1678" t="str">
        <f>VLOOKUP(F1678,'группы товаров'!$A$1:$C$88,2,0)</f>
        <v>Бим-Бом</v>
      </c>
      <c r="H1678" t="str">
        <f>VLOOKUP(Таблица1[[#This Row],[Код товара]],Группа_Товаров,3,0)</f>
        <v>Глазированные</v>
      </c>
      <c r="I1678" t="s">
        <v>8</v>
      </c>
      <c r="J1678">
        <v>3</v>
      </c>
      <c r="K1678" s="6">
        <v>214.62</v>
      </c>
      <c r="L1678" s="6">
        <v>263.94</v>
      </c>
      <c r="M1678" s="23">
        <f>Таблица1[[#This Row],[Сумма в ценах продажи]]-Таблица1[[#This Row],[Сумма в ценах закупки]]</f>
        <v>49.319999999999993</v>
      </c>
    </row>
    <row r="1679" spans="1:13" hidden="1" x14ac:dyDescent="0.3">
      <c r="A1679" s="16">
        <v>42920</v>
      </c>
      <c r="B1679" t="s">
        <v>7</v>
      </c>
      <c r="C1679" t="s">
        <v>220</v>
      </c>
      <c r="D1679" t="s">
        <v>134</v>
      </c>
      <c r="E1679" t="s">
        <v>221</v>
      </c>
      <c r="F1679" s="7">
        <v>5281000</v>
      </c>
      <c r="G1679" t="str">
        <f>VLOOKUP(F1679,'группы товаров'!$A$1:$C$88,2,0)</f>
        <v>Барбасовая</v>
      </c>
      <c r="H1679" t="str">
        <f>VLOOKUP(Таблица1[[#This Row],[Код товара]],Группа_Товаров,3,0)</f>
        <v>Отливная</v>
      </c>
      <c r="I1679" t="s">
        <v>8</v>
      </c>
      <c r="J1679">
        <v>5</v>
      </c>
      <c r="K1679" s="6">
        <v>395.95</v>
      </c>
      <c r="L1679" s="6">
        <v>450.25</v>
      </c>
      <c r="M1679" s="23">
        <f>Таблица1[[#This Row],[Сумма в ценах продажи]]-Таблица1[[#This Row],[Сумма в ценах закупки]]</f>
        <v>54.300000000000011</v>
      </c>
    </row>
    <row r="1680" spans="1:13" hidden="1" x14ac:dyDescent="0.3">
      <c r="A1680" s="16">
        <v>42920</v>
      </c>
      <c r="B1680" t="s">
        <v>7</v>
      </c>
      <c r="C1680" t="s">
        <v>228</v>
      </c>
      <c r="D1680" t="s">
        <v>134</v>
      </c>
      <c r="E1680" t="s">
        <v>229</v>
      </c>
      <c r="F1680" s="7">
        <v>1005040700</v>
      </c>
      <c r="G1680" t="str">
        <f>VLOOKUP(F1680,'группы товаров'!$A$1:$C$88,2,0)</f>
        <v>Буревестник</v>
      </c>
      <c r="H1680" t="str">
        <f>VLOOKUP(Таблица1[[#This Row],[Код товара]],Группа_Товаров,3,0)</f>
        <v>Глазированные</v>
      </c>
      <c r="I1680" t="s">
        <v>8</v>
      </c>
      <c r="J1680">
        <v>5</v>
      </c>
      <c r="K1680" s="6">
        <v>581.85</v>
      </c>
      <c r="L1680" s="6">
        <v>646.5</v>
      </c>
      <c r="M1680" s="23">
        <f>Таблица1[[#This Row],[Сумма в ценах продажи]]-Таблица1[[#This Row],[Сумма в ценах закупки]]</f>
        <v>64.649999999999977</v>
      </c>
    </row>
    <row r="1681" spans="1:13" hidden="1" x14ac:dyDescent="0.3">
      <c r="A1681" s="16">
        <v>42920</v>
      </c>
      <c r="B1681" t="s">
        <v>7</v>
      </c>
      <c r="C1681" t="s">
        <v>210</v>
      </c>
      <c r="D1681" t="s">
        <v>156</v>
      </c>
      <c r="E1681" t="s">
        <v>211</v>
      </c>
      <c r="F1681" s="7">
        <v>5281000</v>
      </c>
      <c r="G1681" t="str">
        <f>VLOOKUP(F1681,'группы товаров'!$A$1:$C$88,2,0)</f>
        <v>Барбасовая</v>
      </c>
      <c r="H1681" t="str">
        <f>VLOOKUP(Таблица1[[#This Row],[Код товара]],Группа_Товаров,3,0)</f>
        <v>Отливная</v>
      </c>
      <c r="I1681" t="s">
        <v>8</v>
      </c>
      <c r="J1681">
        <v>2.64</v>
      </c>
      <c r="K1681" s="6">
        <v>480.68880000000001</v>
      </c>
      <c r="L1681" s="6">
        <v>546.84</v>
      </c>
      <c r="M1681" s="23">
        <f>Таблица1[[#This Row],[Сумма в ценах продажи]]-Таблица1[[#This Row],[Сумма в ценах закупки]]</f>
        <v>66.151200000000017</v>
      </c>
    </row>
    <row r="1682" spans="1:13" hidden="1" x14ac:dyDescent="0.3">
      <c r="A1682" s="16">
        <v>42920</v>
      </c>
      <c r="B1682" t="s">
        <v>9</v>
      </c>
      <c r="C1682" t="s">
        <v>252</v>
      </c>
      <c r="D1682" t="s">
        <v>134</v>
      </c>
      <c r="E1682" t="s">
        <v>253</v>
      </c>
      <c r="F1682" s="7">
        <v>1005712010</v>
      </c>
      <c r="G1682" t="str">
        <f>VLOOKUP(F1682,'группы товаров'!$A$1:$C$88,2,0)</f>
        <v>Сказочный мишка</v>
      </c>
      <c r="H1682" t="str">
        <f>VLOOKUP(Таблица1[[#This Row],[Код товара]],Группа_Товаров,3,0)</f>
        <v>Глазированные</v>
      </c>
      <c r="I1682" t="s">
        <v>8</v>
      </c>
      <c r="J1682">
        <v>2.64</v>
      </c>
      <c r="K1682" s="6">
        <v>480.68880000000001</v>
      </c>
      <c r="L1682" s="6">
        <v>546.84</v>
      </c>
      <c r="M1682" s="23">
        <f>Таблица1[[#This Row],[Сумма в ценах продажи]]-Таблица1[[#This Row],[Сумма в ценах закупки]]</f>
        <v>66.151200000000017</v>
      </c>
    </row>
    <row r="1683" spans="1:13" hidden="1" x14ac:dyDescent="0.3">
      <c r="A1683" s="16">
        <v>42920</v>
      </c>
      <c r="B1683" t="s">
        <v>7</v>
      </c>
      <c r="C1683" t="s">
        <v>165</v>
      </c>
      <c r="D1683" t="s">
        <v>134</v>
      </c>
      <c r="E1683" t="s">
        <v>166</v>
      </c>
      <c r="F1683" s="7">
        <v>260000</v>
      </c>
      <c r="G1683" t="str">
        <f>VLOOKUP(F1683,'группы товаров'!$A$1:$C$88,2,0)</f>
        <v xml:space="preserve">Банан-клубника </v>
      </c>
      <c r="H1683" t="str">
        <f>VLOOKUP(Таблица1[[#This Row],[Код товара]],Группа_Товаров,3,0)</f>
        <v>Отливная</v>
      </c>
      <c r="I1683" t="s">
        <v>8</v>
      </c>
      <c r="J1683">
        <v>1.96</v>
      </c>
      <c r="K1683" s="6">
        <v>561.85400000000004</v>
      </c>
      <c r="L1683" s="6">
        <v>640.1</v>
      </c>
      <c r="M1683" s="23">
        <f>Таблица1[[#This Row],[Сумма в ценах продажи]]-Таблица1[[#This Row],[Сумма в ценах закупки]]</f>
        <v>78.245999999999981</v>
      </c>
    </row>
    <row r="1684" spans="1:13" hidden="1" x14ac:dyDescent="0.3">
      <c r="A1684" s="16">
        <v>42920</v>
      </c>
      <c r="B1684" t="s">
        <v>7</v>
      </c>
      <c r="C1684" t="s">
        <v>228</v>
      </c>
      <c r="D1684" t="s">
        <v>134</v>
      </c>
      <c r="E1684" t="s">
        <v>229</v>
      </c>
      <c r="F1684" s="7">
        <v>1005274000</v>
      </c>
      <c r="G1684" t="str">
        <f>VLOOKUP(F1684,'группы товаров'!$A$1:$C$88,2,0)</f>
        <v>Ванильные</v>
      </c>
      <c r="H1684" t="str">
        <f>VLOOKUP(Таблица1[[#This Row],[Код товара]],Группа_Товаров,3,0)</f>
        <v>Кремовые</v>
      </c>
      <c r="I1684" t="s">
        <v>8</v>
      </c>
      <c r="J1684">
        <v>2.2999999999999998</v>
      </c>
      <c r="K1684" s="6">
        <v>658.24300000000005</v>
      </c>
      <c r="L1684" s="6">
        <v>748.7</v>
      </c>
      <c r="M1684" s="23">
        <f>Таблица1[[#This Row],[Сумма в ценах продажи]]-Таблица1[[#This Row],[Сумма в ценах закупки]]</f>
        <v>90.456999999999994</v>
      </c>
    </row>
    <row r="1685" spans="1:13" hidden="1" x14ac:dyDescent="0.3">
      <c r="A1685" s="16">
        <v>42920</v>
      </c>
      <c r="B1685" t="s">
        <v>10</v>
      </c>
      <c r="C1685" t="s">
        <v>224</v>
      </c>
      <c r="D1685" t="s">
        <v>134</v>
      </c>
      <c r="E1685" t="s">
        <v>225</v>
      </c>
      <c r="F1685" s="5">
        <v>573100</v>
      </c>
      <c r="G1685" t="str">
        <f>VLOOKUP(F1685,'группы товаров'!$A$1:$C$88,2,0)</f>
        <v xml:space="preserve">Пчелка </v>
      </c>
      <c r="H1685" t="str">
        <f>VLOOKUP(Таблица1[[#This Row],[Код товара]],Группа_Товаров,3,0)</f>
        <v>Желейные</v>
      </c>
      <c r="I1685" t="s">
        <v>8</v>
      </c>
      <c r="J1685">
        <v>5</v>
      </c>
      <c r="K1685" s="6">
        <v>467.4</v>
      </c>
      <c r="L1685" s="6">
        <v>563.5</v>
      </c>
      <c r="M1685" s="23">
        <f>Таблица1[[#This Row],[Сумма в ценах продажи]]-Таблица1[[#This Row],[Сумма в ценах закупки]]</f>
        <v>96.100000000000023</v>
      </c>
    </row>
    <row r="1686" spans="1:13" hidden="1" x14ac:dyDescent="0.3">
      <c r="A1686" s="16">
        <v>42920</v>
      </c>
      <c r="B1686" t="s">
        <v>7</v>
      </c>
      <c r="C1686" t="s">
        <v>288</v>
      </c>
      <c r="D1686" t="s">
        <v>134</v>
      </c>
      <c r="E1686" t="s">
        <v>289</v>
      </c>
      <c r="F1686" s="7">
        <v>280500</v>
      </c>
      <c r="G1686" t="str">
        <f>VLOOKUP(F1686,'группы товаров'!$A$1:$C$88,2,0)</f>
        <v>Шипучка микс</v>
      </c>
      <c r="H1686" t="str">
        <f>VLOOKUP(Таблица1[[#This Row],[Код товара]],Группа_Товаров,3,0)</f>
        <v>Леденцовая</v>
      </c>
      <c r="I1686" t="s">
        <v>8</v>
      </c>
      <c r="J1686">
        <v>4</v>
      </c>
      <c r="K1686" s="6">
        <v>820.94800000000009</v>
      </c>
      <c r="L1686" s="6">
        <v>933.2</v>
      </c>
      <c r="M1686" s="23">
        <f>Таблица1[[#This Row],[Сумма в ценах продажи]]-Таблица1[[#This Row],[Сумма в ценах закупки]]</f>
        <v>112.25199999999995</v>
      </c>
    </row>
    <row r="1687" spans="1:13" hidden="1" x14ac:dyDescent="0.3">
      <c r="A1687" s="16">
        <v>42920</v>
      </c>
      <c r="B1687" t="s">
        <v>7</v>
      </c>
      <c r="C1687" t="s">
        <v>171</v>
      </c>
      <c r="D1687" t="s">
        <v>131</v>
      </c>
      <c r="E1687" t="s">
        <v>172</v>
      </c>
      <c r="F1687" s="7">
        <v>1005040700</v>
      </c>
      <c r="G1687" t="str">
        <f>VLOOKUP(F1687,'группы товаров'!$A$1:$C$88,2,0)</f>
        <v>Буревестник</v>
      </c>
      <c r="H1687" t="str">
        <f>VLOOKUP(Таблица1[[#This Row],[Код товара]],Группа_Товаров,3,0)</f>
        <v>Глазированные</v>
      </c>
      <c r="I1687" t="s">
        <v>8</v>
      </c>
      <c r="J1687">
        <v>3.13</v>
      </c>
      <c r="K1687" s="6">
        <v>1030.1960000000001</v>
      </c>
      <c r="L1687" s="6">
        <v>1150</v>
      </c>
      <c r="M1687" s="23">
        <f>Таблица1[[#This Row],[Сумма в ценах продажи]]-Таблица1[[#This Row],[Сумма в ценах закупки]]</f>
        <v>119.80399999999986</v>
      </c>
    </row>
    <row r="1688" spans="1:13" hidden="1" x14ac:dyDescent="0.3">
      <c r="A1688" s="16">
        <v>42920</v>
      </c>
      <c r="B1688" t="s">
        <v>9</v>
      </c>
      <c r="C1688" t="s">
        <v>272</v>
      </c>
      <c r="D1688" t="s">
        <v>156</v>
      </c>
      <c r="E1688" t="s">
        <v>273</v>
      </c>
      <c r="F1688" s="7">
        <v>1005186200</v>
      </c>
      <c r="G1688" t="str">
        <f>VLOOKUP(F1688,'группы товаров'!$A$1:$C$88,2,0)</f>
        <v xml:space="preserve">Мини  орех </v>
      </c>
      <c r="H1688" t="str">
        <f>VLOOKUP(Таблица1[[#This Row],[Код товара]],Группа_Товаров,3,0)</f>
        <v>Вафельные</v>
      </c>
      <c r="I1688" t="s">
        <v>8</v>
      </c>
      <c r="J1688">
        <v>4</v>
      </c>
      <c r="K1688" s="6">
        <v>934.8</v>
      </c>
      <c r="L1688" s="6">
        <v>1063.2</v>
      </c>
      <c r="M1688" s="23">
        <f>Таблица1[[#This Row],[Сумма в ценах продажи]]-Таблица1[[#This Row],[Сумма в ценах закупки]]</f>
        <v>128.40000000000009</v>
      </c>
    </row>
    <row r="1689" spans="1:13" hidden="1" x14ac:dyDescent="0.3">
      <c r="A1689" s="16">
        <v>42920</v>
      </c>
      <c r="B1689" t="s">
        <v>7</v>
      </c>
      <c r="C1689" t="s">
        <v>153</v>
      </c>
      <c r="D1689" t="s">
        <v>134</v>
      </c>
      <c r="E1689" t="s">
        <v>154</v>
      </c>
      <c r="F1689" s="7">
        <v>1005040700</v>
      </c>
      <c r="G1689" t="str">
        <f>VLOOKUP(F1689,'группы товаров'!$A$1:$C$88,2,0)</f>
        <v>Буревестник</v>
      </c>
      <c r="H1689" t="str">
        <f>VLOOKUP(Таблица1[[#This Row],[Код товара]],Группа_Товаров,3,0)</f>
        <v>Глазированные</v>
      </c>
      <c r="I1689" t="s">
        <v>8</v>
      </c>
      <c r="J1689">
        <v>7.5</v>
      </c>
      <c r="K1689" s="6">
        <v>356.495</v>
      </c>
      <c r="L1689" s="6">
        <v>506.25</v>
      </c>
      <c r="M1689" s="23">
        <f>Таблица1[[#This Row],[Сумма в ценах продажи]]-Таблица1[[#This Row],[Сумма в ценах закупки]]</f>
        <v>149.755</v>
      </c>
    </row>
    <row r="1690" spans="1:13" hidden="1" x14ac:dyDescent="0.3">
      <c r="A1690" s="16">
        <v>42920</v>
      </c>
      <c r="B1690" t="s">
        <v>9</v>
      </c>
      <c r="C1690" t="s">
        <v>260</v>
      </c>
      <c r="D1690" t="s">
        <v>134</v>
      </c>
      <c r="E1690" t="s">
        <v>261</v>
      </c>
      <c r="F1690" s="7">
        <v>1005186200</v>
      </c>
      <c r="G1690" t="str">
        <f>VLOOKUP(F1690,'группы товаров'!$A$1:$C$88,2,0)</f>
        <v xml:space="preserve">Мини  орех </v>
      </c>
      <c r="H1690" t="str">
        <f>VLOOKUP(Таблица1[[#This Row],[Код товара]],Группа_Товаров,3,0)</f>
        <v>Вафельные</v>
      </c>
      <c r="I1690" t="s">
        <v>8</v>
      </c>
      <c r="J1690">
        <v>15</v>
      </c>
      <c r="K1690" s="6">
        <v>1187.7</v>
      </c>
      <c r="L1690" s="6">
        <v>1350.75</v>
      </c>
      <c r="M1690" s="23">
        <f>Таблица1[[#This Row],[Сумма в ценах продажи]]-Таблица1[[#This Row],[Сумма в ценах закупки]]</f>
        <v>163.04999999999995</v>
      </c>
    </row>
    <row r="1691" spans="1:13" hidden="1" x14ac:dyDescent="0.3">
      <c r="A1691" s="16">
        <v>42920</v>
      </c>
      <c r="B1691" t="s">
        <v>9</v>
      </c>
      <c r="C1691" t="s">
        <v>165</v>
      </c>
      <c r="D1691" t="s">
        <v>134</v>
      </c>
      <c r="E1691" t="s">
        <v>166</v>
      </c>
      <c r="F1691" s="7">
        <v>1005300500</v>
      </c>
      <c r="G1691" t="str">
        <f>VLOOKUP(F1691,'группы товаров'!$A$1:$C$88,2,0)</f>
        <v>Рококо</v>
      </c>
      <c r="H1691" t="str">
        <f>VLOOKUP(Таблица1[[#This Row],[Код товара]],Группа_Товаров,3,0)</f>
        <v>Кремовые</v>
      </c>
      <c r="I1691" t="s">
        <v>8</v>
      </c>
      <c r="J1691">
        <v>12.5</v>
      </c>
      <c r="K1691" s="6">
        <v>1526.2950000000001</v>
      </c>
      <c r="L1691" s="6">
        <v>1736</v>
      </c>
      <c r="M1691" s="23">
        <f>Таблица1[[#This Row],[Сумма в ценах продажи]]-Таблица1[[#This Row],[Сумма в ценах закупки]]</f>
        <v>209.70499999999993</v>
      </c>
    </row>
    <row r="1692" spans="1:13" hidden="1" x14ac:dyDescent="0.3">
      <c r="A1692" s="16">
        <v>42920</v>
      </c>
      <c r="B1692" t="s">
        <v>7</v>
      </c>
      <c r="C1692" t="s">
        <v>301</v>
      </c>
      <c r="D1692" t="s">
        <v>134</v>
      </c>
      <c r="E1692" t="s">
        <v>302</v>
      </c>
      <c r="F1692" s="7">
        <v>1005220000</v>
      </c>
      <c r="G1692" t="str">
        <f>VLOOKUP(F1692,'группы товаров'!$A$1:$C$88,2,0)</f>
        <v>Веселый журавлик</v>
      </c>
      <c r="H1692" t="str">
        <f>VLOOKUP(Таблица1[[#This Row],[Код товара]],Группа_Товаров,3,0)</f>
        <v>Вафельные</v>
      </c>
      <c r="I1692" t="s">
        <v>8</v>
      </c>
      <c r="J1692">
        <v>15</v>
      </c>
      <c r="K1692" s="6">
        <v>1745.55</v>
      </c>
      <c r="L1692" s="6">
        <v>1976.25</v>
      </c>
      <c r="M1692" s="23">
        <f>Таблица1[[#This Row],[Сумма в ценах продажи]]-Таблица1[[#This Row],[Сумма в ценах закупки]]</f>
        <v>230.70000000000005</v>
      </c>
    </row>
    <row r="1693" spans="1:13" hidden="1" x14ac:dyDescent="0.3">
      <c r="A1693" s="16">
        <v>42920</v>
      </c>
      <c r="B1693" t="s">
        <v>7</v>
      </c>
      <c r="C1693" t="s">
        <v>254</v>
      </c>
      <c r="D1693" t="s">
        <v>131</v>
      </c>
      <c r="E1693" t="s">
        <v>255</v>
      </c>
      <c r="F1693" s="7">
        <v>5281000</v>
      </c>
      <c r="G1693" t="str">
        <f>VLOOKUP(F1693,'группы товаров'!$A$1:$C$88,2,0)</f>
        <v>Барбасовая</v>
      </c>
      <c r="H1693" t="str">
        <f>VLOOKUP(Таблица1[[#This Row],[Код товара]],Группа_Товаров,3,0)</f>
        <v>Отливная</v>
      </c>
      <c r="I1693" t="s">
        <v>8</v>
      </c>
      <c r="J1693">
        <v>6</v>
      </c>
      <c r="K1693" s="6">
        <v>108.71340000000001</v>
      </c>
      <c r="L1693" s="6">
        <v>412.2</v>
      </c>
      <c r="M1693" s="23">
        <f>Таблица1[[#This Row],[Сумма в ценах продажи]]-Таблица1[[#This Row],[Сумма в ценах закупки]]</f>
        <v>303.48659999999995</v>
      </c>
    </row>
    <row r="1694" spans="1:13" hidden="1" x14ac:dyDescent="0.3">
      <c r="A1694" s="16">
        <v>42920</v>
      </c>
      <c r="B1694" t="s">
        <v>9</v>
      </c>
      <c r="C1694" t="s">
        <v>258</v>
      </c>
      <c r="D1694" t="s">
        <v>134</v>
      </c>
      <c r="E1694" t="s">
        <v>259</v>
      </c>
      <c r="F1694" s="7">
        <v>1005050000</v>
      </c>
      <c r="G1694" t="str">
        <f>VLOOKUP(F1694,'группы товаров'!$A$1:$C$88,2,0)</f>
        <v>Золотой орех</v>
      </c>
      <c r="H1694" t="str">
        <f>VLOOKUP(Таблица1[[#This Row],[Код товара]],Группа_Товаров,3,0)</f>
        <v>Помадка</v>
      </c>
      <c r="I1694" t="s">
        <v>8</v>
      </c>
      <c r="J1694">
        <v>32</v>
      </c>
      <c r="K1694" s="6">
        <v>1626.184</v>
      </c>
      <c r="L1694" s="6">
        <v>1944</v>
      </c>
      <c r="M1694" s="23">
        <f>Таблица1[[#This Row],[Сумма в ценах продажи]]-Таблица1[[#This Row],[Сумма в ценах закупки]]</f>
        <v>317.81600000000003</v>
      </c>
    </row>
    <row r="1695" spans="1:13" hidden="1" x14ac:dyDescent="0.3">
      <c r="A1695" s="16">
        <v>42920</v>
      </c>
      <c r="B1695" t="s">
        <v>7</v>
      </c>
      <c r="C1695" t="s">
        <v>185</v>
      </c>
      <c r="D1695" t="s">
        <v>134</v>
      </c>
      <c r="E1695" t="s">
        <v>186</v>
      </c>
      <c r="F1695" s="7">
        <v>1005040700</v>
      </c>
      <c r="G1695" t="str">
        <f>VLOOKUP(F1695,'группы товаров'!$A$1:$C$88,2,0)</f>
        <v>Буревестник</v>
      </c>
      <c r="H1695" t="str">
        <f>VLOOKUP(Таблица1[[#This Row],[Код товара]],Группа_Товаров,3,0)</f>
        <v>Глазированные</v>
      </c>
      <c r="I1695" t="s">
        <v>8</v>
      </c>
      <c r="J1695">
        <v>12</v>
      </c>
      <c r="K1695" s="6">
        <v>217.113</v>
      </c>
      <c r="L1695" s="6">
        <v>810</v>
      </c>
      <c r="M1695" s="23">
        <f>Таблица1[[#This Row],[Сумма в ценах продажи]]-Таблица1[[#This Row],[Сумма в ценах закупки]]</f>
        <v>592.88699999999994</v>
      </c>
    </row>
    <row r="1696" spans="1:13" hidden="1" x14ac:dyDescent="0.3">
      <c r="A1696" s="16">
        <v>42919</v>
      </c>
      <c r="B1696" t="s">
        <v>10</v>
      </c>
      <c r="C1696" t="s">
        <v>303</v>
      </c>
      <c r="D1696" t="s">
        <v>208</v>
      </c>
      <c r="E1696" t="s">
        <v>304</v>
      </c>
      <c r="F1696" s="7">
        <v>1005040500</v>
      </c>
      <c r="G1696" t="str">
        <f>VLOOKUP(F1696,'группы товаров'!$A$1:$C$88,2,0)</f>
        <v>Пилот</v>
      </c>
      <c r="H1696" t="str">
        <f>VLOOKUP(Таблица1[[#This Row],[Код товара]],Группа_Товаров,3,0)</f>
        <v>Глазированные</v>
      </c>
      <c r="I1696" t="s">
        <v>8</v>
      </c>
      <c r="J1696">
        <v>2</v>
      </c>
      <c r="K1696" s="6">
        <v>106.85820000000001</v>
      </c>
      <c r="L1696" s="6">
        <v>126.28</v>
      </c>
      <c r="M1696" s="23">
        <f>Таблица1[[#This Row],[Сумма в ценах продажи]]-Таблица1[[#This Row],[Сумма в ценах закупки]]</f>
        <v>19.42179999999999</v>
      </c>
    </row>
    <row r="1697" spans="1:13" hidden="1" x14ac:dyDescent="0.3">
      <c r="A1697" s="16">
        <v>42919</v>
      </c>
      <c r="B1697" t="s">
        <v>7</v>
      </c>
      <c r="C1697" t="s">
        <v>220</v>
      </c>
      <c r="D1697" t="s">
        <v>134</v>
      </c>
      <c r="E1697" t="s">
        <v>221</v>
      </c>
      <c r="F1697" s="7">
        <v>280500</v>
      </c>
      <c r="G1697" t="str">
        <f>VLOOKUP(F1697,'группы товаров'!$A$1:$C$88,2,0)</f>
        <v>Шипучка микс</v>
      </c>
      <c r="H1697" t="str">
        <f>VLOOKUP(Таблица1[[#This Row],[Код товара]],Группа_Товаров,3,0)</f>
        <v>Леденцовая</v>
      </c>
      <c r="I1697" t="s">
        <v>8</v>
      </c>
      <c r="J1697">
        <v>3.4</v>
      </c>
      <c r="K1697" s="6">
        <v>243.23600000000002</v>
      </c>
      <c r="L1697" s="6">
        <v>276.65800000000002</v>
      </c>
      <c r="M1697" s="23">
        <f>Таблица1[[#This Row],[Сумма в ценах продажи]]-Таблица1[[#This Row],[Сумма в ценах закупки]]</f>
        <v>33.421999999999997</v>
      </c>
    </row>
    <row r="1698" spans="1:13" hidden="1" x14ac:dyDescent="0.3">
      <c r="A1698" s="16">
        <v>42919</v>
      </c>
      <c r="B1698" t="s">
        <v>9</v>
      </c>
      <c r="C1698" t="s">
        <v>250</v>
      </c>
      <c r="D1698" t="s">
        <v>208</v>
      </c>
      <c r="E1698" t="s">
        <v>251</v>
      </c>
      <c r="F1698" s="7">
        <v>1005212000</v>
      </c>
      <c r="G1698" t="str">
        <f>VLOOKUP(F1698,'группы товаров'!$A$1:$C$88,2,0)</f>
        <v xml:space="preserve">Знаки Зодиака </v>
      </c>
      <c r="H1698" t="str">
        <f>VLOOKUP(Таблица1[[#This Row],[Код товара]],Группа_Товаров,3,0)</f>
        <v>Вафельные</v>
      </c>
      <c r="I1698" t="s">
        <v>8</v>
      </c>
      <c r="J1698">
        <v>2.9</v>
      </c>
      <c r="K1698" s="6">
        <v>271.09200000000004</v>
      </c>
      <c r="L1698" s="6">
        <v>308.32800000000003</v>
      </c>
      <c r="M1698" s="23">
        <f>Таблица1[[#This Row],[Сумма в ценах продажи]]-Таблица1[[#This Row],[Сумма в ценах закупки]]</f>
        <v>37.23599999999999</v>
      </c>
    </row>
    <row r="1699" spans="1:13" hidden="1" x14ac:dyDescent="0.3">
      <c r="A1699" s="16">
        <v>42919</v>
      </c>
      <c r="B1699" t="s">
        <v>7</v>
      </c>
      <c r="C1699" t="s">
        <v>288</v>
      </c>
      <c r="D1699" t="s">
        <v>134</v>
      </c>
      <c r="E1699" t="s">
        <v>289</v>
      </c>
      <c r="F1699" s="5">
        <v>5162402</v>
      </c>
      <c r="G1699" t="str">
        <f>VLOOKUP(F1699,'группы товаров'!$A$1:$C$88,2,0)</f>
        <v>Лимонно-апельсиновый</v>
      </c>
      <c r="H1699" t="str">
        <f>VLOOKUP(Таблица1[[#This Row],[Код товара]],Группа_Товаров,3,0)</f>
        <v>Отливная</v>
      </c>
      <c r="I1699" t="s">
        <v>8</v>
      </c>
      <c r="J1699">
        <v>3.2</v>
      </c>
      <c r="K1699" s="6">
        <v>256.55600000000004</v>
      </c>
      <c r="L1699" s="6">
        <v>298</v>
      </c>
      <c r="M1699" s="23">
        <f>Таблица1[[#This Row],[Сумма в ценах продажи]]-Таблица1[[#This Row],[Сумма в ценах закупки]]</f>
        <v>41.44399999999996</v>
      </c>
    </row>
    <row r="1700" spans="1:13" hidden="1" x14ac:dyDescent="0.3">
      <c r="A1700" s="16">
        <v>42919</v>
      </c>
      <c r="B1700" t="s">
        <v>10</v>
      </c>
      <c r="C1700" t="s">
        <v>203</v>
      </c>
      <c r="D1700" t="s">
        <v>134</v>
      </c>
      <c r="E1700" t="s">
        <v>204</v>
      </c>
      <c r="F1700" s="5">
        <v>1005040800</v>
      </c>
      <c r="G1700" t="str">
        <f>VLOOKUP(F1700,'группы товаров'!$A$1:$C$88,2,0)</f>
        <v>Бим-Бом</v>
      </c>
      <c r="H1700" t="str">
        <f>VLOOKUP(Таблица1[[#This Row],[Код товара]],Группа_Товаров,3,0)</f>
        <v>Глазированные</v>
      </c>
      <c r="I1700" t="s">
        <v>8</v>
      </c>
      <c r="J1700">
        <v>3</v>
      </c>
      <c r="K1700" s="6">
        <v>214.62</v>
      </c>
      <c r="L1700" s="6">
        <v>258.75</v>
      </c>
      <c r="M1700" s="23">
        <f>Таблица1[[#This Row],[Сумма в ценах продажи]]-Таблица1[[#This Row],[Сумма в ценах закупки]]</f>
        <v>44.129999999999995</v>
      </c>
    </row>
    <row r="1701" spans="1:13" hidden="1" x14ac:dyDescent="0.3">
      <c r="A1701" s="16">
        <v>42919</v>
      </c>
      <c r="B1701" t="s">
        <v>10</v>
      </c>
      <c r="C1701" t="s">
        <v>390</v>
      </c>
      <c r="D1701" t="s">
        <v>147</v>
      </c>
      <c r="E1701" t="s">
        <v>391</v>
      </c>
      <c r="F1701" s="7">
        <v>252005</v>
      </c>
      <c r="G1701" t="str">
        <f>VLOOKUP(F1701,'группы товаров'!$A$1:$C$88,2,0)</f>
        <v>Кленовая</v>
      </c>
      <c r="H1701" t="str">
        <f>VLOOKUP(Таблица1[[#This Row],[Код товара]],Группа_Товаров,3,0)</f>
        <v>Леденцовая</v>
      </c>
      <c r="I1701" t="s">
        <v>8</v>
      </c>
      <c r="J1701">
        <v>3.4</v>
      </c>
      <c r="K1701" s="6">
        <v>243.23600000000002</v>
      </c>
      <c r="L1701" s="6">
        <v>293.25</v>
      </c>
      <c r="M1701" s="23">
        <f>Таблица1[[#This Row],[Сумма в ценах продажи]]-Таблица1[[#This Row],[Сумма в ценах закупки]]</f>
        <v>50.013999999999982</v>
      </c>
    </row>
    <row r="1702" spans="1:13" hidden="1" x14ac:dyDescent="0.3">
      <c r="A1702" s="16">
        <v>42919</v>
      </c>
      <c r="B1702" t="s">
        <v>7</v>
      </c>
      <c r="C1702" t="s">
        <v>162</v>
      </c>
      <c r="D1702" t="s">
        <v>163</v>
      </c>
      <c r="E1702" t="s">
        <v>164</v>
      </c>
      <c r="F1702" s="5">
        <v>280500</v>
      </c>
      <c r="G1702" t="str">
        <f>VLOOKUP(F1702,'группы товаров'!$A$1:$C$88,2,0)</f>
        <v>Шипучка микс</v>
      </c>
      <c r="H1702" t="str">
        <f>VLOOKUP(Таблица1[[#This Row],[Код товара]],Группа_Товаров,3,0)</f>
        <v>Леденцовая</v>
      </c>
      <c r="I1702" t="s">
        <v>8</v>
      </c>
      <c r="J1702">
        <v>5</v>
      </c>
      <c r="K1702" s="6">
        <v>391.0385</v>
      </c>
      <c r="L1702" s="6">
        <v>444.8</v>
      </c>
      <c r="M1702" s="23">
        <f>Таблица1[[#This Row],[Сумма в ценах продажи]]-Таблица1[[#This Row],[Сумма в ценах закупки]]</f>
        <v>53.761500000000012</v>
      </c>
    </row>
    <row r="1703" spans="1:13" hidden="1" x14ac:dyDescent="0.3">
      <c r="A1703" s="16">
        <v>42919</v>
      </c>
      <c r="B1703" t="s">
        <v>7</v>
      </c>
      <c r="C1703" t="s">
        <v>153</v>
      </c>
      <c r="D1703" t="s">
        <v>134</v>
      </c>
      <c r="E1703" t="s">
        <v>154</v>
      </c>
      <c r="F1703" s="5">
        <v>280500</v>
      </c>
      <c r="G1703" t="str">
        <f>VLOOKUP(F1703,'группы товаров'!$A$1:$C$88,2,0)</f>
        <v>Шипучка микс</v>
      </c>
      <c r="H1703" t="str">
        <f>VLOOKUP(Таблица1[[#This Row],[Код товара]],Группа_Товаров,3,0)</f>
        <v>Леденцовая</v>
      </c>
      <c r="I1703" t="s">
        <v>8</v>
      </c>
      <c r="J1703">
        <v>5</v>
      </c>
      <c r="K1703" s="6">
        <v>391.0385</v>
      </c>
      <c r="L1703" s="6">
        <v>444.8</v>
      </c>
      <c r="M1703" s="23">
        <f>Таблица1[[#This Row],[Сумма в ценах продажи]]-Таблица1[[#This Row],[Сумма в ценах закупки]]</f>
        <v>53.761500000000012</v>
      </c>
    </row>
    <row r="1704" spans="1:13" hidden="1" x14ac:dyDescent="0.3">
      <c r="A1704" s="16">
        <v>42919</v>
      </c>
      <c r="B1704" t="s">
        <v>7</v>
      </c>
      <c r="C1704" t="s">
        <v>175</v>
      </c>
      <c r="D1704" t="s">
        <v>134</v>
      </c>
      <c r="E1704" t="s">
        <v>176</v>
      </c>
      <c r="F1704" s="7">
        <v>1005186200</v>
      </c>
      <c r="G1704" t="str">
        <f>VLOOKUP(F1704,'группы товаров'!$A$1:$C$88,2,0)</f>
        <v xml:space="preserve">Мини  орех </v>
      </c>
      <c r="H1704" t="str">
        <f>VLOOKUP(Таблица1[[#This Row],[Код товара]],Группа_Товаров,3,0)</f>
        <v>Вафельные</v>
      </c>
      <c r="I1704" t="s">
        <v>8</v>
      </c>
      <c r="J1704">
        <v>5</v>
      </c>
      <c r="K1704" s="6">
        <v>591.77949999999998</v>
      </c>
      <c r="L1704" s="6">
        <v>646.5</v>
      </c>
      <c r="M1704" s="23">
        <f>Таблица1[[#This Row],[Сумма в ценах продажи]]-Таблица1[[#This Row],[Сумма в ценах закупки]]</f>
        <v>54.720500000000015</v>
      </c>
    </row>
    <row r="1705" spans="1:13" hidden="1" x14ac:dyDescent="0.3">
      <c r="A1705" s="16">
        <v>42919</v>
      </c>
      <c r="B1705" t="s">
        <v>7</v>
      </c>
      <c r="C1705" t="s">
        <v>201</v>
      </c>
      <c r="D1705" t="s">
        <v>134</v>
      </c>
      <c r="E1705" t="s">
        <v>202</v>
      </c>
      <c r="F1705" s="7">
        <v>1005186200</v>
      </c>
      <c r="G1705" t="str">
        <f>VLOOKUP(F1705,'группы товаров'!$A$1:$C$88,2,0)</f>
        <v xml:space="preserve">Мини  орех </v>
      </c>
      <c r="H1705" t="str">
        <f>VLOOKUP(Таблица1[[#This Row],[Код товара]],Группа_Товаров,3,0)</f>
        <v>Вафельные</v>
      </c>
      <c r="I1705" t="s">
        <v>8</v>
      </c>
      <c r="J1705">
        <v>2.64</v>
      </c>
      <c r="K1705" s="6">
        <v>400.56720000000001</v>
      </c>
      <c r="L1705" s="6">
        <v>455.64</v>
      </c>
      <c r="M1705" s="23">
        <f>Таблица1[[#This Row],[Сумма в ценах продажи]]-Таблица1[[#This Row],[Сумма в ценах закупки]]</f>
        <v>55.072799999999972</v>
      </c>
    </row>
    <row r="1706" spans="1:13" hidden="1" x14ac:dyDescent="0.3">
      <c r="A1706" s="16">
        <v>42919</v>
      </c>
      <c r="B1706" t="s">
        <v>7</v>
      </c>
      <c r="C1706" t="s">
        <v>286</v>
      </c>
      <c r="D1706" t="s">
        <v>156</v>
      </c>
      <c r="E1706" t="s">
        <v>287</v>
      </c>
      <c r="F1706" s="7">
        <v>270400</v>
      </c>
      <c r="G1706" t="str">
        <f>VLOOKUP(F1706,'группы товаров'!$A$1:$C$88,2,0)</f>
        <v>Шипучка лимон</v>
      </c>
      <c r="H1706" t="str">
        <f>VLOOKUP(Таблица1[[#This Row],[Код товара]],Группа_Товаров,3,0)</f>
        <v>Леденцовая</v>
      </c>
      <c r="I1706" t="s">
        <v>8</v>
      </c>
      <c r="J1706">
        <v>5.5</v>
      </c>
      <c r="K1706" s="6">
        <v>408.84960000000001</v>
      </c>
      <c r="L1706" s="6">
        <v>465.41</v>
      </c>
      <c r="M1706" s="23">
        <f>Таблица1[[#This Row],[Сумма в ценах продажи]]-Таблица1[[#This Row],[Сумма в ценах закупки]]</f>
        <v>56.560400000000016</v>
      </c>
    </row>
    <row r="1707" spans="1:13" hidden="1" x14ac:dyDescent="0.3">
      <c r="A1707" s="16">
        <v>42919</v>
      </c>
      <c r="B1707" t="s">
        <v>7</v>
      </c>
      <c r="C1707" t="s">
        <v>228</v>
      </c>
      <c r="D1707" t="s">
        <v>134</v>
      </c>
      <c r="E1707" t="s">
        <v>229</v>
      </c>
      <c r="F1707" s="7">
        <v>1005186400</v>
      </c>
      <c r="G1707" t="str">
        <f>VLOOKUP(F1707,'группы товаров'!$A$1:$C$88,2,0)</f>
        <v xml:space="preserve">Мини вкус вишни </v>
      </c>
      <c r="H1707" t="str">
        <f>VLOOKUP(Таблица1[[#This Row],[Код товара]],Группа_Товаров,3,0)</f>
        <v>Вафельные</v>
      </c>
      <c r="I1707" t="s">
        <v>8</v>
      </c>
      <c r="J1707">
        <v>2.2999999999999998</v>
      </c>
      <c r="K1707" s="6">
        <v>540.33690000000001</v>
      </c>
      <c r="L1707" s="6">
        <v>607.31500000000005</v>
      </c>
      <c r="M1707" s="23">
        <f>Таблица1[[#This Row],[Сумма в ценах продажи]]-Таблица1[[#This Row],[Сумма в ценах закупки]]</f>
        <v>66.97810000000004</v>
      </c>
    </row>
    <row r="1708" spans="1:13" hidden="1" x14ac:dyDescent="0.3">
      <c r="A1708" s="16">
        <v>42919</v>
      </c>
      <c r="B1708" t="s">
        <v>7</v>
      </c>
      <c r="C1708" t="s">
        <v>248</v>
      </c>
      <c r="D1708" t="s">
        <v>156</v>
      </c>
      <c r="E1708" t="s">
        <v>249</v>
      </c>
      <c r="F1708" s="5">
        <v>1005400001</v>
      </c>
      <c r="G1708" t="str">
        <f>VLOOKUP(F1708,'группы товаров'!$A$1:$C$88,2,0)</f>
        <v>Лесной орех</v>
      </c>
      <c r="H1708" t="str">
        <f>VLOOKUP(Таблица1[[#This Row],[Код товара]],Группа_Товаров,3,0)</f>
        <v>Кремовые</v>
      </c>
      <c r="I1708" t="s">
        <v>8</v>
      </c>
      <c r="J1708">
        <v>2.2999999999999998</v>
      </c>
      <c r="K1708" s="6">
        <v>538.19360000000006</v>
      </c>
      <c r="L1708" s="6">
        <v>607.31500000000005</v>
      </c>
      <c r="M1708" s="23">
        <f>Таблица1[[#This Row],[Сумма в ценах продажи]]-Таблица1[[#This Row],[Сумма в ценах закупки]]</f>
        <v>69.121399999999994</v>
      </c>
    </row>
    <row r="1709" spans="1:13" hidden="1" x14ac:dyDescent="0.3">
      <c r="A1709" s="16">
        <v>42919</v>
      </c>
      <c r="B1709" t="s">
        <v>7</v>
      </c>
      <c r="C1709" t="s">
        <v>212</v>
      </c>
      <c r="D1709" t="s">
        <v>156</v>
      </c>
      <c r="E1709" t="s">
        <v>213</v>
      </c>
      <c r="F1709" s="7">
        <v>5190002</v>
      </c>
      <c r="G1709" t="str">
        <f>VLOOKUP(F1709,'группы товаров'!$A$1:$C$88,2,0)</f>
        <v>Молочный</v>
      </c>
      <c r="H1709" t="str">
        <f>VLOOKUP(Таблица1[[#This Row],[Код товара]],Группа_Товаров,3,0)</f>
        <v>Отливная</v>
      </c>
      <c r="I1709" t="s">
        <v>8</v>
      </c>
      <c r="J1709">
        <v>2.2999999999999998</v>
      </c>
      <c r="K1709" s="6">
        <v>658.154</v>
      </c>
      <c r="L1709" s="6">
        <v>735</v>
      </c>
      <c r="M1709" s="23">
        <f>Таблица1[[#This Row],[Сумма в ценах продажи]]-Таблица1[[#This Row],[Сумма в ценах закупки]]</f>
        <v>76.846000000000004</v>
      </c>
    </row>
    <row r="1710" spans="1:13" hidden="1" x14ac:dyDescent="0.3">
      <c r="A1710" s="16">
        <v>42919</v>
      </c>
      <c r="B1710" t="s">
        <v>9</v>
      </c>
      <c r="C1710" t="s">
        <v>201</v>
      </c>
      <c r="D1710" t="s">
        <v>134</v>
      </c>
      <c r="E1710" t="s">
        <v>202</v>
      </c>
      <c r="F1710" s="7">
        <v>573100</v>
      </c>
      <c r="G1710" t="str">
        <f>VLOOKUP(F1710,'группы товаров'!$A$1:$C$88,2,0)</f>
        <v xml:space="preserve">Пчелка </v>
      </c>
      <c r="H1710" t="str">
        <f>VLOOKUP(Таблица1[[#This Row],[Код товара]],Группа_Товаров,3,0)</f>
        <v>Желейные</v>
      </c>
      <c r="I1710" t="s">
        <v>8</v>
      </c>
      <c r="J1710">
        <v>1.96</v>
      </c>
      <c r="K1710" s="6">
        <v>561.85400000000004</v>
      </c>
      <c r="L1710" s="6">
        <v>640.1</v>
      </c>
      <c r="M1710" s="23">
        <f>Таблица1[[#This Row],[Сумма в ценах продажи]]-Таблица1[[#This Row],[Сумма в ценах закупки]]</f>
        <v>78.245999999999981</v>
      </c>
    </row>
    <row r="1711" spans="1:13" hidden="1" x14ac:dyDescent="0.3">
      <c r="A1711" s="16">
        <v>42919</v>
      </c>
      <c r="B1711" t="s">
        <v>9</v>
      </c>
      <c r="C1711" t="s">
        <v>160</v>
      </c>
      <c r="D1711" t="s">
        <v>134</v>
      </c>
      <c r="E1711" t="s">
        <v>161</v>
      </c>
      <c r="F1711" s="7">
        <v>5160002</v>
      </c>
      <c r="G1711" t="str">
        <f>VLOOKUP(F1711,'группы товаров'!$A$1:$C$88,2,0)</f>
        <v>Микс</v>
      </c>
      <c r="H1711" t="str">
        <f>VLOOKUP(Таблица1[[#This Row],[Код товара]],Группа_Товаров,3,0)</f>
        <v>Отливная</v>
      </c>
      <c r="I1711" t="s">
        <v>8</v>
      </c>
      <c r="J1711">
        <v>5.5</v>
      </c>
      <c r="K1711" s="6">
        <v>570.9</v>
      </c>
      <c r="L1711" s="6">
        <v>649.22</v>
      </c>
      <c r="M1711" s="23">
        <f>Таблица1[[#This Row],[Сумма в ценах продажи]]-Таблица1[[#This Row],[Сумма в ценах закупки]]</f>
        <v>78.32000000000005</v>
      </c>
    </row>
    <row r="1712" spans="1:13" hidden="1" x14ac:dyDescent="0.3">
      <c r="A1712" s="16">
        <v>42919</v>
      </c>
      <c r="B1712" t="s">
        <v>10</v>
      </c>
      <c r="C1712" t="s">
        <v>153</v>
      </c>
      <c r="D1712" t="s">
        <v>134</v>
      </c>
      <c r="E1712" t="s">
        <v>154</v>
      </c>
      <c r="F1712" s="7">
        <v>1005274600</v>
      </c>
      <c r="G1712" t="str">
        <f>VLOOKUP(F1712,'группы товаров'!$A$1:$C$88,2,0)</f>
        <v>Какао со сливками</v>
      </c>
      <c r="H1712" t="str">
        <f>VLOOKUP(Таблица1[[#This Row],[Код товара]],Группа_Товаров,3,0)</f>
        <v>Кремовые</v>
      </c>
      <c r="I1712" t="s">
        <v>8</v>
      </c>
      <c r="J1712">
        <v>3</v>
      </c>
      <c r="K1712" s="6">
        <v>274.89060000000001</v>
      </c>
      <c r="L1712" s="6">
        <v>355.35</v>
      </c>
      <c r="M1712" s="23">
        <f>Таблица1[[#This Row],[Сумма в ценах продажи]]-Таблица1[[#This Row],[Сумма в ценах закупки]]</f>
        <v>80.459400000000016</v>
      </c>
    </row>
    <row r="1713" spans="1:13" hidden="1" x14ac:dyDescent="0.3">
      <c r="A1713" s="16">
        <v>42919</v>
      </c>
      <c r="B1713" t="s">
        <v>7</v>
      </c>
      <c r="C1713" t="s">
        <v>179</v>
      </c>
      <c r="D1713" t="s">
        <v>131</v>
      </c>
      <c r="E1713" t="s">
        <v>180</v>
      </c>
      <c r="F1713" s="7">
        <v>1005051700</v>
      </c>
      <c r="G1713" t="str">
        <f>VLOOKUP(F1713,'группы товаров'!$A$1:$C$88,2,0)</f>
        <v>Аромат мяты</v>
      </c>
      <c r="H1713" t="str">
        <f>VLOOKUP(Таблица1[[#This Row],[Код товара]],Группа_Товаров,3,0)</f>
        <v>Помадка</v>
      </c>
      <c r="I1713" t="s">
        <v>8</v>
      </c>
      <c r="J1713">
        <v>4.8</v>
      </c>
      <c r="K1713" s="6">
        <v>418.5308</v>
      </c>
      <c r="L1713" s="6">
        <v>510.33600000000001</v>
      </c>
      <c r="M1713" s="23">
        <f>Таблица1[[#This Row],[Сумма в ценах продажи]]-Таблица1[[#This Row],[Сумма в ценах закупки]]</f>
        <v>91.805200000000013</v>
      </c>
    </row>
    <row r="1714" spans="1:13" hidden="1" x14ac:dyDescent="0.3">
      <c r="A1714" s="16">
        <v>42919</v>
      </c>
      <c r="B1714" t="s">
        <v>7</v>
      </c>
      <c r="C1714" t="s">
        <v>171</v>
      </c>
      <c r="D1714" t="s">
        <v>131</v>
      </c>
      <c r="E1714" t="s">
        <v>172</v>
      </c>
      <c r="F1714" s="7">
        <v>170000</v>
      </c>
      <c r="G1714" t="str">
        <f>VLOOKUP(F1714,'группы товаров'!$A$1:$C$88,2,0)</f>
        <v>Лайм</v>
      </c>
      <c r="H1714" t="str">
        <f>VLOOKUP(Таблица1[[#This Row],[Код товара]],Группа_Товаров,3,0)</f>
        <v>Желейные</v>
      </c>
      <c r="I1714" t="s">
        <v>8</v>
      </c>
      <c r="J1714">
        <v>16</v>
      </c>
      <c r="K1714" s="6">
        <v>854.65920000000006</v>
      </c>
      <c r="L1714" s="6">
        <v>954.4</v>
      </c>
      <c r="M1714" s="23">
        <f>Таблица1[[#This Row],[Сумма в ценах продажи]]-Таблица1[[#This Row],[Сумма в ценах закупки]]</f>
        <v>99.740799999999922</v>
      </c>
    </row>
    <row r="1715" spans="1:13" hidden="1" x14ac:dyDescent="0.3">
      <c r="A1715" s="16">
        <v>42919</v>
      </c>
      <c r="B1715" t="s">
        <v>10</v>
      </c>
      <c r="C1715" t="s">
        <v>195</v>
      </c>
      <c r="D1715" t="s">
        <v>131</v>
      </c>
      <c r="E1715" t="s">
        <v>196</v>
      </c>
      <c r="F1715" s="8">
        <v>1500000601</v>
      </c>
      <c r="G1715" t="str">
        <f>VLOOKUP(F1715,'группы товаров'!$A$1:$C$88,2,0)</f>
        <v xml:space="preserve">Рулет сгущенное молоко МФ </v>
      </c>
      <c r="H1715" t="str">
        <f>VLOOKUP(Таблица1[[#This Row],[Код товара]],Группа_Товаров,3,0)</f>
        <v>Бисквиты</v>
      </c>
      <c r="I1715" t="s">
        <v>8</v>
      </c>
      <c r="J1715">
        <v>5</v>
      </c>
      <c r="K1715" s="6">
        <v>583.52650000000006</v>
      </c>
      <c r="L1715" s="6">
        <v>698.25</v>
      </c>
      <c r="M1715" s="23">
        <f>Таблица1[[#This Row],[Сумма в ценах продажи]]-Таблица1[[#This Row],[Сумма в ценах закупки]]</f>
        <v>114.72349999999994</v>
      </c>
    </row>
    <row r="1716" spans="1:13" hidden="1" x14ac:dyDescent="0.3">
      <c r="A1716" s="16">
        <v>42919</v>
      </c>
      <c r="B1716" t="s">
        <v>10</v>
      </c>
      <c r="C1716" t="s">
        <v>185</v>
      </c>
      <c r="D1716" t="s">
        <v>134</v>
      </c>
      <c r="E1716" t="s">
        <v>186</v>
      </c>
      <c r="F1716" s="7">
        <v>1005274300</v>
      </c>
      <c r="G1716" t="str">
        <f>VLOOKUP(F1716,'группы товаров'!$A$1:$C$88,2,0)</f>
        <v>Миндальные</v>
      </c>
      <c r="H1716" t="str">
        <f>VLOOKUP(Таблица1[[#This Row],[Код товара]],Группа_Товаров,3,0)</f>
        <v>Кремовые</v>
      </c>
      <c r="I1716" t="s">
        <v>8</v>
      </c>
      <c r="J1716">
        <v>5</v>
      </c>
      <c r="K1716" s="6">
        <v>348.61150000000004</v>
      </c>
      <c r="L1716" s="6">
        <v>477.25</v>
      </c>
      <c r="M1716" s="23">
        <f>Таблица1[[#This Row],[Сумма в ценах продажи]]-Таблица1[[#This Row],[Сумма в ценах закупки]]</f>
        <v>128.63849999999996</v>
      </c>
    </row>
    <row r="1717" spans="1:13" hidden="1" x14ac:dyDescent="0.3">
      <c r="A1717" s="16">
        <v>42919</v>
      </c>
      <c r="B1717" t="s">
        <v>7</v>
      </c>
      <c r="C1717" t="s">
        <v>260</v>
      </c>
      <c r="D1717" t="s">
        <v>134</v>
      </c>
      <c r="E1717" t="s">
        <v>261</v>
      </c>
      <c r="F1717" s="5">
        <v>1005201000</v>
      </c>
      <c r="G1717" t="str">
        <f>VLOOKUP(F1717,'группы товаров'!$A$1:$C$88,2,0)</f>
        <v xml:space="preserve"> крем-шоколад </v>
      </c>
      <c r="H1717" t="str">
        <f>VLOOKUP(Таблица1[[#This Row],[Код товара]],Группа_Товаров,3,0)</f>
        <v>Вафельные</v>
      </c>
      <c r="I1717" t="s">
        <v>8</v>
      </c>
      <c r="J1717">
        <v>4</v>
      </c>
      <c r="K1717" s="6">
        <v>663.08080000000007</v>
      </c>
      <c r="L1717" s="6">
        <v>794.2</v>
      </c>
      <c r="M1717" s="23">
        <f>Таблица1[[#This Row],[Сумма в ценах продажи]]-Таблица1[[#This Row],[Сумма в ценах закупки]]</f>
        <v>131.11919999999998</v>
      </c>
    </row>
    <row r="1718" spans="1:13" hidden="1" x14ac:dyDescent="0.3">
      <c r="A1718" s="16">
        <v>42919</v>
      </c>
      <c r="B1718" t="s">
        <v>7</v>
      </c>
      <c r="C1718" t="s">
        <v>244</v>
      </c>
      <c r="D1718" t="s">
        <v>134</v>
      </c>
      <c r="E1718" t="s">
        <v>245</v>
      </c>
      <c r="F1718" s="5">
        <v>1005274300</v>
      </c>
      <c r="G1718" t="str">
        <f>VLOOKUP(F1718,'группы товаров'!$A$1:$C$88,2,0)</f>
        <v>Миндальные</v>
      </c>
      <c r="H1718" t="str">
        <f>VLOOKUP(Таблица1[[#This Row],[Код товара]],Группа_Товаров,3,0)</f>
        <v>Кремовые</v>
      </c>
      <c r="I1718" t="s">
        <v>8</v>
      </c>
      <c r="J1718">
        <v>3.5</v>
      </c>
      <c r="K1718" s="6">
        <v>619.41920000000005</v>
      </c>
      <c r="L1718" s="6">
        <v>764.05</v>
      </c>
      <c r="M1718" s="23">
        <f>Таблица1[[#This Row],[Сумма в ценах продажи]]-Таблица1[[#This Row],[Сумма в ценах закупки]]</f>
        <v>144.63079999999991</v>
      </c>
    </row>
    <row r="1719" spans="1:13" hidden="1" x14ac:dyDescent="0.3">
      <c r="A1719" s="16">
        <v>42919</v>
      </c>
      <c r="B1719" t="s">
        <v>9</v>
      </c>
      <c r="C1719" t="s">
        <v>282</v>
      </c>
      <c r="D1719" t="s">
        <v>134</v>
      </c>
      <c r="E1719" t="s">
        <v>283</v>
      </c>
      <c r="F1719" s="7">
        <v>1005186400</v>
      </c>
      <c r="G1719" t="str">
        <f>VLOOKUP(F1719,'группы товаров'!$A$1:$C$88,2,0)</f>
        <v xml:space="preserve">Мини вкус вишни </v>
      </c>
      <c r="H1719" t="str">
        <f>VLOOKUP(Таблица1[[#This Row],[Код товара]],Группа_Товаров,3,0)</f>
        <v>Вафельные</v>
      </c>
      <c r="I1719" t="s">
        <v>8</v>
      </c>
      <c r="J1719">
        <v>4</v>
      </c>
      <c r="K1719" s="6">
        <v>125.78280000000001</v>
      </c>
      <c r="L1719" s="6">
        <v>290.76</v>
      </c>
      <c r="M1719" s="23">
        <f>Таблица1[[#This Row],[Сумма в ценах продажи]]-Таблица1[[#This Row],[Сумма в ценах закупки]]</f>
        <v>164.97719999999998</v>
      </c>
    </row>
    <row r="1720" spans="1:13" hidden="1" x14ac:dyDescent="0.3">
      <c r="A1720" s="16">
        <v>42919</v>
      </c>
      <c r="B1720" t="s">
        <v>7</v>
      </c>
      <c r="C1720" t="s">
        <v>270</v>
      </c>
      <c r="D1720" t="s">
        <v>134</v>
      </c>
      <c r="E1720" t="s">
        <v>271</v>
      </c>
      <c r="F1720" s="7">
        <v>1005051500</v>
      </c>
      <c r="G1720" t="str">
        <f>VLOOKUP(F1720,'группы товаров'!$A$1:$C$88,2,0)</f>
        <v>Ароматный банан</v>
      </c>
      <c r="H1720" t="str">
        <f>VLOOKUP(Таблица1[[#This Row],[Код товара]],Группа_Товаров,3,0)</f>
        <v>Помадка</v>
      </c>
      <c r="I1720" t="s">
        <v>8</v>
      </c>
      <c r="J1720">
        <v>9</v>
      </c>
      <c r="K1720" s="6">
        <v>1240.6464000000001</v>
      </c>
      <c r="L1720" s="6">
        <v>1413.72</v>
      </c>
      <c r="M1720" s="23">
        <f>Таблица1[[#This Row],[Сумма в ценах продажи]]-Таблица1[[#This Row],[Сумма в ценах закупки]]</f>
        <v>173.07359999999994</v>
      </c>
    </row>
    <row r="1721" spans="1:13" hidden="1" x14ac:dyDescent="0.3">
      <c r="A1721" s="16">
        <v>42919</v>
      </c>
      <c r="B1721" t="s">
        <v>10</v>
      </c>
      <c r="C1721" t="s">
        <v>193</v>
      </c>
      <c r="D1721" t="s">
        <v>134</v>
      </c>
      <c r="E1721" t="s">
        <v>194</v>
      </c>
      <c r="F1721" s="5">
        <v>573100</v>
      </c>
      <c r="G1721" t="str">
        <f>VLOOKUP(F1721,'группы товаров'!$A$1:$C$88,2,0)</f>
        <v xml:space="preserve">Пчелка </v>
      </c>
      <c r="H1721" t="str">
        <f>VLOOKUP(Таблица1[[#This Row],[Код товара]],Группа_Товаров,3,0)</f>
        <v>Желейные</v>
      </c>
      <c r="I1721" t="s">
        <v>8</v>
      </c>
      <c r="J1721">
        <v>10</v>
      </c>
      <c r="K1721" s="6">
        <v>934.8</v>
      </c>
      <c r="L1721" s="6">
        <v>1127</v>
      </c>
      <c r="M1721" s="23">
        <f>Таблица1[[#This Row],[Сумма в ценах продажи]]-Таблица1[[#This Row],[Сумма в ценах закупки]]</f>
        <v>192.20000000000005</v>
      </c>
    </row>
    <row r="1722" spans="1:13" hidden="1" x14ac:dyDescent="0.3">
      <c r="A1722" s="16">
        <v>42919</v>
      </c>
      <c r="B1722" t="s">
        <v>9</v>
      </c>
      <c r="C1722" t="s">
        <v>220</v>
      </c>
      <c r="D1722" t="s">
        <v>134</v>
      </c>
      <c r="E1722" t="s">
        <v>221</v>
      </c>
      <c r="F1722" s="5">
        <v>1005030501</v>
      </c>
      <c r="G1722" t="str">
        <f>VLOOKUP(F1722,'группы товаров'!$A$1:$C$88,2,0)</f>
        <v>Орешек</v>
      </c>
      <c r="H1722" t="str">
        <f>VLOOKUP(Таблица1[[#This Row],[Код товара]],Группа_Товаров,3,0)</f>
        <v>Глазированные</v>
      </c>
      <c r="I1722" t="s">
        <v>8</v>
      </c>
      <c r="J1722">
        <v>14</v>
      </c>
      <c r="K1722" s="6">
        <v>1402.1554000000001</v>
      </c>
      <c r="L1722" s="6">
        <v>1594.88</v>
      </c>
      <c r="M1722" s="23">
        <f>Таблица1[[#This Row],[Сумма в ценах продажи]]-Таблица1[[#This Row],[Сумма в ценах закупки]]</f>
        <v>192.72460000000001</v>
      </c>
    </row>
    <row r="1723" spans="1:13" hidden="1" x14ac:dyDescent="0.3">
      <c r="A1723" s="16">
        <v>42919</v>
      </c>
      <c r="B1723" t="s">
        <v>9</v>
      </c>
      <c r="C1723" t="s">
        <v>446</v>
      </c>
      <c r="D1723" t="s">
        <v>147</v>
      </c>
      <c r="E1723" t="s">
        <v>447</v>
      </c>
      <c r="F1723" s="7">
        <v>1005050000</v>
      </c>
      <c r="G1723" t="str">
        <f>VLOOKUP(F1723,'группы товаров'!$A$1:$C$88,2,0)</f>
        <v>Золотой орех</v>
      </c>
      <c r="H1723" t="str">
        <f>VLOOKUP(Таблица1[[#This Row],[Код товара]],Группа_Товаров,3,0)</f>
        <v>Помадка</v>
      </c>
      <c r="I1723" t="s">
        <v>8</v>
      </c>
      <c r="J1723">
        <v>8</v>
      </c>
      <c r="K1723" s="6">
        <v>2632</v>
      </c>
      <c r="L1723" s="6">
        <v>2994.4</v>
      </c>
      <c r="M1723" s="23">
        <f>Таблица1[[#This Row],[Сумма в ценах продажи]]-Таблица1[[#This Row],[Сумма в ценах закупки]]</f>
        <v>362.40000000000009</v>
      </c>
    </row>
    <row r="1724" spans="1:13" hidden="1" x14ac:dyDescent="0.3">
      <c r="A1724" s="16">
        <v>42916</v>
      </c>
      <c r="B1724" t="s">
        <v>7</v>
      </c>
      <c r="C1724" t="s">
        <v>201</v>
      </c>
      <c r="D1724" t="s">
        <v>134</v>
      </c>
      <c r="E1724" t="s">
        <v>202</v>
      </c>
      <c r="F1724" s="5">
        <v>1005050200</v>
      </c>
      <c r="G1724" t="str">
        <f>VLOOKUP(F1724,'группы товаров'!$A$1:$C$88,2,0)</f>
        <v>Серебрянный шедевр</v>
      </c>
      <c r="H1724" t="str">
        <f>VLOOKUP(Таблица1[[#This Row],[Код товара]],Группа_Товаров,3,0)</f>
        <v>Помадка</v>
      </c>
      <c r="I1724" t="s">
        <v>8</v>
      </c>
      <c r="J1724">
        <v>3.5</v>
      </c>
      <c r="K1724" s="6">
        <v>351.02690000000001</v>
      </c>
      <c r="L1724" s="6">
        <v>398.72</v>
      </c>
      <c r="M1724" s="23">
        <f>Таблица1[[#This Row],[Сумма в ценах продажи]]-Таблица1[[#This Row],[Сумма в ценах закупки]]</f>
        <v>47.693100000000015</v>
      </c>
    </row>
    <row r="1725" spans="1:13" hidden="1" x14ac:dyDescent="0.3">
      <c r="A1725" s="16">
        <v>42916</v>
      </c>
      <c r="B1725" t="s">
        <v>9</v>
      </c>
      <c r="C1725" t="s">
        <v>216</v>
      </c>
      <c r="D1725" t="s">
        <v>147</v>
      </c>
      <c r="E1725" t="s">
        <v>217</v>
      </c>
      <c r="F1725" s="7">
        <v>1005212000</v>
      </c>
      <c r="G1725" t="str">
        <f>VLOOKUP(F1725,'группы товаров'!$A$1:$C$88,2,0)</f>
        <v xml:space="preserve">Знаки Зодиака </v>
      </c>
      <c r="H1725" t="str">
        <f>VLOOKUP(Таблица1[[#This Row],[Код товара]],Группа_Товаров,3,0)</f>
        <v>Вафельные</v>
      </c>
      <c r="I1725" t="s">
        <v>8</v>
      </c>
      <c r="J1725">
        <v>4</v>
      </c>
      <c r="K1725" s="6">
        <v>350.238</v>
      </c>
      <c r="L1725" s="6">
        <v>401.6</v>
      </c>
      <c r="M1725" s="23">
        <f>Таблица1[[#This Row],[Сумма в ценах продажи]]-Таблица1[[#This Row],[Сумма в ценах закупки]]</f>
        <v>51.362000000000023</v>
      </c>
    </row>
    <row r="1726" spans="1:13" hidden="1" x14ac:dyDescent="0.3">
      <c r="A1726" s="16">
        <v>42916</v>
      </c>
      <c r="B1726" t="s">
        <v>9</v>
      </c>
      <c r="C1726" t="s">
        <v>365</v>
      </c>
      <c r="D1726" t="s">
        <v>208</v>
      </c>
      <c r="E1726" t="s">
        <v>366</v>
      </c>
      <c r="F1726" s="7">
        <v>260200</v>
      </c>
      <c r="G1726" t="str">
        <f>VLOOKUP(F1726,'группы товаров'!$A$1:$C$88,2,0)</f>
        <v>Медовая дыня</v>
      </c>
      <c r="H1726" t="str">
        <f>VLOOKUP(Таблица1[[#This Row],[Код товара]],Группа_Товаров,3,0)</f>
        <v>Отливная</v>
      </c>
      <c r="I1726" t="s">
        <v>8</v>
      </c>
      <c r="J1726">
        <v>5</v>
      </c>
      <c r="K1726" s="6">
        <v>395.9</v>
      </c>
      <c r="L1726" s="6">
        <v>450.25</v>
      </c>
      <c r="M1726" s="23">
        <f>Таблица1[[#This Row],[Сумма в ценах продажи]]-Таблица1[[#This Row],[Сумма в ценах закупки]]</f>
        <v>54.350000000000023</v>
      </c>
    </row>
    <row r="1727" spans="1:13" hidden="1" x14ac:dyDescent="0.3">
      <c r="A1727" s="16">
        <v>42916</v>
      </c>
      <c r="B1727" t="s">
        <v>9</v>
      </c>
      <c r="C1727" t="s">
        <v>371</v>
      </c>
      <c r="D1727" t="s">
        <v>147</v>
      </c>
      <c r="E1727" t="s">
        <v>372</v>
      </c>
      <c r="F1727" s="7">
        <v>1005050400</v>
      </c>
      <c r="G1727" t="str">
        <f>VLOOKUP(F1727,'группы товаров'!$A$1:$C$88,2,0)</f>
        <v>Золотой кокос</v>
      </c>
      <c r="H1727" t="str">
        <f>VLOOKUP(Таблица1[[#This Row],[Код товара]],Группа_Товаров,3,0)</f>
        <v>Помадка</v>
      </c>
      <c r="I1727" t="s">
        <v>8</v>
      </c>
      <c r="J1727">
        <v>2.64</v>
      </c>
      <c r="K1727" s="6">
        <v>400.55880000000002</v>
      </c>
      <c r="L1727" s="6">
        <v>455.64</v>
      </c>
      <c r="M1727" s="23">
        <f>Таблица1[[#This Row],[Сумма в ценах продажи]]-Таблица1[[#This Row],[Сумма в ценах закупки]]</f>
        <v>55.081199999999967</v>
      </c>
    </row>
    <row r="1728" spans="1:13" hidden="1" x14ac:dyDescent="0.3">
      <c r="A1728" s="16">
        <v>42916</v>
      </c>
      <c r="B1728" t="s">
        <v>7</v>
      </c>
      <c r="C1728" t="s">
        <v>260</v>
      </c>
      <c r="D1728" t="s">
        <v>134</v>
      </c>
      <c r="E1728" t="s">
        <v>261</v>
      </c>
      <c r="F1728" s="7">
        <v>15000</v>
      </c>
      <c r="G1728" t="str">
        <f>VLOOKUP(F1728,'группы товаров'!$A$1:$C$88,2,0)</f>
        <v>Цитрусовый коктейль</v>
      </c>
      <c r="H1728" t="str">
        <f>VLOOKUP(Таблица1[[#This Row],[Код товара]],Группа_Товаров,3,0)</f>
        <v>Отливная</v>
      </c>
      <c r="I1728" t="s">
        <v>8</v>
      </c>
      <c r="J1728">
        <v>5</v>
      </c>
      <c r="K1728" s="6">
        <v>389.41550000000001</v>
      </c>
      <c r="L1728" s="6">
        <v>444.8</v>
      </c>
      <c r="M1728" s="23">
        <f>Таблица1[[#This Row],[Сумма в ценах продажи]]-Таблица1[[#This Row],[Сумма в ценах закупки]]</f>
        <v>55.384500000000003</v>
      </c>
    </row>
    <row r="1729" spans="1:13" hidden="1" x14ac:dyDescent="0.3">
      <c r="A1729" s="16">
        <v>42916</v>
      </c>
      <c r="B1729" t="s">
        <v>7</v>
      </c>
      <c r="C1729" t="s">
        <v>138</v>
      </c>
      <c r="D1729" t="s">
        <v>134</v>
      </c>
      <c r="E1729" t="s">
        <v>139</v>
      </c>
      <c r="F1729" s="5">
        <v>1005244000</v>
      </c>
      <c r="G1729" t="str">
        <f>VLOOKUP(F1729,'группы товаров'!$A$1:$C$88,2,0)</f>
        <v>Кофейные</v>
      </c>
      <c r="H1729" t="str">
        <f>VLOOKUP(Таблица1[[#This Row],[Код товара]],Группа_Товаров,3,0)</f>
        <v>Кремовые</v>
      </c>
      <c r="I1729" t="s">
        <v>8</v>
      </c>
      <c r="J1729">
        <v>2.7</v>
      </c>
      <c r="K1729" s="6">
        <v>481.65300000000002</v>
      </c>
      <c r="L1729" s="6">
        <v>537.70500000000004</v>
      </c>
      <c r="M1729" s="23">
        <f>Таблица1[[#This Row],[Сумма в ценах продажи]]-Таблица1[[#This Row],[Сумма в ценах закупки]]</f>
        <v>56.052000000000021</v>
      </c>
    </row>
    <row r="1730" spans="1:13" hidden="1" x14ac:dyDescent="0.3">
      <c r="A1730" s="16">
        <v>42916</v>
      </c>
      <c r="B1730" t="s">
        <v>16</v>
      </c>
      <c r="C1730" t="s">
        <v>352</v>
      </c>
      <c r="D1730" t="s">
        <v>353</v>
      </c>
      <c r="E1730" t="s">
        <v>354</v>
      </c>
      <c r="F1730" s="7">
        <v>1005040600</v>
      </c>
      <c r="G1730" t="str">
        <f>VLOOKUP(F1730,'группы товаров'!$A$1:$C$88,2,0)</f>
        <v xml:space="preserve">Морская звезда </v>
      </c>
      <c r="H1730" t="str">
        <f>VLOOKUP(Таблица1[[#This Row],[Код товара]],Группа_Товаров,3,0)</f>
        <v>Глазированные</v>
      </c>
      <c r="I1730" t="s">
        <v>8</v>
      </c>
      <c r="J1730">
        <v>2.5</v>
      </c>
      <c r="K1730" s="6">
        <v>305.25</v>
      </c>
      <c r="L1730" s="6">
        <v>364.375</v>
      </c>
      <c r="M1730" s="23">
        <f>Таблица1[[#This Row],[Сумма в ценах продажи]]-Таблица1[[#This Row],[Сумма в ценах закупки]]</f>
        <v>59.125</v>
      </c>
    </row>
    <row r="1731" spans="1:13" hidden="1" x14ac:dyDescent="0.3">
      <c r="A1731" s="16">
        <v>42916</v>
      </c>
      <c r="B1731" t="s">
        <v>7</v>
      </c>
      <c r="C1731" t="s">
        <v>185</v>
      </c>
      <c r="D1731" t="s">
        <v>134</v>
      </c>
      <c r="E1731" t="s">
        <v>186</v>
      </c>
      <c r="F1731" s="5">
        <v>1005244600</v>
      </c>
      <c r="G1731" t="str">
        <f>VLOOKUP(F1731,'группы товаров'!$A$1:$C$88,2,0)</f>
        <v>Кремовые</v>
      </c>
      <c r="H1731" t="str">
        <f>VLOOKUP(Таблица1[[#This Row],[Код товара]],Группа_Товаров,3,0)</f>
        <v>Кремовые</v>
      </c>
      <c r="I1731" t="s">
        <v>8</v>
      </c>
      <c r="J1731">
        <v>2.7</v>
      </c>
      <c r="K1731" s="6">
        <v>474.15350000000001</v>
      </c>
      <c r="L1731" s="6">
        <v>537.70500000000004</v>
      </c>
      <c r="M1731" s="23">
        <f>Таблица1[[#This Row],[Сумма в ценах продажи]]-Таблица1[[#This Row],[Сумма в ценах закупки]]</f>
        <v>63.551500000000033</v>
      </c>
    </row>
    <row r="1732" spans="1:13" hidden="1" x14ac:dyDescent="0.3">
      <c r="A1732" s="16">
        <v>42916</v>
      </c>
      <c r="B1732" t="s">
        <v>7</v>
      </c>
      <c r="C1732" t="s">
        <v>199</v>
      </c>
      <c r="D1732" t="s">
        <v>134</v>
      </c>
      <c r="E1732" t="s">
        <v>200</v>
      </c>
      <c r="F1732" s="7">
        <v>170100</v>
      </c>
      <c r="G1732" t="str">
        <f>VLOOKUP(F1732,'группы товаров'!$A$1:$C$88,2,0)</f>
        <v>Клюковка</v>
      </c>
      <c r="H1732" t="str">
        <f>VLOOKUP(Таблица1[[#This Row],[Код товара]],Группа_Товаров,3,0)</f>
        <v>Желейные</v>
      </c>
      <c r="I1732" t="s">
        <v>8</v>
      </c>
      <c r="J1732">
        <v>2.2999999999999998</v>
      </c>
      <c r="K1732" s="6">
        <v>541.53380000000004</v>
      </c>
      <c r="L1732" s="6">
        <v>607.31500000000005</v>
      </c>
      <c r="M1732" s="23">
        <f>Таблица1[[#This Row],[Сумма в ценах продажи]]-Таблица1[[#This Row],[Сумма в ценах закупки]]</f>
        <v>65.781200000000013</v>
      </c>
    </row>
    <row r="1733" spans="1:13" hidden="1" x14ac:dyDescent="0.3">
      <c r="A1733" s="16">
        <v>42916</v>
      </c>
      <c r="B1733" t="s">
        <v>7</v>
      </c>
      <c r="C1733" t="s">
        <v>160</v>
      </c>
      <c r="D1733" t="s">
        <v>134</v>
      </c>
      <c r="E1733" t="s">
        <v>161</v>
      </c>
      <c r="F1733" s="7">
        <v>5221000</v>
      </c>
      <c r="G1733" t="str">
        <f>VLOOKUP(F1733,'группы товаров'!$A$1:$C$88,2,0)</f>
        <v>Сливочно-творожный</v>
      </c>
      <c r="H1733" t="str">
        <f>VLOOKUP(Таблица1[[#This Row],[Код товара]],Группа_Товаров,3,0)</f>
        <v>Отливная</v>
      </c>
      <c r="I1733" t="s">
        <v>8</v>
      </c>
      <c r="J1733">
        <v>2.64</v>
      </c>
      <c r="K1733" s="6">
        <v>480.68880000000001</v>
      </c>
      <c r="L1733" s="6">
        <v>546.84</v>
      </c>
      <c r="M1733" s="23">
        <f>Таблица1[[#This Row],[Сумма в ценах продажи]]-Таблица1[[#This Row],[Сумма в ценах закупки]]</f>
        <v>66.151200000000017</v>
      </c>
    </row>
    <row r="1734" spans="1:13" hidden="1" x14ac:dyDescent="0.3">
      <c r="A1734" s="16">
        <v>42916</v>
      </c>
      <c r="B1734" t="s">
        <v>7</v>
      </c>
      <c r="C1734" t="s">
        <v>220</v>
      </c>
      <c r="D1734" t="s">
        <v>134</v>
      </c>
      <c r="E1734" t="s">
        <v>221</v>
      </c>
      <c r="F1734" s="5">
        <v>1005712010</v>
      </c>
      <c r="G1734" t="str">
        <f>VLOOKUP(F1734,'группы товаров'!$A$1:$C$88,2,0)</f>
        <v>Сказочный мишка</v>
      </c>
      <c r="H1734" t="str">
        <f>VLOOKUP(Таблица1[[#This Row],[Код товара]],Группа_Товаров,3,0)</f>
        <v>Глазированные</v>
      </c>
      <c r="I1734" t="s">
        <v>8</v>
      </c>
      <c r="J1734">
        <v>4.8</v>
      </c>
      <c r="K1734" s="6">
        <v>509.98080000000004</v>
      </c>
      <c r="L1734" s="6">
        <v>580.79999999999995</v>
      </c>
      <c r="M1734" s="23">
        <f>Таблица1[[#This Row],[Сумма в ценах продажи]]-Таблица1[[#This Row],[Сумма в ценах закупки]]</f>
        <v>70.81919999999991</v>
      </c>
    </row>
    <row r="1735" spans="1:13" hidden="1" x14ac:dyDescent="0.3">
      <c r="A1735" s="16">
        <v>42916</v>
      </c>
      <c r="B1735" t="s">
        <v>7</v>
      </c>
      <c r="C1735" t="s">
        <v>220</v>
      </c>
      <c r="D1735" t="s">
        <v>134</v>
      </c>
      <c r="E1735" t="s">
        <v>221</v>
      </c>
      <c r="F1735" s="7">
        <v>1005051600</v>
      </c>
      <c r="G1735" t="str">
        <f>VLOOKUP(F1735,'группы товаров'!$A$1:$C$88,2,0)</f>
        <v xml:space="preserve">Тарантелла </v>
      </c>
      <c r="H1735" t="str">
        <f>VLOOKUP(Таблица1[[#This Row],[Код товара]],Группа_Товаров,3,0)</f>
        <v>Помадка</v>
      </c>
      <c r="I1735" t="s">
        <v>8</v>
      </c>
      <c r="J1735">
        <v>5</v>
      </c>
      <c r="K1735" s="6">
        <v>582.78650000000005</v>
      </c>
      <c r="L1735" s="6">
        <v>658.75</v>
      </c>
      <c r="M1735" s="23">
        <f>Таблица1[[#This Row],[Сумма в ценах продажи]]-Таблица1[[#This Row],[Сумма в ценах закупки]]</f>
        <v>75.963499999999954</v>
      </c>
    </row>
    <row r="1736" spans="1:13" hidden="1" x14ac:dyDescent="0.3">
      <c r="A1736" s="16">
        <v>42916</v>
      </c>
      <c r="B1736" t="s">
        <v>16</v>
      </c>
      <c r="C1736" t="s">
        <v>177</v>
      </c>
      <c r="D1736" t="s">
        <v>131</v>
      </c>
      <c r="E1736" t="s">
        <v>178</v>
      </c>
      <c r="F1736" s="7">
        <v>1005244000</v>
      </c>
      <c r="G1736" t="str">
        <f>VLOOKUP(F1736,'группы товаров'!$A$1:$C$88,2,0)</f>
        <v>Кофейные</v>
      </c>
      <c r="H1736" t="str">
        <f>VLOOKUP(Таблица1[[#This Row],[Код товара]],Группа_Товаров,3,0)</f>
        <v>Кремовые</v>
      </c>
      <c r="I1736" t="s">
        <v>8</v>
      </c>
      <c r="J1736">
        <v>5</v>
      </c>
      <c r="K1736" s="6">
        <v>395.9</v>
      </c>
      <c r="L1736" s="6">
        <v>472.5</v>
      </c>
      <c r="M1736" s="23">
        <f>Таблица1[[#This Row],[Сумма в ценах продажи]]-Таблица1[[#This Row],[Сумма в ценах закупки]]</f>
        <v>76.600000000000023</v>
      </c>
    </row>
    <row r="1737" spans="1:13" hidden="1" x14ac:dyDescent="0.3">
      <c r="A1737" s="16">
        <v>42916</v>
      </c>
      <c r="B1737" t="s">
        <v>24</v>
      </c>
      <c r="C1737" t="s">
        <v>185</v>
      </c>
      <c r="D1737" t="s">
        <v>134</v>
      </c>
      <c r="E1737" t="s">
        <v>186</v>
      </c>
      <c r="F1737" s="5">
        <v>190000</v>
      </c>
      <c r="G1737" t="str">
        <f>VLOOKUP(F1737,'группы товаров'!$A$1:$C$88,2,0)</f>
        <v>Капри молоко</v>
      </c>
      <c r="H1737" t="str">
        <f>VLOOKUP(Таблица1[[#This Row],[Код товара]],Группа_Товаров,3,0)</f>
        <v>Отливная</v>
      </c>
      <c r="I1737" t="s">
        <v>8</v>
      </c>
      <c r="J1737">
        <v>3</v>
      </c>
      <c r="K1737" s="6">
        <v>211.60590000000002</v>
      </c>
      <c r="L1737" s="6">
        <v>288.57</v>
      </c>
      <c r="M1737" s="23">
        <f>Таблица1[[#This Row],[Сумма в ценах продажи]]-Таблица1[[#This Row],[Сумма в ценах закупки]]</f>
        <v>76.964099999999974</v>
      </c>
    </row>
    <row r="1738" spans="1:13" hidden="1" x14ac:dyDescent="0.3">
      <c r="A1738" s="16">
        <v>42916</v>
      </c>
      <c r="B1738" t="s">
        <v>16</v>
      </c>
      <c r="C1738" t="s">
        <v>158</v>
      </c>
      <c r="D1738" t="s">
        <v>156</v>
      </c>
      <c r="E1738" t="s">
        <v>159</v>
      </c>
      <c r="F1738" s="7">
        <v>1005051500</v>
      </c>
      <c r="G1738" t="str">
        <f>VLOOKUP(F1738,'группы товаров'!$A$1:$C$88,2,0)</f>
        <v>Ароматный банан</v>
      </c>
      <c r="H1738" t="str">
        <f>VLOOKUP(Таблица1[[#This Row],[Код товара]],Группа_Товаров,3,0)</f>
        <v>Помадка</v>
      </c>
      <c r="I1738" t="s">
        <v>8</v>
      </c>
      <c r="J1738">
        <v>2.5</v>
      </c>
      <c r="K1738" s="6">
        <v>341.09219999999999</v>
      </c>
      <c r="L1738" s="6">
        <v>421.27499999999998</v>
      </c>
      <c r="M1738" s="23">
        <f>Таблица1[[#This Row],[Сумма в ценах продажи]]-Таблица1[[#This Row],[Сумма в ценах закупки]]</f>
        <v>80.182799999999986</v>
      </c>
    </row>
    <row r="1739" spans="1:13" hidden="1" x14ac:dyDescent="0.3">
      <c r="A1739" s="16">
        <v>42916</v>
      </c>
      <c r="B1739" t="s">
        <v>10</v>
      </c>
      <c r="C1739" t="s">
        <v>185</v>
      </c>
      <c r="D1739" t="s">
        <v>134</v>
      </c>
      <c r="E1739" t="s">
        <v>186</v>
      </c>
      <c r="F1739" s="5">
        <v>573100</v>
      </c>
      <c r="G1739" t="str">
        <f>VLOOKUP(F1739,'группы товаров'!$A$1:$C$88,2,0)</f>
        <v xml:space="preserve">Пчелка </v>
      </c>
      <c r="H1739" t="str">
        <f>VLOOKUP(Таблица1[[#This Row],[Код товара]],Группа_Товаров,3,0)</f>
        <v>Желейные</v>
      </c>
      <c r="I1739" t="s">
        <v>8</v>
      </c>
      <c r="J1739">
        <v>5</v>
      </c>
      <c r="K1739" s="6">
        <v>467.4</v>
      </c>
      <c r="L1739" s="6">
        <v>552.45000000000005</v>
      </c>
      <c r="M1739" s="23">
        <f>Таблица1[[#This Row],[Сумма в ценах продажи]]-Таблица1[[#This Row],[Сумма в ценах закупки]]</f>
        <v>85.050000000000068</v>
      </c>
    </row>
    <row r="1740" spans="1:13" hidden="1" x14ac:dyDescent="0.3">
      <c r="A1740" s="16">
        <v>42916</v>
      </c>
      <c r="B1740" t="s">
        <v>9</v>
      </c>
      <c r="C1740" t="s">
        <v>179</v>
      </c>
      <c r="D1740" t="s">
        <v>131</v>
      </c>
      <c r="E1740" t="s">
        <v>180</v>
      </c>
      <c r="F1740" s="7">
        <v>1005030501</v>
      </c>
      <c r="G1740" t="str">
        <f>VLOOKUP(F1740,'группы товаров'!$A$1:$C$88,2,0)</f>
        <v>Орешек</v>
      </c>
      <c r="H1740" t="str">
        <f>VLOOKUP(Таблица1[[#This Row],[Код товара]],Группа_Товаров,3,0)</f>
        <v>Глазированные</v>
      </c>
      <c r="I1740" t="s">
        <v>8</v>
      </c>
      <c r="J1740">
        <v>4.5</v>
      </c>
      <c r="K1740" s="6">
        <v>620.32320000000004</v>
      </c>
      <c r="L1740" s="6">
        <v>706.86</v>
      </c>
      <c r="M1740" s="23">
        <f>Таблица1[[#This Row],[Сумма в ценах продажи]]-Таблица1[[#This Row],[Сумма в ценах закупки]]</f>
        <v>86.536799999999971</v>
      </c>
    </row>
    <row r="1741" spans="1:13" hidden="1" x14ac:dyDescent="0.3">
      <c r="A1741" s="16">
        <v>42916</v>
      </c>
      <c r="B1741" t="s">
        <v>7</v>
      </c>
      <c r="C1741" t="s">
        <v>162</v>
      </c>
      <c r="D1741" t="s">
        <v>163</v>
      </c>
      <c r="E1741" t="s">
        <v>164</v>
      </c>
      <c r="F1741" s="5">
        <v>252005</v>
      </c>
      <c r="G1741" t="str">
        <f>VLOOKUP(F1741,'группы товаров'!$A$1:$C$88,2,0)</f>
        <v>Кленовая</v>
      </c>
      <c r="H1741" t="str">
        <f>VLOOKUP(Таблица1[[#This Row],[Код товара]],Группа_Товаров,3,0)</f>
        <v>Леденцовая</v>
      </c>
      <c r="I1741" t="s">
        <v>8</v>
      </c>
      <c r="J1741">
        <v>16</v>
      </c>
      <c r="K1741" s="6">
        <v>853.96320000000003</v>
      </c>
      <c r="L1741" s="6">
        <v>972</v>
      </c>
      <c r="M1741" s="23">
        <f>Таблица1[[#This Row],[Сумма в ценах продажи]]-Таблица1[[#This Row],[Сумма в ценах закупки]]</f>
        <v>118.03679999999997</v>
      </c>
    </row>
    <row r="1742" spans="1:13" hidden="1" x14ac:dyDescent="0.3">
      <c r="A1742" s="16">
        <v>42916</v>
      </c>
      <c r="B1742" t="s">
        <v>10</v>
      </c>
      <c r="C1742" t="s">
        <v>140</v>
      </c>
      <c r="D1742" t="s">
        <v>134</v>
      </c>
      <c r="E1742" t="s">
        <v>141</v>
      </c>
      <c r="F1742" s="5">
        <v>573100</v>
      </c>
      <c r="G1742" t="str">
        <f>VLOOKUP(F1742,'группы товаров'!$A$1:$C$88,2,0)</f>
        <v xml:space="preserve">Пчелка </v>
      </c>
      <c r="H1742" t="str">
        <f>VLOOKUP(Таблица1[[#This Row],[Код товара]],Группа_Товаров,3,0)</f>
        <v>Желейные</v>
      </c>
      <c r="I1742" t="s">
        <v>8</v>
      </c>
      <c r="J1742">
        <v>10</v>
      </c>
      <c r="K1742" s="6">
        <v>934.8</v>
      </c>
      <c r="L1742" s="6">
        <v>1073.3</v>
      </c>
      <c r="M1742" s="23">
        <f>Таблица1[[#This Row],[Сумма в ценах продажи]]-Таблица1[[#This Row],[Сумма в ценах закупки]]</f>
        <v>138.5</v>
      </c>
    </row>
    <row r="1743" spans="1:13" hidden="1" x14ac:dyDescent="0.3">
      <c r="A1743" s="16">
        <v>42916</v>
      </c>
      <c r="B1743" t="s">
        <v>9</v>
      </c>
      <c r="C1743" t="s">
        <v>357</v>
      </c>
      <c r="D1743" t="s">
        <v>147</v>
      </c>
      <c r="E1743" t="s">
        <v>358</v>
      </c>
      <c r="F1743" s="7">
        <v>1005244300</v>
      </c>
      <c r="G1743" t="str">
        <f>VLOOKUP(F1743,'группы товаров'!$A$1:$C$88,2,0)</f>
        <v>Ореховые</v>
      </c>
      <c r="H1743" t="str">
        <f>VLOOKUP(Таблица1[[#This Row],[Код товара]],Группа_Товаров,3,0)</f>
        <v>Кремовые</v>
      </c>
      <c r="I1743" t="s">
        <v>8</v>
      </c>
      <c r="J1743">
        <v>7</v>
      </c>
      <c r="K1743" s="6">
        <v>602.54039999999998</v>
      </c>
      <c r="L1743" s="6">
        <v>744.24</v>
      </c>
      <c r="M1743" s="23">
        <f>Таблица1[[#This Row],[Сумма в ценах продажи]]-Таблица1[[#This Row],[Сумма в ценах закупки]]</f>
        <v>141.69960000000003</v>
      </c>
    </row>
    <row r="1744" spans="1:13" hidden="1" x14ac:dyDescent="0.3">
      <c r="A1744" s="16">
        <v>42916</v>
      </c>
      <c r="B1744" t="s">
        <v>9</v>
      </c>
      <c r="C1744" t="s">
        <v>350</v>
      </c>
      <c r="D1744" t="s">
        <v>147</v>
      </c>
      <c r="E1744" t="s">
        <v>351</v>
      </c>
      <c r="F1744" s="7">
        <v>5160002</v>
      </c>
      <c r="G1744" t="str">
        <f>VLOOKUP(F1744,'группы товаров'!$A$1:$C$88,2,0)</f>
        <v>Микс</v>
      </c>
      <c r="H1744" t="str">
        <f>VLOOKUP(Таблица1[[#This Row],[Код товара]],Группа_Товаров,3,0)</f>
        <v>Отливная</v>
      </c>
      <c r="I1744" t="s">
        <v>8</v>
      </c>
      <c r="J1744">
        <v>15</v>
      </c>
      <c r="K1744" s="6">
        <v>1187.7</v>
      </c>
      <c r="L1744" s="6">
        <v>1350.75</v>
      </c>
      <c r="M1744" s="23">
        <f>Таблица1[[#This Row],[Сумма в ценах продажи]]-Таблица1[[#This Row],[Сумма в ценах закупки]]</f>
        <v>163.04999999999995</v>
      </c>
    </row>
    <row r="1745" spans="1:13" hidden="1" x14ac:dyDescent="0.3">
      <c r="A1745" s="16">
        <v>42916</v>
      </c>
      <c r="B1745" t="s">
        <v>10</v>
      </c>
      <c r="C1745" t="s">
        <v>140</v>
      </c>
      <c r="D1745" t="s">
        <v>134</v>
      </c>
      <c r="E1745" t="s">
        <v>141</v>
      </c>
      <c r="F1745" s="5">
        <v>580000</v>
      </c>
      <c r="G1745" t="str">
        <f>VLOOKUP(F1745,'группы товаров'!$A$1:$C$88,2,0)</f>
        <v>Вишня</v>
      </c>
      <c r="H1745" t="str">
        <f>VLOOKUP(Таблица1[[#This Row],[Код товара]],Группа_Товаров,3,0)</f>
        <v>Желейные</v>
      </c>
      <c r="I1745" t="s">
        <v>8</v>
      </c>
      <c r="J1745">
        <v>16</v>
      </c>
      <c r="K1745" s="6">
        <v>1190.6112000000001</v>
      </c>
      <c r="L1745" s="6">
        <v>1366.88</v>
      </c>
      <c r="M1745" s="23">
        <f>Таблица1[[#This Row],[Сумма в ценах продажи]]-Таблица1[[#This Row],[Сумма в ценах закупки]]</f>
        <v>176.26880000000006</v>
      </c>
    </row>
    <row r="1746" spans="1:13" hidden="1" x14ac:dyDescent="0.3">
      <c r="A1746" s="16">
        <v>42916</v>
      </c>
      <c r="B1746" t="s">
        <v>7</v>
      </c>
      <c r="C1746" t="s">
        <v>171</v>
      </c>
      <c r="D1746" t="s">
        <v>131</v>
      </c>
      <c r="E1746" t="s">
        <v>172</v>
      </c>
      <c r="F1746" s="5">
        <v>1005201500</v>
      </c>
      <c r="G1746" t="str">
        <f>VLOOKUP(F1746,'группы товаров'!$A$1:$C$88,2,0)</f>
        <v xml:space="preserve">крем-сгущенное молоко </v>
      </c>
      <c r="H1746" t="str">
        <f>VLOOKUP(Таблица1[[#This Row],[Код товара]],Группа_Товаров,3,0)</f>
        <v>Вафельные</v>
      </c>
      <c r="I1746" t="s">
        <v>8</v>
      </c>
      <c r="J1746">
        <v>6</v>
      </c>
      <c r="K1746" s="6">
        <v>991.17240000000004</v>
      </c>
      <c r="L1746" s="6">
        <v>1169.0999999999999</v>
      </c>
      <c r="M1746" s="23">
        <f>Таблица1[[#This Row],[Сумма в ценах продажи]]-Таблица1[[#This Row],[Сумма в ценах закупки]]</f>
        <v>177.92759999999987</v>
      </c>
    </row>
    <row r="1747" spans="1:13" hidden="1" x14ac:dyDescent="0.3">
      <c r="A1747" s="16">
        <v>42916</v>
      </c>
      <c r="B1747" t="s">
        <v>7</v>
      </c>
      <c r="C1747" t="s">
        <v>262</v>
      </c>
      <c r="D1747" t="s">
        <v>134</v>
      </c>
      <c r="E1747" t="s">
        <v>263</v>
      </c>
      <c r="F1747" s="5">
        <v>1005201100</v>
      </c>
      <c r="G1747" t="str">
        <f>VLOOKUP(F1747,'группы товаров'!$A$1:$C$88,2,0)</f>
        <v xml:space="preserve">крем-орех </v>
      </c>
      <c r="H1747" t="str">
        <f>VLOOKUP(Таблица1[[#This Row],[Код товара]],Группа_Товаров,3,0)</f>
        <v>Вафельные</v>
      </c>
      <c r="I1747" t="s">
        <v>8</v>
      </c>
      <c r="J1747">
        <v>6</v>
      </c>
      <c r="K1747" s="6">
        <v>972.9162</v>
      </c>
      <c r="L1747" s="6">
        <v>1169.0999999999999</v>
      </c>
      <c r="M1747" s="23">
        <f>Таблица1[[#This Row],[Сумма в ценах продажи]]-Таблица1[[#This Row],[Сумма в ценах закупки]]</f>
        <v>196.18379999999991</v>
      </c>
    </row>
    <row r="1748" spans="1:13" hidden="1" x14ac:dyDescent="0.3">
      <c r="A1748" s="16">
        <v>42916</v>
      </c>
      <c r="B1748" t="s">
        <v>7</v>
      </c>
      <c r="C1748" t="s">
        <v>193</v>
      </c>
      <c r="D1748" t="s">
        <v>134</v>
      </c>
      <c r="E1748" t="s">
        <v>194</v>
      </c>
      <c r="F1748" s="7">
        <v>1005201100</v>
      </c>
      <c r="G1748" t="str">
        <f>VLOOKUP(F1748,'группы товаров'!$A$1:$C$88,2,0)</f>
        <v xml:space="preserve">крем-орех </v>
      </c>
      <c r="H1748" t="str">
        <f>VLOOKUP(Таблица1[[#This Row],[Код товара]],Группа_Товаров,3,0)</f>
        <v>Вафельные</v>
      </c>
      <c r="I1748" t="s">
        <v>8</v>
      </c>
      <c r="J1748">
        <v>6.45</v>
      </c>
      <c r="K1748" s="6">
        <v>1716.807</v>
      </c>
      <c r="L1748" s="6">
        <v>1917</v>
      </c>
      <c r="M1748" s="23">
        <f>Таблица1[[#This Row],[Сумма в ценах продажи]]-Таблица1[[#This Row],[Сумма в ценах закупки]]</f>
        <v>200.19299999999998</v>
      </c>
    </row>
    <row r="1749" spans="1:13" hidden="1" x14ac:dyDescent="0.3">
      <c r="A1749" s="16">
        <v>42916</v>
      </c>
      <c r="B1749" t="s">
        <v>7</v>
      </c>
      <c r="C1749" t="s">
        <v>160</v>
      </c>
      <c r="D1749" t="s">
        <v>134</v>
      </c>
      <c r="E1749" t="s">
        <v>161</v>
      </c>
      <c r="F1749" s="7">
        <v>5221000</v>
      </c>
      <c r="G1749" t="str">
        <f>VLOOKUP(F1749,'группы товаров'!$A$1:$C$88,2,0)</f>
        <v>Сливочно-творожный</v>
      </c>
      <c r="H1749" t="str">
        <f>VLOOKUP(Таблица1[[#This Row],[Код товара]],Группа_Товаров,3,0)</f>
        <v>Отливная</v>
      </c>
      <c r="I1749" t="s">
        <v>8</v>
      </c>
      <c r="J1749">
        <v>6</v>
      </c>
      <c r="K1749" s="6">
        <v>108.71340000000001</v>
      </c>
      <c r="L1749" s="6">
        <v>412.2</v>
      </c>
      <c r="M1749" s="23">
        <f>Таблица1[[#This Row],[Сумма в ценах продажи]]-Таблица1[[#This Row],[Сумма в ценах закупки]]</f>
        <v>303.48659999999995</v>
      </c>
    </row>
    <row r="1750" spans="1:13" hidden="1" x14ac:dyDescent="0.3">
      <c r="A1750" s="16">
        <v>42916</v>
      </c>
      <c r="B1750" t="s">
        <v>7</v>
      </c>
      <c r="C1750" t="s">
        <v>140</v>
      </c>
      <c r="D1750" t="s">
        <v>134</v>
      </c>
      <c r="E1750" t="s">
        <v>141</v>
      </c>
      <c r="F1750" s="7">
        <v>170000</v>
      </c>
      <c r="G1750" t="str">
        <f>VLOOKUP(F1750,'группы товаров'!$A$1:$C$88,2,0)</f>
        <v>Лайм</v>
      </c>
      <c r="H1750" t="str">
        <f>VLOOKUP(Таблица1[[#This Row],[Код товара]],Группа_Товаров,3,0)</f>
        <v>Желейные</v>
      </c>
      <c r="I1750" t="s">
        <v>8</v>
      </c>
      <c r="J1750">
        <v>17.5</v>
      </c>
      <c r="K1750" s="6">
        <v>2391.3693000000003</v>
      </c>
      <c r="L1750" s="6">
        <v>2758</v>
      </c>
      <c r="M1750" s="23">
        <f>Таблица1[[#This Row],[Сумма в ценах продажи]]-Таблица1[[#This Row],[Сумма в ценах закупки]]</f>
        <v>366.63069999999971</v>
      </c>
    </row>
    <row r="1751" spans="1:13" hidden="1" x14ac:dyDescent="0.3">
      <c r="A1751" s="16">
        <v>42916</v>
      </c>
      <c r="B1751" t="s">
        <v>7</v>
      </c>
      <c r="C1751" t="s">
        <v>272</v>
      </c>
      <c r="D1751" t="s">
        <v>156</v>
      </c>
      <c r="E1751" t="s">
        <v>273</v>
      </c>
      <c r="F1751" s="7">
        <v>15000</v>
      </c>
      <c r="G1751" t="str">
        <f>VLOOKUP(F1751,'группы товаров'!$A$1:$C$88,2,0)</f>
        <v>Цитрусовый коктейль</v>
      </c>
      <c r="H1751" t="str">
        <f>VLOOKUP(Таблица1[[#This Row],[Код товара]],Группа_Товаров,3,0)</f>
        <v>Отливная</v>
      </c>
      <c r="I1751" t="s">
        <v>8</v>
      </c>
      <c r="J1751">
        <v>19.2</v>
      </c>
      <c r="K1751" s="6">
        <v>3022.08</v>
      </c>
      <c r="L1751" s="6">
        <v>3436.8</v>
      </c>
      <c r="M1751" s="23">
        <f>Таблица1[[#This Row],[Сумма в ценах продажи]]-Таблица1[[#This Row],[Сумма в ценах закупки]]</f>
        <v>414.72000000000025</v>
      </c>
    </row>
    <row r="1752" spans="1:13" hidden="1" x14ac:dyDescent="0.3">
      <c r="A1752" s="16">
        <v>42915</v>
      </c>
      <c r="B1752" t="s">
        <v>7</v>
      </c>
      <c r="C1752" t="s">
        <v>171</v>
      </c>
      <c r="D1752" t="s">
        <v>131</v>
      </c>
      <c r="E1752" t="s">
        <v>172</v>
      </c>
      <c r="F1752" s="5">
        <v>1005050000</v>
      </c>
      <c r="G1752" t="str">
        <f>VLOOKUP(F1752,'группы товаров'!$A$1:$C$88,2,0)</f>
        <v>Золотой орех</v>
      </c>
      <c r="H1752" t="str">
        <f>VLOOKUP(Таблица1[[#This Row],[Код товара]],Группа_Товаров,3,0)</f>
        <v>Помадка</v>
      </c>
      <c r="I1752" t="s">
        <v>8</v>
      </c>
      <c r="J1752">
        <v>3.5</v>
      </c>
      <c r="K1752" s="6">
        <v>423.09890000000001</v>
      </c>
      <c r="L1752" s="6">
        <v>391.3</v>
      </c>
      <c r="M1752" s="23">
        <f>Таблица1[[#This Row],[Сумма в ценах продажи]]-Таблица1[[#This Row],[Сумма в ценах закупки]]</f>
        <v>-31.798900000000003</v>
      </c>
    </row>
    <row r="1753" spans="1:13" hidden="1" x14ac:dyDescent="0.3">
      <c r="A1753" s="16">
        <v>42915</v>
      </c>
      <c r="B1753" t="s">
        <v>7</v>
      </c>
      <c r="C1753" t="s">
        <v>177</v>
      </c>
      <c r="D1753" t="s">
        <v>131</v>
      </c>
      <c r="E1753" t="s">
        <v>178</v>
      </c>
      <c r="F1753" s="5">
        <v>1005050300</v>
      </c>
      <c r="G1753" t="str">
        <f>VLOOKUP(F1753,'группы товаров'!$A$1:$C$88,2,0)</f>
        <v>Золотой шар</v>
      </c>
      <c r="H1753" t="str">
        <f>VLOOKUP(Таблица1[[#This Row],[Код товара]],Группа_Товаров,3,0)</f>
        <v>Помадка</v>
      </c>
      <c r="I1753" t="s">
        <v>8</v>
      </c>
      <c r="J1753">
        <v>3.5</v>
      </c>
      <c r="K1753" s="6">
        <v>375.5213</v>
      </c>
      <c r="L1753" s="6">
        <v>391.3</v>
      </c>
      <c r="M1753" s="23">
        <f>Таблица1[[#This Row],[Сумма в ценах продажи]]-Таблица1[[#This Row],[Сумма в ценах закупки]]</f>
        <v>15.778700000000015</v>
      </c>
    </row>
    <row r="1754" spans="1:13" hidden="1" x14ac:dyDescent="0.3">
      <c r="A1754" s="16">
        <v>42915</v>
      </c>
      <c r="B1754" t="s">
        <v>10</v>
      </c>
      <c r="C1754" t="s">
        <v>165</v>
      </c>
      <c r="D1754" t="s">
        <v>134</v>
      </c>
      <c r="E1754" t="s">
        <v>166</v>
      </c>
      <c r="F1754" s="5">
        <v>20000</v>
      </c>
      <c r="G1754" t="str">
        <f>VLOOKUP(F1754,'группы товаров'!$A$1:$C$88,2,0)</f>
        <v>Карамель барбарис</v>
      </c>
      <c r="H1754" t="str">
        <f>VLOOKUP(Таблица1[[#This Row],[Код товара]],Группа_Товаров,3,0)</f>
        <v>Леденцовая</v>
      </c>
      <c r="I1754" t="s">
        <v>8</v>
      </c>
      <c r="J1754">
        <v>2</v>
      </c>
      <c r="K1754" s="6">
        <v>106.86</v>
      </c>
      <c r="L1754" s="6">
        <v>122.66</v>
      </c>
      <c r="M1754" s="23">
        <f>Таблица1[[#This Row],[Сумма в ценах продажи]]-Таблица1[[#This Row],[Сумма в ценах закупки]]</f>
        <v>15.799999999999997</v>
      </c>
    </row>
    <row r="1755" spans="1:13" hidden="1" x14ac:dyDescent="0.3">
      <c r="A1755" s="16">
        <v>42915</v>
      </c>
      <c r="B1755" t="s">
        <v>10</v>
      </c>
      <c r="C1755" t="s">
        <v>270</v>
      </c>
      <c r="D1755" t="s">
        <v>134</v>
      </c>
      <c r="E1755" t="s">
        <v>271</v>
      </c>
      <c r="F1755" s="7">
        <v>1005186400</v>
      </c>
      <c r="G1755" t="str">
        <f>VLOOKUP(F1755,'группы товаров'!$A$1:$C$88,2,0)</f>
        <v xml:space="preserve">Мини вкус вишни </v>
      </c>
      <c r="H1755" t="str">
        <f>VLOOKUP(Таблица1[[#This Row],[Код товара]],Группа_Товаров,3,0)</f>
        <v>Вафельные</v>
      </c>
      <c r="I1755" t="s">
        <v>8</v>
      </c>
      <c r="J1755">
        <v>1.6</v>
      </c>
      <c r="K1755" s="6">
        <v>130.17600000000002</v>
      </c>
      <c r="L1755" s="6">
        <v>150.4</v>
      </c>
      <c r="M1755" s="23">
        <f>Таблица1[[#This Row],[Сумма в ценах продажи]]-Таблица1[[#This Row],[Сумма в ценах закупки]]</f>
        <v>20.22399999999999</v>
      </c>
    </row>
    <row r="1756" spans="1:13" hidden="1" x14ac:dyDescent="0.3">
      <c r="A1756" s="16">
        <v>42915</v>
      </c>
      <c r="B1756" t="s">
        <v>7</v>
      </c>
      <c r="C1756" t="s">
        <v>191</v>
      </c>
      <c r="D1756" t="s">
        <v>156</v>
      </c>
      <c r="E1756" t="s">
        <v>192</v>
      </c>
      <c r="F1756" s="7">
        <v>1005212000</v>
      </c>
      <c r="G1756" t="str">
        <f>VLOOKUP(F1756,'группы товаров'!$A$1:$C$88,2,0)</f>
        <v xml:space="preserve">Знаки Зодиака </v>
      </c>
      <c r="H1756" t="str">
        <f>VLOOKUP(Таблица1[[#This Row],[Код товара]],Группа_Товаров,3,0)</f>
        <v>Вафельные</v>
      </c>
      <c r="I1756" t="s">
        <v>8</v>
      </c>
      <c r="J1756">
        <v>1.65</v>
      </c>
      <c r="K1756" s="6">
        <v>272.51949999999999</v>
      </c>
      <c r="L1756" s="6">
        <v>304.7</v>
      </c>
      <c r="M1756" s="23">
        <f>Таблица1[[#This Row],[Сумма в ценах продажи]]-Таблица1[[#This Row],[Сумма в ценах закупки]]</f>
        <v>32.180499999999995</v>
      </c>
    </row>
    <row r="1757" spans="1:13" hidden="1" x14ac:dyDescent="0.3">
      <c r="A1757" s="16">
        <v>42915</v>
      </c>
      <c r="B1757" t="s">
        <v>7</v>
      </c>
      <c r="C1757" t="s">
        <v>228</v>
      </c>
      <c r="D1757" t="s">
        <v>134</v>
      </c>
      <c r="E1757" t="s">
        <v>229</v>
      </c>
      <c r="F1757" s="5">
        <v>190000</v>
      </c>
      <c r="G1757" t="str">
        <f>VLOOKUP(F1757,'группы товаров'!$A$1:$C$88,2,0)</f>
        <v>Капри молоко</v>
      </c>
      <c r="H1757" t="str">
        <f>VLOOKUP(Таблица1[[#This Row],[Код товара]],Группа_Товаров,3,0)</f>
        <v>Отливная</v>
      </c>
      <c r="I1757" t="s">
        <v>8</v>
      </c>
      <c r="J1757">
        <v>5</v>
      </c>
      <c r="K1757" s="6">
        <v>389.8365</v>
      </c>
      <c r="L1757" s="6">
        <v>436.5</v>
      </c>
      <c r="M1757" s="23">
        <f>Таблица1[[#This Row],[Сумма в ценах продажи]]-Таблица1[[#This Row],[Сумма в ценах закупки]]</f>
        <v>46.663499999999999</v>
      </c>
    </row>
    <row r="1758" spans="1:13" hidden="1" x14ac:dyDescent="0.3">
      <c r="A1758" s="16">
        <v>42915</v>
      </c>
      <c r="B1758" t="s">
        <v>7</v>
      </c>
      <c r="C1758" t="s">
        <v>195</v>
      </c>
      <c r="D1758" t="s">
        <v>131</v>
      </c>
      <c r="E1758" t="s">
        <v>196</v>
      </c>
      <c r="F1758" s="5">
        <v>20100</v>
      </c>
      <c r="G1758" t="str">
        <f>VLOOKUP(F1758,'группы товаров'!$A$1:$C$88,2,0)</f>
        <v xml:space="preserve">Карамель дюшес </v>
      </c>
      <c r="H1758" t="str">
        <f>VLOOKUP(Таблица1[[#This Row],[Код товара]],Группа_Товаров,3,0)</f>
        <v>Леденцовая</v>
      </c>
      <c r="I1758" t="s">
        <v>8</v>
      </c>
      <c r="J1758">
        <v>8</v>
      </c>
      <c r="K1758" s="6">
        <v>426.85680000000002</v>
      </c>
      <c r="L1758" s="6">
        <v>477.2</v>
      </c>
      <c r="M1758" s="23">
        <f>Таблица1[[#This Row],[Сумма в ценах продажи]]-Таблица1[[#This Row],[Сумма в ценах закупки]]</f>
        <v>50.343199999999968</v>
      </c>
    </row>
    <row r="1759" spans="1:13" hidden="1" x14ac:dyDescent="0.3">
      <c r="A1759" s="16">
        <v>42915</v>
      </c>
      <c r="B1759" t="s">
        <v>10</v>
      </c>
      <c r="C1759" t="s">
        <v>158</v>
      </c>
      <c r="D1759" t="s">
        <v>156</v>
      </c>
      <c r="E1759" t="s">
        <v>159</v>
      </c>
      <c r="F1759" s="7">
        <v>251000</v>
      </c>
      <c r="G1759" t="str">
        <f>VLOOKUP(F1759,'группы товаров'!$A$1:$C$88,2,0)</f>
        <v>Стеклышки микс</v>
      </c>
      <c r="H1759" t="str">
        <f>VLOOKUP(Таблица1[[#This Row],[Код товара]],Группа_Товаров,3,0)</f>
        <v>Отливная</v>
      </c>
      <c r="I1759" t="s">
        <v>8</v>
      </c>
      <c r="J1759">
        <v>1.6</v>
      </c>
      <c r="K1759" s="6">
        <v>146.28400000000002</v>
      </c>
      <c r="L1759" s="6">
        <v>197.8</v>
      </c>
      <c r="M1759" s="23">
        <f>Таблица1[[#This Row],[Сумма в ценах продажи]]-Таблица1[[#This Row],[Сумма в ценах закупки]]</f>
        <v>51.515999999999991</v>
      </c>
    </row>
    <row r="1760" spans="1:13" hidden="1" x14ac:dyDescent="0.3">
      <c r="A1760" s="16">
        <v>42915</v>
      </c>
      <c r="B1760" t="s">
        <v>10</v>
      </c>
      <c r="C1760" t="s">
        <v>144</v>
      </c>
      <c r="D1760" t="s">
        <v>134</v>
      </c>
      <c r="E1760" t="s">
        <v>145</v>
      </c>
      <c r="F1760" s="7">
        <v>1005201100</v>
      </c>
      <c r="G1760" t="str">
        <f>VLOOKUP(F1760,'группы товаров'!$A$1:$C$88,2,0)</f>
        <v xml:space="preserve">крем-орех </v>
      </c>
      <c r="H1760" t="str">
        <f>VLOOKUP(Таблица1[[#This Row],[Код товара]],Группа_Товаров,3,0)</f>
        <v>Вафельные</v>
      </c>
      <c r="I1760" t="s">
        <v>8</v>
      </c>
      <c r="J1760">
        <v>1.3</v>
      </c>
      <c r="K1760" s="6">
        <v>154.63999999999999</v>
      </c>
      <c r="L1760" s="6">
        <v>211</v>
      </c>
      <c r="M1760" s="23">
        <f>Таблица1[[#This Row],[Сумма в ценах продажи]]-Таблица1[[#This Row],[Сумма в ценах закупки]]</f>
        <v>56.360000000000014</v>
      </c>
    </row>
    <row r="1761" spans="1:13" hidden="1" x14ac:dyDescent="0.3">
      <c r="A1761" s="16">
        <v>42915</v>
      </c>
      <c r="B1761" t="s">
        <v>7</v>
      </c>
      <c r="C1761" t="s">
        <v>220</v>
      </c>
      <c r="D1761" t="s">
        <v>134</v>
      </c>
      <c r="E1761" t="s">
        <v>221</v>
      </c>
      <c r="F1761" s="7">
        <v>1005050100</v>
      </c>
      <c r="G1761" t="str">
        <f>VLOOKUP(F1761,'группы товаров'!$A$1:$C$88,2,0)</f>
        <v>Золотой  крем-брюле</v>
      </c>
      <c r="H1761" t="str">
        <f>VLOOKUP(Таблица1[[#This Row],[Код товара]],Группа_Товаров,3,0)</f>
        <v>Помадка</v>
      </c>
      <c r="I1761" t="s">
        <v>8</v>
      </c>
      <c r="J1761">
        <v>3.3</v>
      </c>
      <c r="K1761" s="6">
        <v>459.34900000000005</v>
      </c>
      <c r="L1761" s="6">
        <v>515.9</v>
      </c>
      <c r="M1761" s="23">
        <f>Таблица1[[#This Row],[Сумма в ценах продажи]]-Таблица1[[#This Row],[Сумма в ценах закупки]]</f>
        <v>56.550999999999931</v>
      </c>
    </row>
    <row r="1762" spans="1:13" hidden="1" x14ac:dyDescent="0.3">
      <c r="A1762" s="16">
        <v>42915</v>
      </c>
      <c r="B1762" t="s">
        <v>7</v>
      </c>
      <c r="C1762" t="s">
        <v>201</v>
      </c>
      <c r="D1762" t="s">
        <v>134</v>
      </c>
      <c r="E1762" t="s">
        <v>202</v>
      </c>
      <c r="F1762" s="5">
        <v>1005040600</v>
      </c>
      <c r="G1762" t="str">
        <f>VLOOKUP(F1762,'группы товаров'!$A$1:$C$88,2,0)</f>
        <v xml:space="preserve">Морская звезда </v>
      </c>
      <c r="H1762" t="str">
        <f>VLOOKUP(Таблица1[[#This Row],[Код товара]],Группа_Товаров,3,0)</f>
        <v>Глазированные</v>
      </c>
      <c r="I1762" t="s">
        <v>8</v>
      </c>
      <c r="J1762">
        <v>6</v>
      </c>
      <c r="K1762" s="6">
        <v>429.3</v>
      </c>
      <c r="L1762" s="6">
        <v>488.22</v>
      </c>
      <c r="M1762" s="23">
        <f>Таблица1[[#This Row],[Сумма в ценах продажи]]-Таблица1[[#This Row],[Сумма в ценах закупки]]</f>
        <v>58.920000000000016</v>
      </c>
    </row>
    <row r="1763" spans="1:13" hidden="1" x14ac:dyDescent="0.3">
      <c r="A1763" s="16">
        <v>42915</v>
      </c>
      <c r="B1763" t="s">
        <v>9</v>
      </c>
      <c r="C1763" t="s">
        <v>144</v>
      </c>
      <c r="D1763" t="s">
        <v>134</v>
      </c>
      <c r="E1763" t="s">
        <v>145</v>
      </c>
      <c r="F1763" s="5">
        <v>1005244300</v>
      </c>
      <c r="G1763" t="str">
        <f>VLOOKUP(F1763,'группы товаров'!$A$1:$C$88,2,0)</f>
        <v>Ореховые</v>
      </c>
      <c r="H1763" t="str">
        <f>VLOOKUP(Таблица1[[#This Row],[Код товара]],Группа_Товаров,3,0)</f>
        <v>Кремовые</v>
      </c>
      <c r="I1763" t="s">
        <v>8</v>
      </c>
      <c r="J1763">
        <v>2.7</v>
      </c>
      <c r="K1763" s="6">
        <v>481.65300000000002</v>
      </c>
      <c r="L1763" s="6">
        <v>547.803</v>
      </c>
      <c r="M1763" s="23">
        <f>Таблица1[[#This Row],[Сумма в ценах продажи]]-Таблица1[[#This Row],[Сумма в ценах закупки]]</f>
        <v>66.149999999999977</v>
      </c>
    </row>
    <row r="1764" spans="1:13" hidden="1" x14ac:dyDescent="0.3">
      <c r="A1764" s="16">
        <v>42915</v>
      </c>
      <c r="B1764" t="s">
        <v>16</v>
      </c>
      <c r="C1764" t="s">
        <v>171</v>
      </c>
      <c r="D1764" t="s">
        <v>131</v>
      </c>
      <c r="E1764" t="s">
        <v>172</v>
      </c>
      <c r="F1764" s="7">
        <v>1005040400</v>
      </c>
      <c r="G1764" t="str">
        <f>VLOOKUP(F1764,'группы товаров'!$A$1:$C$88,2,0)</f>
        <v>Ласточка</v>
      </c>
      <c r="H1764" t="str">
        <f>VLOOKUP(Таблица1[[#This Row],[Код товара]],Группа_Товаров,3,0)</f>
        <v>Глазированные</v>
      </c>
      <c r="I1764" t="s">
        <v>8</v>
      </c>
      <c r="J1764">
        <v>5</v>
      </c>
      <c r="K1764" s="6">
        <v>395.95</v>
      </c>
      <c r="L1764" s="6">
        <v>467.9</v>
      </c>
      <c r="M1764" s="23">
        <f>Таблица1[[#This Row],[Сумма в ценах продажи]]-Таблица1[[#This Row],[Сумма в ценах закупки]]</f>
        <v>71.949999999999989</v>
      </c>
    </row>
    <row r="1765" spans="1:13" hidden="1" x14ac:dyDescent="0.3">
      <c r="A1765" s="16">
        <v>42915</v>
      </c>
      <c r="B1765" t="s">
        <v>9</v>
      </c>
      <c r="C1765" t="s">
        <v>340</v>
      </c>
      <c r="D1765" t="s">
        <v>147</v>
      </c>
      <c r="E1765" t="s">
        <v>341</v>
      </c>
      <c r="F1765" s="5">
        <v>1005030501</v>
      </c>
      <c r="G1765" t="str">
        <f>VLOOKUP(F1765,'группы товаров'!$A$1:$C$88,2,0)</f>
        <v>Орешек</v>
      </c>
      <c r="H1765" t="str">
        <f>VLOOKUP(Таблица1[[#This Row],[Код товара]],Группа_Товаров,3,0)</f>
        <v>Глазированные</v>
      </c>
      <c r="I1765" t="s">
        <v>8</v>
      </c>
      <c r="J1765">
        <v>5.6</v>
      </c>
      <c r="K1765" s="6">
        <v>560.86770000000001</v>
      </c>
      <c r="L1765" s="6">
        <v>637.952</v>
      </c>
      <c r="M1765" s="23">
        <f>Таблица1[[#This Row],[Сумма в ценах продажи]]-Таблица1[[#This Row],[Сумма в ценах закупки]]</f>
        <v>77.084299999999985</v>
      </c>
    </row>
    <row r="1766" spans="1:13" hidden="1" x14ac:dyDescent="0.3">
      <c r="A1766" s="16">
        <v>42915</v>
      </c>
      <c r="B1766" t="s">
        <v>7</v>
      </c>
      <c r="C1766" t="s">
        <v>404</v>
      </c>
      <c r="D1766" t="s">
        <v>156</v>
      </c>
      <c r="E1766" t="s">
        <v>405</v>
      </c>
      <c r="F1766" s="7">
        <v>1005186100</v>
      </c>
      <c r="G1766" t="str">
        <f>VLOOKUP(F1766,'группы товаров'!$A$1:$C$88,2,0)</f>
        <v xml:space="preserve">Мини  шоколад </v>
      </c>
      <c r="H1766" t="str">
        <f>VLOOKUP(Таблица1[[#This Row],[Код товара]],Группа_Товаров,3,0)</f>
        <v>Вафельные</v>
      </c>
      <c r="I1766" t="s">
        <v>8</v>
      </c>
      <c r="J1766">
        <v>1.96</v>
      </c>
      <c r="K1766" s="6">
        <v>562.79999999999995</v>
      </c>
      <c r="L1766" s="6">
        <v>640.1</v>
      </c>
      <c r="M1766" s="23">
        <f>Таблица1[[#This Row],[Сумма в ценах продажи]]-Таблица1[[#This Row],[Сумма в ценах закупки]]</f>
        <v>77.300000000000068</v>
      </c>
    </row>
    <row r="1767" spans="1:13" hidden="1" x14ac:dyDescent="0.3">
      <c r="A1767" s="16">
        <v>42915</v>
      </c>
      <c r="B1767" t="s">
        <v>16</v>
      </c>
      <c r="C1767" t="s">
        <v>262</v>
      </c>
      <c r="D1767" t="s">
        <v>134</v>
      </c>
      <c r="E1767" t="s">
        <v>263</v>
      </c>
      <c r="F1767" s="7">
        <v>1005360000</v>
      </c>
      <c r="G1767" t="str">
        <f>VLOOKUP(F1767,'группы товаров'!$A$1:$C$88,2,0)</f>
        <v>Вишня в шоколаде</v>
      </c>
      <c r="H1767" t="str">
        <f>VLOOKUP(Таблица1[[#This Row],[Код товара]],Группа_Товаров,3,0)</f>
        <v>Кремовые</v>
      </c>
      <c r="I1767" t="s">
        <v>8</v>
      </c>
      <c r="J1767">
        <v>8</v>
      </c>
      <c r="K1767" s="6">
        <v>427.12400000000002</v>
      </c>
      <c r="L1767" s="6">
        <v>505.12</v>
      </c>
      <c r="M1767" s="23">
        <f>Таблица1[[#This Row],[Сумма в ценах продажи]]-Таблица1[[#This Row],[Сумма в ценах закупки]]</f>
        <v>77.995999999999981</v>
      </c>
    </row>
    <row r="1768" spans="1:13" hidden="1" x14ac:dyDescent="0.3">
      <c r="A1768" s="16">
        <v>42915</v>
      </c>
      <c r="B1768" t="s">
        <v>9</v>
      </c>
      <c r="C1768" t="s">
        <v>644</v>
      </c>
      <c r="D1768" t="s">
        <v>147</v>
      </c>
      <c r="E1768" t="s">
        <v>645</v>
      </c>
      <c r="F1768" s="7">
        <v>5162402</v>
      </c>
      <c r="G1768" t="str">
        <f>VLOOKUP(F1768,'группы товаров'!$A$1:$C$88,2,0)</f>
        <v>Лимонно-апельсиновый</v>
      </c>
      <c r="H1768" t="str">
        <f>VLOOKUP(Таблица1[[#This Row],[Код товара]],Группа_Товаров,3,0)</f>
        <v>Отливная</v>
      </c>
      <c r="I1768" t="s">
        <v>8</v>
      </c>
      <c r="J1768">
        <v>5.5</v>
      </c>
      <c r="K1768" s="6">
        <v>570.9</v>
      </c>
      <c r="L1768" s="6">
        <v>649.22</v>
      </c>
      <c r="M1768" s="23">
        <f>Таблица1[[#This Row],[Сумма в ценах продажи]]-Таблица1[[#This Row],[Сумма в ценах закупки]]</f>
        <v>78.32000000000005</v>
      </c>
    </row>
    <row r="1769" spans="1:13" hidden="1" x14ac:dyDescent="0.3">
      <c r="A1769" s="16">
        <v>42915</v>
      </c>
      <c r="B1769" t="s">
        <v>10</v>
      </c>
      <c r="C1769" t="s">
        <v>220</v>
      </c>
      <c r="D1769" t="s">
        <v>134</v>
      </c>
      <c r="E1769" t="s">
        <v>221</v>
      </c>
      <c r="F1769" s="5">
        <v>573100</v>
      </c>
      <c r="G1769" t="str">
        <f>VLOOKUP(F1769,'группы товаров'!$A$1:$C$88,2,0)</f>
        <v xml:space="preserve">Пчелка </v>
      </c>
      <c r="H1769" t="str">
        <f>VLOOKUP(Таблица1[[#This Row],[Код товара]],Группа_Товаров,3,0)</f>
        <v>Желейные</v>
      </c>
      <c r="I1769" t="s">
        <v>8</v>
      </c>
      <c r="J1769">
        <v>5</v>
      </c>
      <c r="K1769" s="6">
        <v>467.4</v>
      </c>
      <c r="L1769" s="6">
        <v>563.5</v>
      </c>
      <c r="M1769" s="23">
        <f>Таблица1[[#This Row],[Сумма в ценах продажи]]-Таблица1[[#This Row],[Сумма в ценах закупки]]</f>
        <v>96.100000000000023</v>
      </c>
    </row>
    <row r="1770" spans="1:13" hidden="1" x14ac:dyDescent="0.3">
      <c r="A1770" s="16">
        <v>42915</v>
      </c>
      <c r="B1770" t="s">
        <v>7</v>
      </c>
      <c r="C1770" t="s">
        <v>254</v>
      </c>
      <c r="D1770" t="s">
        <v>131</v>
      </c>
      <c r="E1770" t="s">
        <v>255</v>
      </c>
      <c r="F1770" s="7">
        <v>1005050400</v>
      </c>
      <c r="G1770" t="str">
        <f>VLOOKUP(F1770,'группы товаров'!$A$1:$C$88,2,0)</f>
        <v>Золотой кокос</v>
      </c>
      <c r="H1770" t="str">
        <f>VLOOKUP(Таблица1[[#This Row],[Код товара]],Группа_Товаров,3,0)</f>
        <v>Помадка</v>
      </c>
      <c r="I1770" t="s">
        <v>8</v>
      </c>
      <c r="J1770">
        <v>7.5</v>
      </c>
      <c r="K1770" s="6">
        <v>407.83</v>
      </c>
      <c r="L1770" s="6">
        <v>506.25</v>
      </c>
      <c r="M1770" s="23">
        <f>Таблица1[[#This Row],[Сумма в ценах продажи]]-Таблица1[[#This Row],[Сумма в ценах закупки]]</f>
        <v>98.420000000000016</v>
      </c>
    </row>
    <row r="1771" spans="1:13" hidden="1" x14ac:dyDescent="0.3">
      <c r="A1771" s="16">
        <v>42915</v>
      </c>
      <c r="B1771" t="s">
        <v>7</v>
      </c>
      <c r="C1771" t="s">
        <v>290</v>
      </c>
      <c r="D1771" t="s">
        <v>291</v>
      </c>
      <c r="E1771" t="s">
        <v>292</v>
      </c>
      <c r="F1771" s="7">
        <v>170101</v>
      </c>
      <c r="G1771" t="str">
        <f>VLOOKUP(F1771,'группы товаров'!$A$1:$C$88,2,0)</f>
        <v>Морошковая</v>
      </c>
      <c r="H1771" t="str">
        <f>VLOOKUP(Таблица1[[#This Row],[Код товара]],Группа_Товаров,3,0)</f>
        <v>Желейные</v>
      </c>
      <c r="I1771" t="s">
        <v>8</v>
      </c>
      <c r="J1771">
        <v>16</v>
      </c>
      <c r="K1771" s="6">
        <v>854.76800000000003</v>
      </c>
      <c r="L1771" s="6">
        <v>968.48</v>
      </c>
      <c r="M1771" s="23">
        <f>Таблица1[[#This Row],[Сумма в ценах продажи]]-Таблица1[[#This Row],[Сумма в ценах закупки]]</f>
        <v>113.71199999999999</v>
      </c>
    </row>
    <row r="1772" spans="1:13" hidden="1" x14ac:dyDescent="0.3">
      <c r="A1772" s="16">
        <v>42915</v>
      </c>
      <c r="B1772" t="s">
        <v>7</v>
      </c>
      <c r="C1772" t="s">
        <v>290</v>
      </c>
      <c r="D1772" t="s">
        <v>291</v>
      </c>
      <c r="E1772" t="s">
        <v>292</v>
      </c>
      <c r="F1772" s="7">
        <v>170101</v>
      </c>
      <c r="G1772" t="str">
        <f>VLOOKUP(F1772,'группы товаров'!$A$1:$C$88,2,0)</f>
        <v>Морошковая</v>
      </c>
      <c r="H1772" t="str">
        <f>VLOOKUP(Таблица1[[#This Row],[Код товара]],Группа_Товаров,3,0)</f>
        <v>Желейные</v>
      </c>
      <c r="I1772" t="s">
        <v>8</v>
      </c>
      <c r="J1772">
        <v>16</v>
      </c>
      <c r="K1772" s="6">
        <v>854.71600000000001</v>
      </c>
      <c r="L1772" s="6">
        <v>968.48</v>
      </c>
      <c r="M1772" s="23">
        <f>Таблица1[[#This Row],[Сумма в ценах продажи]]-Таблица1[[#This Row],[Сумма в ценах закупки]]</f>
        <v>113.76400000000001</v>
      </c>
    </row>
    <row r="1773" spans="1:13" hidden="1" x14ac:dyDescent="0.3">
      <c r="A1773" s="16">
        <v>42915</v>
      </c>
      <c r="B1773" t="s">
        <v>9</v>
      </c>
      <c r="C1773" t="s">
        <v>301</v>
      </c>
      <c r="D1773" t="s">
        <v>134</v>
      </c>
      <c r="E1773" t="s">
        <v>302</v>
      </c>
      <c r="F1773" s="7">
        <v>1005050400</v>
      </c>
      <c r="G1773" t="str">
        <f>VLOOKUP(F1773,'группы товаров'!$A$1:$C$88,2,0)</f>
        <v>Золотой кокос</v>
      </c>
      <c r="H1773" t="str">
        <f>VLOOKUP(Таблица1[[#This Row],[Код товара]],Группа_Товаров,3,0)</f>
        <v>Помадка</v>
      </c>
      <c r="I1773" t="s">
        <v>8</v>
      </c>
      <c r="J1773">
        <v>2.198</v>
      </c>
      <c r="K1773" s="6">
        <v>854.55439999999999</v>
      </c>
      <c r="L1773" s="6">
        <v>972.02</v>
      </c>
      <c r="M1773" s="23">
        <f>Таблица1[[#This Row],[Сумма в ценах продажи]]-Таблица1[[#This Row],[Сумма в ценах закупки]]</f>
        <v>117.46559999999999</v>
      </c>
    </row>
    <row r="1774" spans="1:13" hidden="1" x14ac:dyDescent="0.3">
      <c r="A1774" s="16">
        <v>42915</v>
      </c>
      <c r="B1774" t="s">
        <v>9</v>
      </c>
      <c r="C1774" t="s">
        <v>240</v>
      </c>
      <c r="D1774" t="s">
        <v>156</v>
      </c>
      <c r="E1774" t="s">
        <v>241</v>
      </c>
      <c r="F1774" s="7">
        <v>5162402</v>
      </c>
      <c r="G1774" t="str">
        <f>VLOOKUP(F1774,'группы товаров'!$A$1:$C$88,2,0)</f>
        <v>Лимонно-апельсиновый</v>
      </c>
      <c r="H1774" t="str">
        <f>VLOOKUP(Таблица1[[#This Row],[Код товара]],Группа_Товаров,3,0)</f>
        <v>Отливная</v>
      </c>
      <c r="I1774" t="s">
        <v>8</v>
      </c>
      <c r="J1774">
        <v>3</v>
      </c>
      <c r="K1774" s="6">
        <v>595.96350000000007</v>
      </c>
      <c r="L1774" s="6">
        <v>732.3</v>
      </c>
      <c r="M1774" s="23">
        <f>Таблица1[[#This Row],[Сумма в ценах продажи]]-Таблица1[[#This Row],[Сумма в ценах закупки]]</f>
        <v>136.33649999999989</v>
      </c>
    </row>
    <row r="1775" spans="1:13" hidden="1" x14ac:dyDescent="0.3">
      <c r="A1775" s="16">
        <v>42915</v>
      </c>
      <c r="B1775" t="s">
        <v>7</v>
      </c>
      <c r="C1775" t="s">
        <v>160</v>
      </c>
      <c r="D1775" t="s">
        <v>134</v>
      </c>
      <c r="E1775" t="s">
        <v>161</v>
      </c>
      <c r="F1775" s="7">
        <v>1005040600</v>
      </c>
      <c r="G1775" t="str">
        <f>VLOOKUP(F1775,'группы товаров'!$A$1:$C$88,2,0)</f>
        <v xml:space="preserve">Морская звезда </v>
      </c>
      <c r="H1775" t="str">
        <f>VLOOKUP(Таблица1[[#This Row],[Код товара]],Группа_Товаров,3,0)</f>
        <v>Глазированные</v>
      </c>
      <c r="I1775" t="s">
        <v>8</v>
      </c>
      <c r="J1775">
        <v>3.5</v>
      </c>
      <c r="K1775" s="6">
        <v>626.74570000000006</v>
      </c>
      <c r="L1775" s="6">
        <v>778.43499999999995</v>
      </c>
      <c r="M1775" s="23">
        <f>Таблица1[[#This Row],[Сумма в ценах продажи]]-Таблица1[[#This Row],[Сумма в ценах закупки]]</f>
        <v>151.68929999999989</v>
      </c>
    </row>
    <row r="1776" spans="1:13" hidden="1" x14ac:dyDescent="0.3">
      <c r="A1776" s="16">
        <v>42915</v>
      </c>
      <c r="B1776" t="s">
        <v>7</v>
      </c>
      <c r="C1776" t="s">
        <v>252</v>
      </c>
      <c r="D1776" t="s">
        <v>134</v>
      </c>
      <c r="E1776" t="s">
        <v>253</v>
      </c>
      <c r="F1776" s="5">
        <v>1005030501</v>
      </c>
      <c r="G1776" t="str">
        <f>VLOOKUP(F1776,'группы товаров'!$A$1:$C$88,2,0)</f>
        <v>Орешек</v>
      </c>
      <c r="H1776" t="str">
        <f>VLOOKUP(Таблица1[[#This Row],[Код товара]],Группа_Товаров,3,0)</f>
        <v>Глазированные</v>
      </c>
      <c r="I1776" t="s">
        <v>8</v>
      </c>
      <c r="J1776">
        <v>11.2</v>
      </c>
      <c r="K1776" s="6">
        <v>1121.68</v>
      </c>
      <c r="L1776" s="6">
        <v>1275.904</v>
      </c>
      <c r="M1776" s="23">
        <f>Таблица1[[#This Row],[Сумма в ценах продажи]]-Таблица1[[#This Row],[Сумма в ценах закупки]]</f>
        <v>154.22399999999993</v>
      </c>
    </row>
    <row r="1777" spans="1:13" hidden="1" x14ac:dyDescent="0.3">
      <c r="A1777" s="16">
        <v>42915</v>
      </c>
      <c r="B1777" t="s">
        <v>9</v>
      </c>
      <c r="C1777" t="s">
        <v>195</v>
      </c>
      <c r="D1777" t="s">
        <v>131</v>
      </c>
      <c r="E1777" t="s">
        <v>196</v>
      </c>
      <c r="F1777" s="7">
        <v>1005052700</v>
      </c>
      <c r="G1777" t="str">
        <f>VLOOKUP(F1777,'группы товаров'!$A$1:$C$88,2,0)</f>
        <v>Желе черники</v>
      </c>
      <c r="H1777" t="str">
        <f>VLOOKUP(Таблица1[[#This Row],[Код товара]],Группа_Товаров,3,0)</f>
        <v>Помадка</v>
      </c>
      <c r="I1777" t="s">
        <v>8</v>
      </c>
      <c r="J1777">
        <v>9</v>
      </c>
      <c r="K1777" s="6">
        <v>1240.6464000000001</v>
      </c>
      <c r="L1777" s="6">
        <v>1413.72</v>
      </c>
      <c r="M1777" s="23">
        <f>Таблица1[[#This Row],[Сумма в ценах продажи]]-Таблица1[[#This Row],[Сумма в ценах закупки]]</f>
        <v>173.07359999999994</v>
      </c>
    </row>
    <row r="1778" spans="1:13" hidden="1" x14ac:dyDescent="0.3">
      <c r="A1778" s="16">
        <v>42915</v>
      </c>
      <c r="B1778" t="s">
        <v>7</v>
      </c>
      <c r="C1778" t="s">
        <v>199</v>
      </c>
      <c r="D1778" t="s">
        <v>134</v>
      </c>
      <c r="E1778" t="s">
        <v>200</v>
      </c>
      <c r="F1778" s="7">
        <v>1005040400</v>
      </c>
      <c r="G1778" t="str">
        <f>VLOOKUP(F1778,'группы товаров'!$A$1:$C$88,2,0)</f>
        <v>Ласточка</v>
      </c>
      <c r="H1778" t="str">
        <f>VLOOKUP(Таблица1[[#This Row],[Код товара]],Группа_Товаров,3,0)</f>
        <v>Глазированные</v>
      </c>
      <c r="I1778" t="s">
        <v>8</v>
      </c>
      <c r="J1778">
        <v>9</v>
      </c>
      <c r="K1778" s="6">
        <v>1240.6464000000001</v>
      </c>
      <c r="L1778" s="6">
        <v>1413.72</v>
      </c>
      <c r="M1778" s="23">
        <f>Таблица1[[#This Row],[Сумма в ценах продажи]]-Таблица1[[#This Row],[Сумма в ценах закупки]]</f>
        <v>173.07359999999994</v>
      </c>
    </row>
    <row r="1779" spans="1:13" hidden="1" x14ac:dyDescent="0.3">
      <c r="A1779" s="16">
        <v>42915</v>
      </c>
      <c r="B1779" t="s">
        <v>7</v>
      </c>
      <c r="C1779" t="s">
        <v>165</v>
      </c>
      <c r="D1779" t="s">
        <v>134</v>
      </c>
      <c r="E1779" t="s">
        <v>166</v>
      </c>
      <c r="F1779" s="7">
        <v>5221000</v>
      </c>
      <c r="G1779" t="str">
        <f>VLOOKUP(F1779,'группы товаров'!$A$1:$C$88,2,0)</f>
        <v>Сливочно-творожный</v>
      </c>
      <c r="H1779" t="str">
        <f>VLOOKUP(Таблица1[[#This Row],[Код товара]],Группа_Товаров,3,0)</f>
        <v>Отливная</v>
      </c>
      <c r="I1779" t="s">
        <v>8</v>
      </c>
      <c r="J1779">
        <v>8</v>
      </c>
      <c r="K1779" s="6">
        <v>1869.6</v>
      </c>
      <c r="L1779" s="6">
        <v>2126.4</v>
      </c>
      <c r="M1779" s="23">
        <f>Таблица1[[#This Row],[Сумма в ценах продажи]]-Таблица1[[#This Row],[Сумма в ценах закупки]]</f>
        <v>256.80000000000018</v>
      </c>
    </row>
    <row r="1780" spans="1:13" hidden="1" x14ac:dyDescent="0.3">
      <c r="A1780" s="16">
        <v>42914</v>
      </c>
      <c r="B1780" t="s">
        <v>10</v>
      </c>
      <c r="C1780" t="s">
        <v>138</v>
      </c>
      <c r="D1780" t="s">
        <v>134</v>
      </c>
      <c r="E1780" t="s">
        <v>139</v>
      </c>
      <c r="F1780" s="7">
        <v>1005201000</v>
      </c>
      <c r="G1780" t="str">
        <f>VLOOKUP(F1780,'группы товаров'!$A$1:$C$88,2,0)</f>
        <v xml:space="preserve"> крем-шоколад </v>
      </c>
      <c r="H1780" t="str">
        <f>VLOOKUP(Таблица1[[#This Row],[Код товара]],Группа_Товаров,3,0)</f>
        <v>Вафельные</v>
      </c>
      <c r="I1780" t="s">
        <v>8</v>
      </c>
      <c r="J1780">
        <v>0.312</v>
      </c>
      <c r="K1780" s="6">
        <v>37.113600000000005</v>
      </c>
      <c r="L1780" s="6">
        <v>53.16</v>
      </c>
      <c r="M1780" s="23">
        <f>Таблица1[[#This Row],[Сумма в ценах продажи]]-Таблица1[[#This Row],[Сумма в ценах закупки]]</f>
        <v>16.046399999999991</v>
      </c>
    </row>
    <row r="1781" spans="1:13" hidden="1" x14ac:dyDescent="0.3">
      <c r="A1781" s="16">
        <v>42914</v>
      </c>
      <c r="B1781" t="s">
        <v>9</v>
      </c>
      <c r="C1781" t="s">
        <v>212</v>
      </c>
      <c r="D1781" t="s">
        <v>156</v>
      </c>
      <c r="E1781" t="s">
        <v>213</v>
      </c>
      <c r="F1781" s="5">
        <v>1005040600</v>
      </c>
      <c r="G1781" t="str">
        <f>VLOOKUP(F1781,'группы товаров'!$A$1:$C$88,2,0)</f>
        <v xml:space="preserve">Морская звезда </v>
      </c>
      <c r="H1781" t="str">
        <f>VLOOKUP(Таблица1[[#This Row],[Код товара]],Группа_Товаров,3,0)</f>
        <v>Глазированные</v>
      </c>
      <c r="I1781" t="s">
        <v>8</v>
      </c>
      <c r="J1781">
        <v>3</v>
      </c>
      <c r="K1781" s="6">
        <v>214.65</v>
      </c>
      <c r="L1781" s="6">
        <v>244.11</v>
      </c>
      <c r="M1781" s="23">
        <f>Таблица1[[#This Row],[Сумма в ценах продажи]]-Таблица1[[#This Row],[Сумма в ценах закупки]]</f>
        <v>29.460000000000008</v>
      </c>
    </row>
    <row r="1782" spans="1:13" hidden="1" x14ac:dyDescent="0.3">
      <c r="A1782" s="16">
        <v>42914</v>
      </c>
      <c r="B1782" t="s">
        <v>10</v>
      </c>
      <c r="C1782" t="s">
        <v>252</v>
      </c>
      <c r="D1782" t="s">
        <v>134</v>
      </c>
      <c r="E1782" t="s">
        <v>253</v>
      </c>
      <c r="F1782" s="7">
        <v>1005186200</v>
      </c>
      <c r="G1782" t="str">
        <f>VLOOKUP(F1782,'группы товаров'!$A$1:$C$88,2,0)</f>
        <v xml:space="preserve">Мини  орех </v>
      </c>
      <c r="H1782" t="str">
        <f>VLOOKUP(Таблица1[[#This Row],[Код товара]],Группа_Товаров,3,0)</f>
        <v>Вафельные</v>
      </c>
      <c r="I1782" t="s">
        <v>8</v>
      </c>
      <c r="J1782">
        <v>1.1000000000000001</v>
      </c>
      <c r="K1782" s="6">
        <v>166.82300000000001</v>
      </c>
      <c r="L1782" s="6">
        <v>201.25</v>
      </c>
      <c r="M1782" s="23">
        <f>Таблица1[[#This Row],[Сумма в ценах продажи]]-Таблица1[[#This Row],[Сумма в ценах закупки]]</f>
        <v>34.426999999999992</v>
      </c>
    </row>
    <row r="1783" spans="1:13" hidden="1" x14ac:dyDescent="0.3">
      <c r="A1783" s="16">
        <v>42914</v>
      </c>
      <c r="B1783" t="s">
        <v>12</v>
      </c>
      <c r="C1783" t="s">
        <v>326</v>
      </c>
      <c r="D1783" t="s">
        <v>134</v>
      </c>
      <c r="E1783" t="s">
        <v>327</v>
      </c>
      <c r="F1783" s="5">
        <v>1005050200</v>
      </c>
      <c r="G1783" t="str">
        <f>VLOOKUP(F1783,'группы товаров'!$A$1:$C$88,2,0)</f>
        <v>Серебрянный шедевр</v>
      </c>
      <c r="H1783" t="str">
        <f>VLOOKUP(Таблица1[[#This Row],[Код товара]],Группа_Товаров,3,0)</f>
        <v>Помадка</v>
      </c>
      <c r="I1783" t="s">
        <v>8</v>
      </c>
      <c r="J1783">
        <v>3.5</v>
      </c>
      <c r="K1783" s="6">
        <v>374.53960000000001</v>
      </c>
      <c r="L1783" s="6">
        <v>410.30500000000001</v>
      </c>
      <c r="M1783" s="23">
        <f>Таблица1[[#This Row],[Сумма в ценах продажи]]-Таблица1[[#This Row],[Сумма в ценах закупки]]</f>
        <v>35.7654</v>
      </c>
    </row>
    <row r="1784" spans="1:13" hidden="1" x14ac:dyDescent="0.3">
      <c r="A1784" s="16">
        <v>42914</v>
      </c>
      <c r="B1784" t="s">
        <v>7</v>
      </c>
      <c r="C1784" t="s">
        <v>326</v>
      </c>
      <c r="D1784" t="s">
        <v>134</v>
      </c>
      <c r="E1784" t="s">
        <v>327</v>
      </c>
      <c r="F1784" s="5">
        <v>1005052600</v>
      </c>
      <c r="G1784" t="str">
        <f>VLOOKUP(F1784,'группы товаров'!$A$1:$C$88,2,0)</f>
        <v>Желе апельсина</v>
      </c>
      <c r="H1784" t="str">
        <f>VLOOKUP(Таблица1[[#This Row],[Код товара]],Группа_Товаров,3,0)</f>
        <v>Помадка</v>
      </c>
      <c r="I1784" t="s">
        <v>8</v>
      </c>
      <c r="J1784">
        <v>3.5</v>
      </c>
      <c r="K1784" s="6">
        <v>355.07740000000001</v>
      </c>
      <c r="L1784" s="6">
        <v>391.3</v>
      </c>
      <c r="M1784" s="23">
        <f>Таблица1[[#This Row],[Сумма в ценах продажи]]-Таблица1[[#This Row],[Сумма в ценах закупки]]</f>
        <v>36.2226</v>
      </c>
    </row>
    <row r="1785" spans="1:13" hidden="1" x14ac:dyDescent="0.3">
      <c r="A1785" s="16">
        <v>42914</v>
      </c>
      <c r="B1785" t="s">
        <v>10</v>
      </c>
      <c r="C1785" t="s">
        <v>272</v>
      </c>
      <c r="D1785" t="s">
        <v>156</v>
      </c>
      <c r="E1785" t="s">
        <v>273</v>
      </c>
      <c r="F1785" s="7">
        <v>1005052700</v>
      </c>
      <c r="G1785" t="str">
        <f>VLOOKUP(F1785,'группы товаров'!$A$1:$C$88,2,0)</f>
        <v>Желе черники</v>
      </c>
      <c r="H1785" t="str">
        <f>VLOOKUP(Таблица1[[#This Row],[Код товара]],Группа_Товаров,3,0)</f>
        <v>Помадка</v>
      </c>
      <c r="I1785" t="s">
        <v>8</v>
      </c>
      <c r="J1785">
        <v>1.4</v>
      </c>
      <c r="K1785" s="6">
        <v>196.25200000000001</v>
      </c>
      <c r="L1785" s="6">
        <v>236.32</v>
      </c>
      <c r="M1785" s="23">
        <f>Таблица1[[#This Row],[Сумма в ценах продажи]]-Таблица1[[#This Row],[Сумма в ценах закупки]]</f>
        <v>40.067999999999984</v>
      </c>
    </row>
    <row r="1786" spans="1:13" hidden="1" x14ac:dyDescent="0.3">
      <c r="A1786" s="16">
        <v>42914</v>
      </c>
      <c r="B1786" t="s">
        <v>7</v>
      </c>
      <c r="C1786" t="s">
        <v>210</v>
      </c>
      <c r="D1786" t="s">
        <v>156</v>
      </c>
      <c r="E1786" t="s">
        <v>211</v>
      </c>
      <c r="F1786" s="5">
        <v>1005052500</v>
      </c>
      <c r="G1786" t="str">
        <f>VLOOKUP(F1786,'группы товаров'!$A$1:$C$88,2,0)</f>
        <v>желе в помаде</v>
      </c>
      <c r="H1786" t="str">
        <f>VLOOKUP(Таблица1[[#This Row],[Код товара]],Группа_Товаров,3,0)</f>
        <v>Помадка</v>
      </c>
      <c r="I1786" t="s">
        <v>8</v>
      </c>
      <c r="J1786">
        <v>3.5</v>
      </c>
      <c r="K1786" s="6">
        <v>350.52499999999998</v>
      </c>
      <c r="L1786" s="6">
        <v>391.3</v>
      </c>
      <c r="M1786" s="23">
        <f>Таблица1[[#This Row],[Сумма в ценах продажи]]-Таблица1[[#This Row],[Сумма в ценах закупки]]</f>
        <v>40.775000000000034</v>
      </c>
    </row>
    <row r="1787" spans="1:13" hidden="1" x14ac:dyDescent="0.3">
      <c r="A1787" s="16">
        <v>42914</v>
      </c>
      <c r="B1787" t="s">
        <v>7</v>
      </c>
      <c r="C1787" t="s">
        <v>191</v>
      </c>
      <c r="D1787" t="s">
        <v>156</v>
      </c>
      <c r="E1787" t="s">
        <v>192</v>
      </c>
      <c r="F1787" s="5">
        <v>1005052700</v>
      </c>
      <c r="G1787" t="str">
        <f>VLOOKUP(F1787,'группы товаров'!$A$1:$C$88,2,0)</f>
        <v>Желе черники</v>
      </c>
      <c r="H1787" t="str">
        <f>VLOOKUP(Таблица1[[#This Row],[Код товара]],Группа_Товаров,3,0)</f>
        <v>Помадка</v>
      </c>
      <c r="I1787" t="s">
        <v>8</v>
      </c>
      <c r="J1787">
        <v>3.5</v>
      </c>
      <c r="K1787" s="6">
        <v>350.52499999999998</v>
      </c>
      <c r="L1787" s="6">
        <v>391.3</v>
      </c>
      <c r="M1787" s="23">
        <f>Таблица1[[#This Row],[Сумма в ценах продажи]]-Таблица1[[#This Row],[Сумма в ценах закупки]]</f>
        <v>40.775000000000034</v>
      </c>
    </row>
    <row r="1788" spans="1:13" hidden="1" x14ac:dyDescent="0.3">
      <c r="A1788" s="16">
        <v>42914</v>
      </c>
      <c r="B1788" t="s">
        <v>10</v>
      </c>
      <c r="C1788" t="s">
        <v>260</v>
      </c>
      <c r="D1788" t="s">
        <v>134</v>
      </c>
      <c r="E1788" t="s">
        <v>261</v>
      </c>
      <c r="F1788" s="7">
        <v>1005360000</v>
      </c>
      <c r="G1788" t="str">
        <f>VLOOKUP(F1788,'группы товаров'!$A$1:$C$88,2,0)</f>
        <v>Вишня в шоколаде</v>
      </c>
      <c r="H1788" t="str">
        <f>VLOOKUP(Таблица1[[#This Row],[Код товара]],Группа_Товаров,3,0)</f>
        <v>Кремовые</v>
      </c>
      <c r="I1788" t="s">
        <v>8</v>
      </c>
      <c r="J1788">
        <v>2</v>
      </c>
      <c r="K1788" s="6">
        <v>133.256</v>
      </c>
      <c r="L1788" s="6">
        <v>176.26</v>
      </c>
      <c r="M1788" s="23">
        <f>Таблица1[[#This Row],[Сумма в ценах продажи]]-Таблица1[[#This Row],[Сумма в ценах закупки]]</f>
        <v>43.003999999999991</v>
      </c>
    </row>
    <row r="1789" spans="1:13" hidden="1" x14ac:dyDescent="0.3">
      <c r="A1789" s="16">
        <v>42914</v>
      </c>
      <c r="B1789" t="s">
        <v>9</v>
      </c>
      <c r="C1789" t="s">
        <v>262</v>
      </c>
      <c r="D1789" t="s">
        <v>134</v>
      </c>
      <c r="E1789" t="s">
        <v>263</v>
      </c>
      <c r="F1789" s="7">
        <v>1005244300</v>
      </c>
      <c r="G1789" t="str">
        <f>VLOOKUP(F1789,'группы товаров'!$A$1:$C$88,2,0)</f>
        <v>Ореховые</v>
      </c>
      <c r="H1789" t="str">
        <f>VLOOKUP(Таблица1[[#This Row],[Код товара]],Группа_Товаров,3,0)</f>
        <v>Кремовые</v>
      </c>
      <c r="I1789" t="s">
        <v>8</v>
      </c>
      <c r="J1789">
        <v>1.29</v>
      </c>
      <c r="K1789" s="6">
        <v>394.84649999999999</v>
      </c>
      <c r="L1789" s="6">
        <v>450.25</v>
      </c>
      <c r="M1789" s="23">
        <f>Таблица1[[#This Row],[Сумма в ценах продажи]]-Таблица1[[#This Row],[Сумма в ценах закупки]]</f>
        <v>55.403500000000008</v>
      </c>
    </row>
    <row r="1790" spans="1:13" hidden="1" x14ac:dyDescent="0.3">
      <c r="A1790" s="16">
        <v>42914</v>
      </c>
      <c r="B1790" t="s">
        <v>7</v>
      </c>
      <c r="C1790" t="s">
        <v>392</v>
      </c>
      <c r="D1790" t="s">
        <v>147</v>
      </c>
      <c r="E1790" t="s">
        <v>393</v>
      </c>
      <c r="F1790" s="7">
        <v>170000</v>
      </c>
      <c r="G1790" t="str">
        <f>VLOOKUP(F1790,'группы товаров'!$A$1:$C$88,2,0)</f>
        <v>Лайм</v>
      </c>
      <c r="H1790" t="str">
        <f>VLOOKUP(Таблица1[[#This Row],[Код товара]],Группа_Товаров,3,0)</f>
        <v>Желейные</v>
      </c>
      <c r="I1790" t="s">
        <v>8</v>
      </c>
      <c r="J1790">
        <v>7.5</v>
      </c>
      <c r="K1790" s="6">
        <v>452.9425</v>
      </c>
      <c r="L1790" s="6">
        <v>515.25</v>
      </c>
      <c r="M1790" s="23">
        <f>Таблица1[[#This Row],[Сумма в ценах продажи]]-Таблица1[[#This Row],[Сумма в ценах закупки]]</f>
        <v>62.307500000000005</v>
      </c>
    </row>
    <row r="1791" spans="1:13" hidden="1" x14ac:dyDescent="0.3">
      <c r="A1791" s="16">
        <v>42914</v>
      </c>
      <c r="B1791" t="s">
        <v>9</v>
      </c>
      <c r="C1791" t="s">
        <v>326</v>
      </c>
      <c r="D1791" t="s">
        <v>134</v>
      </c>
      <c r="E1791" t="s">
        <v>327</v>
      </c>
      <c r="F1791" s="7">
        <v>1005360000</v>
      </c>
      <c r="G1791" t="str">
        <f>VLOOKUP(F1791,'группы товаров'!$A$1:$C$88,2,0)</f>
        <v>Вишня в шоколаде</v>
      </c>
      <c r="H1791" t="str">
        <f>VLOOKUP(Таблица1[[#This Row],[Код товара]],Группа_Товаров,3,0)</f>
        <v>Кремовые</v>
      </c>
      <c r="I1791" t="s">
        <v>8</v>
      </c>
      <c r="J1791">
        <v>1.92</v>
      </c>
      <c r="K1791" s="6">
        <v>465.625</v>
      </c>
      <c r="L1791" s="6">
        <v>531.70000000000005</v>
      </c>
      <c r="M1791" s="23">
        <f>Таблица1[[#This Row],[Сумма в ценах продажи]]-Таблица1[[#This Row],[Сумма в ценах закупки]]</f>
        <v>66.075000000000045</v>
      </c>
    </row>
    <row r="1792" spans="1:13" hidden="1" x14ac:dyDescent="0.3">
      <c r="A1792" s="16">
        <v>42914</v>
      </c>
      <c r="B1792" t="s">
        <v>7</v>
      </c>
      <c r="C1792" t="s">
        <v>585</v>
      </c>
      <c r="D1792" t="s">
        <v>147</v>
      </c>
      <c r="E1792" t="s">
        <v>586</v>
      </c>
      <c r="F1792" s="5">
        <v>1005201500</v>
      </c>
      <c r="G1792" t="str">
        <f>VLOOKUP(F1792,'группы товаров'!$A$1:$C$88,2,0)</f>
        <v xml:space="preserve">крем-сгущенное молоко </v>
      </c>
      <c r="H1792" t="str">
        <f>VLOOKUP(Таблица1[[#This Row],[Код товара]],Группа_Товаров,3,0)</f>
        <v>Вафельные</v>
      </c>
      <c r="I1792" t="s">
        <v>8</v>
      </c>
      <c r="J1792">
        <v>2</v>
      </c>
      <c r="K1792" s="6">
        <v>330.39080000000001</v>
      </c>
      <c r="L1792" s="6">
        <v>397.1</v>
      </c>
      <c r="M1792" s="23">
        <f>Таблица1[[#This Row],[Сумма в ценах продажи]]-Таблица1[[#This Row],[Сумма в ценах закупки]]</f>
        <v>66.70920000000001</v>
      </c>
    </row>
    <row r="1793" spans="1:13" hidden="1" x14ac:dyDescent="0.3">
      <c r="A1793" s="16">
        <v>42914</v>
      </c>
      <c r="B1793" t="s">
        <v>7</v>
      </c>
      <c r="C1793" t="s">
        <v>169</v>
      </c>
      <c r="D1793" t="s">
        <v>156</v>
      </c>
      <c r="E1793" t="s">
        <v>170</v>
      </c>
      <c r="F1793" s="7">
        <v>1005212000</v>
      </c>
      <c r="G1793" t="str">
        <f>VLOOKUP(F1793,'группы товаров'!$A$1:$C$88,2,0)</f>
        <v xml:space="preserve">Знаки Зодиака </v>
      </c>
      <c r="H1793" t="str">
        <f>VLOOKUP(Таблица1[[#This Row],[Код товара]],Группа_Товаров,3,0)</f>
        <v>Вафельные</v>
      </c>
      <c r="I1793" t="s">
        <v>8</v>
      </c>
      <c r="J1793">
        <v>5</v>
      </c>
      <c r="K1793" s="6">
        <v>610.5</v>
      </c>
      <c r="L1793" s="6">
        <v>681.5</v>
      </c>
      <c r="M1793" s="23">
        <f>Таблица1[[#This Row],[Сумма в ценах продажи]]-Таблица1[[#This Row],[Сумма в ценах закупки]]</f>
        <v>71</v>
      </c>
    </row>
    <row r="1794" spans="1:13" hidden="1" x14ac:dyDescent="0.3">
      <c r="A1794" s="16">
        <v>42914</v>
      </c>
      <c r="B1794" t="s">
        <v>7</v>
      </c>
      <c r="C1794" t="s">
        <v>258</v>
      </c>
      <c r="D1794" t="s">
        <v>134</v>
      </c>
      <c r="E1794" t="s">
        <v>259</v>
      </c>
      <c r="F1794" s="7">
        <v>1005212000</v>
      </c>
      <c r="G1794" t="str">
        <f>VLOOKUP(F1794,'группы товаров'!$A$1:$C$88,2,0)</f>
        <v xml:space="preserve">Знаки Зодиака </v>
      </c>
      <c r="H1794" t="str">
        <f>VLOOKUP(Таблица1[[#This Row],[Код товара]],Группа_Товаров,3,0)</f>
        <v>Вафельные</v>
      </c>
      <c r="I1794" t="s">
        <v>8</v>
      </c>
      <c r="J1794">
        <v>6.4</v>
      </c>
      <c r="K1794" s="6">
        <v>524.88400000000001</v>
      </c>
      <c r="L1794" s="6">
        <v>596</v>
      </c>
      <c r="M1794" s="23">
        <f>Таблица1[[#This Row],[Сумма в ценах продажи]]-Таблица1[[#This Row],[Сумма в ценах закупки]]</f>
        <v>71.115999999999985</v>
      </c>
    </row>
    <row r="1795" spans="1:13" hidden="1" x14ac:dyDescent="0.3">
      <c r="A1795" s="16">
        <v>42914</v>
      </c>
      <c r="B1795" t="s">
        <v>7</v>
      </c>
      <c r="C1795" t="s">
        <v>193</v>
      </c>
      <c r="D1795" t="s">
        <v>134</v>
      </c>
      <c r="E1795" t="s">
        <v>194</v>
      </c>
      <c r="F1795" s="5">
        <v>1005201100</v>
      </c>
      <c r="G1795" t="str">
        <f>VLOOKUP(F1795,'группы товаров'!$A$1:$C$88,2,0)</f>
        <v xml:space="preserve">крем-орех </v>
      </c>
      <c r="H1795" t="str">
        <f>VLOOKUP(Таблица1[[#This Row],[Код товара]],Группа_Товаров,3,0)</f>
        <v>Вафельные</v>
      </c>
      <c r="I1795" t="s">
        <v>8</v>
      </c>
      <c r="J1795">
        <v>2</v>
      </c>
      <c r="K1795" s="6">
        <v>324.30540000000002</v>
      </c>
      <c r="L1795" s="6">
        <v>397.1</v>
      </c>
      <c r="M1795" s="23">
        <f>Таблица1[[#This Row],[Сумма в ценах продажи]]-Таблица1[[#This Row],[Сумма в ценах закупки]]</f>
        <v>72.794600000000003</v>
      </c>
    </row>
    <row r="1796" spans="1:13" hidden="1" x14ac:dyDescent="0.3">
      <c r="A1796" s="16">
        <v>42914</v>
      </c>
      <c r="B1796" t="s">
        <v>7</v>
      </c>
      <c r="C1796" t="s">
        <v>282</v>
      </c>
      <c r="D1796" t="s">
        <v>134</v>
      </c>
      <c r="E1796" t="s">
        <v>283</v>
      </c>
      <c r="F1796" s="8">
        <v>210100</v>
      </c>
      <c r="G1796" t="str">
        <f>VLOOKUP(F1796,'группы товаров'!$A$1:$C$88,2,0)</f>
        <v>Сливки-малина</v>
      </c>
      <c r="H1796" t="str">
        <f>VLOOKUP(Таблица1[[#This Row],[Код товара]],Группа_Товаров,3,0)</f>
        <v>Отливная</v>
      </c>
      <c r="I1796" t="s">
        <v>8</v>
      </c>
      <c r="J1796">
        <v>1.84</v>
      </c>
      <c r="K1796" s="6">
        <v>591.7432</v>
      </c>
      <c r="L1796" s="6">
        <v>682.16</v>
      </c>
      <c r="M1796" s="23">
        <f>Таблица1[[#This Row],[Сумма в ценах продажи]]-Таблица1[[#This Row],[Сумма в ценах закупки]]</f>
        <v>90.416799999999967</v>
      </c>
    </row>
    <row r="1797" spans="1:13" hidden="1" x14ac:dyDescent="0.3">
      <c r="A1797" s="16">
        <v>42914</v>
      </c>
      <c r="B1797" t="s">
        <v>7</v>
      </c>
      <c r="C1797" t="s">
        <v>244</v>
      </c>
      <c r="D1797" t="s">
        <v>134</v>
      </c>
      <c r="E1797" t="s">
        <v>245</v>
      </c>
      <c r="F1797" s="7">
        <v>1005244600</v>
      </c>
      <c r="G1797" t="str">
        <f>VLOOKUP(F1797,'группы товаров'!$A$1:$C$88,2,0)</f>
        <v>Кремовые</v>
      </c>
      <c r="H1797" t="str">
        <f>VLOOKUP(Таблица1[[#This Row],[Код товара]],Группа_Товаров,3,0)</f>
        <v>Кремовые</v>
      </c>
      <c r="I1797" t="s">
        <v>8</v>
      </c>
      <c r="J1797">
        <v>2.2999999999999998</v>
      </c>
      <c r="K1797" s="6">
        <v>658.24300000000005</v>
      </c>
      <c r="L1797" s="6">
        <v>748.7</v>
      </c>
      <c r="M1797" s="23">
        <f>Таблица1[[#This Row],[Сумма в ценах продажи]]-Таблица1[[#This Row],[Сумма в ценах закупки]]</f>
        <v>90.456999999999994</v>
      </c>
    </row>
    <row r="1798" spans="1:13" hidden="1" x14ac:dyDescent="0.3">
      <c r="A1798" s="16">
        <v>42914</v>
      </c>
      <c r="B1798" t="s">
        <v>9</v>
      </c>
      <c r="C1798" t="s">
        <v>280</v>
      </c>
      <c r="D1798" t="s">
        <v>134</v>
      </c>
      <c r="E1798" t="s">
        <v>281</v>
      </c>
      <c r="F1798" s="7">
        <v>1005050100</v>
      </c>
      <c r="G1798" t="str">
        <f>VLOOKUP(F1798,'группы товаров'!$A$1:$C$88,2,0)</f>
        <v>Золотой  крем-брюле</v>
      </c>
      <c r="H1798" t="str">
        <f>VLOOKUP(Таблица1[[#This Row],[Код товара]],Группа_Товаров,3,0)</f>
        <v>Помадка</v>
      </c>
      <c r="I1798" t="s">
        <v>8</v>
      </c>
      <c r="J1798">
        <v>6</v>
      </c>
      <c r="K1798" s="6">
        <v>574.60559999999998</v>
      </c>
      <c r="L1798" s="6">
        <v>670.5</v>
      </c>
      <c r="M1798" s="23">
        <f>Таблица1[[#This Row],[Сумма в ценах продажи]]-Таблица1[[#This Row],[Сумма в ценах закупки]]</f>
        <v>95.894400000000019</v>
      </c>
    </row>
    <row r="1799" spans="1:13" hidden="1" x14ac:dyDescent="0.3">
      <c r="A1799" s="16">
        <v>42914</v>
      </c>
      <c r="B1799" t="s">
        <v>12</v>
      </c>
      <c r="C1799" t="s">
        <v>254</v>
      </c>
      <c r="D1799" t="s">
        <v>131</v>
      </c>
      <c r="E1799" t="s">
        <v>255</v>
      </c>
      <c r="F1799" s="7">
        <v>20100</v>
      </c>
      <c r="G1799" t="str">
        <f>VLOOKUP(F1799,'группы товаров'!$A$1:$C$88,2,0)</f>
        <v xml:space="preserve">Карамель дюшес </v>
      </c>
      <c r="H1799" t="str">
        <f>VLOOKUP(Таблица1[[#This Row],[Код товара]],Группа_Товаров,3,0)</f>
        <v>Леденцовая</v>
      </c>
      <c r="I1799" t="s">
        <v>8</v>
      </c>
      <c r="J1799">
        <v>6</v>
      </c>
      <c r="K1799" s="6">
        <v>262.17840000000001</v>
      </c>
      <c r="L1799" s="6">
        <v>375.12</v>
      </c>
      <c r="M1799" s="23">
        <f>Таблица1[[#This Row],[Сумма в ценах продажи]]-Таблица1[[#This Row],[Сумма в ценах закупки]]</f>
        <v>112.94159999999999</v>
      </c>
    </row>
    <row r="1800" spans="1:13" hidden="1" x14ac:dyDescent="0.3">
      <c r="A1800" s="16">
        <v>42914</v>
      </c>
      <c r="B1800" t="s">
        <v>7</v>
      </c>
      <c r="C1800" t="s">
        <v>195</v>
      </c>
      <c r="D1800" t="s">
        <v>131</v>
      </c>
      <c r="E1800" t="s">
        <v>196</v>
      </c>
      <c r="F1800" s="7">
        <v>170100</v>
      </c>
      <c r="G1800" t="str">
        <f>VLOOKUP(F1800,'группы товаров'!$A$1:$C$88,2,0)</f>
        <v>Клюковка</v>
      </c>
      <c r="H1800" t="str">
        <f>VLOOKUP(Таблица1[[#This Row],[Код товара]],Группа_Товаров,3,0)</f>
        <v>Желейные</v>
      </c>
      <c r="I1800" t="s">
        <v>8</v>
      </c>
      <c r="J1800">
        <v>15</v>
      </c>
      <c r="K1800" s="6">
        <v>905.75</v>
      </c>
      <c r="L1800" s="6">
        <v>1030.5</v>
      </c>
      <c r="M1800" s="23">
        <f>Таблица1[[#This Row],[Сумма в ценах продажи]]-Таблица1[[#This Row],[Сумма в ценах закупки]]</f>
        <v>124.75</v>
      </c>
    </row>
    <row r="1801" spans="1:13" hidden="1" x14ac:dyDescent="0.3">
      <c r="A1801" s="16">
        <v>42914</v>
      </c>
      <c r="B1801" t="s">
        <v>9</v>
      </c>
      <c r="C1801" t="s">
        <v>177</v>
      </c>
      <c r="D1801" t="s">
        <v>131</v>
      </c>
      <c r="E1801" t="s">
        <v>178</v>
      </c>
      <c r="F1801" s="7">
        <v>1005400001</v>
      </c>
      <c r="G1801" t="str">
        <f>VLOOKUP(F1801,'группы товаров'!$A$1:$C$88,2,0)</f>
        <v>Лесной орех</v>
      </c>
      <c r="H1801" t="str">
        <f>VLOOKUP(Таблица1[[#This Row],[Код товара]],Группа_Товаров,3,0)</f>
        <v>Кремовые</v>
      </c>
      <c r="I1801" t="s">
        <v>8</v>
      </c>
      <c r="J1801">
        <v>7.5</v>
      </c>
      <c r="K1801" s="6">
        <v>915.77250000000004</v>
      </c>
      <c r="L1801" s="6">
        <v>1041.5999999999999</v>
      </c>
      <c r="M1801" s="23">
        <f>Таблица1[[#This Row],[Сумма в ценах продажи]]-Таблица1[[#This Row],[Сумма в ценах закупки]]</f>
        <v>125.82749999999987</v>
      </c>
    </row>
    <row r="1802" spans="1:13" hidden="1" x14ac:dyDescent="0.3">
      <c r="A1802" s="16">
        <v>42914</v>
      </c>
      <c r="B1802" t="s">
        <v>7</v>
      </c>
      <c r="C1802" t="s">
        <v>162</v>
      </c>
      <c r="D1802" t="s">
        <v>163</v>
      </c>
      <c r="E1802" t="s">
        <v>164</v>
      </c>
      <c r="F1802" s="7">
        <v>1005052800</v>
      </c>
      <c r="G1802" t="str">
        <f>VLOOKUP(F1802,'группы товаров'!$A$1:$C$88,2,0)</f>
        <v>Желе барбариса</v>
      </c>
      <c r="H1802" t="str">
        <f>VLOOKUP(Таблица1[[#This Row],[Код товара]],Группа_Товаров,3,0)</f>
        <v>Помадка</v>
      </c>
      <c r="I1802" t="s">
        <v>8</v>
      </c>
      <c r="J1802">
        <v>10</v>
      </c>
      <c r="K1802" s="6">
        <v>1165.5730000000001</v>
      </c>
      <c r="L1802" s="6">
        <v>1293</v>
      </c>
      <c r="M1802" s="23">
        <f>Таблица1[[#This Row],[Сумма в ценах продажи]]-Таблица1[[#This Row],[Сумма в ценах закупки]]</f>
        <v>127.42699999999991</v>
      </c>
    </row>
    <row r="1803" spans="1:13" hidden="1" x14ac:dyDescent="0.3">
      <c r="A1803" s="16">
        <v>42914</v>
      </c>
      <c r="B1803" t="s">
        <v>7</v>
      </c>
      <c r="C1803" t="s">
        <v>220</v>
      </c>
      <c r="D1803" t="s">
        <v>134</v>
      </c>
      <c r="E1803" t="s">
        <v>221</v>
      </c>
      <c r="F1803" s="7">
        <v>1005274300</v>
      </c>
      <c r="G1803" t="str">
        <f>VLOOKUP(F1803,'группы товаров'!$A$1:$C$88,2,0)</f>
        <v>Миндальные</v>
      </c>
      <c r="H1803" t="str">
        <f>VLOOKUP(Таблица1[[#This Row],[Код товара]],Группа_Товаров,3,0)</f>
        <v>Кремовые</v>
      </c>
      <c r="I1803" t="s">
        <v>8</v>
      </c>
      <c r="J1803">
        <v>16</v>
      </c>
      <c r="K1803" s="6">
        <v>813.09199999999998</v>
      </c>
      <c r="L1803" s="6">
        <v>972</v>
      </c>
      <c r="M1803" s="23">
        <f>Таблица1[[#This Row],[Сумма в ценах продажи]]-Таблица1[[#This Row],[Сумма в ценах закупки]]</f>
        <v>158.90800000000002</v>
      </c>
    </row>
    <row r="1804" spans="1:13" hidden="1" x14ac:dyDescent="0.3">
      <c r="A1804" s="16">
        <v>42914</v>
      </c>
      <c r="B1804" t="s">
        <v>10</v>
      </c>
      <c r="C1804" t="s">
        <v>280</v>
      </c>
      <c r="D1804" t="s">
        <v>134</v>
      </c>
      <c r="E1804" t="s">
        <v>281</v>
      </c>
      <c r="F1804" s="7">
        <v>1005300000</v>
      </c>
      <c r="G1804" t="str">
        <f>VLOOKUP(F1804,'группы товаров'!$A$1:$C$88,2,0)</f>
        <v>Нежные</v>
      </c>
      <c r="H1804" t="str">
        <f>VLOOKUP(Таблица1[[#This Row],[Код товара]],Группа_Товаров,3,0)</f>
        <v>Кремовые</v>
      </c>
      <c r="I1804" t="s">
        <v>8</v>
      </c>
      <c r="J1804">
        <v>10</v>
      </c>
      <c r="K1804" s="6">
        <v>953.976</v>
      </c>
      <c r="L1804" s="6">
        <v>1138.7</v>
      </c>
      <c r="M1804" s="23">
        <f>Таблица1[[#This Row],[Сумма в ценах продажи]]-Таблица1[[#This Row],[Сумма в ценах закупки]]</f>
        <v>184.72400000000005</v>
      </c>
    </row>
    <row r="1805" spans="1:13" hidden="1" x14ac:dyDescent="0.3">
      <c r="A1805" s="16">
        <v>42914</v>
      </c>
      <c r="B1805" t="s">
        <v>7</v>
      </c>
      <c r="C1805" t="s">
        <v>252</v>
      </c>
      <c r="D1805" t="s">
        <v>134</v>
      </c>
      <c r="E1805" t="s">
        <v>253</v>
      </c>
      <c r="F1805" s="7">
        <v>570000</v>
      </c>
      <c r="G1805" t="str">
        <f>VLOOKUP(F1805,'группы товаров'!$A$1:$C$88,2,0)</f>
        <v xml:space="preserve">Грушевые </v>
      </c>
      <c r="H1805" t="str">
        <f>VLOOKUP(Таблица1[[#This Row],[Код товара]],Группа_Товаров,3,0)</f>
        <v>Желейные</v>
      </c>
      <c r="I1805" t="s">
        <v>8</v>
      </c>
      <c r="J1805">
        <v>2.8</v>
      </c>
      <c r="K1805" s="6">
        <v>273.87360000000001</v>
      </c>
      <c r="L1805" s="6">
        <v>459.2</v>
      </c>
      <c r="M1805" s="23">
        <f>Таблица1[[#This Row],[Сумма в ценах продажи]]-Таблица1[[#This Row],[Сумма в ценах закупки]]</f>
        <v>185.32639999999998</v>
      </c>
    </row>
    <row r="1806" spans="1:13" hidden="1" x14ac:dyDescent="0.3">
      <c r="A1806" s="16">
        <v>42914</v>
      </c>
      <c r="B1806" t="s">
        <v>9</v>
      </c>
      <c r="C1806" t="s">
        <v>248</v>
      </c>
      <c r="D1806" t="s">
        <v>156</v>
      </c>
      <c r="E1806" t="s">
        <v>249</v>
      </c>
      <c r="F1806" s="7">
        <v>5162402</v>
      </c>
      <c r="G1806" t="str">
        <f>VLOOKUP(F1806,'группы товаров'!$A$1:$C$88,2,0)</f>
        <v>Лимонно-апельсиновый</v>
      </c>
      <c r="H1806" t="str">
        <f>VLOOKUP(Таблица1[[#This Row],[Код товара]],Группа_Товаров,3,0)</f>
        <v>Отливная</v>
      </c>
      <c r="I1806" t="s">
        <v>8</v>
      </c>
      <c r="J1806">
        <v>32</v>
      </c>
      <c r="K1806" s="6">
        <v>1708.9280000000001</v>
      </c>
      <c r="L1806" s="6">
        <v>1936.96</v>
      </c>
      <c r="M1806" s="23">
        <f>Таблица1[[#This Row],[Сумма в ценах продажи]]-Таблица1[[#This Row],[Сумма в ценах закупки]]</f>
        <v>228.03199999999993</v>
      </c>
    </row>
    <row r="1807" spans="1:13" hidden="1" x14ac:dyDescent="0.3">
      <c r="A1807" s="16">
        <v>42914</v>
      </c>
      <c r="B1807" t="s">
        <v>7</v>
      </c>
      <c r="C1807" t="s">
        <v>642</v>
      </c>
      <c r="D1807" t="s">
        <v>147</v>
      </c>
      <c r="E1807" t="s">
        <v>643</v>
      </c>
      <c r="F1807" s="7">
        <v>5160002</v>
      </c>
      <c r="G1807" t="str">
        <f>VLOOKUP(F1807,'группы товаров'!$A$1:$C$88,2,0)</f>
        <v>Микс</v>
      </c>
      <c r="H1807" t="str">
        <f>VLOOKUP(Таблица1[[#This Row],[Код товара]],Группа_Товаров,3,0)</f>
        <v>Отливная</v>
      </c>
      <c r="I1807" t="s">
        <v>8</v>
      </c>
      <c r="J1807">
        <v>5.6</v>
      </c>
      <c r="K1807" s="6">
        <v>547.74720000000002</v>
      </c>
      <c r="L1807" s="6">
        <v>936.32</v>
      </c>
      <c r="M1807" s="23">
        <f>Таблица1[[#This Row],[Сумма в ценах продажи]]-Таблица1[[#This Row],[Сумма в ценах закупки]]</f>
        <v>388.57280000000003</v>
      </c>
    </row>
    <row r="1808" spans="1:13" hidden="1" x14ac:dyDescent="0.3">
      <c r="A1808" s="16">
        <v>42913</v>
      </c>
      <c r="B1808" t="s">
        <v>16</v>
      </c>
      <c r="C1808" t="s">
        <v>220</v>
      </c>
      <c r="D1808" t="s">
        <v>134</v>
      </c>
      <c r="E1808" t="s">
        <v>221</v>
      </c>
      <c r="F1808" s="7">
        <v>260100</v>
      </c>
      <c r="G1808" t="str">
        <f>VLOOKUP(F1808,'группы товаров'!$A$1:$C$88,2,0)</f>
        <v xml:space="preserve">Банан-вишня </v>
      </c>
      <c r="H1808" t="str">
        <f>VLOOKUP(Таблица1[[#This Row],[Код товара]],Группа_Товаров,3,0)</f>
        <v>Отливная</v>
      </c>
      <c r="I1808" t="s">
        <v>8</v>
      </c>
      <c r="J1808">
        <v>0.16</v>
      </c>
      <c r="K1808" s="6">
        <v>14.654999999999999</v>
      </c>
      <c r="L1808" s="6">
        <v>21.16</v>
      </c>
      <c r="M1808" s="23">
        <f>Таблица1[[#This Row],[Сумма в ценах продажи]]-Таблица1[[#This Row],[Сумма в ценах закупки]]</f>
        <v>6.5050000000000008</v>
      </c>
    </row>
    <row r="1809" spans="1:13" hidden="1" x14ac:dyDescent="0.3">
      <c r="A1809" s="16">
        <v>42913</v>
      </c>
      <c r="B1809" t="s">
        <v>10</v>
      </c>
      <c r="C1809" t="s">
        <v>138</v>
      </c>
      <c r="D1809" t="s">
        <v>134</v>
      </c>
      <c r="E1809" t="s">
        <v>139</v>
      </c>
      <c r="F1809" s="5">
        <v>573100</v>
      </c>
      <c r="G1809" t="str">
        <f>VLOOKUP(F1809,'группы товаров'!$A$1:$C$88,2,0)</f>
        <v xml:space="preserve">Пчелка </v>
      </c>
      <c r="H1809" t="str">
        <f>VLOOKUP(Таблица1[[#This Row],[Код товара]],Группа_Товаров,3,0)</f>
        <v>Желейные</v>
      </c>
      <c r="I1809" t="s">
        <v>8</v>
      </c>
      <c r="J1809">
        <v>1</v>
      </c>
      <c r="K1809" s="6">
        <v>93.48</v>
      </c>
      <c r="L1809" s="6">
        <v>111.58</v>
      </c>
      <c r="M1809" s="23">
        <f>Таблица1[[#This Row],[Сумма в ценах продажи]]-Таблица1[[#This Row],[Сумма в ценах закупки]]</f>
        <v>18.099999999999994</v>
      </c>
    </row>
    <row r="1810" spans="1:13" hidden="1" x14ac:dyDescent="0.3">
      <c r="A1810" s="16">
        <v>42913</v>
      </c>
      <c r="B1810" t="s">
        <v>16</v>
      </c>
      <c r="C1810" t="s">
        <v>181</v>
      </c>
      <c r="D1810" t="s">
        <v>134</v>
      </c>
      <c r="E1810" t="s">
        <v>182</v>
      </c>
      <c r="F1810" s="7">
        <v>15000</v>
      </c>
      <c r="G1810" t="str">
        <f>VLOOKUP(F1810,'группы товаров'!$A$1:$C$88,2,0)</f>
        <v>Цитрусовый коктейль</v>
      </c>
      <c r="H1810" t="str">
        <f>VLOOKUP(Таблица1[[#This Row],[Код товара]],Группа_Товаров,3,0)</f>
        <v>Отливная</v>
      </c>
      <c r="I1810" t="s">
        <v>8</v>
      </c>
      <c r="J1810">
        <v>0.23</v>
      </c>
      <c r="K1810" s="6">
        <v>59.738100000000003</v>
      </c>
      <c r="L1810" s="6">
        <v>79.36</v>
      </c>
      <c r="M1810" s="23">
        <f>Таблица1[[#This Row],[Сумма в ценах продажи]]-Таблица1[[#This Row],[Сумма в ценах закупки]]</f>
        <v>19.621899999999997</v>
      </c>
    </row>
    <row r="1811" spans="1:13" hidden="1" x14ac:dyDescent="0.3">
      <c r="A1811" s="16">
        <v>42913</v>
      </c>
      <c r="B1811" t="s">
        <v>16</v>
      </c>
      <c r="C1811" t="s">
        <v>254</v>
      </c>
      <c r="D1811" t="s">
        <v>131</v>
      </c>
      <c r="E1811" t="s">
        <v>255</v>
      </c>
      <c r="F1811" s="7">
        <v>1005712005</v>
      </c>
      <c r="G1811" t="str">
        <f>VLOOKUP(F1811,'группы товаров'!$A$1:$C$88,2,0)</f>
        <v>Золотой теленок</v>
      </c>
      <c r="H1811" t="str">
        <f>VLOOKUP(Таблица1[[#This Row],[Код товара]],Группа_Товаров,3,0)</f>
        <v>Глазированные</v>
      </c>
      <c r="I1811" t="s">
        <v>8</v>
      </c>
      <c r="J1811">
        <v>0.39200000000000002</v>
      </c>
      <c r="K1811" s="6">
        <v>112.51320000000001</v>
      </c>
      <c r="L1811" s="6">
        <v>135.69999999999999</v>
      </c>
      <c r="M1811" s="23">
        <f>Таблица1[[#This Row],[Сумма в ценах продажи]]-Таблица1[[#This Row],[Сумма в ценах закупки]]</f>
        <v>23.186799999999977</v>
      </c>
    </row>
    <row r="1812" spans="1:13" hidden="1" x14ac:dyDescent="0.3">
      <c r="A1812" s="16">
        <v>42913</v>
      </c>
      <c r="B1812" t="s">
        <v>7</v>
      </c>
      <c r="C1812" t="s">
        <v>151</v>
      </c>
      <c r="D1812" t="s">
        <v>134</v>
      </c>
      <c r="E1812" t="s">
        <v>152</v>
      </c>
      <c r="F1812" s="5">
        <v>1005040500</v>
      </c>
      <c r="G1812" t="str">
        <f>VLOOKUP(F1812,'группы товаров'!$A$1:$C$88,2,0)</f>
        <v>Пилот</v>
      </c>
      <c r="H1812" t="str">
        <f>VLOOKUP(Таблица1[[#This Row],[Код товара]],Группа_Товаров,3,0)</f>
        <v>Глазированные</v>
      </c>
      <c r="I1812" t="s">
        <v>8</v>
      </c>
      <c r="J1812">
        <v>3</v>
      </c>
      <c r="K1812" s="6">
        <v>214.62</v>
      </c>
      <c r="L1812" s="6">
        <v>239.55</v>
      </c>
      <c r="M1812" s="23">
        <f>Таблица1[[#This Row],[Сумма в ценах продажи]]-Таблица1[[#This Row],[Сумма в ценах закупки]]</f>
        <v>24.930000000000007</v>
      </c>
    </row>
    <row r="1813" spans="1:13" hidden="1" x14ac:dyDescent="0.3">
      <c r="A1813" s="16">
        <v>42913</v>
      </c>
      <c r="B1813" t="s">
        <v>9</v>
      </c>
      <c r="C1813" t="s">
        <v>185</v>
      </c>
      <c r="D1813" t="s">
        <v>134</v>
      </c>
      <c r="E1813" t="s">
        <v>186</v>
      </c>
      <c r="F1813" s="7">
        <v>1005040600</v>
      </c>
      <c r="G1813" t="str">
        <f>VLOOKUP(F1813,'группы товаров'!$A$1:$C$88,2,0)</f>
        <v xml:space="preserve">Морская звезда </v>
      </c>
      <c r="H1813" t="str">
        <f>VLOOKUP(Таблица1[[#This Row],[Код товара]],Группа_Товаров,3,0)</f>
        <v>Глазированные</v>
      </c>
      <c r="I1813" t="s">
        <v>8</v>
      </c>
      <c r="J1813">
        <v>1.65</v>
      </c>
      <c r="K1813" s="6">
        <v>230.78</v>
      </c>
      <c r="L1813" s="6">
        <v>262.57</v>
      </c>
      <c r="M1813" s="23">
        <f>Таблица1[[#This Row],[Сумма в ценах продажи]]-Таблица1[[#This Row],[Сумма в ценах закупки]]</f>
        <v>31.789999999999992</v>
      </c>
    </row>
    <row r="1814" spans="1:13" hidden="1" x14ac:dyDescent="0.3">
      <c r="A1814" s="16">
        <v>42913</v>
      </c>
      <c r="B1814" t="s">
        <v>7</v>
      </c>
      <c r="C1814" t="s">
        <v>636</v>
      </c>
      <c r="D1814" t="s">
        <v>147</v>
      </c>
      <c r="E1814" t="s">
        <v>637</v>
      </c>
      <c r="F1814" s="7">
        <v>190000</v>
      </c>
      <c r="G1814" t="str">
        <f>VLOOKUP(F1814,'группы товаров'!$A$1:$C$88,2,0)</f>
        <v>Капри молоко</v>
      </c>
      <c r="H1814" t="str">
        <f>VLOOKUP(Таблица1[[#This Row],[Код товара]],Группа_Товаров,3,0)</f>
        <v>Отливная</v>
      </c>
      <c r="I1814" t="s">
        <v>8</v>
      </c>
      <c r="J1814">
        <v>1.65</v>
      </c>
      <c r="K1814" s="6">
        <v>230.54680000000002</v>
      </c>
      <c r="L1814" s="6">
        <v>262.57</v>
      </c>
      <c r="M1814" s="23">
        <f>Таблица1[[#This Row],[Сумма в ценах продажи]]-Таблица1[[#This Row],[Сумма в ценах закупки]]</f>
        <v>32.023199999999974</v>
      </c>
    </row>
    <row r="1815" spans="1:13" hidden="1" x14ac:dyDescent="0.3">
      <c r="A1815" s="16">
        <v>42913</v>
      </c>
      <c r="B1815" t="s">
        <v>14</v>
      </c>
      <c r="C1815" t="s">
        <v>151</v>
      </c>
      <c r="D1815" t="s">
        <v>134</v>
      </c>
      <c r="E1815" t="s">
        <v>152</v>
      </c>
      <c r="F1815" s="7">
        <v>1005712005</v>
      </c>
      <c r="G1815" t="str">
        <f>VLOOKUP(F1815,'группы товаров'!$A$1:$C$88,2,0)</f>
        <v>Золотой теленок</v>
      </c>
      <c r="H1815" t="str">
        <f>VLOOKUP(Таблица1[[#This Row],[Код товара]],Группа_Товаров,3,0)</f>
        <v>Глазированные</v>
      </c>
      <c r="I1815" t="s">
        <v>8</v>
      </c>
      <c r="J1815">
        <v>4</v>
      </c>
      <c r="K1815" s="6">
        <v>213.64160000000001</v>
      </c>
      <c r="L1815" s="6">
        <v>250.08</v>
      </c>
      <c r="M1815" s="23">
        <f>Таблица1[[#This Row],[Сумма в ценах продажи]]-Таблица1[[#This Row],[Сумма в ценах закупки]]</f>
        <v>36.438400000000001</v>
      </c>
    </row>
    <row r="1816" spans="1:13" hidden="1" x14ac:dyDescent="0.3">
      <c r="A1816" s="16">
        <v>42913</v>
      </c>
      <c r="B1816" t="s">
        <v>10</v>
      </c>
      <c r="C1816" t="s">
        <v>256</v>
      </c>
      <c r="D1816" t="s">
        <v>134</v>
      </c>
      <c r="E1816" t="s">
        <v>257</v>
      </c>
      <c r="F1816" s="7">
        <v>1005186400</v>
      </c>
      <c r="G1816" t="str">
        <f>VLOOKUP(F1816,'группы товаров'!$A$1:$C$88,2,0)</f>
        <v xml:space="preserve">Мини вкус вишни </v>
      </c>
      <c r="H1816" t="str">
        <f>VLOOKUP(Таблица1[[#This Row],[Код товара]],Группа_Товаров,3,0)</f>
        <v>Вафельные</v>
      </c>
      <c r="I1816" t="s">
        <v>8</v>
      </c>
      <c r="J1816">
        <v>0.78500000000000003</v>
      </c>
      <c r="K1816" s="6">
        <v>304.88650000000001</v>
      </c>
      <c r="L1816" s="6">
        <v>343.95</v>
      </c>
      <c r="M1816" s="23">
        <f>Таблица1[[#This Row],[Сумма в ценах продажи]]-Таблица1[[#This Row],[Сумма в ценах закупки]]</f>
        <v>39.063499999999976</v>
      </c>
    </row>
    <row r="1817" spans="1:13" hidden="1" x14ac:dyDescent="0.3">
      <c r="A1817" s="16">
        <v>42913</v>
      </c>
      <c r="B1817" t="s">
        <v>9</v>
      </c>
      <c r="C1817" t="s">
        <v>248</v>
      </c>
      <c r="D1817" t="s">
        <v>156</v>
      </c>
      <c r="E1817" t="s">
        <v>249</v>
      </c>
      <c r="F1817" s="5">
        <v>5162402</v>
      </c>
      <c r="G1817" t="str">
        <f>VLOOKUP(F1817,'группы товаров'!$A$1:$C$88,2,0)</f>
        <v>Лимонно-апельсиновый</v>
      </c>
      <c r="H1817" t="str">
        <f>VLOOKUP(Таблица1[[#This Row],[Код товара]],Группа_Товаров,3,0)</f>
        <v>Отливная</v>
      </c>
      <c r="I1817" t="s">
        <v>8</v>
      </c>
      <c r="J1817">
        <v>3.2</v>
      </c>
      <c r="K1817" s="6">
        <v>256.55600000000004</v>
      </c>
      <c r="L1817" s="6">
        <v>303.60000000000002</v>
      </c>
      <c r="M1817" s="23">
        <f>Таблица1[[#This Row],[Сумма в ценах продажи]]-Таблица1[[#This Row],[Сумма в ценах закупки]]</f>
        <v>47.043999999999983</v>
      </c>
    </row>
    <row r="1818" spans="1:13" hidden="1" x14ac:dyDescent="0.3">
      <c r="A1818" s="16">
        <v>42913</v>
      </c>
      <c r="B1818" t="s">
        <v>7</v>
      </c>
      <c r="C1818" t="s">
        <v>199</v>
      </c>
      <c r="D1818" t="s">
        <v>134</v>
      </c>
      <c r="E1818" t="s">
        <v>200</v>
      </c>
      <c r="F1818" s="7">
        <v>1005212300</v>
      </c>
      <c r="G1818" t="str">
        <f>VLOOKUP(F1818,'группы товаров'!$A$1:$C$88,2,0)</f>
        <v>Василиса</v>
      </c>
      <c r="H1818" t="str">
        <f>VLOOKUP(Таблица1[[#This Row],[Код товара]],Группа_Товаров,3,0)</f>
        <v>Вафельные</v>
      </c>
      <c r="I1818" t="s">
        <v>8</v>
      </c>
      <c r="J1818">
        <v>8</v>
      </c>
      <c r="K1818" s="6">
        <v>427.28320000000002</v>
      </c>
      <c r="L1818" s="6">
        <v>477.2</v>
      </c>
      <c r="M1818" s="23">
        <f>Таблица1[[#This Row],[Сумма в ценах продажи]]-Таблица1[[#This Row],[Сумма в ценах закупки]]</f>
        <v>49.916799999999967</v>
      </c>
    </row>
    <row r="1819" spans="1:13" hidden="1" x14ac:dyDescent="0.3">
      <c r="A1819" s="16">
        <v>42913</v>
      </c>
      <c r="B1819" t="s">
        <v>7</v>
      </c>
      <c r="C1819" t="s">
        <v>138</v>
      </c>
      <c r="D1819" t="s">
        <v>134</v>
      </c>
      <c r="E1819" t="s">
        <v>139</v>
      </c>
      <c r="F1819" s="7">
        <v>580000</v>
      </c>
      <c r="G1819" t="str">
        <f>VLOOKUP(F1819,'группы товаров'!$A$1:$C$88,2,0)</f>
        <v>Вишня</v>
      </c>
      <c r="H1819" t="str">
        <f>VLOOKUP(Таблица1[[#This Row],[Код товара]],Группа_Товаров,3,0)</f>
        <v>Желейные</v>
      </c>
      <c r="I1819" t="s">
        <v>8</v>
      </c>
      <c r="J1819">
        <v>7.5</v>
      </c>
      <c r="K1819" s="6">
        <v>452.65499999999997</v>
      </c>
      <c r="L1819" s="6">
        <v>506.25</v>
      </c>
      <c r="M1819" s="23">
        <f>Таблица1[[#This Row],[Сумма в ценах продажи]]-Таблица1[[#This Row],[Сумма в ценах закупки]]</f>
        <v>53.595000000000027</v>
      </c>
    </row>
    <row r="1820" spans="1:13" hidden="1" x14ac:dyDescent="0.3">
      <c r="A1820" s="16">
        <v>42913</v>
      </c>
      <c r="B1820" t="s">
        <v>7</v>
      </c>
      <c r="C1820" t="s">
        <v>244</v>
      </c>
      <c r="D1820" t="s">
        <v>134</v>
      </c>
      <c r="E1820" t="s">
        <v>245</v>
      </c>
      <c r="F1820" s="5">
        <v>190000</v>
      </c>
      <c r="G1820" t="str">
        <f>VLOOKUP(F1820,'группы товаров'!$A$1:$C$88,2,0)</f>
        <v>Капри молоко</v>
      </c>
      <c r="H1820" t="str">
        <f>VLOOKUP(Таблица1[[#This Row],[Код товара]],Группа_Товаров,3,0)</f>
        <v>Отливная</v>
      </c>
      <c r="I1820" t="s">
        <v>8</v>
      </c>
      <c r="J1820">
        <v>5</v>
      </c>
      <c r="K1820" s="6">
        <v>389.8365</v>
      </c>
      <c r="L1820" s="6">
        <v>444.8</v>
      </c>
      <c r="M1820" s="23">
        <f>Таблица1[[#This Row],[Сумма в ценах продажи]]-Таблица1[[#This Row],[Сумма в ценах закупки]]</f>
        <v>54.96350000000001</v>
      </c>
    </row>
    <row r="1821" spans="1:13" hidden="1" x14ac:dyDescent="0.3">
      <c r="A1821" s="16">
        <v>42913</v>
      </c>
      <c r="B1821" t="s">
        <v>7</v>
      </c>
      <c r="C1821" t="s">
        <v>638</v>
      </c>
      <c r="D1821" t="s">
        <v>147</v>
      </c>
      <c r="E1821" t="s">
        <v>639</v>
      </c>
      <c r="F1821" s="5">
        <v>20000</v>
      </c>
      <c r="G1821" t="str">
        <f>VLOOKUP(F1821,'группы товаров'!$A$1:$C$88,2,0)</f>
        <v>Карамель барбарис</v>
      </c>
      <c r="H1821" t="str">
        <f>VLOOKUP(Таблица1[[#This Row],[Код товара]],Группа_Товаров,3,0)</f>
        <v>Леденцовая</v>
      </c>
      <c r="I1821" t="s">
        <v>8</v>
      </c>
      <c r="J1821">
        <v>8</v>
      </c>
      <c r="K1821" s="6">
        <v>427.36160000000001</v>
      </c>
      <c r="L1821" s="6">
        <v>486</v>
      </c>
      <c r="M1821" s="23">
        <f>Таблица1[[#This Row],[Сумма в ценах продажи]]-Таблица1[[#This Row],[Сумма в ценах закупки]]</f>
        <v>58.63839999999999</v>
      </c>
    </row>
    <row r="1822" spans="1:13" hidden="1" x14ac:dyDescent="0.3">
      <c r="A1822" s="16">
        <v>42913</v>
      </c>
      <c r="B1822" t="s">
        <v>7</v>
      </c>
      <c r="C1822" t="s">
        <v>365</v>
      </c>
      <c r="D1822" t="s">
        <v>208</v>
      </c>
      <c r="E1822" t="s">
        <v>366</v>
      </c>
      <c r="F1822" s="8">
        <v>210100</v>
      </c>
      <c r="G1822" t="str">
        <f>VLOOKUP(F1822,'группы товаров'!$A$1:$C$88,2,0)</f>
        <v>Сливки-малина</v>
      </c>
      <c r="H1822" t="str">
        <f>VLOOKUP(Таблица1[[#This Row],[Код товара]],Группа_Товаров,3,0)</f>
        <v>Отливная</v>
      </c>
      <c r="I1822" t="s">
        <v>8</v>
      </c>
      <c r="J1822">
        <v>2.56</v>
      </c>
      <c r="K1822" s="6">
        <v>259.11360000000002</v>
      </c>
      <c r="L1822" s="6">
        <v>319.36</v>
      </c>
      <c r="M1822" s="23">
        <f>Таблица1[[#This Row],[Сумма в ценах продажи]]-Таблица1[[#This Row],[Сумма в ценах закупки]]</f>
        <v>60.246399999999994</v>
      </c>
    </row>
    <row r="1823" spans="1:13" hidden="1" x14ac:dyDescent="0.3">
      <c r="A1823" s="16">
        <v>42913</v>
      </c>
      <c r="B1823" t="s">
        <v>7</v>
      </c>
      <c r="C1823" t="s">
        <v>212</v>
      </c>
      <c r="D1823" t="s">
        <v>156</v>
      </c>
      <c r="E1823" t="s">
        <v>213</v>
      </c>
      <c r="F1823" s="7">
        <v>190000</v>
      </c>
      <c r="G1823" t="str">
        <f>VLOOKUP(F1823,'группы товаров'!$A$1:$C$88,2,0)</f>
        <v>Капри молоко</v>
      </c>
      <c r="H1823" t="str">
        <f>VLOOKUP(Таблица1[[#This Row],[Код товара]],Группа_Товаров,3,0)</f>
        <v>Отливная</v>
      </c>
      <c r="I1823" t="s">
        <v>8</v>
      </c>
      <c r="J1823">
        <v>1.92</v>
      </c>
      <c r="K1823" s="6">
        <v>467.5</v>
      </c>
      <c r="L1823" s="6">
        <v>531.70000000000005</v>
      </c>
      <c r="M1823" s="23">
        <f>Таблица1[[#This Row],[Сумма в ценах продажи]]-Таблица1[[#This Row],[Сумма в ценах закупки]]</f>
        <v>64.200000000000045</v>
      </c>
    </row>
    <row r="1824" spans="1:13" hidden="1" x14ac:dyDescent="0.3">
      <c r="A1824" s="16">
        <v>42913</v>
      </c>
      <c r="B1824" t="s">
        <v>9</v>
      </c>
      <c r="C1824" t="s">
        <v>288</v>
      </c>
      <c r="D1824" t="s">
        <v>134</v>
      </c>
      <c r="E1824" t="s">
        <v>289</v>
      </c>
      <c r="F1824" s="5">
        <v>1005201500</v>
      </c>
      <c r="G1824" t="str">
        <f>VLOOKUP(F1824,'группы товаров'!$A$1:$C$88,2,0)</f>
        <v xml:space="preserve">крем-сгущенное молоко </v>
      </c>
      <c r="H1824" t="str">
        <f>VLOOKUP(Таблица1[[#This Row],[Код товара]],Группа_Товаров,3,0)</f>
        <v>Вафельные</v>
      </c>
      <c r="I1824" t="s">
        <v>8</v>
      </c>
      <c r="J1824">
        <v>2</v>
      </c>
      <c r="K1824" s="6">
        <v>330.39080000000001</v>
      </c>
      <c r="L1824" s="6">
        <v>397.1</v>
      </c>
      <c r="M1824" s="23">
        <f>Таблица1[[#This Row],[Сумма в ценах продажи]]-Таблица1[[#This Row],[Сумма в ценах закупки]]</f>
        <v>66.70920000000001</v>
      </c>
    </row>
    <row r="1825" spans="1:13" hidden="1" x14ac:dyDescent="0.3">
      <c r="A1825" s="16">
        <v>42913</v>
      </c>
      <c r="B1825" t="s">
        <v>9</v>
      </c>
      <c r="C1825" t="s">
        <v>226</v>
      </c>
      <c r="D1825" t="s">
        <v>134</v>
      </c>
      <c r="E1825" t="s">
        <v>227</v>
      </c>
      <c r="F1825" s="7">
        <v>1005186400</v>
      </c>
      <c r="G1825" t="str">
        <f>VLOOKUP(F1825,'группы товаров'!$A$1:$C$88,2,0)</f>
        <v xml:space="preserve">Мини вкус вишни </v>
      </c>
      <c r="H1825" t="str">
        <f>VLOOKUP(Таблица1[[#This Row],[Код товара]],Группа_Товаров,3,0)</f>
        <v>Вафельные</v>
      </c>
      <c r="I1825" t="s">
        <v>8</v>
      </c>
      <c r="J1825">
        <v>3.3</v>
      </c>
      <c r="K1825" s="6">
        <v>545.03899999999999</v>
      </c>
      <c r="L1825" s="6">
        <v>620.62</v>
      </c>
      <c r="M1825" s="23">
        <f>Таблица1[[#This Row],[Сумма в ценах продажи]]-Таблица1[[#This Row],[Сумма в ценах закупки]]</f>
        <v>75.581000000000017</v>
      </c>
    </row>
    <row r="1826" spans="1:13" hidden="1" x14ac:dyDescent="0.3">
      <c r="A1826" s="16">
        <v>42913</v>
      </c>
      <c r="B1826" t="s">
        <v>7</v>
      </c>
      <c r="C1826" t="s">
        <v>640</v>
      </c>
      <c r="D1826" t="s">
        <v>147</v>
      </c>
      <c r="E1826" t="s">
        <v>641</v>
      </c>
      <c r="F1826" s="7">
        <v>170100</v>
      </c>
      <c r="G1826" t="str">
        <f>VLOOKUP(F1826,'группы товаров'!$A$1:$C$88,2,0)</f>
        <v>Клюковка</v>
      </c>
      <c r="H1826" t="str">
        <f>VLOOKUP(Таблица1[[#This Row],[Код товара]],Группа_Товаров,3,0)</f>
        <v>Желейные</v>
      </c>
      <c r="I1826" t="s">
        <v>8</v>
      </c>
      <c r="J1826">
        <v>5.5</v>
      </c>
      <c r="K1826" s="6">
        <v>570.9</v>
      </c>
      <c r="L1826" s="6">
        <v>649.22</v>
      </c>
      <c r="M1826" s="23">
        <f>Таблица1[[#This Row],[Сумма в ценах продажи]]-Таблица1[[#This Row],[Сумма в ценах закупки]]</f>
        <v>78.32000000000005</v>
      </c>
    </row>
    <row r="1827" spans="1:13" hidden="1" x14ac:dyDescent="0.3">
      <c r="A1827" s="16">
        <v>42913</v>
      </c>
      <c r="B1827" t="s">
        <v>9</v>
      </c>
      <c r="C1827" t="s">
        <v>144</v>
      </c>
      <c r="D1827" t="s">
        <v>134</v>
      </c>
      <c r="E1827" t="s">
        <v>145</v>
      </c>
      <c r="F1827" s="5">
        <v>580000</v>
      </c>
      <c r="G1827" t="str">
        <f>VLOOKUP(F1827,'группы товаров'!$A$1:$C$88,2,0)</f>
        <v>Вишня</v>
      </c>
      <c r="H1827" t="str">
        <f>VLOOKUP(Таблица1[[#This Row],[Код товара]],Группа_Товаров,3,0)</f>
        <v>Желейные</v>
      </c>
      <c r="I1827" t="s">
        <v>8</v>
      </c>
      <c r="J1827">
        <v>8</v>
      </c>
      <c r="K1827" s="6">
        <v>595.30560000000003</v>
      </c>
      <c r="L1827" s="6">
        <v>673.84</v>
      </c>
      <c r="M1827" s="23">
        <f>Таблица1[[#This Row],[Сумма в ценах продажи]]-Таблица1[[#This Row],[Сумма в ценах закупки]]</f>
        <v>78.534400000000005</v>
      </c>
    </row>
    <row r="1828" spans="1:13" hidden="1" x14ac:dyDescent="0.3">
      <c r="A1828" s="16">
        <v>42913</v>
      </c>
      <c r="B1828" t="s">
        <v>7</v>
      </c>
      <c r="C1828" t="s">
        <v>179</v>
      </c>
      <c r="D1828" t="s">
        <v>131</v>
      </c>
      <c r="E1828" t="s">
        <v>180</v>
      </c>
      <c r="F1828" s="5">
        <v>1005360000</v>
      </c>
      <c r="G1828" t="str">
        <f>VLOOKUP(F1828,'группы товаров'!$A$1:$C$88,2,0)</f>
        <v>Вишня в шоколаде</v>
      </c>
      <c r="H1828" t="str">
        <f>VLOOKUP(Таблица1[[#This Row],[Код товара]],Группа_Товаров,3,0)</f>
        <v>Кремовые</v>
      </c>
      <c r="I1828" t="s">
        <v>8</v>
      </c>
      <c r="J1828">
        <v>2.5</v>
      </c>
      <c r="K1828" s="6">
        <v>526.69200000000001</v>
      </c>
      <c r="L1828" s="6">
        <v>638.875</v>
      </c>
      <c r="M1828" s="23">
        <f>Таблица1[[#This Row],[Сумма в ценах продажи]]-Таблица1[[#This Row],[Сумма в ценах закупки]]</f>
        <v>112.18299999999999</v>
      </c>
    </row>
    <row r="1829" spans="1:13" hidden="1" x14ac:dyDescent="0.3">
      <c r="A1829" s="16">
        <v>42913</v>
      </c>
      <c r="B1829" t="s">
        <v>7</v>
      </c>
      <c r="C1829" t="s">
        <v>402</v>
      </c>
      <c r="D1829" t="s">
        <v>291</v>
      </c>
      <c r="E1829" t="s">
        <v>403</v>
      </c>
      <c r="F1829" s="7">
        <v>5281000</v>
      </c>
      <c r="G1829" t="str">
        <f>VLOOKUP(F1829,'группы товаров'!$A$1:$C$88,2,0)</f>
        <v>Барбасовая</v>
      </c>
      <c r="H1829" t="str">
        <f>VLOOKUP(Таблица1[[#This Row],[Код товара]],Группа_Товаров,3,0)</f>
        <v>Отливная</v>
      </c>
      <c r="I1829" t="s">
        <v>8</v>
      </c>
      <c r="J1829">
        <v>3</v>
      </c>
      <c r="K1829" s="6">
        <v>595.96350000000007</v>
      </c>
      <c r="L1829" s="6">
        <v>718.8</v>
      </c>
      <c r="M1829" s="23">
        <f>Таблица1[[#This Row],[Сумма в ценах продажи]]-Таблица1[[#This Row],[Сумма в ценах закупки]]</f>
        <v>122.83649999999989</v>
      </c>
    </row>
    <row r="1830" spans="1:13" hidden="1" x14ac:dyDescent="0.3">
      <c r="A1830" s="16">
        <v>42913</v>
      </c>
      <c r="B1830" t="s">
        <v>7</v>
      </c>
      <c r="C1830" t="s">
        <v>384</v>
      </c>
      <c r="D1830" t="s">
        <v>134</v>
      </c>
      <c r="E1830" t="s">
        <v>385</v>
      </c>
      <c r="F1830" s="7">
        <v>190000</v>
      </c>
      <c r="G1830" t="str">
        <f>VLOOKUP(F1830,'группы товаров'!$A$1:$C$88,2,0)</f>
        <v>Капри молоко</v>
      </c>
      <c r="H1830" t="str">
        <f>VLOOKUP(Таблица1[[#This Row],[Код товара]],Группа_Товаров,3,0)</f>
        <v>Отливная</v>
      </c>
      <c r="I1830" t="s">
        <v>8</v>
      </c>
      <c r="J1830">
        <v>3</v>
      </c>
      <c r="K1830" s="6">
        <v>595.96350000000007</v>
      </c>
      <c r="L1830" s="6">
        <v>732.3</v>
      </c>
      <c r="M1830" s="23">
        <f>Таблица1[[#This Row],[Сумма в ценах продажи]]-Таблица1[[#This Row],[Сумма в ценах закупки]]</f>
        <v>136.33649999999989</v>
      </c>
    </row>
    <row r="1831" spans="1:13" hidden="1" x14ac:dyDescent="0.3">
      <c r="A1831" s="16">
        <v>42913</v>
      </c>
      <c r="B1831" t="s">
        <v>7</v>
      </c>
      <c r="C1831" t="s">
        <v>162</v>
      </c>
      <c r="D1831" t="s">
        <v>163</v>
      </c>
      <c r="E1831" t="s">
        <v>164</v>
      </c>
      <c r="F1831" s="5">
        <v>580000</v>
      </c>
      <c r="G1831" t="str">
        <f>VLOOKUP(F1831,'группы товаров'!$A$1:$C$88,2,0)</f>
        <v>Вишня</v>
      </c>
      <c r="H1831" t="str">
        <f>VLOOKUP(Таблица1[[#This Row],[Код товара]],Группа_Товаров,3,0)</f>
        <v>Желейные</v>
      </c>
      <c r="I1831" t="s">
        <v>8</v>
      </c>
      <c r="J1831">
        <v>16</v>
      </c>
      <c r="K1831" s="6">
        <v>1190.6112000000001</v>
      </c>
      <c r="L1831" s="6">
        <v>1328.8</v>
      </c>
      <c r="M1831" s="23">
        <f>Таблица1[[#This Row],[Сумма в ценах продажи]]-Таблица1[[#This Row],[Сумма в ценах закупки]]</f>
        <v>138.1887999999999</v>
      </c>
    </row>
    <row r="1832" spans="1:13" hidden="1" x14ac:dyDescent="0.3">
      <c r="A1832" s="16">
        <v>42913</v>
      </c>
      <c r="B1832" t="s">
        <v>7</v>
      </c>
      <c r="C1832" t="s">
        <v>288</v>
      </c>
      <c r="D1832" t="s">
        <v>134</v>
      </c>
      <c r="E1832" t="s">
        <v>289</v>
      </c>
      <c r="F1832" s="7">
        <v>190000</v>
      </c>
      <c r="G1832" t="str">
        <f>VLOOKUP(F1832,'группы товаров'!$A$1:$C$88,2,0)</f>
        <v>Капри молоко</v>
      </c>
      <c r="H1832" t="str">
        <f>VLOOKUP(Таблица1[[#This Row],[Код товара]],Группа_Товаров,3,0)</f>
        <v>Отливная</v>
      </c>
      <c r="I1832" t="s">
        <v>8</v>
      </c>
      <c r="J1832">
        <v>4.3</v>
      </c>
      <c r="K1832" s="6">
        <v>1144.508</v>
      </c>
      <c r="L1832" s="6">
        <v>1295.8</v>
      </c>
      <c r="M1832" s="23">
        <f>Таблица1[[#This Row],[Сумма в ценах продажи]]-Таблица1[[#This Row],[Сумма в ценах закупки]]</f>
        <v>151.29199999999992</v>
      </c>
    </row>
    <row r="1833" spans="1:13" hidden="1" x14ac:dyDescent="0.3">
      <c r="A1833" s="16">
        <v>42913</v>
      </c>
      <c r="B1833" t="s">
        <v>7</v>
      </c>
      <c r="C1833" t="s">
        <v>260</v>
      </c>
      <c r="D1833" t="s">
        <v>134</v>
      </c>
      <c r="E1833" t="s">
        <v>261</v>
      </c>
      <c r="F1833" s="7">
        <v>580000</v>
      </c>
      <c r="G1833" t="str">
        <f>VLOOKUP(F1833,'группы товаров'!$A$1:$C$88,2,0)</f>
        <v>Вишня</v>
      </c>
      <c r="H1833" t="str">
        <f>VLOOKUP(Таблица1[[#This Row],[Код товара]],Группа_Товаров,3,0)</f>
        <v>Желейные</v>
      </c>
      <c r="I1833" t="s">
        <v>8</v>
      </c>
      <c r="J1833">
        <v>10</v>
      </c>
      <c r="K1833" s="6">
        <v>1096.9000000000001</v>
      </c>
      <c r="L1833" s="6">
        <v>1331</v>
      </c>
      <c r="M1833" s="23">
        <f>Таблица1[[#This Row],[Сумма в ценах продажи]]-Таблица1[[#This Row],[Сумма в ценах закупки]]</f>
        <v>234.09999999999991</v>
      </c>
    </row>
    <row r="1834" spans="1:13" hidden="1" x14ac:dyDescent="0.3">
      <c r="A1834" s="16">
        <v>42913</v>
      </c>
      <c r="B1834" t="s">
        <v>9</v>
      </c>
      <c r="C1834" t="s">
        <v>228</v>
      </c>
      <c r="D1834" t="s">
        <v>134</v>
      </c>
      <c r="E1834" t="s">
        <v>229</v>
      </c>
      <c r="F1834" s="7">
        <v>1005050100</v>
      </c>
      <c r="G1834" t="str">
        <f>VLOOKUP(F1834,'группы товаров'!$A$1:$C$88,2,0)</f>
        <v>Золотой  крем-брюле</v>
      </c>
      <c r="H1834" t="str">
        <f>VLOOKUP(Таблица1[[#This Row],[Код товара]],Группа_Товаров,3,0)</f>
        <v>Помадка</v>
      </c>
      <c r="I1834" t="s">
        <v>8</v>
      </c>
      <c r="J1834">
        <v>8</v>
      </c>
      <c r="K1834" s="6">
        <v>1716.8</v>
      </c>
      <c r="L1834" s="6">
        <v>1953.6</v>
      </c>
      <c r="M1834" s="23">
        <f>Таблица1[[#This Row],[Сумма в ценах продажи]]-Таблица1[[#This Row],[Сумма в ценах закупки]]</f>
        <v>236.79999999999995</v>
      </c>
    </row>
    <row r="1835" spans="1:13" hidden="1" x14ac:dyDescent="0.3">
      <c r="A1835" s="16">
        <v>42913</v>
      </c>
      <c r="B1835" t="s">
        <v>10</v>
      </c>
      <c r="C1835" t="s">
        <v>138</v>
      </c>
      <c r="D1835" t="s">
        <v>134</v>
      </c>
      <c r="E1835" t="s">
        <v>139</v>
      </c>
      <c r="F1835" s="5">
        <v>573100</v>
      </c>
      <c r="G1835" t="str">
        <f>VLOOKUP(F1835,'группы товаров'!$A$1:$C$88,2,0)</f>
        <v xml:space="preserve">Пчелка </v>
      </c>
      <c r="H1835" t="str">
        <f>VLOOKUP(Таблица1[[#This Row],[Код товара]],Группа_Товаров,3,0)</f>
        <v>Желейные</v>
      </c>
      <c r="I1835" t="s">
        <v>8</v>
      </c>
      <c r="J1835">
        <v>20</v>
      </c>
      <c r="K1835" s="6">
        <v>1869.6</v>
      </c>
      <c r="L1835" s="6">
        <v>2231.6</v>
      </c>
      <c r="M1835" s="23">
        <f>Таблица1[[#This Row],[Сумма в ценах продажи]]-Таблица1[[#This Row],[Сумма в ценах закупки]]</f>
        <v>362</v>
      </c>
    </row>
    <row r="1836" spans="1:13" hidden="1" x14ac:dyDescent="0.3">
      <c r="A1836" s="16">
        <v>42912</v>
      </c>
      <c r="B1836" t="s">
        <v>7</v>
      </c>
      <c r="C1836" t="s">
        <v>367</v>
      </c>
      <c r="D1836" t="s">
        <v>208</v>
      </c>
      <c r="E1836" t="s">
        <v>368</v>
      </c>
      <c r="F1836" s="5">
        <v>1005051700</v>
      </c>
      <c r="G1836" t="str">
        <f>VLOOKUP(F1836,'группы товаров'!$A$1:$C$88,2,0)</f>
        <v>Аромат мяты</v>
      </c>
      <c r="H1836" t="str">
        <f>VLOOKUP(Таблица1[[#This Row],[Код товара]],Группа_Товаров,3,0)</f>
        <v>Помадка</v>
      </c>
      <c r="I1836" t="s">
        <v>8</v>
      </c>
      <c r="J1836">
        <v>3.5</v>
      </c>
      <c r="K1836" s="6">
        <v>393.70590000000004</v>
      </c>
      <c r="L1836" s="6">
        <v>391.3</v>
      </c>
      <c r="M1836" s="23">
        <f>Таблица1[[#This Row],[Сумма в ценах продажи]]-Таблица1[[#This Row],[Сумма в ценах закупки]]</f>
        <v>-2.405900000000031</v>
      </c>
    </row>
    <row r="1837" spans="1:13" hidden="1" x14ac:dyDescent="0.3">
      <c r="A1837" s="16">
        <v>42912</v>
      </c>
      <c r="B1837" t="s">
        <v>16</v>
      </c>
      <c r="C1837" t="s">
        <v>160</v>
      </c>
      <c r="D1837" t="s">
        <v>134</v>
      </c>
      <c r="E1837" t="s">
        <v>161</v>
      </c>
      <c r="F1837" s="5">
        <v>1005712010</v>
      </c>
      <c r="G1837" t="str">
        <f>VLOOKUP(F1837,'группы товаров'!$A$1:$C$88,2,0)</f>
        <v>Сказочный мишка</v>
      </c>
      <c r="H1837" t="str">
        <f>VLOOKUP(Таблица1[[#This Row],[Код товара]],Группа_Товаров,3,0)</f>
        <v>Глазированные</v>
      </c>
      <c r="I1837" t="s">
        <v>8</v>
      </c>
      <c r="J1837">
        <v>0.2</v>
      </c>
      <c r="K1837" s="6">
        <v>18.429000000000002</v>
      </c>
      <c r="L1837" s="6">
        <v>26.16</v>
      </c>
      <c r="M1837" s="23">
        <f>Таблица1[[#This Row],[Сумма в ценах продажи]]-Таблица1[[#This Row],[Сумма в ценах закупки]]</f>
        <v>7.7309999999999981</v>
      </c>
    </row>
    <row r="1838" spans="1:13" hidden="1" x14ac:dyDescent="0.3">
      <c r="A1838" s="16">
        <v>42912</v>
      </c>
      <c r="B1838" t="s">
        <v>16</v>
      </c>
      <c r="C1838" t="s">
        <v>138</v>
      </c>
      <c r="D1838" t="s">
        <v>134</v>
      </c>
      <c r="E1838" t="s">
        <v>139</v>
      </c>
      <c r="F1838" s="7">
        <v>1005040600</v>
      </c>
      <c r="G1838" t="str">
        <f>VLOOKUP(F1838,'группы товаров'!$A$1:$C$88,2,0)</f>
        <v xml:space="preserve">Морская звезда </v>
      </c>
      <c r="H1838" t="str">
        <f>VLOOKUP(Таблица1[[#This Row],[Код товара]],Группа_Товаров,3,0)</f>
        <v>Глазированные</v>
      </c>
      <c r="I1838" t="s">
        <v>8</v>
      </c>
      <c r="J1838">
        <v>0.215</v>
      </c>
      <c r="K1838" s="6">
        <v>57.2254</v>
      </c>
      <c r="L1838" s="6">
        <v>70.38</v>
      </c>
      <c r="M1838" s="23">
        <f>Таблица1[[#This Row],[Сумма в ценах продажи]]-Таблица1[[#This Row],[Сумма в ценах закупки]]</f>
        <v>13.154599999999995</v>
      </c>
    </row>
    <row r="1839" spans="1:13" hidden="1" x14ac:dyDescent="0.3">
      <c r="A1839" s="16">
        <v>42912</v>
      </c>
      <c r="B1839" t="s">
        <v>9</v>
      </c>
      <c r="C1839" t="s">
        <v>138</v>
      </c>
      <c r="D1839" t="s">
        <v>134</v>
      </c>
      <c r="E1839" t="s">
        <v>139</v>
      </c>
      <c r="F1839" s="5">
        <v>1005040500</v>
      </c>
      <c r="G1839" t="str">
        <f>VLOOKUP(F1839,'группы товаров'!$A$1:$C$88,2,0)</f>
        <v>Пилот</v>
      </c>
      <c r="H1839" t="str">
        <f>VLOOKUP(Таблица1[[#This Row],[Код товара]],Группа_Товаров,3,0)</f>
        <v>Глазированные</v>
      </c>
      <c r="I1839" t="s">
        <v>8</v>
      </c>
      <c r="J1839">
        <v>3</v>
      </c>
      <c r="K1839" s="6">
        <v>214.62</v>
      </c>
      <c r="L1839" s="6">
        <v>244.11</v>
      </c>
      <c r="M1839" s="23">
        <f>Таблица1[[#This Row],[Сумма в ценах продажи]]-Таблица1[[#This Row],[Сумма в ценах закупки]]</f>
        <v>29.490000000000009</v>
      </c>
    </row>
    <row r="1840" spans="1:13" hidden="1" x14ac:dyDescent="0.3">
      <c r="A1840" s="16">
        <v>42912</v>
      </c>
      <c r="B1840" t="s">
        <v>7</v>
      </c>
      <c r="C1840" t="s">
        <v>212</v>
      </c>
      <c r="D1840" t="s">
        <v>156</v>
      </c>
      <c r="E1840" t="s">
        <v>213</v>
      </c>
      <c r="F1840" s="7">
        <v>1005212000</v>
      </c>
      <c r="G1840" t="str">
        <f>VLOOKUP(F1840,'группы товаров'!$A$1:$C$88,2,0)</f>
        <v xml:space="preserve">Знаки Зодиака </v>
      </c>
      <c r="H1840" t="str">
        <f>VLOOKUP(Таблица1[[#This Row],[Код товара]],Группа_Товаров,3,0)</f>
        <v>Вафельные</v>
      </c>
      <c r="I1840" t="s">
        <v>8</v>
      </c>
      <c r="J1840">
        <v>3.4</v>
      </c>
      <c r="K1840" s="6">
        <v>243.23600000000002</v>
      </c>
      <c r="L1840" s="6">
        <v>276.65800000000002</v>
      </c>
      <c r="M1840" s="23">
        <f>Таблица1[[#This Row],[Сумма в ценах продажи]]-Таблица1[[#This Row],[Сумма в ценах закупки]]</f>
        <v>33.421999999999997</v>
      </c>
    </row>
    <row r="1841" spans="1:13" hidden="1" x14ac:dyDescent="0.3">
      <c r="A1841" s="16">
        <v>42912</v>
      </c>
      <c r="B1841" t="s">
        <v>7</v>
      </c>
      <c r="C1841" t="s">
        <v>248</v>
      </c>
      <c r="D1841" t="s">
        <v>156</v>
      </c>
      <c r="E1841" t="s">
        <v>249</v>
      </c>
      <c r="F1841" s="5">
        <v>1005050300</v>
      </c>
      <c r="G1841" t="str">
        <f>VLOOKUP(F1841,'группы товаров'!$A$1:$C$88,2,0)</f>
        <v>Золотой шар</v>
      </c>
      <c r="H1841" t="str">
        <f>VLOOKUP(Таблица1[[#This Row],[Код товара]],Группа_Товаров,3,0)</f>
        <v>Помадка</v>
      </c>
      <c r="I1841" t="s">
        <v>8</v>
      </c>
      <c r="J1841">
        <v>3.5</v>
      </c>
      <c r="K1841" s="6">
        <v>365.10599999999999</v>
      </c>
      <c r="L1841" s="6">
        <v>398.72</v>
      </c>
      <c r="M1841" s="23">
        <f>Таблица1[[#This Row],[Сумма в ценах продажи]]-Таблица1[[#This Row],[Сумма в ценах закупки]]</f>
        <v>33.614000000000033</v>
      </c>
    </row>
    <row r="1842" spans="1:13" hidden="1" x14ac:dyDescent="0.3">
      <c r="A1842" s="16">
        <v>42912</v>
      </c>
      <c r="B1842" t="s">
        <v>7</v>
      </c>
      <c r="C1842" t="s">
        <v>549</v>
      </c>
      <c r="D1842" t="s">
        <v>147</v>
      </c>
      <c r="E1842" t="s">
        <v>550</v>
      </c>
      <c r="F1842" s="7">
        <v>270200</v>
      </c>
      <c r="G1842" t="str">
        <f>VLOOKUP(F1842,'группы товаров'!$A$1:$C$88,2,0)</f>
        <v>Шипучка апельсин</v>
      </c>
      <c r="H1842" t="str">
        <f>VLOOKUP(Таблица1[[#This Row],[Код товара]],Группа_Товаров,3,0)</f>
        <v>Леденцовая</v>
      </c>
      <c r="I1842" t="s">
        <v>8</v>
      </c>
      <c r="J1842">
        <v>7</v>
      </c>
      <c r="K1842" s="6">
        <v>748.79700000000003</v>
      </c>
      <c r="L1842" s="6">
        <v>782.6</v>
      </c>
      <c r="M1842" s="23">
        <f>Таблица1[[#This Row],[Сумма в ценах продажи]]-Таблица1[[#This Row],[Сумма в ценах закупки]]</f>
        <v>33.802999999999997</v>
      </c>
    </row>
    <row r="1843" spans="1:13" hidden="1" x14ac:dyDescent="0.3">
      <c r="A1843" s="16">
        <v>42912</v>
      </c>
      <c r="B1843" t="s">
        <v>7</v>
      </c>
      <c r="C1843" t="s">
        <v>270</v>
      </c>
      <c r="D1843" t="s">
        <v>134</v>
      </c>
      <c r="E1843" t="s">
        <v>271</v>
      </c>
      <c r="F1843" s="5">
        <v>1005050000</v>
      </c>
      <c r="G1843" t="str">
        <f>VLOOKUP(F1843,'группы товаров'!$A$1:$C$88,2,0)</f>
        <v>Золотой орех</v>
      </c>
      <c r="H1843" t="str">
        <f>VLOOKUP(Таблица1[[#This Row],[Код товара]],Группа_Товаров,3,0)</f>
        <v>Помадка</v>
      </c>
      <c r="I1843" t="s">
        <v>8</v>
      </c>
      <c r="J1843">
        <v>3.5</v>
      </c>
      <c r="K1843" s="6">
        <v>355.06100000000004</v>
      </c>
      <c r="L1843" s="6">
        <v>398.72</v>
      </c>
      <c r="M1843" s="23">
        <f>Таблица1[[#This Row],[Сумма в ценах продажи]]-Таблица1[[#This Row],[Сумма в ценах закупки]]</f>
        <v>43.658999999999992</v>
      </c>
    </row>
    <row r="1844" spans="1:13" hidden="1" x14ac:dyDescent="0.3">
      <c r="A1844" s="16">
        <v>42912</v>
      </c>
      <c r="B1844" t="s">
        <v>9</v>
      </c>
      <c r="C1844" t="s">
        <v>133</v>
      </c>
      <c r="D1844" t="s">
        <v>134</v>
      </c>
      <c r="E1844" t="s">
        <v>135</v>
      </c>
      <c r="F1844" s="7">
        <v>1005040600</v>
      </c>
      <c r="G1844" t="str">
        <f>VLOOKUP(F1844,'группы товаров'!$A$1:$C$88,2,0)</f>
        <v xml:space="preserve">Морская звезда </v>
      </c>
      <c r="H1844" t="str">
        <f>VLOOKUP(Таблица1[[#This Row],[Код товара]],Группа_Товаров,3,0)</f>
        <v>Глазированные</v>
      </c>
      <c r="I1844" t="s">
        <v>8</v>
      </c>
      <c r="J1844">
        <v>2.4</v>
      </c>
      <c r="K1844" s="6">
        <v>209.2654</v>
      </c>
      <c r="L1844" s="6">
        <v>255.16800000000001</v>
      </c>
      <c r="M1844" s="23">
        <f>Таблица1[[#This Row],[Сумма в ценах продажи]]-Таблица1[[#This Row],[Сумма в ценах закупки]]</f>
        <v>45.902600000000007</v>
      </c>
    </row>
    <row r="1845" spans="1:13" hidden="1" x14ac:dyDescent="0.3">
      <c r="A1845" s="16">
        <v>42912</v>
      </c>
      <c r="B1845" t="s">
        <v>16</v>
      </c>
      <c r="C1845" t="s">
        <v>149</v>
      </c>
      <c r="D1845" t="s">
        <v>134</v>
      </c>
      <c r="E1845" t="s">
        <v>150</v>
      </c>
      <c r="F1845" s="7">
        <v>220000</v>
      </c>
      <c r="G1845" t="str">
        <f>VLOOKUP(F1845,'группы товаров'!$A$1:$C$88,2,0)</f>
        <v>Сливки-апельсин</v>
      </c>
      <c r="H1845" t="str">
        <f>VLOOKUP(Таблица1[[#This Row],[Код товара]],Группа_Товаров,3,0)</f>
        <v>Отливная</v>
      </c>
      <c r="I1845" t="s">
        <v>8</v>
      </c>
      <c r="J1845">
        <v>0.46</v>
      </c>
      <c r="K1845" s="6">
        <v>136.75020000000001</v>
      </c>
      <c r="L1845" s="6">
        <v>184.4</v>
      </c>
      <c r="M1845" s="23">
        <f>Таблица1[[#This Row],[Сумма в ценах продажи]]-Таблица1[[#This Row],[Сумма в ценах закупки]]</f>
        <v>47.649799999999999</v>
      </c>
    </row>
    <row r="1846" spans="1:13" hidden="1" x14ac:dyDescent="0.3">
      <c r="A1846" s="16">
        <v>42912</v>
      </c>
      <c r="B1846" t="s">
        <v>7</v>
      </c>
      <c r="C1846" t="s">
        <v>244</v>
      </c>
      <c r="D1846" t="s">
        <v>134</v>
      </c>
      <c r="E1846" t="s">
        <v>245</v>
      </c>
      <c r="F1846" s="5">
        <v>1005050100</v>
      </c>
      <c r="G1846" t="str">
        <f>VLOOKUP(F1846,'группы товаров'!$A$1:$C$88,2,0)</f>
        <v>Золотой  крем-брюле</v>
      </c>
      <c r="H1846" t="str">
        <f>VLOOKUP(Таблица1[[#This Row],[Код товара]],Группа_Товаров,3,0)</f>
        <v>Помадка</v>
      </c>
      <c r="I1846" t="s">
        <v>8</v>
      </c>
      <c r="J1846">
        <v>3.5</v>
      </c>
      <c r="K1846" s="6">
        <v>350.52499999999998</v>
      </c>
      <c r="L1846" s="6">
        <v>398.72</v>
      </c>
      <c r="M1846" s="23">
        <f>Таблица1[[#This Row],[Сумма в ценах продажи]]-Таблица1[[#This Row],[Сумма в ценах закупки]]</f>
        <v>48.19500000000005</v>
      </c>
    </row>
    <row r="1847" spans="1:13" hidden="1" x14ac:dyDescent="0.3">
      <c r="A1847" s="16">
        <v>42912</v>
      </c>
      <c r="B1847" t="s">
        <v>7</v>
      </c>
      <c r="C1847" t="s">
        <v>228</v>
      </c>
      <c r="D1847" t="s">
        <v>134</v>
      </c>
      <c r="E1847" t="s">
        <v>229</v>
      </c>
      <c r="F1847" s="7">
        <v>1005050100</v>
      </c>
      <c r="G1847" t="str">
        <f>VLOOKUP(F1847,'группы товаров'!$A$1:$C$88,2,0)</f>
        <v>Золотой  крем-брюле</v>
      </c>
      <c r="H1847" t="str">
        <f>VLOOKUP(Таблица1[[#This Row],[Код товара]],Группа_Товаров,3,0)</f>
        <v>Помадка</v>
      </c>
      <c r="I1847" t="s">
        <v>8</v>
      </c>
      <c r="J1847">
        <v>3</v>
      </c>
      <c r="K1847" s="6">
        <v>286.0788</v>
      </c>
      <c r="L1847" s="6">
        <v>335.25</v>
      </c>
      <c r="M1847" s="23">
        <f>Таблица1[[#This Row],[Сумма в ценах продажи]]-Таблица1[[#This Row],[Сумма в ценах закупки]]</f>
        <v>49.171199999999999</v>
      </c>
    </row>
    <row r="1848" spans="1:13" hidden="1" x14ac:dyDescent="0.3">
      <c r="A1848" s="16">
        <v>42912</v>
      </c>
      <c r="B1848" t="s">
        <v>24</v>
      </c>
      <c r="C1848" t="s">
        <v>478</v>
      </c>
      <c r="D1848" t="s">
        <v>147</v>
      </c>
      <c r="E1848" t="s">
        <v>479</v>
      </c>
      <c r="F1848" s="5">
        <v>1005040600</v>
      </c>
      <c r="G1848" t="str">
        <f>VLOOKUP(F1848,'группы товаров'!$A$1:$C$88,2,0)</f>
        <v xml:space="preserve">Морская звезда </v>
      </c>
      <c r="H1848" t="str">
        <f>VLOOKUP(Таблица1[[#This Row],[Код товара]],Группа_Товаров,3,0)</f>
        <v>Глазированные</v>
      </c>
      <c r="I1848" t="s">
        <v>8</v>
      </c>
      <c r="J1848">
        <v>3</v>
      </c>
      <c r="K1848" s="6">
        <v>214.65</v>
      </c>
      <c r="L1848" s="6">
        <v>263.94</v>
      </c>
      <c r="M1848" s="23">
        <f>Таблица1[[#This Row],[Сумма в ценах продажи]]-Таблица1[[#This Row],[Сумма в ценах закупки]]</f>
        <v>49.289999999999992</v>
      </c>
    </row>
    <row r="1849" spans="1:13" hidden="1" x14ac:dyDescent="0.3">
      <c r="A1849" s="16">
        <v>42912</v>
      </c>
      <c r="B1849" t="s">
        <v>7</v>
      </c>
      <c r="C1849" t="s">
        <v>169</v>
      </c>
      <c r="D1849" t="s">
        <v>156</v>
      </c>
      <c r="E1849" t="s">
        <v>170</v>
      </c>
      <c r="F1849" s="7">
        <v>5281000</v>
      </c>
      <c r="G1849" t="str">
        <f>VLOOKUP(F1849,'группы товаров'!$A$1:$C$88,2,0)</f>
        <v>Барбасовая</v>
      </c>
      <c r="H1849" t="str">
        <f>VLOOKUP(Таблица1[[#This Row],[Код товара]],Группа_Товаров,3,0)</f>
        <v>Отливная</v>
      </c>
      <c r="I1849" t="s">
        <v>8</v>
      </c>
      <c r="J1849">
        <v>8</v>
      </c>
      <c r="K1849" s="6">
        <v>427.23200000000003</v>
      </c>
      <c r="L1849" s="6">
        <v>477.2</v>
      </c>
      <c r="M1849" s="23">
        <f>Таблица1[[#This Row],[Сумма в ценах продажи]]-Таблица1[[#This Row],[Сумма в ценах закупки]]</f>
        <v>49.967999999999961</v>
      </c>
    </row>
    <row r="1850" spans="1:13" hidden="1" x14ac:dyDescent="0.3">
      <c r="A1850" s="16">
        <v>42912</v>
      </c>
      <c r="B1850" t="s">
        <v>7</v>
      </c>
      <c r="C1850" t="s">
        <v>210</v>
      </c>
      <c r="D1850" t="s">
        <v>156</v>
      </c>
      <c r="E1850" t="s">
        <v>211</v>
      </c>
      <c r="F1850" s="7">
        <v>260100</v>
      </c>
      <c r="G1850" t="str">
        <f>VLOOKUP(F1850,'группы товаров'!$A$1:$C$88,2,0)</f>
        <v xml:space="preserve">Банан-вишня </v>
      </c>
      <c r="H1850" t="str">
        <f>VLOOKUP(Таблица1[[#This Row],[Код товара]],Группа_Товаров,3,0)</f>
        <v>Отливная</v>
      </c>
      <c r="I1850" t="s">
        <v>8</v>
      </c>
      <c r="J1850">
        <v>7.5</v>
      </c>
      <c r="K1850" s="6">
        <v>452.9425</v>
      </c>
      <c r="L1850" s="6">
        <v>506.25</v>
      </c>
      <c r="M1850" s="23">
        <f>Таблица1[[#This Row],[Сумма в ценах продажи]]-Таблица1[[#This Row],[Сумма в ценах закупки]]</f>
        <v>53.307500000000005</v>
      </c>
    </row>
    <row r="1851" spans="1:13" hidden="1" x14ac:dyDescent="0.3">
      <c r="A1851" s="16">
        <v>42912</v>
      </c>
      <c r="B1851" t="s">
        <v>7</v>
      </c>
      <c r="C1851" t="s">
        <v>634</v>
      </c>
      <c r="D1851" t="s">
        <v>147</v>
      </c>
      <c r="E1851" t="s">
        <v>635</v>
      </c>
      <c r="F1851" s="5">
        <v>1005201000</v>
      </c>
      <c r="G1851" t="str">
        <f>VLOOKUP(F1851,'группы товаров'!$A$1:$C$88,2,0)</f>
        <v xml:space="preserve"> крем-шоколад </v>
      </c>
      <c r="H1851" t="str">
        <f>VLOOKUP(Таблица1[[#This Row],[Код товара]],Группа_Товаров,3,0)</f>
        <v>Вафельные</v>
      </c>
      <c r="I1851" t="s">
        <v>8</v>
      </c>
      <c r="J1851">
        <v>2</v>
      </c>
      <c r="K1851" s="6">
        <v>331.54040000000003</v>
      </c>
      <c r="L1851" s="6">
        <v>389.7</v>
      </c>
      <c r="M1851" s="23">
        <f>Таблица1[[#This Row],[Сумма в ценах продажи]]-Таблица1[[#This Row],[Сумма в ценах закупки]]</f>
        <v>58.159599999999955</v>
      </c>
    </row>
    <row r="1852" spans="1:13" hidden="1" x14ac:dyDescent="0.3">
      <c r="A1852" s="16">
        <v>42912</v>
      </c>
      <c r="B1852" t="s">
        <v>7</v>
      </c>
      <c r="C1852" t="s">
        <v>183</v>
      </c>
      <c r="D1852" t="s">
        <v>156</v>
      </c>
      <c r="E1852" t="s">
        <v>184</v>
      </c>
      <c r="F1852" s="8">
        <v>210200</v>
      </c>
      <c r="G1852" t="str">
        <f>VLOOKUP(F1852,'группы товаров'!$A$1:$C$88,2,0)</f>
        <v>Сливки-клубника</v>
      </c>
      <c r="H1852" t="str">
        <f>VLOOKUP(Таблица1[[#This Row],[Код товара]],Группа_Товаров,3,0)</f>
        <v>Отливная</v>
      </c>
      <c r="I1852" t="s">
        <v>8</v>
      </c>
      <c r="J1852">
        <v>4</v>
      </c>
      <c r="K1852" s="6">
        <v>335.30600000000004</v>
      </c>
      <c r="L1852" s="6">
        <v>401.6</v>
      </c>
      <c r="M1852" s="23">
        <f>Таблица1[[#This Row],[Сумма в ценах продажи]]-Таблица1[[#This Row],[Сумма в ценах закупки]]</f>
        <v>66.293999999999983</v>
      </c>
    </row>
    <row r="1853" spans="1:13" hidden="1" x14ac:dyDescent="0.3">
      <c r="A1853" s="16">
        <v>42912</v>
      </c>
      <c r="B1853" t="s">
        <v>9</v>
      </c>
      <c r="C1853" t="s">
        <v>133</v>
      </c>
      <c r="D1853" t="s">
        <v>134</v>
      </c>
      <c r="E1853" t="s">
        <v>135</v>
      </c>
      <c r="F1853" s="7">
        <v>5160002</v>
      </c>
      <c r="G1853" t="str">
        <f>VLOOKUP(F1853,'группы товаров'!$A$1:$C$88,2,0)</f>
        <v>Микс</v>
      </c>
      <c r="H1853" t="str">
        <f>VLOOKUP(Таблица1[[#This Row],[Код товара]],Группа_Товаров,3,0)</f>
        <v>Отливная</v>
      </c>
      <c r="I1853" t="s">
        <v>8</v>
      </c>
      <c r="J1853">
        <v>5</v>
      </c>
      <c r="K1853" s="6">
        <v>548.45000000000005</v>
      </c>
      <c r="L1853" s="6">
        <v>621</v>
      </c>
      <c r="M1853" s="23">
        <f>Таблица1[[#This Row],[Сумма в ценах продажи]]-Таблица1[[#This Row],[Сумма в ценах закупки]]</f>
        <v>72.549999999999955</v>
      </c>
    </row>
    <row r="1854" spans="1:13" hidden="1" x14ac:dyDescent="0.3">
      <c r="A1854" s="16">
        <v>42912</v>
      </c>
      <c r="B1854" t="s">
        <v>7</v>
      </c>
      <c r="C1854" t="s">
        <v>222</v>
      </c>
      <c r="D1854" t="s">
        <v>134</v>
      </c>
      <c r="E1854" t="s">
        <v>223</v>
      </c>
      <c r="F1854" s="7">
        <v>1005051500</v>
      </c>
      <c r="G1854" t="str">
        <f>VLOOKUP(F1854,'группы товаров'!$A$1:$C$88,2,0)</f>
        <v>Ароматный банан</v>
      </c>
      <c r="H1854" t="str">
        <f>VLOOKUP(Таблица1[[#This Row],[Код товара]],Группа_Товаров,3,0)</f>
        <v>Помадка</v>
      </c>
      <c r="I1854" t="s">
        <v>8</v>
      </c>
      <c r="J1854">
        <v>4.5</v>
      </c>
      <c r="K1854" s="6">
        <v>620.32320000000004</v>
      </c>
      <c r="L1854" s="6">
        <v>693.9</v>
      </c>
      <c r="M1854" s="23">
        <f>Таблица1[[#This Row],[Сумма в ценах продажи]]-Таблица1[[#This Row],[Сумма в ценах закупки]]</f>
        <v>73.576799999999935</v>
      </c>
    </row>
    <row r="1855" spans="1:13" hidden="1" x14ac:dyDescent="0.3">
      <c r="A1855" s="16">
        <v>42912</v>
      </c>
      <c r="B1855" t="s">
        <v>16</v>
      </c>
      <c r="C1855" t="s">
        <v>199</v>
      </c>
      <c r="D1855" t="s">
        <v>134</v>
      </c>
      <c r="E1855" t="s">
        <v>200</v>
      </c>
      <c r="F1855" s="7">
        <v>1005244000</v>
      </c>
      <c r="G1855" t="str">
        <f>VLOOKUP(F1855,'группы товаров'!$A$1:$C$88,2,0)</f>
        <v>Кофейные</v>
      </c>
      <c r="H1855" t="str">
        <f>VLOOKUP(Таблица1[[#This Row],[Код товара]],Группа_Товаров,3,0)</f>
        <v>Кремовые</v>
      </c>
      <c r="I1855" t="s">
        <v>8</v>
      </c>
      <c r="J1855">
        <v>2</v>
      </c>
      <c r="K1855" s="6">
        <v>216.3588</v>
      </c>
      <c r="L1855" s="6">
        <v>293.26</v>
      </c>
      <c r="M1855" s="23">
        <f>Таблица1[[#This Row],[Сумма в ценах продажи]]-Таблица1[[#This Row],[Сумма в ценах закупки]]</f>
        <v>76.901199999999989</v>
      </c>
    </row>
    <row r="1856" spans="1:13" hidden="1" x14ac:dyDescent="0.3">
      <c r="A1856" s="16">
        <v>42912</v>
      </c>
      <c r="B1856" t="s">
        <v>24</v>
      </c>
      <c r="C1856" t="s">
        <v>258</v>
      </c>
      <c r="D1856" t="s">
        <v>134</v>
      </c>
      <c r="E1856" t="s">
        <v>259</v>
      </c>
      <c r="F1856" s="5">
        <v>280500</v>
      </c>
      <c r="G1856" t="str">
        <f>VLOOKUP(F1856,'группы товаров'!$A$1:$C$88,2,0)</f>
        <v>Шипучка микс</v>
      </c>
      <c r="H1856" t="str">
        <f>VLOOKUP(Таблица1[[#This Row],[Код товара]],Группа_Товаров,3,0)</f>
        <v>Леденцовая</v>
      </c>
      <c r="I1856" t="s">
        <v>8</v>
      </c>
      <c r="J1856">
        <v>5</v>
      </c>
      <c r="K1856" s="6">
        <v>391.01350000000002</v>
      </c>
      <c r="L1856" s="6">
        <v>480.95</v>
      </c>
      <c r="M1856" s="23">
        <f>Таблица1[[#This Row],[Сумма в ценах продажи]]-Таблица1[[#This Row],[Сумма в ценах закупки]]</f>
        <v>89.936499999999967</v>
      </c>
    </row>
    <row r="1857" spans="1:13" hidden="1" x14ac:dyDescent="0.3">
      <c r="A1857" s="16">
        <v>42912</v>
      </c>
      <c r="B1857" t="s">
        <v>7</v>
      </c>
      <c r="C1857" t="s">
        <v>173</v>
      </c>
      <c r="D1857" t="s">
        <v>156</v>
      </c>
      <c r="E1857" t="s">
        <v>174</v>
      </c>
      <c r="F1857" s="7">
        <v>1005212000</v>
      </c>
      <c r="G1857" t="str">
        <f>VLOOKUP(F1857,'группы товаров'!$A$1:$C$88,2,0)</f>
        <v xml:space="preserve">Знаки Зодиака </v>
      </c>
      <c r="H1857" t="str">
        <f>VLOOKUP(Таблица1[[#This Row],[Код товара]],Группа_Товаров,3,0)</f>
        <v>Вафельные</v>
      </c>
      <c r="I1857" t="s">
        <v>8</v>
      </c>
      <c r="J1857">
        <v>2.2999999999999998</v>
      </c>
      <c r="K1857" s="6">
        <v>658.154</v>
      </c>
      <c r="L1857" s="6">
        <v>748.7</v>
      </c>
      <c r="M1857" s="23">
        <f>Таблица1[[#This Row],[Сумма в ценах продажи]]-Таблица1[[#This Row],[Сумма в ценах закупки]]</f>
        <v>90.546000000000049</v>
      </c>
    </row>
    <row r="1858" spans="1:13" hidden="1" x14ac:dyDescent="0.3">
      <c r="A1858" s="16">
        <v>42912</v>
      </c>
      <c r="B1858" t="s">
        <v>24</v>
      </c>
      <c r="C1858" t="s">
        <v>258</v>
      </c>
      <c r="D1858" t="s">
        <v>134</v>
      </c>
      <c r="E1858" t="s">
        <v>259</v>
      </c>
      <c r="F1858" s="7">
        <v>1005712010</v>
      </c>
      <c r="G1858" t="str">
        <f>VLOOKUP(F1858,'группы товаров'!$A$1:$C$88,2,0)</f>
        <v>Сказочный мишка</v>
      </c>
      <c r="H1858" t="str">
        <f>VLOOKUP(Таблица1[[#This Row],[Код товара]],Группа_Товаров,3,0)</f>
        <v>Глазированные</v>
      </c>
      <c r="I1858" t="s">
        <v>8</v>
      </c>
      <c r="J1858">
        <v>8</v>
      </c>
      <c r="K1858" s="6">
        <v>427.32960000000003</v>
      </c>
      <c r="L1858" s="6">
        <v>525.52</v>
      </c>
      <c r="M1858" s="23">
        <f>Таблица1[[#This Row],[Сумма в ценах продажи]]-Таблица1[[#This Row],[Сумма в ценах закупки]]</f>
        <v>98.190399999999954</v>
      </c>
    </row>
    <row r="1859" spans="1:13" hidden="1" x14ac:dyDescent="0.3">
      <c r="A1859" s="16">
        <v>42912</v>
      </c>
      <c r="B1859" t="s">
        <v>7</v>
      </c>
      <c r="C1859" t="s">
        <v>244</v>
      </c>
      <c r="D1859" t="s">
        <v>134</v>
      </c>
      <c r="E1859" t="s">
        <v>245</v>
      </c>
      <c r="F1859" s="7">
        <v>1005274600</v>
      </c>
      <c r="G1859" t="str">
        <f>VLOOKUP(F1859,'группы товаров'!$A$1:$C$88,2,0)</f>
        <v>Какао со сливками</v>
      </c>
      <c r="H1859" t="str">
        <f>VLOOKUP(Таблица1[[#This Row],[Код товара]],Группа_Товаров,3,0)</f>
        <v>Кремовые</v>
      </c>
      <c r="I1859" t="s">
        <v>8</v>
      </c>
      <c r="J1859">
        <v>5.2</v>
      </c>
      <c r="K1859" s="6">
        <v>731.98</v>
      </c>
      <c r="L1859" s="6">
        <v>836</v>
      </c>
      <c r="M1859" s="23">
        <f>Таблица1[[#This Row],[Сумма в ценах продажи]]-Таблица1[[#This Row],[Сумма в ценах закупки]]</f>
        <v>104.01999999999998</v>
      </c>
    </row>
    <row r="1860" spans="1:13" hidden="1" x14ac:dyDescent="0.3">
      <c r="A1860" s="16">
        <v>42912</v>
      </c>
      <c r="B1860" t="s">
        <v>9</v>
      </c>
      <c r="C1860" t="s">
        <v>138</v>
      </c>
      <c r="D1860" t="s">
        <v>134</v>
      </c>
      <c r="E1860" t="s">
        <v>139</v>
      </c>
      <c r="F1860" s="7">
        <v>1005201100</v>
      </c>
      <c r="G1860" t="str">
        <f>VLOOKUP(F1860,'группы товаров'!$A$1:$C$88,2,0)</f>
        <v xml:space="preserve">крем-орех </v>
      </c>
      <c r="H1860" t="str">
        <f>VLOOKUP(Таблица1[[#This Row],[Код товара]],Группа_Товаров,3,0)</f>
        <v>Вафельные</v>
      </c>
      <c r="I1860" t="s">
        <v>8</v>
      </c>
      <c r="J1860">
        <v>4</v>
      </c>
      <c r="K1860" s="6">
        <v>820</v>
      </c>
      <c r="L1860" s="6">
        <v>933.2</v>
      </c>
      <c r="M1860" s="23">
        <f>Таблица1[[#This Row],[Сумма в ценах продажи]]-Таблица1[[#This Row],[Сумма в ценах закупки]]</f>
        <v>113.20000000000005</v>
      </c>
    </row>
    <row r="1861" spans="1:13" hidden="1" x14ac:dyDescent="0.3">
      <c r="A1861" s="16">
        <v>42912</v>
      </c>
      <c r="B1861" t="s">
        <v>9</v>
      </c>
      <c r="C1861" t="s">
        <v>272</v>
      </c>
      <c r="D1861" t="s">
        <v>156</v>
      </c>
      <c r="E1861" t="s">
        <v>273</v>
      </c>
      <c r="F1861" s="7">
        <v>1005400001</v>
      </c>
      <c r="G1861" t="str">
        <f>VLOOKUP(F1861,'группы товаров'!$A$1:$C$88,2,0)</f>
        <v>Лесной орех</v>
      </c>
      <c r="H1861" t="str">
        <f>VLOOKUP(Таблица1[[#This Row],[Код товара]],Группа_Товаров,3,0)</f>
        <v>Кремовые</v>
      </c>
      <c r="I1861" t="s">
        <v>8</v>
      </c>
      <c r="J1861">
        <v>17</v>
      </c>
      <c r="K1861" s="6">
        <v>843.37</v>
      </c>
      <c r="L1861" s="6">
        <v>959.14</v>
      </c>
      <c r="M1861" s="23">
        <f>Таблица1[[#This Row],[Сумма в ценах продажи]]-Таблица1[[#This Row],[Сумма в ценах закупки]]</f>
        <v>115.76999999999998</v>
      </c>
    </row>
    <row r="1862" spans="1:13" hidden="1" x14ac:dyDescent="0.3">
      <c r="A1862" s="16">
        <v>42912</v>
      </c>
      <c r="B1862" t="s">
        <v>7</v>
      </c>
      <c r="C1862" t="s">
        <v>632</v>
      </c>
      <c r="D1862" t="s">
        <v>147</v>
      </c>
      <c r="E1862" t="s">
        <v>633</v>
      </c>
      <c r="F1862" s="7">
        <v>1005186200</v>
      </c>
      <c r="G1862" t="str">
        <f>VLOOKUP(F1862,'группы товаров'!$A$1:$C$88,2,0)</f>
        <v xml:space="preserve">Мини  орех </v>
      </c>
      <c r="H1862" t="str">
        <f>VLOOKUP(Таблица1[[#This Row],[Код товара]],Группа_Товаров,3,0)</f>
        <v>Вафельные</v>
      </c>
      <c r="I1862" t="s">
        <v>8</v>
      </c>
      <c r="J1862">
        <v>20</v>
      </c>
      <c r="K1862" s="6">
        <v>1907.952</v>
      </c>
      <c r="L1862" s="6">
        <v>2130</v>
      </c>
      <c r="M1862" s="23">
        <f>Таблица1[[#This Row],[Сумма в ценах продажи]]-Таблица1[[#This Row],[Сумма в ценах закупки]]</f>
        <v>222.048</v>
      </c>
    </row>
    <row r="1863" spans="1:13" hidden="1" x14ac:dyDescent="0.3">
      <c r="A1863" s="16">
        <v>42912</v>
      </c>
      <c r="B1863" t="s">
        <v>9</v>
      </c>
      <c r="C1863" t="s">
        <v>165</v>
      </c>
      <c r="D1863" t="s">
        <v>134</v>
      </c>
      <c r="E1863" t="s">
        <v>166</v>
      </c>
      <c r="F1863" s="7">
        <v>1005050100</v>
      </c>
      <c r="G1863" t="str">
        <f>VLOOKUP(F1863,'группы товаров'!$A$1:$C$88,2,0)</f>
        <v>Золотой  крем-брюле</v>
      </c>
      <c r="H1863" t="str">
        <f>VLOOKUP(Таблица1[[#This Row],[Код товара]],Группа_Товаров,3,0)</f>
        <v>Помадка</v>
      </c>
      <c r="I1863" t="s">
        <v>8</v>
      </c>
      <c r="J1863">
        <v>8</v>
      </c>
      <c r="K1863" s="6">
        <v>1869.5920000000001</v>
      </c>
      <c r="L1863" s="6">
        <v>2126.4</v>
      </c>
      <c r="M1863" s="23">
        <f>Таблица1[[#This Row],[Сумма в ценах продажи]]-Таблица1[[#This Row],[Сумма в ценах закупки]]</f>
        <v>256.80799999999999</v>
      </c>
    </row>
    <row r="1864" spans="1:13" hidden="1" x14ac:dyDescent="0.3">
      <c r="A1864" s="16">
        <v>42909</v>
      </c>
      <c r="B1864" t="s">
        <v>16</v>
      </c>
      <c r="C1864" t="s">
        <v>193</v>
      </c>
      <c r="D1864" t="s">
        <v>134</v>
      </c>
      <c r="E1864" t="s">
        <v>194</v>
      </c>
      <c r="F1864" s="5">
        <v>1005712005</v>
      </c>
      <c r="G1864" t="str">
        <f>VLOOKUP(F1864,'группы товаров'!$A$1:$C$88,2,0)</f>
        <v>Золотой теленок</v>
      </c>
      <c r="H1864" t="str">
        <f>VLOOKUP(Таблица1[[#This Row],[Код товара]],Группа_Товаров,3,0)</f>
        <v>Глазированные</v>
      </c>
      <c r="I1864" t="s">
        <v>8</v>
      </c>
      <c r="J1864">
        <v>0.2</v>
      </c>
      <c r="K1864" s="6">
        <v>18.455100000000002</v>
      </c>
      <c r="L1864" s="6">
        <v>26.16</v>
      </c>
      <c r="M1864" s="23">
        <f>Таблица1[[#This Row],[Сумма в ценах продажи]]-Таблица1[[#This Row],[Сумма в ценах закупки]]</f>
        <v>7.7048999999999985</v>
      </c>
    </row>
    <row r="1865" spans="1:13" hidden="1" x14ac:dyDescent="0.3">
      <c r="A1865" s="16">
        <v>42909</v>
      </c>
      <c r="B1865" t="s">
        <v>16</v>
      </c>
      <c r="C1865" t="s">
        <v>228</v>
      </c>
      <c r="D1865" t="s">
        <v>134</v>
      </c>
      <c r="E1865" t="s">
        <v>229</v>
      </c>
      <c r="F1865" s="7">
        <v>1005712365</v>
      </c>
      <c r="G1865" t="str">
        <f>VLOOKUP(F1865,'группы товаров'!$A$1:$C$88,2,0)</f>
        <v>Желе в помаде</v>
      </c>
      <c r="H1865" t="str">
        <f>VLOOKUP(Таблица1[[#This Row],[Код товара]],Группа_Товаров,3,0)</f>
        <v>Глазированные</v>
      </c>
      <c r="I1865" t="s">
        <v>8</v>
      </c>
      <c r="J1865">
        <v>0.3</v>
      </c>
      <c r="K1865" s="6">
        <v>4.6818600000000004</v>
      </c>
      <c r="L1865" s="6">
        <v>22.29</v>
      </c>
      <c r="M1865" s="23">
        <f>Таблица1[[#This Row],[Сумма в ценах продажи]]-Таблица1[[#This Row],[Сумма в ценах закупки]]</f>
        <v>17.608139999999999</v>
      </c>
    </row>
    <row r="1866" spans="1:13" hidden="1" x14ac:dyDescent="0.3">
      <c r="A1866" s="16">
        <v>42909</v>
      </c>
      <c r="B1866" t="s">
        <v>7</v>
      </c>
      <c r="C1866" t="s">
        <v>142</v>
      </c>
      <c r="D1866" t="s">
        <v>134</v>
      </c>
      <c r="E1866" t="s">
        <v>143</v>
      </c>
      <c r="F1866" s="7">
        <v>1005212101</v>
      </c>
      <c r="G1866" t="str">
        <f>VLOOKUP(F1866,'группы товаров'!$A$1:$C$88,2,0)</f>
        <v>Зеленый петушок</v>
      </c>
      <c r="H1866" t="str">
        <f>VLOOKUP(Таблица1[[#This Row],[Код товара]],Группа_Товаров,3,0)</f>
        <v>Вафельные</v>
      </c>
      <c r="I1866" t="s">
        <v>8</v>
      </c>
      <c r="J1866">
        <v>1.65</v>
      </c>
      <c r="K1866" s="6">
        <v>230.78</v>
      </c>
      <c r="L1866" s="6">
        <v>262.57</v>
      </c>
      <c r="M1866" s="23">
        <f>Таблица1[[#This Row],[Сумма в ценах продажи]]-Таблица1[[#This Row],[Сумма в ценах закупки]]</f>
        <v>31.789999999999992</v>
      </c>
    </row>
    <row r="1867" spans="1:13" hidden="1" x14ac:dyDescent="0.3">
      <c r="A1867" s="16">
        <v>42909</v>
      </c>
      <c r="B1867" t="s">
        <v>9</v>
      </c>
      <c r="C1867" t="s">
        <v>222</v>
      </c>
      <c r="D1867" t="s">
        <v>134</v>
      </c>
      <c r="E1867" t="s">
        <v>223</v>
      </c>
      <c r="F1867" s="7">
        <v>1005400001</v>
      </c>
      <c r="G1867" t="str">
        <f>VLOOKUP(F1867,'группы товаров'!$A$1:$C$88,2,0)</f>
        <v>Лесной орех</v>
      </c>
      <c r="H1867" t="str">
        <f>VLOOKUP(Таблица1[[#This Row],[Код товара]],Группа_Товаров,3,0)</f>
        <v>Кремовые</v>
      </c>
      <c r="I1867" t="s">
        <v>8</v>
      </c>
      <c r="J1867">
        <v>5.7</v>
      </c>
      <c r="K1867" s="6">
        <v>255.64500000000001</v>
      </c>
      <c r="L1867" s="6">
        <v>290.64300000000003</v>
      </c>
      <c r="M1867" s="23">
        <f>Таблица1[[#This Row],[Сумма в ценах продажи]]-Таблица1[[#This Row],[Сумма в ценах закупки]]</f>
        <v>34.998000000000019</v>
      </c>
    </row>
    <row r="1868" spans="1:13" hidden="1" x14ac:dyDescent="0.3">
      <c r="A1868" s="16">
        <v>42909</v>
      </c>
      <c r="B1868" t="s">
        <v>9</v>
      </c>
      <c r="C1868" t="s">
        <v>193</v>
      </c>
      <c r="D1868" t="s">
        <v>134</v>
      </c>
      <c r="E1868" t="s">
        <v>194</v>
      </c>
      <c r="F1868" s="7">
        <v>1005212101</v>
      </c>
      <c r="G1868" t="str">
        <f>VLOOKUP(F1868,'группы товаров'!$A$1:$C$88,2,0)</f>
        <v>Зеленый петушок</v>
      </c>
      <c r="H1868" t="str">
        <f>VLOOKUP(Таблица1[[#This Row],[Код товара]],Группа_Товаров,3,0)</f>
        <v>Вафельные</v>
      </c>
      <c r="I1868" t="s">
        <v>8</v>
      </c>
      <c r="J1868">
        <v>2.9</v>
      </c>
      <c r="K1868" s="6">
        <v>271.06299999999999</v>
      </c>
      <c r="L1868" s="6">
        <v>308.32800000000003</v>
      </c>
      <c r="M1868" s="23">
        <f>Таблица1[[#This Row],[Сумма в ценах продажи]]-Таблица1[[#This Row],[Сумма в ценах закупки]]</f>
        <v>37.265000000000043</v>
      </c>
    </row>
    <row r="1869" spans="1:13" hidden="1" x14ac:dyDescent="0.3">
      <c r="A1869" s="16">
        <v>42909</v>
      </c>
      <c r="B1869" t="s">
        <v>9</v>
      </c>
      <c r="C1869" t="s">
        <v>142</v>
      </c>
      <c r="D1869" t="s">
        <v>134</v>
      </c>
      <c r="E1869" t="s">
        <v>143</v>
      </c>
      <c r="F1869" s="5">
        <v>1005220000</v>
      </c>
      <c r="G1869" t="str">
        <f>VLOOKUP(F1869,'группы товаров'!$A$1:$C$88,2,0)</f>
        <v>Веселый журавлик</v>
      </c>
      <c r="H1869" t="str">
        <f>VLOOKUP(Таблица1[[#This Row],[Код товара]],Группа_Товаров,3,0)</f>
        <v>Вафельные</v>
      </c>
      <c r="I1869" t="s">
        <v>8</v>
      </c>
      <c r="J1869">
        <v>3.5</v>
      </c>
      <c r="K1869" s="6">
        <v>327.14499999999998</v>
      </c>
      <c r="L1869" s="6">
        <v>372.12</v>
      </c>
      <c r="M1869" s="23">
        <f>Таблица1[[#This Row],[Сумма в ценах продажи]]-Таблица1[[#This Row],[Сумма в ценах закупки]]</f>
        <v>44.975000000000023</v>
      </c>
    </row>
    <row r="1870" spans="1:13" hidden="1" x14ac:dyDescent="0.3">
      <c r="A1870" s="16">
        <v>42909</v>
      </c>
      <c r="B1870" t="s">
        <v>7</v>
      </c>
      <c r="C1870" t="s">
        <v>430</v>
      </c>
      <c r="D1870" t="s">
        <v>147</v>
      </c>
      <c r="E1870" t="s">
        <v>431</v>
      </c>
      <c r="F1870" s="5">
        <v>280500</v>
      </c>
      <c r="G1870" t="str">
        <f>VLOOKUP(F1870,'группы товаров'!$A$1:$C$88,2,0)</f>
        <v>Шипучка микс</v>
      </c>
      <c r="H1870" t="str">
        <f>VLOOKUP(Таблица1[[#This Row],[Код товара]],Группа_Товаров,3,0)</f>
        <v>Леденцовая</v>
      </c>
      <c r="I1870" t="s">
        <v>8</v>
      </c>
      <c r="J1870">
        <v>5</v>
      </c>
      <c r="K1870" s="6">
        <v>391.0385</v>
      </c>
      <c r="L1870" s="6">
        <v>436.5</v>
      </c>
      <c r="M1870" s="23">
        <f>Таблица1[[#This Row],[Сумма в ценах продажи]]-Таблица1[[#This Row],[Сумма в ценах закупки]]</f>
        <v>45.461500000000001</v>
      </c>
    </row>
    <row r="1871" spans="1:13" hidden="1" x14ac:dyDescent="0.3">
      <c r="A1871" s="16">
        <v>42909</v>
      </c>
      <c r="B1871" t="s">
        <v>9</v>
      </c>
      <c r="C1871" t="s">
        <v>238</v>
      </c>
      <c r="D1871" t="s">
        <v>208</v>
      </c>
      <c r="E1871" t="s">
        <v>239</v>
      </c>
      <c r="F1871" s="7">
        <v>1005050200</v>
      </c>
      <c r="G1871" t="str">
        <f>VLOOKUP(F1871,'группы товаров'!$A$1:$C$88,2,0)</f>
        <v>Серебрянный шедевр</v>
      </c>
      <c r="H1871" t="str">
        <f>VLOOKUP(Таблица1[[#This Row],[Код товара]],Группа_Товаров,3,0)</f>
        <v>Помадка</v>
      </c>
      <c r="I1871" t="s">
        <v>8</v>
      </c>
      <c r="J1871">
        <v>2.6</v>
      </c>
      <c r="K1871" s="6">
        <v>365.99</v>
      </c>
      <c r="L1871" s="6">
        <v>418</v>
      </c>
      <c r="M1871" s="23">
        <f>Таблица1[[#This Row],[Сумма в ценах продажи]]-Таблица1[[#This Row],[Сумма в ценах закупки]]</f>
        <v>52.009999999999991</v>
      </c>
    </row>
    <row r="1872" spans="1:13" hidden="1" x14ac:dyDescent="0.3">
      <c r="A1872" s="16">
        <v>42909</v>
      </c>
      <c r="B1872" t="s">
        <v>9</v>
      </c>
      <c r="C1872" t="s">
        <v>151</v>
      </c>
      <c r="D1872" t="s">
        <v>134</v>
      </c>
      <c r="E1872" t="s">
        <v>152</v>
      </c>
      <c r="F1872" s="5">
        <v>280500</v>
      </c>
      <c r="G1872" t="str">
        <f>VLOOKUP(F1872,'группы товаров'!$A$1:$C$88,2,0)</f>
        <v>Шипучка микс</v>
      </c>
      <c r="H1872" t="str">
        <f>VLOOKUP(Таблица1[[#This Row],[Код товара]],Группа_Товаров,3,0)</f>
        <v>Леденцовая</v>
      </c>
      <c r="I1872" t="s">
        <v>8</v>
      </c>
      <c r="J1872">
        <v>5</v>
      </c>
      <c r="K1872" s="6">
        <v>391.0385</v>
      </c>
      <c r="L1872" s="6">
        <v>444.8</v>
      </c>
      <c r="M1872" s="23">
        <f>Таблица1[[#This Row],[Сумма в ценах продажи]]-Таблица1[[#This Row],[Сумма в ценах закупки]]</f>
        <v>53.761500000000012</v>
      </c>
    </row>
    <row r="1873" spans="1:13" hidden="1" x14ac:dyDescent="0.3">
      <c r="A1873" s="16">
        <v>42909</v>
      </c>
      <c r="B1873" t="s">
        <v>7</v>
      </c>
      <c r="C1873" t="s">
        <v>240</v>
      </c>
      <c r="D1873" t="s">
        <v>156</v>
      </c>
      <c r="E1873" t="s">
        <v>241</v>
      </c>
      <c r="F1873" s="7">
        <v>270200</v>
      </c>
      <c r="G1873" t="str">
        <f>VLOOKUP(F1873,'группы товаров'!$A$1:$C$88,2,0)</f>
        <v>Шипучка апельсин</v>
      </c>
      <c r="H1873" t="str">
        <f>VLOOKUP(Таблица1[[#This Row],[Код товара]],Группа_Товаров,3,0)</f>
        <v>Леденцовая</v>
      </c>
      <c r="I1873" t="s">
        <v>8</v>
      </c>
      <c r="J1873">
        <v>3.3</v>
      </c>
      <c r="K1873" s="6">
        <v>461.56</v>
      </c>
      <c r="L1873" s="6">
        <v>515.9</v>
      </c>
      <c r="M1873" s="23">
        <f>Таблица1[[#This Row],[Сумма в ценах продажи]]-Таблица1[[#This Row],[Сумма в ценах закупки]]</f>
        <v>54.339999999999975</v>
      </c>
    </row>
    <row r="1874" spans="1:13" hidden="1" x14ac:dyDescent="0.3">
      <c r="A1874" s="16">
        <v>42909</v>
      </c>
      <c r="B1874" t="s">
        <v>9</v>
      </c>
      <c r="C1874" t="s">
        <v>181</v>
      </c>
      <c r="D1874" t="s">
        <v>134</v>
      </c>
      <c r="E1874" t="s">
        <v>182</v>
      </c>
      <c r="F1874" s="7">
        <v>1005220000</v>
      </c>
      <c r="G1874" t="str">
        <f>VLOOKUP(F1874,'группы товаров'!$A$1:$C$88,2,0)</f>
        <v>Веселый журавлик</v>
      </c>
      <c r="H1874" t="str">
        <f>VLOOKUP(Таблица1[[#This Row],[Код товара]],Группа_Товаров,3,0)</f>
        <v>Вафельные</v>
      </c>
      <c r="I1874" t="s">
        <v>8</v>
      </c>
      <c r="J1874">
        <v>2.64</v>
      </c>
      <c r="K1874" s="6">
        <v>400.56120000000004</v>
      </c>
      <c r="L1874" s="6">
        <v>455.64</v>
      </c>
      <c r="M1874" s="23">
        <f>Таблица1[[#This Row],[Сумма в ценах продажи]]-Таблица1[[#This Row],[Сумма в ценах закупки]]</f>
        <v>55.078799999999944</v>
      </c>
    </row>
    <row r="1875" spans="1:13" hidden="1" x14ac:dyDescent="0.3">
      <c r="A1875" s="16">
        <v>42909</v>
      </c>
      <c r="B1875" t="s">
        <v>7</v>
      </c>
      <c r="C1875" t="s">
        <v>226</v>
      </c>
      <c r="D1875" t="s">
        <v>134</v>
      </c>
      <c r="E1875" t="s">
        <v>227</v>
      </c>
      <c r="F1875" s="7">
        <v>1005360000</v>
      </c>
      <c r="G1875" t="str">
        <f>VLOOKUP(F1875,'группы товаров'!$A$1:$C$88,2,0)</f>
        <v>Вишня в шоколаде</v>
      </c>
      <c r="H1875" t="str">
        <f>VLOOKUP(Таблица1[[#This Row],[Код товара]],Группа_Товаров,3,0)</f>
        <v>Кремовые</v>
      </c>
      <c r="I1875" t="s">
        <v>8</v>
      </c>
      <c r="J1875">
        <v>2.64</v>
      </c>
      <c r="K1875" s="6">
        <v>400.55880000000002</v>
      </c>
      <c r="L1875" s="6">
        <v>455.64</v>
      </c>
      <c r="M1875" s="23">
        <f>Таблица1[[#This Row],[Сумма в ценах продажи]]-Таблица1[[#This Row],[Сумма в ценах закупки]]</f>
        <v>55.081199999999967</v>
      </c>
    </row>
    <row r="1876" spans="1:13" hidden="1" x14ac:dyDescent="0.3">
      <c r="A1876" s="16">
        <v>42909</v>
      </c>
      <c r="B1876" t="s">
        <v>9</v>
      </c>
      <c r="C1876" t="s">
        <v>138</v>
      </c>
      <c r="D1876" t="s">
        <v>134</v>
      </c>
      <c r="E1876" t="s">
        <v>139</v>
      </c>
      <c r="F1876" s="7">
        <v>5221000</v>
      </c>
      <c r="G1876" t="str">
        <f>VLOOKUP(F1876,'группы товаров'!$A$1:$C$88,2,0)</f>
        <v>Сливочно-творожный</v>
      </c>
      <c r="H1876" t="str">
        <f>VLOOKUP(Таблица1[[#This Row],[Код товара]],Группа_Товаров,3,0)</f>
        <v>Отливная</v>
      </c>
      <c r="I1876" t="s">
        <v>8</v>
      </c>
      <c r="J1876">
        <v>5</v>
      </c>
      <c r="K1876" s="6">
        <v>389.41550000000001</v>
      </c>
      <c r="L1876" s="6">
        <v>444.8</v>
      </c>
      <c r="M1876" s="23">
        <f>Таблица1[[#This Row],[Сумма в ценах продажи]]-Таблица1[[#This Row],[Сумма в ценах закупки]]</f>
        <v>55.384500000000003</v>
      </c>
    </row>
    <row r="1877" spans="1:13" hidden="1" x14ac:dyDescent="0.3">
      <c r="A1877" s="16">
        <v>42909</v>
      </c>
      <c r="B1877" t="s">
        <v>9</v>
      </c>
      <c r="C1877" t="s">
        <v>201</v>
      </c>
      <c r="D1877" t="s">
        <v>134</v>
      </c>
      <c r="E1877" t="s">
        <v>202</v>
      </c>
      <c r="F1877" s="5">
        <v>1005040600</v>
      </c>
      <c r="G1877" t="str">
        <f>VLOOKUP(F1877,'группы товаров'!$A$1:$C$88,2,0)</f>
        <v xml:space="preserve">Морская звезда </v>
      </c>
      <c r="H1877" t="str">
        <f>VLOOKUP(Таблица1[[#This Row],[Код товара]],Группа_Товаров,3,0)</f>
        <v>Глазированные</v>
      </c>
      <c r="I1877" t="s">
        <v>8</v>
      </c>
      <c r="J1877">
        <v>6</v>
      </c>
      <c r="K1877" s="6">
        <v>429.3</v>
      </c>
      <c r="L1877" s="6">
        <v>488.22</v>
      </c>
      <c r="M1877" s="23">
        <f>Таблица1[[#This Row],[Сумма в ценах продажи]]-Таблица1[[#This Row],[Сумма в ценах закупки]]</f>
        <v>58.920000000000016</v>
      </c>
    </row>
    <row r="1878" spans="1:13" hidden="1" x14ac:dyDescent="0.3">
      <c r="A1878" s="16">
        <v>42909</v>
      </c>
      <c r="B1878" t="s">
        <v>30</v>
      </c>
      <c r="C1878" t="s">
        <v>144</v>
      </c>
      <c r="D1878" t="s">
        <v>134</v>
      </c>
      <c r="E1878" t="s">
        <v>145</v>
      </c>
      <c r="F1878" s="7">
        <v>1005186200</v>
      </c>
      <c r="G1878" t="str">
        <f>VLOOKUP(F1878,'группы товаров'!$A$1:$C$88,2,0)</f>
        <v xml:space="preserve">Мини  орех </v>
      </c>
      <c r="H1878" t="str">
        <f>VLOOKUP(Таблица1[[#This Row],[Код товара]],Группа_Товаров,3,0)</f>
        <v>Вафельные</v>
      </c>
      <c r="I1878" t="s">
        <v>8</v>
      </c>
      <c r="J1878">
        <v>3.2</v>
      </c>
      <c r="K1878" s="6">
        <v>260.35200000000003</v>
      </c>
      <c r="L1878" s="6">
        <v>322</v>
      </c>
      <c r="M1878" s="23">
        <f>Таблица1[[#This Row],[Сумма в ценах продажи]]-Таблица1[[#This Row],[Сумма в ценах закупки]]</f>
        <v>61.647999999999968</v>
      </c>
    </row>
    <row r="1879" spans="1:13" hidden="1" x14ac:dyDescent="0.3">
      <c r="A1879" s="16">
        <v>42909</v>
      </c>
      <c r="B1879" t="s">
        <v>30</v>
      </c>
      <c r="C1879" t="s">
        <v>177</v>
      </c>
      <c r="D1879" t="s">
        <v>131</v>
      </c>
      <c r="E1879" t="s">
        <v>178</v>
      </c>
      <c r="F1879" s="5">
        <v>5162402</v>
      </c>
      <c r="G1879" t="str">
        <f>VLOOKUP(F1879,'группы товаров'!$A$1:$C$88,2,0)</f>
        <v>Лимонно-апельсиновый</v>
      </c>
      <c r="H1879" t="str">
        <f>VLOOKUP(Таблица1[[#This Row],[Код товара]],Группа_Товаров,3,0)</f>
        <v>Отливная</v>
      </c>
      <c r="I1879" t="s">
        <v>8</v>
      </c>
      <c r="J1879">
        <v>3.2</v>
      </c>
      <c r="K1879" s="6">
        <v>256.55600000000004</v>
      </c>
      <c r="L1879" s="6">
        <v>322</v>
      </c>
      <c r="M1879" s="23">
        <f>Таблица1[[#This Row],[Сумма в ценах продажи]]-Таблица1[[#This Row],[Сумма в ценах закупки]]</f>
        <v>65.44399999999996</v>
      </c>
    </row>
    <row r="1880" spans="1:13" hidden="1" x14ac:dyDescent="0.3">
      <c r="A1880" s="16">
        <v>42909</v>
      </c>
      <c r="B1880" t="s">
        <v>7</v>
      </c>
      <c r="C1880" t="s">
        <v>203</v>
      </c>
      <c r="D1880" t="s">
        <v>134</v>
      </c>
      <c r="E1880" t="s">
        <v>204</v>
      </c>
      <c r="F1880" s="7">
        <v>580000</v>
      </c>
      <c r="G1880" t="str">
        <f>VLOOKUP(F1880,'группы товаров'!$A$1:$C$88,2,0)</f>
        <v>Вишня</v>
      </c>
      <c r="H1880" t="str">
        <f>VLOOKUP(Таблица1[[#This Row],[Код товара]],Группа_Товаров,3,0)</f>
        <v>Желейные</v>
      </c>
      <c r="I1880" t="s">
        <v>8</v>
      </c>
      <c r="J1880">
        <v>6</v>
      </c>
      <c r="K1880" s="6">
        <v>492.2328</v>
      </c>
      <c r="L1880" s="6">
        <v>559.91999999999996</v>
      </c>
      <c r="M1880" s="23">
        <f>Таблица1[[#This Row],[Сумма в ценах продажи]]-Таблица1[[#This Row],[Сумма в ценах закупки]]</f>
        <v>67.687199999999962</v>
      </c>
    </row>
    <row r="1881" spans="1:13" hidden="1" x14ac:dyDescent="0.3">
      <c r="A1881" s="16">
        <v>42909</v>
      </c>
      <c r="B1881" t="s">
        <v>9</v>
      </c>
      <c r="C1881" t="s">
        <v>210</v>
      </c>
      <c r="D1881" t="s">
        <v>156</v>
      </c>
      <c r="E1881" t="s">
        <v>211</v>
      </c>
      <c r="F1881" s="7">
        <v>1005244600</v>
      </c>
      <c r="G1881" t="str">
        <f>VLOOKUP(F1881,'группы товаров'!$A$1:$C$88,2,0)</f>
        <v>Кремовые</v>
      </c>
      <c r="H1881" t="str">
        <f>VLOOKUP(Таблица1[[#This Row],[Код товара]],Группа_Товаров,3,0)</f>
        <v>Кремовые</v>
      </c>
      <c r="I1881" t="s">
        <v>8</v>
      </c>
      <c r="J1881">
        <v>3.5</v>
      </c>
      <c r="K1881" s="6">
        <v>301.27019999999999</v>
      </c>
      <c r="L1881" s="6">
        <v>372.12</v>
      </c>
      <c r="M1881" s="23">
        <f>Таблица1[[#This Row],[Сумма в ценах продажи]]-Таблица1[[#This Row],[Сумма в ценах закупки]]</f>
        <v>70.849800000000016</v>
      </c>
    </row>
    <row r="1882" spans="1:13" hidden="1" x14ac:dyDescent="0.3">
      <c r="A1882" s="16">
        <v>42909</v>
      </c>
      <c r="B1882" t="s">
        <v>7</v>
      </c>
      <c r="C1882" t="s">
        <v>260</v>
      </c>
      <c r="D1882" t="s">
        <v>134</v>
      </c>
      <c r="E1882" t="s">
        <v>261</v>
      </c>
      <c r="F1882" s="5">
        <v>580000</v>
      </c>
      <c r="G1882" t="str">
        <f>VLOOKUP(F1882,'группы товаров'!$A$1:$C$88,2,0)</f>
        <v>Вишня</v>
      </c>
      <c r="H1882" t="str">
        <f>VLOOKUP(Таблица1[[#This Row],[Код товара]],Группа_Товаров,3,0)</f>
        <v>Желейные</v>
      </c>
      <c r="I1882" t="s">
        <v>8</v>
      </c>
      <c r="J1882">
        <v>8</v>
      </c>
      <c r="K1882" s="6">
        <v>595.30560000000003</v>
      </c>
      <c r="L1882" s="6">
        <v>673.84</v>
      </c>
      <c r="M1882" s="23">
        <f>Таблица1[[#This Row],[Сумма в ценах продажи]]-Таблица1[[#This Row],[Сумма в ценах закупки]]</f>
        <v>78.534400000000005</v>
      </c>
    </row>
    <row r="1883" spans="1:13" hidden="1" x14ac:dyDescent="0.3">
      <c r="A1883" s="16">
        <v>42909</v>
      </c>
      <c r="B1883" t="s">
        <v>30</v>
      </c>
      <c r="C1883" t="s">
        <v>212</v>
      </c>
      <c r="D1883" t="s">
        <v>156</v>
      </c>
      <c r="E1883" t="s">
        <v>213</v>
      </c>
      <c r="F1883" s="8">
        <v>210000</v>
      </c>
      <c r="G1883" t="str">
        <f>VLOOKUP(F1883,'группы товаров'!$A$1:$C$88,2,0)</f>
        <v>Сливки-апельсин</v>
      </c>
      <c r="H1883" t="str">
        <f>VLOOKUP(Таблица1[[#This Row],[Код товара]],Группа_Товаров,3,0)</f>
        <v>Отливная</v>
      </c>
      <c r="I1883" t="s">
        <v>8</v>
      </c>
      <c r="J1883">
        <v>2.56</v>
      </c>
      <c r="K1883" s="6">
        <v>259.11360000000002</v>
      </c>
      <c r="L1883" s="6">
        <v>338.56</v>
      </c>
      <c r="M1883" s="23">
        <f>Таблица1[[#This Row],[Сумма в ценах продажи]]-Таблица1[[#This Row],[Сумма в ценах закупки]]</f>
        <v>79.446399999999983</v>
      </c>
    </row>
    <row r="1884" spans="1:13" hidden="1" x14ac:dyDescent="0.3">
      <c r="A1884" s="16">
        <v>42909</v>
      </c>
      <c r="B1884" t="s">
        <v>7</v>
      </c>
      <c r="C1884" t="s">
        <v>226</v>
      </c>
      <c r="D1884" t="s">
        <v>134</v>
      </c>
      <c r="E1884" t="s">
        <v>227</v>
      </c>
      <c r="F1884" s="7">
        <v>15000</v>
      </c>
      <c r="G1884" t="str">
        <f>VLOOKUP(F1884,'группы товаров'!$A$1:$C$88,2,0)</f>
        <v>Цитрусовый коктейль</v>
      </c>
      <c r="H1884" t="str">
        <f>VLOOKUP(Таблица1[[#This Row],[Код товара]],Группа_Товаров,3,0)</f>
        <v>Отливная</v>
      </c>
      <c r="I1884" t="s">
        <v>8</v>
      </c>
      <c r="J1884">
        <v>7</v>
      </c>
      <c r="K1884" s="6">
        <v>642.23120000000006</v>
      </c>
      <c r="L1884" s="6">
        <v>730.45</v>
      </c>
      <c r="M1884" s="23">
        <f>Таблица1[[#This Row],[Сумма в ценах продажи]]-Таблица1[[#This Row],[Сумма в ценах закупки]]</f>
        <v>88.218799999999987</v>
      </c>
    </row>
    <row r="1885" spans="1:13" hidden="1" x14ac:dyDescent="0.3">
      <c r="A1885" s="16">
        <v>42909</v>
      </c>
      <c r="B1885" t="s">
        <v>7</v>
      </c>
      <c r="C1885" t="s">
        <v>171</v>
      </c>
      <c r="D1885" t="s">
        <v>131</v>
      </c>
      <c r="E1885" t="s">
        <v>172</v>
      </c>
      <c r="F1885" s="8">
        <v>210200</v>
      </c>
      <c r="G1885" t="str">
        <f>VLOOKUP(F1885,'группы товаров'!$A$1:$C$88,2,0)</f>
        <v>Сливки-клубника</v>
      </c>
      <c r="H1885" t="str">
        <f>VLOOKUP(Таблица1[[#This Row],[Код товара]],Группа_Товаров,3,0)</f>
        <v>Отливная</v>
      </c>
      <c r="I1885" t="s">
        <v>8</v>
      </c>
      <c r="J1885">
        <v>2.2999999999999998</v>
      </c>
      <c r="K1885" s="6">
        <v>658.154</v>
      </c>
      <c r="L1885" s="6">
        <v>748.7</v>
      </c>
      <c r="M1885" s="23">
        <f>Таблица1[[#This Row],[Сумма в ценах продажи]]-Таблица1[[#This Row],[Сумма в ценах закупки]]</f>
        <v>90.546000000000049</v>
      </c>
    </row>
    <row r="1886" spans="1:13" hidden="1" x14ac:dyDescent="0.3">
      <c r="A1886" s="16">
        <v>42909</v>
      </c>
      <c r="B1886" t="s">
        <v>9</v>
      </c>
      <c r="C1886" t="s">
        <v>222</v>
      </c>
      <c r="D1886" t="s">
        <v>134</v>
      </c>
      <c r="E1886" t="s">
        <v>223</v>
      </c>
      <c r="F1886" s="7">
        <v>252005</v>
      </c>
      <c r="G1886" t="str">
        <f>VLOOKUP(F1886,'группы товаров'!$A$1:$C$88,2,0)</f>
        <v>Кленовая</v>
      </c>
      <c r="H1886" t="str">
        <f>VLOOKUP(Таблица1[[#This Row],[Код товара]],Группа_Товаров,3,0)</f>
        <v>Леденцовая</v>
      </c>
      <c r="I1886" t="s">
        <v>8</v>
      </c>
      <c r="J1886">
        <v>1.8</v>
      </c>
      <c r="K1886" s="6">
        <v>181.14960000000002</v>
      </c>
      <c r="L1886" s="6">
        <v>274.8</v>
      </c>
      <c r="M1886" s="23">
        <f>Таблица1[[#This Row],[Сумма в ценах продажи]]-Таблица1[[#This Row],[Сумма в ценах закупки]]</f>
        <v>93.650399999999991</v>
      </c>
    </row>
    <row r="1887" spans="1:13" hidden="1" x14ac:dyDescent="0.3">
      <c r="A1887" s="16">
        <v>42909</v>
      </c>
      <c r="B1887" t="s">
        <v>7</v>
      </c>
      <c r="C1887" t="s">
        <v>140</v>
      </c>
      <c r="D1887" t="s">
        <v>134</v>
      </c>
      <c r="E1887" t="s">
        <v>141</v>
      </c>
      <c r="F1887" s="5">
        <v>1005360000</v>
      </c>
      <c r="G1887" t="str">
        <f>VLOOKUP(F1887,'группы товаров'!$A$1:$C$88,2,0)</f>
        <v>Вишня в шоколаде</v>
      </c>
      <c r="H1887" t="str">
        <f>VLOOKUP(Таблица1[[#This Row],[Код товара]],Группа_Товаров,3,0)</f>
        <v>Кремовые</v>
      </c>
      <c r="I1887" t="s">
        <v>8</v>
      </c>
      <c r="J1887">
        <v>2.5</v>
      </c>
      <c r="K1887" s="6">
        <v>526.69200000000001</v>
      </c>
      <c r="L1887" s="6">
        <v>650.95000000000005</v>
      </c>
      <c r="M1887" s="23">
        <f>Таблица1[[#This Row],[Сумма в ценах продажи]]-Таблица1[[#This Row],[Сумма в ценах закупки]]</f>
        <v>124.25800000000004</v>
      </c>
    </row>
    <row r="1888" spans="1:13" hidden="1" x14ac:dyDescent="0.3">
      <c r="A1888" s="16">
        <v>42909</v>
      </c>
      <c r="B1888" t="s">
        <v>7</v>
      </c>
      <c r="C1888" t="s">
        <v>195</v>
      </c>
      <c r="D1888" t="s">
        <v>131</v>
      </c>
      <c r="E1888" t="s">
        <v>196</v>
      </c>
      <c r="F1888" s="7">
        <v>30000</v>
      </c>
      <c r="G1888" t="str">
        <f>VLOOKUP(F1888,'группы товаров'!$A$1:$C$88,2,0)</f>
        <v>Цитрусовая карамель</v>
      </c>
      <c r="H1888" t="str">
        <f>VLOOKUP(Таблица1[[#This Row],[Код товара]],Группа_Товаров,3,0)</f>
        <v>Леденцовая</v>
      </c>
      <c r="I1888" t="s">
        <v>8</v>
      </c>
      <c r="J1888">
        <v>3</v>
      </c>
      <c r="K1888" s="6">
        <v>588.29129999999998</v>
      </c>
      <c r="L1888" s="6">
        <v>718.8</v>
      </c>
      <c r="M1888" s="23">
        <f>Таблица1[[#This Row],[Сумма в ценах продажи]]-Таблица1[[#This Row],[Сумма в ценах закупки]]</f>
        <v>130.50869999999998</v>
      </c>
    </row>
    <row r="1889" spans="1:13" hidden="1" x14ac:dyDescent="0.3">
      <c r="A1889" s="16">
        <v>42909</v>
      </c>
      <c r="B1889" t="s">
        <v>7</v>
      </c>
      <c r="C1889" t="s">
        <v>195</v>
      </c>
      <c r="D1889" t="s">
        <v>131</v>
      </c>
      <c r="E1889" t="s">
        <v>196</v>
      </c>
      <c r="F1889" s="7">
        <v>270300</v>
      </c>
      <c r="G1889" t="str">
        <f>VLOOKUP(F1889,'группы товаров'!$A$1:$C$88,2,0)</f>
        <v xml:space="preserve">Шипучка лимонад </v>
      </c>
      <c r="H1889" t="str">
        <f>VLOOKUP(Таблица1[[#This Row],[Код товара]],Группа_Товаров,3,0)</f>
        <v>Леденцовая</v>
      </c>
      <c r="I1889" t="s">
        <v>8</v>
      </c>
      <c r="J1889">
        <v>15</v>
      </c>
      <c r="K1889" s="6">
        <v>1187.7</v>
      </c>
      <c r="L1889" s="6">
        <v>1326</v>
      </c>
      <c r="M1889" s="23">
        <f>Таблица1[[#This Row],[Сумма в ценах продажи]]-Таблица1[[#This Row],[Сумма в ценах закупки]]</f>
        <v>138.29999999999995</v>
      </c>
    </row>
    <row r="1890" spans="1:13" hidden="1" x14ac:dyDescent="0.3">
      <c r="A1890" s="16">
        <v>42909</v>
      </c>
      <c r="B1890" t="s">
        <v>7</v>
      </c>
      <c r="C1890" t="s">
        <v>138</v>
      </c>
      <c r="D1890" t="s">
        <v>134</v>
      </c>
      <c r="E1890" t="s">
        <v>139</v>
      </c>
      <c r="F1890" s="7">
        <v>1005212300</v>
      </c>
      <c r="G1890" t="str">
        <f>VLOOKUP(F1890,'группы товаров'!$A$1:$C$88,2,0)</f>
        <v>Василиса</v>
      </c>
      <c r="H1890" t="str">
        <f>VLOOKUP(Таблица1[[#This Row],[Код товара]],Группа_Товаров,3,0)</f>
        <v>Вафельные</v>
      </c>
      <c r="I1890" t="s">
        <v>8</v>
      </c>
      <c r="J1890">
        <v>3.13</v>
      </c>
      <c r="K1890" s="6">
        <v>1030.1960000000001</v>
      </c>
      <c r="L1890" s="6">
        <v>1171.8</v>
      </c>
      <c r="M1890" s="23">
        <f>Таблица1[[#This Row],[Сумма в ценах продажи]]-Таблица1[[#This Row],[Сумма в ценах закупки]]</f>
        <v>141.60399999999981</v>
      </c>
    </row>
    <row r="1891" spans="1:13" hidden="1" x14ac:dyDescent="0.3">
      <c r="A1891" s="16">
        <v>42909</v>
      </c>
      <c r="B1891" t="s">
        <v>7</v>
      </c>
      <c r="C1891" t="s">
        <v>171</v>
      </c>
      <c r="D1891" t="s">
        <v>131</v>
      </c>
      <c r="E1891" t="s">
        <v>172</v>
      </c>
      <c r="F1891" s="7">
        <v>270400</v>
      </c>
      <c r="G1891" t="str">
        <f>VLOOKUP(F1891,'группы товаров'!$A$1:$C$88,2,0)</f>
        <v>Шипучка лимон</v>
      </c>
      <c r="H1891" t="str">
        <f>VLOOKUP(Таблица1[[#This Row],[Код товара]],Группа_Товаров,3,0)</f>
        <v>Леденцовая</v>
      </c>
      <c r="I1891" t="s">
        <v>8</v>
      </c>
      <c r="J1891">
        <v>15</v>
      </c>
      <c r="K1891" s="6">
        <v>1166.8735000000001</v>
      </c>
      <c r="L1891" s="6">
        <v>1309.5</v>
      </c>
      <c r="M1891" s="23">
        <f>Таблица1[[#This Row],[Сумма в ценах продажи]]-Таблица1[[#This Row],[Сумма в ценах закупки]]</f>
        <v>142.62649999999985</v>
      </c>
    </row>
    <row r="1892" spans="1:13" hidden="1" x14ac:dyDescent="0.3">
      <c r="A1892" s="16">
        <v>42909</v>
      </c>
      <c r="B1892" t="s">
        <v>21</v>
      </c>
      <c r="C1892" t="s">
        <v>472</v>
      </c>
      <c r="D1892" t="s">
        <v>147</v>
      </c>
      <c r="E1892" t="s">
        <v>473</v>
      </c>
      <c r="F1892" s="5">
        <v>1005030501</v>
      </c>
      <c r="G1892" t="str">
        <f>VLOOKUP(F1892,'группы товаров'!$A$1:$C$88,2,0)</f>
        <v>Орешек</v>
      </c>
      <c r="H1892" t="str">
        <f>VLOOKUP(Таблица1[[#This Row],[Код товара]],Группа_Товаров,3,0)</f>
        <v>Глазированные</v>
      </c>
      <c r="I1892" t="s">
        <v>8</v>
      </c>
      <c r="J1892">
        <v>11.2</v>
      </c>
      <c r="K1892" s="6">
        <v>1121.68</v>
      </c>
      <c r="L1892" s="6">
        <v>1271.2</v>
      </c>
      <c r="M1892" s="23">
        <f>Таблица1[[#This Row],[Сумма в ценах продажи]]-Таблица1[[#This Row],[Сумма в ценах закупки]]</f>
        <v>149.51999999999998</v>
      </c>
    </row>
    <row r="1893" spans="1:13" hidden="1" x14ac:dyDescent="0.3">
      <c r="A1893" s="16">
        <v>42909</v>
      </c>
      <c r="B1893" t="s">
        <v>7</v>
      </c>
      <c r="C1893" t="s">
        <v>171</v>
      </c>
      <c r="D1893" t="s">
        <v>131</v>
      </c>
      <c r="E1893" t="s">
        <v>172</v>
      </c>
      <c r="F1893" s="7">
        <v>15000</v>
      </c>
      <c r="G1893" t="str">
        <f>VLOOKUP(F1893,'группы товаров'!$A$1:$C$88,2,0)</f>
        <v>Цитрусовый коктейль</v>
      </c>
      <c r="H1893" t="str">
        <f>VLOOKUP(Таблица1[[#This Row],[Код товара]],Группа_Товаров,3,0)</f>
        <v>Отливная</v>
      </c>
      <c r="I1893" t="s">
        <v>8</v>
      </c>
      <c r="J1893">
        <v>3.6</v>
      </c>
      <c r="K1893" s="6">
        <v>362.29920000000004</v>
      </c>
      <c r="L1893" s="6">
        <v>549.6</v>
      </c>
      <c r="M1893" s="23">
        <f>Таблица1[[#This Row],[Сумма в ценах продажи]]-Таблица1[[#This Row],[Сумма в ценах закупки]]</f>
        <v>187.30079999999998</v>
      </c>
    </row>
    <row r="1894" spans="1:13" hidden="1" x14ac:dyDescent="0.3">
      <c r="A1894" s="16">
        <v>42909</v>
      </c>
      <c r="B1894" t="s">
        <v>7</v>
      </c>
      <c r="C1894" t="s">
        <v>193</v>
      </c>
      <c r="D1894" t="s">
        <v>134</v>
      </c>
      <c r="E1894" t="s">
        <v>194</v>
      </c>
      <c r="F1894" s="7">
        <v>1005212101</v>
      </c>
      <c r="G1894" t="str">
        <f>VLOOKUP(F1894,'группы товаров'!$A$1:$C$88,2,0)</f>
        <v>Зеленый петушок</v>
      </c>
      <c r="H1894" t="str">
        <f>VLOOKUP(Таблица1[[#This Row],[Код товара]],Группа_Товаров,3,0)</f>
        <v>Вафельные</v>
      </c>
      <c r="I1894" t="s">
        <v>8</v>
      </c>
      <c r="J1894">
        <v>10</v>
      </c>
      <c r="K1894" s="6">
        <v>1364.3690000000001</v>
      </c>
      <c r="L1894" s="6">
        <v>1605.7</v>
      </c>
      <c r="M1894" s="23">
        <f>Таблица1[[#This Row],[Сумма в ценах продажи]]-Таблица1[[#This Row],[Сумма в ценах закупки]]</f>
        <v>241.3309999999999</v>
      </c>
    </row>
    <row r="1895" spans="1:13" hidden="1" x14ac:dyDescent="0.3">
      <c r="A1895" s="16">
        <v>42909</v>
      </c>
      <c r="B1895" t="s">
        <v>9</v>
      </c>
      <c r="C1895" t="s">
        <v>280</v>
      </c>
      <c r="D1895" t="s">
        <v>134</v>
      </c>
      <c r="E1895" t="s">
        <v>281</v>
      </c>
      <c r="F1895" s="7">
        <v>1005400001</v>
      </c>
      <c r="G1895" t="str">
        <f>VLOOKUP(F1895,'группы товаров'!$A$1:$C$88,2,0)</f>
        <v>Лесной орех</v>
      </c>
      <c r="H1895" t="str">
        <f>VLOOKUP(Таблица1[[#This Row],[Код товара]],Группа_Товаров,3,0)</f>
        <v>Кремовые</v>
      </c>
      <c r="I1895" t="s">
        <v>8</v>
      </c>
      <c r="J1895">
        <v>20</v>
      </c>
      <c r="K1895" s="6">
        <v>2747.3556000000003</v>
      </c>
      <c r="L1895" s="6">
        <v>3211.4</v>
      </c>
      <c r="M1895" s="23">
        <f>Таблица1[[#This Row],[Сумма в ценах продажи]]-Таблица1[[#This Row],[Сумма в ценах закупки]]</f>
        <v>464.04439999999977</v>
      </c>
    </row>
    <row r="1896" spans="1:13" hidden="1" x14ac:dyDescent="0.3">
      <c r="A1896" s="16">
        <v>42909</v>
      </c>
      <c r="B1896" t="s">
        <v>21</v>
      </c>
      <c r="C1896" t="s">
        <v>365</v>
      </c>
      <c r="D1896" t="s">
        <v>208</v>
      </c>
      <c r="E1896" t="s">
        <v>366</v>
      </c>
      <c r="F1896" s="7">
        <v>5221000</v>
      </c>
      <c r="G1896" t="str">
        <f>VLOOKUP(F1896,'группы товаров'!$A$1:$C$88,2,0)</f>
        <v>Сливочно-творожный</v>
      </c>
      <c r="H1896" t="str">
        <f>VLOOKUP(Таблица1[[#This Row],[Код товара]],Группа_Товаров,3,0)</f>
        <v>Отливная</v>
      </c>
      <c r="I1896" t="s">
        <v>8</v>
      </c>
      <c r="J1896">
        <v>20</v>
      </c>
      <c r="K1896" s="6">
        <v>1441.7845</v>
      </c>
      <c r="L1896" s="6">
        <v>2179.75</v>
      </c>
      <c r="M1896" s="23">
        <f>Таблица1[[#This Row],[Сумма в ценах продажи]]-Таблица1[[#This Row],[Сумма в ценах закупки]]</f>
        <v>737.96550000000002</v>
      </c>
    </row>
    <row r="1897" spans="1:13" hidden="1" x14ac:dyDescent="0.3">
      <c r="A1897" s="16">
        <v>42908</v>
      </c>
      <c r="B1897" t="s">
        <v>21</v>
      </c>
      <c r="C1897" t="s">
        <v>167</v>
      </c>
      <c r="D1897" t="s">
        <v>134</v>
      </c>
      <c r="E1897" t="s">
        <v>168</v>
      </c>
      <c r="F1897" s="5">
        <v>1005050000</v>
      </c>
      <c r="G1897" t="str">
        <f>VLOOKUP(F1897,'группы товаров'!$A$1:$C$88,2,0)</f>
        <v>Золотой орех</v>
      </c>
      <c r="H1897" t="str">
        <f>VLOOKUP(Таблица1[[#This Row],[Код товара]],Группа_Товаров,3,0)</f>
        <v>Помадка</v>
      </c>
      <c r="I1897" t="s">
        <v>8</v>
      </c>
      <c r="J1897">
        <v>3.5</v>
      </c>
      <c r="K1897" s="6">
        <v>395.31060000000002</v>
      </c>
      <c r="L1897" s="6">
        <v>397.25</v>
      </c>
      <c r="M1897" s="23">
        <f>Таблица1[[#This Row],[Сумма в ценах продажи]]-Таблица1[[#This Row],[Сумма в ценах закупки]]</f>
        <v>1.9393999999999778</v>
      </c>
    </row>
    <row r="1898" spans="1:13" hidden="1" x14ac:dyDescent="0.3">
      <c r="A1898" s="16">
        <v>42908</v>
      </c>
      <c r="B1898" t="s">
        <v>21</v>
      </c>
      <c r="C1898" t="s">
        <v>244</v>
      </c>
      <c r="D1898" t="s">
        <v>134</v>
      </c>
      <c r="E1898" t="s">
        <v>245</v>
      </c>
      <c r="F1898" s="5">
        <v>1005050300</v>
      </c>
      <c r="G1898" t="str">
        <f>VLOOKUP(F1898,'группы товаров'!$A$1:$C$88,2,0)</f>
        <v>Золотой шар</v>
      </c>
      <c r="H1898" t="str">
        <f>VLOOKUP(Таблица1[[#This Row],[Код товара]],Группа_Товаров,3,0)</f>
        <v>Помадка</v>
      </c>
      <c r="I1898" t="s">
        <v>8</v>
      </c>
      <c r="J1898">
        <v>7</v>
      </c>
      <c r="K1898" s="6">
        <v>789.26960000000008</v>
      </c>
      <c r="L1898" s="6">
        <v>794.5</v>
      </c>
      <c r="M1898" s="23">
        <f>Таблица1[[#This Row],[Сумма в ценах продажи]]-Таблица1[[#This Row],[Сумма в ценах закупки]]</f>
        <v>5.2303999999999178</v>
      </c>
    </row>
    <row r="1899" spans="1:13" hidden="1" x14ac:dyDescent="0.3">
      <c r="A1899" s="16">
        <v>42908</v>
      </c>
      <c r="B1899" t="s">
        <v>9</v>
      </c>
      <c r="C1899" t="s">
        <v>175</v>
      </c>
      <c r="D1899" t="s">
        <v>134</v>
      </c>
      <c r="E1899" t="s">
        <v>176</v>
      </c>
      <c r="F1899" s="7">
        <v>1005244000</v>
      </c>
      <c r="G1899" t="str">
        <f>VLOOKUP(F1899,'группы товаров'!$A$1:$C$88,2,0)</f>
        <v>Кофейные</v>
      </c>
      <c r="H1899" t="str">
        <f>VLOOKUP(Таблица1[[#This Row],[Код товара]],Группа_Товаров,3,0)</f>
        <v>Кремовые</v>
      </c>
      <c r="I1899" t="s">
        <v>8</v>
      </c>
      <c r="J1899">
        <v>2.52</v>
      </c>
      <c r="K1899" s="6">
        <v>206.64</v>
      </c>
      <c r="L1899" s="6">
        <v>234.78</v>
      </c>
      <c r="M1899" s="23">
        <f>Таблица1[[#This Row],[Сумма в ценах продажи]]-Таблица1[[#This Row],[Сумма в ценах закупки]]</f>
        <v>28.140000000000015</v>
      </c>
    </row>
    <row r="1900" spans="1:13" hidden="1" x14ac:dyDescent="0.3">
      <c r="A1900" s="16">
        <v>42908</v>
      </c>
      <c r="B1900" t="s">
        <v>7</v>
      </c>
      <c r="C1900" t="s">
        <v>191</v>
      </c>
      <c r="D1900" t="s">
        <v>156</v>
      </c>
      <c r="E1900" t="s">
        <v>192</v>
      </c>
      <c r="F1900" s="7">
        <v>1005051600</v>
      </c>
      <c r="G1900" t="str">
        <f>VLOOKUP(F1900,'группы товаров'!$A$1:$C$88,2,0)</f>
        <v xml:space="preserve">Тарантелла </v>
      </c>
      <c r="H1900" t="str">
        <f>VLOOKUP(Таблица1[[#This Row],[Код товара]],Группа_Товаров,3,0)</f>
        <v>Помадка</v>
      </c>
      <c r="I1900" t="s">
        <v>8</v>
      </c>
      <c r="J1900">
        <v>5.7</v>
      </c>
      <c r="K1900" s="6">
        <v>255.64500000000001</v>
      </c>
      <c r="L1900" s="6">
        <v>285.28500000000003</v>
      </c>
      <c r="M1900" s="23">
        <f>Таблица1[[#This Row],[Сумма в ценах продажи]]-Таблица1[[#This Row],[Сумма в ценах закупки]]</f>
        <v>29.640000000000015</v>
      </c>
    </row>
    <row r="1901" spans="1:13" hidden="1" x14ac:dyDescent="0.3">
      <c r="A1901" s="16">
        <v>42908</v>
      </c>
      <c r="B1901" t="s">
        <v>7</v>
      </c>
      <c r="C1901" t="s">
        <v>236</v>
      </c>
      <c r="D1901" t="s">
        <v>147</v>
      </c>
      <c r="E1901" t="s">
        <v>237</v>
      </c>
      <c r="F1901" s="7">
        <v>260000</v>
      </c>
      <c r="G1901" t="str">
        <f>VLOOKUP(F1901,'группы товаров'!$A$1:$C$88,2,0)</f>
        <v xml:space="preserve">Банан-клубника </v>
      </c>
      <c r="H1901" t="str">
        <f>VLOOKUP(Таблица1[[#This Row],[Код товара]],Группа_Товаров,3,0)</f>
        <v>Отливная</v>
      </c>
      <c r="I1901" t="s">
        <v>8</v>
      </c>
      <c r="J1901">
        <v>1.65</v>
      </c>
      <c r="K1901" s="6">
        <v>272.68889999999999</v>
      </c>
      <c r="L1901" s="6">
        <v>310.31</v>
      </c>
      <c r="M1901" s="23">
        <f>Таблица1[[#This Row],[Сумма в ценах продажи]]-Таблица1[[#This Row],[Сумма в ценах закупки]]</f>
        <v>37.621100000000013</v>
      </c>
    </row>
    <row r="1902" spans="1:13" hidden="1" x14ac:dyDescent="0.3">
      <c r="A1902" s="16">
        <v>42908</v>
      </c>
      <c r="B1902" t="s">
        <v>9</v>
      </c>
      <c r="C1902" t="s">
        <v>155</v>
      </c>
      <c r="D1902" t="s">
        <v>156</v>
      </c>
      <c r="E1902" t="s">
        <v>157</v>
      </c>
      <c r="F1902" s="7">
        <v>1005040700</v>
      </c>
      <c r="G1902" t="str">
        <f>VLOOKUP(F1902,'группы товаров'!$A$1:$C$88,2,0)</f>
        <v>Буревестник</v>
      </c>
      <c r="H1902" t="str">
        <f>VLOOKUP(Таблица1[[#This Row],[Код товара]],Группа_Товаров,3,0)</f>
        <v>Глазированные</v>
      </c>
      <c r="I1902" t="s">
        <v>8</v>
      </c>
      <c r="J1902">
        <v>1.65</v>
      </c>
      <c r="K1902" s="6">
        <v>272.51949999999999</v>
      </c>
      <c r="L1902" s="6">
        <v>310.31</v>
      </c>
      <c r="M1902" s="23">
        <f>Таблица1[[#This Row],[Сумма в ценах продажи]]-Таблица1[[#This Row],[Сумма в ценах закупки]]</f>
        <v>37.790500000000009</v>
      </c>
    </row>
    <row r="1903" spans="1:13" hidden="1" x14ac:dyDescent="0.3">
      <c r="A1903" s="16">
        <v>42908</v>
      </c>
      <c r="B1903" t="s">
        <v>7</v>
      </c>
      <c r="C1903" t="s">
        <v>282</v>
      </c>
      <c r="D1903" t="s">
        <v>134</v>
      </c>
      <c r="E1903" t="s">
        <v>283</v>
      </c>
      <c r="F1903" s="7">
        <v>30000</v>
      </c>
      <c r="G1903" t="str">
        <f>VLOOKUP(F1903,'группы товаров'!$A$1:$C$88,2,0)</f>
        <v>Цитрусовая карамель</v>
      </c>
      <c r="H1903" t="str">
        <f>VLOOKUP(Таблица1[[#This Row],[Код товара]],Группа_Товаров,3,0)</f>
        <v>Леденцовая</v>
      </c>
      <c r="I1903" t="s">
        <v>8</v>
      </c>
      <c r="J1903">
        <v>4</v>
      </c>
      <c r="K1903" s="6">
        <v>351.178</v>
      </c>
      <c r="L1903" s="6">
        <v>394</v>
      </c>
      <c r="M1903" s="23">
        <f>Таблица1[[#This Row],[Сумма в ценах продажи]]-Таблица1[[#This Row],[Сумма в ценах закупки]]</f>
        <v>42.822000000000003</v>
      </c>
    </row>
    <row r="1904" spans="1:13" hidden="1" x14ac:dyDescent="0.3">
      <c r="A1904" s="16">
        <v>42908</v>
      </c>
      <c r="B1904" t="s">
        <v>7</v>
      </c>
      <c r="C1904" t="s">
        <v>256</v>
      </c>
      <c r="D1904" t="s">
        <v>134</v>
      </c>
      <c r="E1904" t="s">
        <v>257</v>
      </c>
      <c r="F1904" s="5">
        <v>252005</v>
      </c>
      <c r="G1904" t="str">
        <f>VLOOKUP(F1904,'группы товаров'!$A$1:$C$88,2,0)</f>
        <v>Кленовая</v>
      </c>
      <c r="H1904" t="str">
        <f>VLOOKUP(Таблица1[[#This Row],[Код товара]],Группа_Товаров,3,0)</f>
        <v>Леденцовая</v>
      </c>
      <c r="I1904" t="s">
        <v>8</v>
      </c>
      <c r="J1904">
        <v>8</v>
      </c>
      <c r="K1904" s="6">
        <v>426.98160000000001</v>
      </c>
      <c r="L1904" s="6">
        <v>477.2</v>
      </c>
      <c r="M1904" s="23">
        <f>Таблица1[[#This Row],[Сумма в ценах продажи]]-Таблица1[[#This Row],[Сумма в ценах закупки]]</f>
        <v>50.218399999999974</v>
      </c>
    </row>
    <row r="1905" spans="1:13" hidden="1" x14ac:dyDescent="0.3">
      <c r="A1905" s="16">
        <v>42908</v>
      </c>
      <c r="B1905" t="s">
        <v>9</v>
      </c>
      <c r="C1905" t="s">
        <v>130</v>
      </c>
      <c r="D1905" t="s">
        <v>131</v>
      </c>
      <c r="E1905" t="s">
        <v>132</v>
      </c>
      <c r="F1905" s="7">
        <v>170100</v>
      </c>
      <c r="G1905" t="str">
        <f>VLOOKUP(F1905,'группы товаров'!$A$1:$C$88,2,0)</f>
        <v>Клюковка</v>
      </c>
      <c r="H1905" t="str">
        <f>VLOOKUP(Таблица1[[#This Row],[Код товара]],Группа_Товаров,3,0)</f>
        <v>Желейные</v>
      </c>
      <c r="I1905" t="s">
        <v>8</v>
      </c>
      <c r="J1905">
        <v>2.64</v>
      </c>
      <c r="K1905" s="6">
        <v>400.5564</v>
      </c>
      <c r="L1905" s="6">
        <v>455.64</v>
      </c>
      <c r="M1905" s="23">
        <f>Таблица1[[#This Row],[Сумма в ценах продажи]]-Таблица1[[#This Row],[Сумма в ценах закупки]]</f>
        <v>55.08359999999999</v>
      </c>
    </row>
    <row r="1906" spans="1:13" hidden="1" x14ac:dyDescent="0.3">
      <c r="A1906" s="16">
        <v>42908</v>
      </c>
      <c r="B1906" t="s">
        <v>9</v>
      </c>
      <c r="C1906" t="s">
        <v>212</v>
      </c>
      <c r="D1906" t="s">
        <v>156</v>
      </c>
      <c r="E1906" t="s">
        <v>213</v>
      </c>
      <c r="F1906" s="7">
        <v>5160002</v>
      </c>
      <c r="G1906" t="str">
        <f>VLOOKUP(F1906,'группы товаров'!$A$1:$C$88,2,0)</f>
        <v>Микс</v>
      </c>
      <c r="H1906" t="str">
        <f>VLOOKUP(Таблица1[[#This Row],[Код товара]],Группа_Товаров,3,0)</f>
        <v>Отливная</v>
      </c>
      <c r="I1906" t="s">
        <v>8</v>
      </c>
      <c r="J1906">
        <v>8</v>
      </c>
      <c r="K1906" s="6">
        <v>427.32960000000003</v>
      </c>
      <c r="L1906" s="6">
        <v>484.24</v>
      </c>
      <c r="M1906" s="23">
        <f>Таблица1[[#This Row],[Сумма в ценах продажи]]-Таблица1[[#This Row],[Сумма в ценах закупки]]</f>
        <v>56.910399999999981</v>
      </c>
    </row>
    <row r="1907" spans="1:13" hidden="1" x14ac:dyDescent="0.3">
      <c r="A1907" s="16">
        <v>42908</v>
      </c>
      <c r="B1907" t="s">
        <v>7</v>
      </c>
      <c r="C1907" t="s">
        <v>456</v>
      </c>
      <c r="D1907" t="s">
        <v>147</v>
      </c>
      <c r="E1907" t="s">
        <v>457</v>
      </c>
      <c r="F1907" s="7">
        <v>260000</v>
      </c>
      <c r="G1907" t="str">
        <f>VLOOKUP(F1907,'группы товаров'!$A$1:$C$88,2,0)</f>
        <v xml:space="preserve">Банан-клубника </v>
      </c>
      <c r="H1907" t="str">
        <f>VLOOKUP(Таблица1[[#This Row],[Код товара]],Группа_Товаров,3,0)</f>
        <v>Отливная</v>
      </c>
      <c r="I1907" t="s">
        <v>8</v>
      </c>
      <c r="J1907">
        <v>8.5</v>
      </c>
      <c r="K1907" s="6">
        <v>421.685</v>
      </c>
      <c r="L1907" s="6">
        <v>479.57</v>
      </c>
      <c r="M1907" s="23">
        <f>Таблица1[[#This Row],[Сумма в ценах продажи]]-Таблица1[[#This Row],[Сумма в ценах закупки]]</f>
        <v>57.884999999999991</v>
      </c>
    </row>
    <row r="1908" spans="1:13" hidden="1" x14ac:dyDescent="0.3">
      <c r="A1908" s="16">
        <v>42908</v>
      </c>
      <c r="B1908" t="s">
        <v>7</v>
      </c>
      <c r="C1908" t="s">
        <v>446</v>
      </c>
      <c r="D1908" t="s">
        <v>147</v>
      </c>
      <c r="E1908" t="s">
        <v>447</v>
      </c>
      <c r="F1908" s="7">
        <v>1005040800</v>
      </c>
      <c r="G1908" t="str">
        <f>VLOOKUP(F1908,'группы товаров'!$A$1:$C$88,2,0)</f>
        <v>Бим-Бом</v>
      </c>
      <c r="H1908" t="str">
        <f>VLOOKUP(Таблица1[[#This Row],[Код товара]],Группа_Товаров,3,0)</f>
        <v>Глазированные</v>
      </c>
      <c r="I1908" t="s">
        <v>8</v>
      </c>
      <c r="J1908">
        <v>7.5</v>
      </c>
      <c r="K1908" s="6">
        <v>452.65499999999997</v>
      </c>
      <c r="L1908" s="6">
        <v>515.25</v>
      </c>
      <c r="M1908" s="23">
        <f>Таблица1[[#This Row],[Сумма в ценах продажи]]-Таблица1[[#This Row],[Сумма в ценах закупки]]</f>
        <v>62.595000000000027</v>
      </c>
    </row>
    <row r="1909" spans="1:13" hidden="1" x14ac:dyDescent="0.3">
      <c r="A1909" s="16">
        <v>42908</v>
      </c>
      <c r="B1909" t="s">
        <v>21</v>
      </c>
      <c r="C1909" t="s">
        <v>228</v>
      </c>
      <c r="D1909" t="s">
        <v>134</v>
      </c>
      <c r="E1909" t="s">
        <v>229</v>
      </c>
      <c r="F1909" s="7">
        <v>1005050000</v>
      </c>
      <c r="G1909" t="str">
        <f>VLOOKUP(F1909,'группы товаров'!$A$1:$C$88,2,0)</f>
        <v>Золотой орех</v>
      </c>
      <c r="H1909" t="str">
        <f>VLOOKUP(Таблица1[[#This Row],[Код товара]],Группа_Товаров,3,0)</f>
        <v>Помадка</v>
      </c>
      <c r="I1909" t="s">
        <v>8</v>
      </c>
      <c r="J1909">
        <v>3</v>
      </c>
      <c r="K1909" s="6">
        <v>277.40790000000004</v>
      </c>
      <c r="L1909" s="6">
        <v>340.5</v>
      </c>
      <c r="M1909" s="23">
        <f>Таблица1[[#This Row],[Сумма в ценах продажи]]-Таблица1[[#This Row],[Сумма в ценах закупки]]</f>
        <v>63.092099999999959</v>
      </c>
    </row>
    <row r="1910" spans="1:13" hidden="1" x14ac:dyDescent="0.3">
      <c r="A1910" s="16">
        <v>42908</v>
      </c>
      <c r="B1910" t="s">
        <v>9</v>
      </c>
      <c r="C1910" t="s">
        <v>191</v>
      </c>
      <c r="D1910" t="s">
        <v>156</v>
      </c>
      <c r="E1910" t="s">
        <v>192</v>
      </c>
      <c r="F1910" s="7">
        <v>1005400001</v>
      </c>
      <c r="G1910" t="str">
        <f>VLOOKUP(F1910,'группы товаров'!$A$1:$C$88,2,0)</f>
        <v>Лесной орех</v>
      </c>
      <c r="H1910" t="str">
        <f>VLOOKUP(Таблица1[[#This Row],[Код товара]],Группа_Товаров,3,0)</f>
        <v>Кремовые</v>
      </c>
      <c r="I1910" t="s">
        <v>8</v>
      </c>
      <c r="J1910">
        <v>2.64</v>
      </c>
      <c r="K1910" s="6">
        <v>480.68880000000001</v>
      </c>
      <c r="L1910" s="6">
        <v>546.84</v>
      </c>
      <c r="M1910" s="23">
        <f>Таблица1[[#This Row],[Сумма в ценах продажи]]-Таблица1[[#This Row],[Сумма в ценах закупки]]</f>
        <v>66.151200000000017</v>
      </c>
    </row>
    <row r="1911" spans="1:13" hidden="1" x14ac:dyDescent="0.3">
      <c r="A1911" s="16">
        <v>42908</v>
      </c>
      <c r="B1911" t="s">
        <v>9</v>
      </c>
      <c r="C1911" t="s">
        <v>210</v>
      </c>
      <c r="D1911" t="s">
        <v>156</v>
      </c>
      <c r="E1911" t="s">
        <v>211</v>
      </c>
      <c r="F1911" s="7">
        <v>1005212101</v>
      </c>
      <c r="G1911" t="str">
        <f>VLOOKUP(F1911,'группы товаров'!$A$1:$C$88,2,0)</f>
        <v>Зеленый петушок</v>
      </c>
      <c r="H1911" t="str">
        <f>VLOOKUP(Таблица1[[#This Row],[Код товара]],Группа_Товаров,3,0)</f>
        <v>Вафельные</v>
      </c>
      <c r="I1911" t="s">
        <v>8</v>
      </c>
      <c r="J1911">
        <v>1.96</v>
      </c>
      <c r="K1911" s="6">
        <v>562.798</v>
      </c>
      <c r="L1911" s="6">
        <v>640.1</v>
      </c>
      <c r="M1911" s="23">
        <f>Таблица1[[#This Row],[Сумма в ценах продажи]]-Таблица1[[#This Row],[Сумма в ценах закупки]]</f>
        <v>77.302000000000021</v>
      </c>
    </row>
    <row r="1912" spans="1:13" hidden="1" x14ac:dyDescent="0.3">
      <c r="A1912" s="16">
        <v>42908</v>
      </c>
      <c r="B1912" t="s">
        <v>7</v>
      </c>
      <c r="C1912" t="s">
        <v>149</v>
      </c>
      <c r="D1912" t="s">
        <v>134</v>
      </c>
      <c r="E1912" t="s">
        <v>150</v>
      </c>
      <c r="F1912" s="7">
        <v>251000</v>
      </c>
      <c r="G1912" t="str">
        <f>VLOOKUP(F1912,'группы товаров'!$A$1:$C$88,2,0)</f>
        <v>Стеклышки микс</v>
      </c>
      <c r="H1912" t="str">
        <f>VLOOKUP(Таблица1[[#This Row],[Код товара]],Группа_Товаров,3,0)</f>
        <v>Отливная</v>
      </c>
      <c r="I1912" t="s">
        <v>8</v>
      </c>
      <c r="J1912">
        <v>1.84</v>
      </c>
      <c r="K1912" s="6">
        <v>591.7432</v>
      </c>
      <c r="L1912" s="6">
        <v>669.6</v>
      </c>
      <c r="M1912" s="23">
        <f>Таблица1[[#This Row],[Сумма в ценах продажи]]-Таблица1[[#This Row],[Сумма в ценах закупки]]</f>
        <v>77.856800000000021</v>
      </c>
    </row>
    <row r="1913" spans="1:13" hidden="1" x14ac:dyDescent="0.3">
      <c r="A1913" s="16">
        <v>42908</v>
      </c>
      <c r="B1913" t="s">
        <v>7</v>
      </c>
      <c r="C1913" t="s">
        <v>252</v>
      </c>
      <c r="D1913" t="s">
        <v>134</v>
      </c>
      <c r="E1913" t="s">
        <v>253</v>
      </c>
      <c r="F1913" s="5">
        <v>1005053500</v>
      </c>
      <c r="G1913" t="str">
        <f>VLOOKUP(F1913,'группы товаров'!$A$1:$C$88,2,0)</f>
        <v>Тоффи в помаде</v>
      </c>
      <c r="H1913" t="str">
        <f>VLOOKUP(Таблица1[[#This Row],[Код товара]],Группа_Товаров,3,0)</f>
        <v>Помадка</v>
      </c>
      <c r="I1913" t="s">
        <v>8</v>
      </c>
      <c r="J1913">
        <v>7</v>
      </c>
      <c r="K1913" s="6">
        <v>704.09220000000005</v>
      </c>
      <c r="L1913" s="6">
        <v>782.6</v>
      </c>
      <c r="M1913" s="23">
        <f>Таблица1[[#This Row],[Сумма в ценах продажи]]-Таблица1[[#This Row],[Сумма в ценах закупки]]</f>
        <v>78.507799999999975</v>
      </c>
    </row>
    <row r="1914" spans="1:13" hidden="1" x14ac:dyDescent="0.3">
      <c r="A1914" s="16">
        <v>42908</v>
      </c>
      <c r="B1914" t="s">
        <v>9</v>
      </c>
      <c r="C1914" t="s">
        <v>226</v>
      </c>
      <c r="D1914" t="s">
        <v>134</v>
      </c>
      <c r="E1914" t="s">
        <v>227</v>
      </c>
      <c r="F1914" s="5">
        <v>170000</v>
      </c>
      <c r="G1914" t="str">
        <f>VLOOKUP(F1914,'группы товаров'!$A$1:$C$88,2,0)</f>
        <v>Лайм</v>
      </c>
      <c r="H1914" t="str">
        <f>VLOOKUP(Таблица1[[#This Row],[Код товара]],Группа_Товаров,3,0)</f>
        <v>Желейные</v>
      </c>
      <c r="I1914" t="s">
        <v>8</v>
      </c>
      <c r="J1914">
        <v>5</v>
      </c>
      <c r="K1914" s="6">
        <v>363.88150000000002</v>
      </c>
      <c r="L1914" s="6">
        <v>444.8</v>
      </c>
      <c r="M1914" s="23">
        <f>Таблица1[[#This Row],[Сумма в ценах продажи]]-Таблица1[[#This Row],[Сумма в ценах закупки]]</f>
        <v>80.918499999999995</v>
      </c>
    </row>
    <row r="1915" spans="1:13" hidden="1" x14ac:dyDescent="0.3">
      <c r="A1915" s="16">
        <v>42908</v>
      </c>
      <c r="B1915" t="s">
        <v>9</v>
      </c>
      <c r="C1915" t="s">
        <v>228</v>
      </c>
      <c r="D1915" t="s">
        <v>134</v>
      </c>
      <c r="E1915" t="s">
        <v>229</v>
      </c>
      <c r="F1915" s="7">
        <v>170101</v>
      </c>
      <c r="G1915" t="str">
        <f>VLOOKUP(F1915,'группы товаров'!$A$1:$C$88,2,0)</f>
        <v>Морошковая</v>
      </c>
      <c r="H1915" t="str">
        <f>VLOOKUP(Таблица1[[#This Row],[Код товара]],Группа_Товаров,3,0)</f>
        <v>Желейные</v>
      </c>
      <c r="I1915" t="s">
        <v>8</v>
      </c>
      <c r="J1915">
        <v>2.2999999999999998</v>
      </c>
      <c r="K1915" s="6">
        <v>658.24300000000005</v>
      </c>
      <c r="L1915" s="6">
        <v>748.7</v>
      </c>
      <c r="M1915" s="23">
        <f>Таблица1[[#This Row],[Сумма в ценах продажи]]-Таблица1[[#This Row],[Сумма в ценах закупки]]</f>
        <v>90.456999999999994</v>
      </c>
    </row>
    <row r="1916" spans="1:13" hidden="1" x14ac:dyDescent="0.3">
      <c r="A1916" s="16">
        <v>42908</v>
      </c>
      <c r="B1916" t="s">
        <v>9</v>
      </c>
      <c r="C1916" t="s">
        <v>133</v>
      </c>
      <c r="D1916" t="s">
        <v>134</v>
      </c>
      <c r="E1916" t="s">
        <v>135</v>
      </c>
      <c r="F1916" s="5">
        <v>1005274000</v>
      </c>
      <c r="G1916" t="str">
        <f>VLOOKUP(F1916,'группы товаров'!$A$1:$C$88,2,0)</f>
        <v>Ванильные</v>
      </c>
      <c r="H1916" t="str">
        <f>VLOOKUP(Таблица1[[#This Row],[Код товара]],Группа_Товаров,3,0)</f>
        <v>Кремовые</v>
      </c>
      <c r="I1916" t="s">
        <v>8</v>
      </c>
      <c r="J1916">
        <v>3.5</v>
      </c>
      <c r="K1916" s="6">
        <v>684.38340000000005</v>
      </c>
      <c r="L1916" s="6">
        <v>778.43499999999995</v>
      </c>
      <c r="M1916" s="23">
        <f>Таблица1[[#This Row],[Сумма в ценах продажи]]-Таблица1[[#This Row],[Сумма в ценах закупки]]</f>
        <v>94.051599999999894</v>
      </c>
    </row>
    <row r="1917" spans="1:13" hidden="1" x14ac:dyDescent="0.3">
      <c r="A1917" s="16">
        <v>42908</v>
      </c>
      <c r="B1917" t="s">
        <v>7</v>
      </c>
      <c r="C1917" t="s">
        <v>307</v>
      </c>
      <c r="D1917" t="s">
        <v>147</v>
      </c>
      <c r="E1917" t="s">
        <v>308</v>
      </c>
      <c r="F1917" s="7">
        <v>5281000</v>
      </c>
      <c r="G1917" t="str">
        <f>VLOOKUP(F1917,'группы товаров'!$A$1:$C$88,2,0)</f>
        <v>Барбасовая</v>
      </c>
      <c r="H1917" t="str">
        <f>VLOOKUP(Таблица1[[#This Row],[Код товара]],Группа_Товаров,3,0)</f>
        <v>Отливная</v>
      </c>
      <c r="I1917" t="s">
        <v>8</v>
      </c>
      <c r="J1917">
        <v>6</v>
      </c>
      <c r="K1917" s="6">
        <v>574.60559999999998</v>
      </c>
      <c r="L1917" s="6">
        <v>670.5</v>
      </c>
      <c r="M1917" s="23">
        <f>Таблица1[[#This Row],[Сумма в ценах продажи]]-Таблица1[[#This Row],[Сумма в ценах закупки]]</f>
        <v>95.894400000000019</v>
      </c>
    </row>
    <row r="1918" spans="1:13" hidden="1" x14ac:dyDescent="0.3">
      <c r="A1918" s="16">
        <v>42908</v>
      </c>
      <c r="B1918" t="s">
        <v>7</v>
      </c>
      <c r="C1918" t="s">
        <v>151</v>
      </c>
      <c r="D1918" t="s">
        <v>134</v>
      </c>
      <c r="E1918" t="s">
        <v>152</v>
      </c>
      <c r="F1918" s="7">
        <v>252005</v>
      </c>
      <c r="G1918" t="str">
        <f>VLOOKUP(F1918,'группы товаров'!$A$1:$C$88,2,0)</f>
        <v>Кленовая</v>
      </c>
      <c r="H1918" t="str">
        <f>VLOOKUP(Таблица1[[#This Row],[Код товара]],Группа_Товаров,3,0)</f>
        <v>Леденцовая</v>
      </c>
      <c r="I1918" t="s">
        <v>8</v>
      </c>
      <c r="J1918">
        <v>8</v>
      </c>
      <c r="K1918" s="6">
        <v>377.6696</v>
      </c>
      <c r="L1918" s="6">
        <v>477.2</v>
      </c>
      <c r="M1918" s="23">
        <f>Таблица1[[#This Row],[Сумма в ценах продажи]]-Таблица1[[#This Row],[Сумма в ценах закупки]]</f>
        <v>99.530399999999986</v>
      </c>
    </row>
    <row r="1919" spans="1:13" hidden="1" x14ac:dyDescent="0.3">
      <c r="A1919" s="16">
        <v>42908</v>
      </c>
      <c r="B1919" t="s">
        <v>7</v>
      </c>
      <c r="C1919" t="s">
        <v>179</v>
      </c>
      <c r="D1919" t="s">
        <v>131</v>
      </c>
      <c r="E1919" t="s">
        <v>180</v>
      </c>
      <c r="F1919" s="7">
        <v>220000</v>
      </c>
      <c r="G1919" t="str">
        <f>VLOOKUP(F1919,'группы товаров'!$A$1:$C$88,2,0)</f>
        <v>Сливки-апельсин</v>
      </c>
      <c r="H1919" t="str">
        <f>VLOOKUP(Таблица1[[#This Row],[Код товара]],Группа_Товаров,3,0)</f>
        <v>Отливная</v>
      </c>
      <c r="I1919" t="s">
        <v>8</v>
      </c>
      <c r="J1919">
        <v>3.01</v>
      </c>
      <c r="K1919" s="6">
        <v>747.80510000000004</v>
      </c>
      <c r="L1919" s="6">
        <v>850.64</v>
      </c>
      <c r="M1919" s="23">
        <f>Таблица1[[#This Row],[Сумма в ценах продажи]]-Таблица1[[#This Row],[Сумма в ценах закупки]]</f>
        <v>102.83489999999995</v>
      </c>
    </row>
    <row r="1920" spans="1:13" hidden="1" x14ac:dyDescent="0.3">
      <c r="A1920" s="16">
        <v>42908</v>
      </c>
      <c r="B1920" t="s">
        <v>9</v>
      </c>
      <c r="C1920" t="s">
        <v>142</v>
      </c>
      <c r="D1920" t="s">
        <v>134</v>
      </c>
      <c r="E1920" t="s">
        <v>143</v>
      </c>
      <c r="F1920" s="7">
        <v>1005186100</v>
      </c>
      <c r="G1920" t="str">
        <f>VLOOKUP(F1920,'группы товаров'!$A$1:$C$88,2,0)</f>
        <v xml:space="preserve">Мини  шоколад </v>
      </c>
      <c r="H1920" t="str">
        <f>VLOOKUP(Таблица1[[#This Row],[Код товара]],Группа_Товаров,3,0)</f>
        <v>Вафельные</v>
      </c>
      <c r="I1920" t="s">
        <v>8</v>
      </c>
      <c r="J1920">
        <v>4</v>
      </c>
      <c r="K1920" s="6">
        <v>934.8</v>
      </c>
      <c r="L1920" s="6">
        <v>1063.2</v>
      </c>
      <c r="M1920" s="23">
        <f>Таблица1[[#This Row],[Сумма в ценах продажи]]-Таблица1[[#This Row],[Сумма в ценах закупки]]</f>
        <v>128.40000000000009</v>
      </c>
    </row>
    <row r="1921" spans="1:13" hidden="1" x14ac:dyDescent="0.3">
      <c r="A1921" s="16">
        <v>42908</v>
      </c>
      <c r="B1921" t="s">
        <v>7</v>
      </c>
      <c r="C1921" t="s">
        <v>167</v>
      </c>
      <c r="D1921" t="s">
        <v>134</v>
      </c>
      <c r="E1921" t="s">
        <v>168</v>
      </c>
      <c r="F1921" s="7">
        <v>1005220000</v>
      </c>
      <c r="G1921" t="str">
        <f>VLOOKUP(F1921,'группы товаров'!$A$1:$C$88,2,0)</f>
        <v>Веселый журавлик</v>
      </c>
      <c r="H1921" t="str">
        <f>VLOOKUP(Таблица1[[#This Row],[Код товара]],Группа_Товаров,3,0)</f>
        <v>Вафельные</v>
      </c>
      <c r="I1921" t="s">
        <v>8</v>
      </c>
      <c r="J1921">
        <v>10</v>
      </c>
      <c r="K1921" s="6">
        <v>953.976</v>
      </c>
      <c r="L1921" s="6">
        <v>1085</v>
      </c>
      <c r="M1921" s="23">
        <f>Таблица1[[#This Row],[Сумма в ценах продажи]]-Таблица1[[#This Row],[Сумма в ценах закупки]]</f>
        <v>131.024</v>
      </c>
    </row>
    <row r="1922" spans="1:13" hidden="1" x14ac:dyDescent="0.3">
      <c r="A1922" s="16">
        <v>42908</v>
      </c>
      <c r="B1922" t="s">
        <v>21</v>
      </c>
      <c r="C1922" t="s">
        <v>195</v>
      </c>
      <c r="D1922" t="s">
        <v>131</v>
      </c>
      <c r="E1922" t="s">
        <v>196</v>
      </c>
      <c r="F1922" s="5">
        <v>1005040600</v>
      </c>
      <c r="G1922" t="str">
        <f>VLOOKUP(F1922,'группы товаров'!$A$1:$C$88,2,0)</f>
        <v xml:space="preserve">Морская звезда </v>
      </c>
      <c r="H1922" t="str">
        <f>VLOOKUP(Таблица1[[#This Row],[Код товара]],Группа_Товаров,3,0)</f>
        <v>Глазированные</v>
      </c>
      <c r="I1922" t="s">
        <v>8</v>
      </c>
      <c r="J1922">
        <v>9</v>
      </c>
      <c r="K1922" s="6">
        <v>643.95000000000005</v>
      </c>
      <c r="L1922" s="6">
        <v>776.25</v>
      </c>
      <c r="M1922" s="23">
        <f>Таблица1[[#This Row],[Сумма в ценах продажи]]-Таблица1[[#This Row],[Сумма в ценах закупки]]</f>
        <v>132.29999999999995</v>
      </c>
    </row>
    <row r="1923" spans="1:13" hidden="1" x14ac:dyDescent="0.3">
      <c r="A1923" s="16">
        <v>42908</v>
      </c>
      <c r="B1923" t="s">
        <v>9</v>
      </c>
      <c r="C1923" t="s">
        <v>212</v>
      </c>
      <c r="D1923" t="s">
        <v>156</v>
      </c>
      <c r="E1923" t="s">
        <v>213</v>
      </c>
      <c r="F1923" s="5">
        <v>1005201100</v>
      </c>
      <c r="G1923" t="str">
        <f>VLOOKUP(F1923,'группы товаров'!$A$1:$C$88,2,0)</f>
        <v xml:space="preserve">крем-орех </v>
      </c>
      <c r="H1923" t="str">
        <f>VLOOKUP(Таблица1[[#This Row],[Код товара]],Группа_Товаров,3,0)</f>
        <v>Вафельные</v>
      </c>
      <c r="I1923" t="s">
        <v>8</v>
      </c>
      <c r="J1923">
        <v>4</v>
      </c>
      <c r="K1923" s="6">
        <v>648.61080000000004</v>
      </c>
      <c r="L1923" s="6">
        <v>794.2</v>
      </c>
      <c r="M1923" s="23">
        <f>Таблица1[[#This Row],[Сумма в ценах продажи]]-Таблица1[[#This Row],[Сумма в ценах закупки]]</f>
        <v>145.58920000000001</v>
      </c>
    </row>
    <row r="1924" spans="1:13" hidden="1" x14ac:dyDescent="0.3">
      <c r="A1924" s="16">
        <v>42908</v>
      </c>
      <c r="B1924" t="s">
        <v>9</v>
      </c>
      <c r="C1924" t="s">
        <v>246</v>
      </c>
      <c r="D1924" t="s">
        <v>156</v>
      </c>
      <c r="E1924" t="s">
        <v>247</v>
      </c>
      <c r="F1924" s="7">
        <v>1005030501</v>
      </c>
      <c r="G1924" t="str">
        <f>VLOOKUP(F1924,'группы товаров'!$A$1:$C$88,2,0)</f>
        <v>Орешек</v>
      </c>
      <c r="H1924" t="str">
        <f>VLOOKUP(Таблица1[[#This Row],[Код товара]],Группа_Товаров,3,0)</f>
        <v>Глазированные</v>
      </c>
      <c r="I1924" t="s">
        <v>8</v>
      </c>
      <c r="J1924">
        <v>7.5</v>
      </c>
      <c r="K1924" s="6">
        <v>356.495</v>
      </c>
      <c r="L1924" s="6">
        <v>515.25</v>
      </c>
      <c r="M1924" s="23">
        <f>Таблица1[[#This Row],[Сумма в ценах продажи]]-Таблица1[[#This Row],[Сумма в ценах закупки]]</f>
        <v>158.755</v>
      </c>
    </row>
    <row r="1925" spans="1:13" hidden="1" x14ac:dyDescent="0.3">
      <c r="A1925" s="16">
        <v>42908</v>
      </c>
      <c r="B1925" t="s">
        <v>7</v>
      </c>
      <c r="C1925" t="s">
        <v>165</v>
      </c>
      <c r="D1925" t="s">
        <v>134</v>
      </c>
      <c r="E1925" t="s">
        <v>166</v>
      </c>
      <c r="F1925" s="7">
        <v>1005212201</v>
      </c>
      <c r="G1925" t="str">
        <f>VLOOKUP(F1925,'группы товаров'!$A$1:$C$88,2,0)</f>
        <v>Стежки</v>
      </c>
      <c r="H1925" t="str">
        <f>VLOOKUP(Таблица1[[#This Row],[Код товара]],Группа_Товаров,3,0)</f>
        <v>Вафельные</v>
      </c>
      <c r="I1925" t="s">
        <v>8</v>
      </c>
      <c r="J1925">
        <v>32</v>
      </c>
      <c r="K1925" s="6">
        <v>1709.432</v>
      </c>
      <c r="L1925" s="6">
        <v>1908.8</v>
      </c>
      <c r="M1925" s="23">
        <f>Таблица1[[#This Row],[Сумма в ценах продажи]]-Таблица1[[#This Row],[Сумма в ценах закупки]]</f>
        <v>199.36799999999994</v>
      </c>
    </row>
    <row r="1926" spans="1:13" hidden="1" x14ac:dyDescent="0.3">
      <c r="A1926" s="16">
        <v>42908</v>
      </c>
      <c r="B1926" t="s">
        <v>21</v>
      </c>
      <c r="C1926" t="s">
        <v>242</v>
      </c>
      <c r="D1926" t="s">
        <v>134</v>
      </c>
      <c r="E1926" t="s">
        <v>243</v>
      </c>
      <c r="F1926" s="5">
        <v>20200</v>
      </c>
      <c r="G1926" t="str">
        <f>VLOOKUP(F1926,'группы товаров'!$A$1:$C$88,2,0)</f>
        <v xml:space="preserve">Карамель мята </v>
      </c>
      <c r="H1926" t="str">
        <f>VLOOKUP(Таблица1[[#This Row],[Код товара]],Группа_Товаров,3,0)</f>
        <v>Леденцовая</v>
      </c>
      <c r="I1926" t="s">
        <v>8</v>
      </c>
      <c r="J1926">
        <v>16</v>
      </c>
      <c r="K1926" s="6">
        <v>823.8</v>
      </c>
      <c r="L1926" s="6">
        <v>1030.4000000000001</v>
      </c>
      <c r="M1926" s="23">
        <f>Таблица1[[#This Row],[Сумма в ценах продажи]]-Таблица1[[#This Row],[Сумма в ценах закупки]]</f>
        <v>206.60000000000014</v>
      </c>
    </row>
    <row r="1927" spans="1:13" hidden="1" x14ac:dyDescent="0.3">
      <c r="A1927" s="16">
        <v>42908</v>
      </c>
      <c r="B1927" t="s">
        <v>7</v>
      </c>
      <c r="C1927" t="s">
        <v>264</v>
      </c>
      <c r="D1927" t="s">
        <v>134</v>
      </c>
      <c r="E1927" t="s">
        <v>265</v>
      </c>
      <c r="F1927" s="7">
        <v>252505</v>
      </c>
      <c r="G1927" t="str">
        <f>VLOOKUP(F1927,'группы товаров'!$A$1:$C$88,2,0)</f>
        <v>Байкальская мята</v>
      </c>
      <c r="H1927" t="str">
        <f>VLOOKUP(Таблица1[[#This Row],[Код товара]],Группа_Товаров,3,0)</f>
        <v>Леденцовая</v>
      </c>
      <c r="I1927" t="s">
        <v>8</v>
      </c>
      <c r="J1927">
        <v>15</v>
      </c>
      <c r="K1927" s="6">
        <v>815.66</v>
      </c>
      <c r="L1927" s="6">
        <v>1030.5</v>
      </c>
      <c r="M1927" s="23">
        <f>Таблица1[[#This Row],[Сумма в ценах продажи]]-Таблица1[[#This Row],[Сумма в ценах закупки]]</f>
        <v>214.84000000000003</v>
      </c>
    </row>
    <row r="1928" spans="1:13" hidden="1" x14ac:dyDescent="0.3">
      <c r="A1928" s="16">
        <v>42908</v>
      </c>
      <c r="B1928" t="s">
        <v>9</v>
      </c>
      <c r="C1928" t="s">
        <v>130</v>
      </c>
      <c r="D1928" t="s">
        <v>131</v>
      </c>
      <c r="E1928" t="s">
        <v>132</v>
      </c>
      <c r="F1928" s="7">
        <v>1005244600</v>
      </c>
      <c r="G1928" t="str">
        <f>VLOOKUP(F1928,'группы товаров'!$A$1:$C$88,2,0)</f>
        <v>Кремовые</v>
      </c>
      <c r="H1928" t="str">
        <f>VLOOKUP(Таблица1[[#This Row],[Код товара]],Группа_Товаров,3,0)</f>
        <v>Кремовые</v>
      </c>
      <c r="I1928" t="s">
        <v>8</v>
      </c>
      <c r="J1928">
        <v>6.45</v>
      </c>
      <c r="K1928" s="6">
        <v>1716.807</v>
      </c>
      <c r="L1928" s="6">
        <v>1943.7</v>
      </c>
      <c r="M1928" s="23">
        <f>Таблица1[[#This Row],[Сумма в ценах продажи]]-Таблица1[[#This Row],[Сумма в ценах закупки]]</f>
        <v>226.89300000000003</v>
      </c>
    </row>
    <row r="1929" spans="1:13" hidden="1" x14ac:dyDescent="0.3">
      <c r="A1929" s="16">
        <v>42908</v>
      </c>
      <c r="B1929" t="s">
        <v>7</v>
      </c>
      <c r="C1929" t="s">
        <v>402</v>
      </c>
      <c r="D1929" t="s">
        <v>291</v>
      </c>
      <c r="E1929" t="s">
        <v>403</v>
      </c>
      <c r="F1929" s="7">
        <v>5281000</v>
      </c>
      <c r="G1929" t="str">
        <f>VLOOKUP(F1929,'группы товаров'!$A$1:$C$88,2,0)</f>
        <v>Барбасовая</v>
      </c>
      <c r="H1929" t="str">
        <f>VLOOKUP(Таблица1[[#This Row],[Код товара]],Группа_Товаров,3,0)</f>
        <v>Отливная</v>
      </c>
      <c r="I1929" t="s">
        <v>8</v>
      </c>
      <c r="J1929">
        <v>5.3760000000000003</v>
      </c>
      <c r="K1929" s="6">
        <v>581.25760000000002</v>
      </c>
      <c r="L1929" s="6">
        <v>936.32</v>
      </c>
      <c r="M1929" s="23">
        <f>Таблица1[[#This Row],[Сумма в ценах продажи]]-Таблица1[[#This Row],[Сумма в ценах закупки]]</f>
        <v>355.06240000000003</v>
      </c>
    </row>
    <row r="1930" spans="1:13" hidden="1" x14ac:dyDescent="0.3">
      <c r="A1930" s="16">
        <v>42908</v>
      </c>
      <c r="B1930" t="s">
        <v>21</v>
      </c>
      <c r="C1930" t="s">
        <v>301</v>
      </c>
      <c r="D1930" t="s">
        <v>134</v>
      </c>
      <c r="E1930" t="s">
        <v>302</v>
      </c>
      <c r="F1930" s="7">
        <v>170100</v>
      </c>
      <c r="G1930" t="str">
        <f>VLOOKUP(F1930,'группы товаров'!$A$1:$C$88,2,0)</f>
        <v>Клюковка</v>
      </c>
      <c r="H1930" t="str">
        <f>VLOOKUP(Таблица1[[#This Row],[Код товара]],Группа_Товаров,3,0)</f>
        <v>Желейные</v>
      </c>
      <c r="I1930" t="s">
        <v>8</v>
      </c>
      <c r="J1930">
        <v>64</v>
      </c>
      <c r="K1930" s="6">
        <v>3417.1256000000003</v>
      </c>
      <c r="L1930" s="6">
        <v>4121.6000000000004</v>
      </c>
      <c r="M1930" s="23">
        <f>Таблица1[[#This Row],[Сумма в ценах продажи]]-Таблица1[[#This Row],[Сумма в ценах закупки]]</f>
        <v>704.47440000000006</v>
      </c>
    </row>
    <row r="1931" spans="1:13" hidden="1" x14ac:dyDescent="0.3">
      <c r="A1931" s="16">
        <v>42908</v>
      </c>
      <c r="B1931" t="s">
        <v>21</v>
      </c>
      <c r="C1931" t="s">
        <v>212</v>
      </c>
      <c r="D1931" t="s">
        <v>156</v>
      </c>
      <c r="E1931" t="s">
        <v>213</v>
      </c>
      <c r="F1931" s="5">
        <v>20100</v>
      </c>
      <c r="G1931" t="str">
        <f>VLOOKUP(F1931,'группы товаров'!$A$1:$C$88,2,0)</f>
        <v xml:space="preserve">Карамель дюшес </v>
      </c>
      <c r="H1931" t="str">
        <f>VLOOKUP(Таблица1[[#This Row],[Код товара]],Группа_Товаров,3,0)</f>
        <v>Леденцовая</v>
      </c>
      <c r="I1931" t="s">
        <v>8</v>
      </c>
      <c r="J1931">
        <v>56</v>
      </c>
      <c r="K1931" s="6">
        <v>2847.6104</v>
      </c>
      <c r="L1931" s="6">
        <v>3606.4</v>
      </c>
      <c r="M1931" s="23">
        <f>Таблица1[[#This Row],[Сумма в ценах продажи]]-Таблица1[[#This Row],[Сумма в ценах закупки]]</f>
        <v>758.78960000000006</v>
      </c>
    </row>
    <row r="1932" spans="1:13" hidden="1" x14ac:dyDescent="0.3">
      <c r="A1932" s="16">
        <v>42907</v>
      </c>
      <c r="B1932" t="s">
        <v>21</v>
      </c>
      <c r="C1932" t="s">
        <v>282</v>
      </c>
      <c r="D1932" t="s">
        <v>134</v>
      </c>
      <c r="E1932" t="s">
        <v>283</v>
      </c>
      <c r="F1932" s="5">
        <v>1005052500</v>
      </c>
      <c r="G1932" t="str">
        <f>VLOOKUP(F1932,'группы товаров'!$A$1:$C$88,2,0)</f>
        <v>желе в помаде</v>
      </c>
      <c r="H1932" t="str">
        <f>VLOOKUP(Таблица1[[#This Row],[Код товара]],Группа_Товаров,3,0)</f>
        <v>Помадка</v>
      </c>
      <c r="I1932" t="s">
        <v>8</v>
      </c>
      <c r="J1932">
        <v>7</v>
      </c>
      <c r="K1932" s="6">
        <v>769.11660000000006</v>
      </c>
      <c r="L1932" s="6">
        <v>794.5</v>
      </c>
      <c r="M1932" s="23">
        <f>Таблица1[[#This Row],[Сумма в ценах продажи]]-Таблица1[[#This Row],[Сумма в ценах закупки]]</f>
        <v>25.383399999999938</v>
      </c>
    </row>
    <row r="1933" spans="1:13" hidden="1" x14ac:dyDescent="0.3">
      <c r="A1933" s="16">
        <v>42907</v>
      </c>
      <c r="B1933" t="s">
        <v>7</v>
      </c>
      <c r="C1933" t="s">
        <v>171</v>
      </c>
      <c r="D1933" t="s">
        <v>131</v>
      </c>
      <c r="E1933" t="s">
        <v>172</v>
      </c>
      <c r="F1933" s="8">
        <v>210100</v>
      </c>
      <c r="G1933" t="str">
        <f>VLOOKUP(F1933,'группы товаров'!$A$1:$C$88,2,0)</f>
        <v>Сливки-малина</v>
      </c>
      <c r="H1933" t="str">
        <f>VLOOKUP(Таблица1[[#This Row],[Код товара]],Группа_Товаров,3,0)</f>
        <v>Отливная</v>
      </c>
      <c r="I1933" t="s">
        <v>8</v>
      </c>
      <c r="J1933">
        <v>5.7</v>
      </c>
      <c r="K1933" s="6">
        <v>255.58800000000002</v>
      </c>
      <c r="L1933" s="6">
        <v>285.28500000000003</v>
      </c>
      <c r="M1933" s="23">
        <f>Таблица1[[#This Row],[Сумма в ценах продажи]]-Таблица1[[#This Row],[Сумма в ценах закупки]]</f>
        <v>29.697000000000003</v>
      </c>
    </row>
    <row r="1934" spans="1:13" hidden="1" x14ac:dyDescent="0.3">
      <c r="A1934" s="16">
        <v>42907</v>
      </c>
      <c r="B1934" t="s">
        <v>21</v>
      </c>
      <c r="C1934" t="s">
        <v>133</v>
      </c>
      <c r="D1934" t="s">
        <v>134</v>
      </c>
      <c r="E1934" t="s">
        <v>135</v>
      </c>
      <c r="F1934" s="5">
        <v>1005052600</v>
      </c>
      <c r="G1934" t="str">
        <f>VLOOKUP(F1934,'группы товаров'!$A$1:$C$88,2,0)</f>
        <v>Желе апельсина</v>
      </c>
      <c r="H1934" t="str">
        <f>VLOOKUP(Таблица1[[#This Row],[Код товара]],Группа_Товаров,3,0)</f>
        <v>Помадка</v>
      </c>
      <c r="I1934" t="s">
        <v>8</v>
      </c>
      <c r="J1934">
        <v>7</v>
      </c>
      <c r="K1934" s="6">
        <v>764.78360000000009</v>
      </c>
      <c r="L1934" s="6">
        <v>794.5</v>
      </c>
      <c r="M1934" s="23">
        <f>Таблица1[[#This Row],[Сумма в ценах продажи]]-Таблица1[[#This Row],[Сумма в ценах закупки]]</f>
        <v>29.716399999999908</v>
      </c>
    </row>
    <row r="1935" spans="1:13" hidden="1" x14ac:dyDescent="0.3">
      <c r="A1935" s="16">
        <v>42907</v>
      </c>
      <c r="B1935" t="s">
        <v>9</v>
      </c>
      <c r="C1935" t="s">
        <v>630</v>
      </c>
      <c r="D1935" t="s">
        <v>147</v>
      </c>
      <c r="E1935" t="s">
        <v>631</v>
      </c>
      <c r="F1935" s="7">
        <v>1005052600</v>
      </c>
      <c r="G1935" t="str">
        <f>VLOOKUP(F1935,'группы товаров'!$A$1:$C$88,2,0)</f>
        <v>Желе апельсина</v>
      </c>
      <c r="H1935" t="str">
        <f>VLOOKUP(Таблица1[[#This Row],[Код товара]],Группа_Товаров,3,0)</f>
        <v>Помадка</v>
      </c>
      <c r="I1935" t="s">
        <v>8</v>
      </c>
      <c r="J1935">
        <v>1.65</v>
      </c>
      <c r="K1935" s="6">
        <v>230.78</v>
      </c>
      <c r="L1935" s="6">
        <v>262.57</v>
      </c>
      <c r="M1935" s="23">
        <f>Таблица1[[#This Row],[Сумма в ценах продажи]]-Таблица1[[#This Row],[Сумма в ценах закупки]]</f>
        <v>31.789999999999992</v>
      </c>
    </row>
    <row r="1936" spans="1:13" hidden="1" x14ac:dyDescent="0.3">
      <c r="A1936" s="16">
        <v>42907</v>
      </c>
      <c r="B1936" t="s">
        <v>7</v>
      </c>
      <c r="C1936" t="s">
        <v>262</v>
      </c>
      <c r="D1936" t="s">
        <v>134</v>
      </c>
      <c r="E1936" t="s">
        <v>263</v>
      </c>
      <c r="F1936" s="7">
        <v>1005053500</v>
      </c>
      <c r="G1936" t="str">
        <f>VLOOKUP(F1936,'группы товаров'!$A$1:$C$88,2,0)</f>
        <v>Тоффи в помаде</v>
      </c>
      <c r="H1936" t="str">
        <f>VLOOKUP(Таблица1[[#This Row],[Код товара]],Группа_Товаров,3,0)</f>
        <v>Помадка</v>
      </c>
      <c r="I1936" t="s">
        <v>8</v>
      </c>
      <c r="J1936">
        <v>1.65</v>
      </c>
      <c r="K1936" s="6">
        <v>272.68889999999999</v>
      </c>
      <c r="L1936" s="6">
        <v>310.31</v>
      </c>
      <c r="M1936" s="23">
        <f>Таблица1[[#This Row],[Сумма в ценах продажи]]-Таблица1[[#This Row],[Сумма в ценах закупки]]</f>
        <v>37.621100000000013</v>
      </c>
    </row>
    <row r="1937" spans="1:13" hidden="1" x14ac:dyDescent="0.3">
      <c r="A1937" s="16">
        <v>42907</v>
      </c>
      <c r="B1937" t="s">
        <v>7</v>
      </c>
      <c r="C1937" t="s">
        <v>242</v>
      </c>
      <c r="D1937" t="s">
        <v>134</v>
      </c>
      <c r="E1937" t="s">
        <v>243</v>
      </c>
      <c r="F1937" s="7">
        <v>251000</v>
      </c>
      <c r="G1937" t="str">
        <f>VLOOKUP(F1937,'группы товаров'!$A$1:$C$88,2,0)</f>
        <v>Стеклышки микс</v>
      </c>
      <c r="H1937" t="str">
        <f>VLOOKUP(Таблица1[[#This Row],[Код товара]],Группа_Товаров,3,0)</f>
        <v>Отливная</v>
      </c>
      <c r="I1937" t="s">
        <v>8</v>
      </c>
      <c r="J1937">
        <v>4</v>
      </c>
      <c r="K1937" s="6">
        <v>352.78</v>
      </c>
      <c r="L1937" s="6">
        <v>401.6</v>
      </c>
      <c r="M1937" s="23">
        <f>Таблица1[[#This Row],[Сумма в ценах продажи]]-Таблица1[[#This Row],[Сумма в ценах закупки]]</f>
        <v>48.82000000000005</v>
      </c>
    </row>
    <row r="1938" spans="1:13" hidden="1" x14ac:dyDescent="0.3">
      <c r="A1938" s="16">
        <v>42907</v>
      </c>
      <c r="B1938" t="s">
        <v>7</v>
      </c>
      <c r="C1938" t="s">
        <v>357</v>
      </c>
      <c r="D1938" t="s">
        <v>147</v>
      </c>
      <c r="E1938" t="s">
        <v>358</v>
      </c>
      <c r="F1938" s="5">
        <v>280500</v>
      </c>
      <c r="G1938" t="str">
        <f>VLOOKUP(F1938,'группы товаров'!$A$1:$C$88,2,0)</f>
        <v>Шипучка микс</v>
      </c>
      <c r="H1938" t="str">
        <f>VLOOKUP(Таблица1[[#This Row],[Код товара]],Группа_Товаров,3,0)</f>
        <v>Леденцовая</v>
      </c>
      <c r="I1938" t="s">
        <v>8</v>
      </c>
      <c r="J1938">
        <v>5</v>
      </c>
      <c r="K1938" s="6">
        <v>391.0385</v>
      </c>
      <c r="L1938" s="6">
        <v>444.8</v>
      </c>
      <c r="M1938" s="23">
        <f>Таблица1[[#This Row],[Сумма в ценах продажи]]-Таблица1[[#This Row],[Сумма в ценах закупки]]</f>
        <v>53.761500000000012</v>
      </c>
    </row>
    <row r="1939" spans="1:13" hidden="1" x14ac:dyDescent="0.3">
      <c r="A1939" s="16">
        <v>42907</v>
      </c>
      <c r="B1939" t="s">
        <v>9</v>
      </c>
      <c r="C1939" t="s">
        <v>620</v>
      </c>
      <c r="D1939" t="s">
        <v>147</v>
      </c>
      <c r="E1939" t="s">
        <v>621</v>
      </c>
      <c r="F1939" s="5">
        <v>280500</v>
      </c>
      <c r="G1939" t="str">
        <f>VLOOKUP(F1939,'группы товаров'!$A$1:$C$88,2,0)</f>
        <v>Шипучка микс</v>
      </c>
      <c r="H1939" t="str">
        <f>VLOOKUP(Таблица1[[#This Row],[Код товара]],Группа_Товаров,3,0)</f>
        <v>Леденцовая</v>
      </c>
      <c r="I1939" t="s">
        <v>8</v>
      </c>
      <c r="J1939">
        <v>5</v>
      </c>
      <c r="K1939" s="6">
        <v>391.0385</v>
      </c>
      <c r="L1939" s="6">
        <v>444.8</v>
      </c>
      <c r="M1939" s="23">
        <f>Таблица1[[#This Row],[Сумма в ценах продажи]]-Таблица1[[#This Row],[Сумма в ценах закупки]]</f>
        <v>53.761500000000012</v>
      </c>
    </row>
    <row r="1940" spans="1:13" hidden="1" x14ac:dyDescent="0.3">
      <c r="A1940" s="16">
        <v>42907</v>
      </c>
      <c r="B1940" t="s">
        <v>9</v>
      </c>
      <c r="C1940" t="s">
        <v>149</v>
      </c>
      <c r="D1940" t="s">
        <v>134</v>
      </c>
      <c r="E1940" t="s">
        <v>150</v>
      </c>
      <c r="F1940" s="5">
        <v>190000</v>
      </c>
      <c r="G1940" t="str">
        <f>VLOOKUP(F1940,'группы товаров'!$A$1:$C$88,2,0)</f>
        <v>Капри молоко</v>
      </c>
      <c r="H1940" t="str">
        <f>VLOOKUP(Таблица1[[#This Row],[Код товара]],Группа_Товаров,3,0)</f>
        <v>Отливная</v>
      </c>
      <c r="I1940" t="s">
        <v>8</v>
      </c>
      <c r="J1940">
        <v>5</v>
      </c>
      <c r="K1940" s="6">
        <v>389.8365</v>
      </c>
      <c r="L1940" s="6">
        <v>444.8</v>
      </c>
      <c r="M1940" s="23">
        <f>Таблица1[[#This Row],[Сумма в ценах продажи]]-Таблица1[[#This Row],[Сумма в ценах закупки]]</f>
        <v>54.96350000000001</v>
      </c>
    </row>
    <row r="1941" spans="1:13" hidden="1" x14ac:dyDescent="0.3">
      <c r="A1941" s="16">
        <v>42907</v>
      </c>
      <c r="B1941" t="s">
        <v>7</v>
      </c>
      <c r="C1941" t="s">
        <v>130</v>
      </c>
      <c r="D1941" t="s">
        <v>131</v>
      </c>
      <c r="E1941" t="s">
        <v>132</v>
      </c>
      <c r="F1941" s="7">
        <v>1005712010</v>
      </c>
      <c r="G1941" t="str">
        <f>VLOOKUP(F1941,'группы товаров'!$A$1:$C$88,2,0)</f>
        <v>Сказочный мишка</v>
      </c>
      <c r="H1941" t="str">
        <f>VLOOKUP(Таблица1[[#This Row],[Код товара]],Группа_Товаров,3,0)</f>
        <v>Глазированные</v>
      </c>
      <c r="I1941" t="s">
        <v>8</v>
      </c>
      <c r="J1941">
        <v>2.64</v>
      </c>
      <c r="K1941" s="6">
        <v>400.55880000000002</v>
      </c>
      <c r="L1941" s="6">
        <v>455.64</v>
      </c>
      <c r="M1941" s="23">
        <f>Таблица1[[#This Row],[Сумма в ценах продажи]]-Таблица1[[#This Row],[Сумма в ценах закупки]]</f>
        <v>55.081199999999967</v>
      </c>
    </row>
    <row r="1942" spans="1:13" hidden="1" x14ac:dyDescent="0.3">
      <c r="A1942" s="16">
        <v>42907</v>
      </c>
      <c r="B1942" t="s">
        <v>7</v>
      </c>
      <c r="C1942" t="s">
        <v>420</v>
      </c>
      <c r="D1942" t="s">
        <v>291</v>
      </c>
      <c r="E1942" t="s">
        <v>421</v>
      </c>
      <c r="F1942" s="7">
        <v>252005</v>
      </c>
      <c r="G1942" t="str">
        <f>VLOOKUP(F1942,'группы товаров'!$A$1:$C$88,2,0)</f>
        <v>Кленовая</v>
      </c>
      <c r="H1942" t="str">
        <f>VLOOKUP(Таблица1[[#This Row],[Код товара]],Группа_Товаров,3,0)</f>
        <v>Леденцовая</v>
      </c>
      <c r="I1942" t="s">
        <v>8</v>
      </c>
      <c r="J1942">
        <v>8</v>
      </c>
      <c r="K1942" s="6">
        <v>427.32960000000003</v>
      </c>
      <c r="L1942" s="6">
        <v>484.24</v>
      </c>
      <c r="M1942" s="23">
        <f>Таблица1[[#This Row],[Сумма в ценах продажи]]-Таблица1[[#This Row],[Сумма в ценах закупки]]</f>
        <v>56.910399999999981</v>
      </c>
    </row>
    <row r="1943" spans="1:13" hidden="1" x14ac:dyDescent="0.3">
      <c r="A1943" s="16">
        <v>42907</v>
      </c>
      <c r="B1943" t="s">
        <v>9</v>
      </c>
      <c r="C1943" t="s">
        <v>509</v>
      </c>
      <c r="D1943" t="s">
        <v>147</v>
      </c>
      <c r="E1943" t="s">
        <v>510</v>
      </c>
      <c r="F1943" s="5">
        <v>1005040800</v>
      </c>
      <c r="G1943" t="str">
        <f>VLOOKUP(F1943,'группы товаров'!$A$1:$C$88,2,0)</f>
        <v>Бим-Бом</v>
      </c>
      <c r="H1943" t="str">
        <f>VLOOKUP(Таблица1[[#This Row],[Код товара]],Группа_Товаров,3,0)</f>
        <v>Глазированные</v>
      </c>
      <c r="I1943" t="s">
        <v>8</v>
      </c>
      <c r="J1943">
        <v>6</v>
      </c>
      <c r="K1943" s="6">
        <v>429.24</v>
      </c>
      <c r="L1943" s="6">
        <v>488.22</v>
      </c>
      <c r="M1943" s="23">
        <f>Таблица1[[#This Row],[Сумма в ценах продажи]]-Таблица1[[#This Row],[Сумма в ценах закупки]]</f>
        <v>58.980000000000018</v>
      </c>
    </row>
    <row r="1944" spans="1:13" hidden="1" x14ac:dyDescent="0.3">
      <c r="A1944" s="16">
        <v>42907</v>
      </c>
      <c r="B1944" t="s">
        <v>9</v>
      </c>
      <c r="C1944" t="s">
        <v>252</v>
      </c>
      <c r="D1944" t="s">
        <v>134</v>
      </c>
      <c r="E1944" t="s">
        <v>253</v>
      </c>
      <c r="F1944" s="7">
        <v>1005244000</v>
      </c>
      <c r="G1944" t="str">
        <f>VLOOKUP(F1944,'группы товаров'!$A$1:$C$88,2,0)</f>
        <v>Кофейные</v>
      </c>
      <c r="H1944" t="str">
        <f>VLOOKUP(Таблица1[[#This Row],[Код товара]],Группа_Товаров,3,0)</f>
        <v>Кремовые</v>
      </c>
      <c r="I1944" t="s">
        <v>8</v>
      </c>
      <c r="J1944">
        <v>7.5</v>
      </c>
      <c r="K1944" s="6">
        <v>453</v>
      </c>
      <c r="L1944" s="6">
        <v>515.25</v>
      </c>
      <c r="M1944" s="23">
        <f>Таблица1[[#This Row],[Сумма в ценах продажи]]-Таблица1[[#This Row],[Сумма в ценах закупки]]</f>
        <v>62.25</v>
      </c>
    </row>
    <row r="1945" spans="1:13" hidden="1" x14ac:dyDescent="0.3">
      <c r="A1945" s="16">
        <v>42907</v>
      </c>
      <c r="B1945" t="s">
        <v>7</v>
      </c>
      <c r="C1945" t="s">
        <v>262</v>
      </c>
      <c r="D1945" t="s">
        <v>134</v>
      </c>
      <c r="E1945" t="s">
        <v>263</v>
      </c>
      <c r="F1945" s="7">
        <v>1005212201</v>
      </c>
      <c r="G1945" t="str">
        <f>VLOOKUP(F1945,'группы товаров'!$A$1:$C$88,2,0)</f>
        <v>Стежки</v>
      </c>
      <c r="H1945" t="str">
        <f>VLOOKUP(Таблица1[[#This Row],[Код товара]],Группа_Товаров,3,0)</f>
        <v>Вафельные</v>
      </c>
      <c r="I1945" t="s">
        <v>8</v>
      </c>
      <c r="J1945">
        <v>5</v>
      </c>
      <c r="K1945" s="6">
        <v>591.77949999999998</v>
      </c>
      <c r="L1945" s="6">
        <v>658.75</v>
      </c>
      <c r="M1945" s="23">
        <f>Таблица1[[#This Row],[Сумма в ценах продажи]]-Таблица1[[#This Row],[Сумма в ценах закупки]]</f>
        <v>66.970500000000015</v>
      </c>
    </row>
    <row r="1946" spans="1:13" hidden="1" x14ac:dyDescent="0.3">
      <c r="A1946" s="16">
        <v>42907</v>
      </c>
      <c r="B1946" t="s">
        <v>7</v>
      </c>
      <c r="C1946" t="s">
        <v>567</v>
      </c>
      <c r="D1946" t="s">
        <v>147</v>
      </c>
      <c r="E1946" t="s">
        <v>568</v>
      </c>
      <c r="F1946" s="7">
        <v>270200</v>
      </c>
      <c r="G1946" t="str">
        <f>VLOOKUP(F1946,'группы товаров'!$A$1:$C$88,2,0)</f>
        <v>Шипучка апельсин</v>
      </c>
      <c r="H1946" t="str">
        <f>VLOOKUP(Таблица1[[#This Row],[Код товара]],Группа_Товаров,3,0)</f>
        <v>Леденцовая</v>
      </c>
      <c r="I1946" t="s">
        <v>8</v>
      </c>
      <c r="J1946">
        <v>2.15</v>
      </c>
      <c r="K1946" s="6">
        <v>572.25400000000002</v>
      </c>
      <c r="L1946" s="6">
        <v>647.9</v>
      </c>
      <c r="M1946" s="23">
        <f>Таблица1[[#This Row],[Сумма в ценах продажи]]-Таблица1[[#This Row],[Сумма в ценах закупки]]</f>
        <v>75.645999999999958</v>
      </c>
    </row>
    <row r="1947" spans="1:13" hidden="1" x14ac:dyDescent="0.3">
      <c r="A1947" s="16">
        <v>42907</v>
      </c>
      <c r="B1947" t="s">
        <v>7</v>
      </c>
      <c r="C1947" t="s">
        <v>138</v>
      </c>
      <c r="D1947" t="s">
        <v>134</v>
      </c>
      <c r="E1947" t="s">
        <v>139</v>
      </c>
      <c r="F1947" s="8">
        <v>210200</v>
      </c>
      <c r="G1947" t="str">
        <f>VLOOKUP(F1947,'группы товаров'!$A$1:$C$88,2,0)</f>
        <v>Сливки-клубника</v>
      </c>
      <c r="H1947" t="str">
        <f>VLOOKUP(Таблица1[[#This Row],[Код товара]],Группа_Товаров,3,0)</f>
        <v>Отливная</v>
      </c>
      <c r="I1947" t="s">
        <v>8</v>
      </c>
      <c r="J1947">
        <v>2.2999999999999998</v>
      </c>
      <c r="K1947" s="6">
        <v>658.24300000000005</v>
      </c>
      <c r="L1947" s="6">
        <v>735</v>
      </c>
      <c r="M1947" s="23">
        <f>Таблица1[[#This Row],[Сумма в ценах продажи]]-Таблица1[[#This Row],[Сумма в ценах закупки]]</f>
        <v>76.756999999999948</v>
      </c>
    </row>
    <row r="1948" spans="1:13" hidden="1" x14ac:dyDescent="0.3">
      <c r="A1948" s="16">
        <v>42907</v>
      </c>
      <c r="B1948" t="s">
        <v>9</v>
      </c>
      <c r="C1948" t="s">
        <v>272</v>
      </c>
      <c r="D1948" t="s">
        <v>156</v>
      </c>
      <c r="E1948" t="s">
        <v>273</v>
      </c>
      <c r="F1948" s="7">
        <v>1005050100</v>
      </c>
      <c r="G1948" t="str">
        <f>VLOOKUP(F1948,'группы товаров'!$A$1:$C$88,2,0)</f>
        <v>Золотой  крем-брюле</v>
      </c>
      <c r="H1948" t="str">
        <f>VLOOKUP(Таблица1[[#This Row],[Код товара]],Группа_Товаров,3,0)</f>
        <v>Помадка</v>
      </c>
      <c r="I1948" t="s">
        <v>8</v>
      </c>
      <c r="J1948">
        <v>8</v>
      </c>
      <c r="K1948" s="6">
        <v>387.09360000000004</v>
      </c>
      <c r="L1948" s="6">
        <v>486</v>
      </c>
      <c r="M1948" s="23">
        <f>Таблица1[[#This Row],[Сумма в ценах продажи]]-Таблица1[[#This Row],[Сумма в ценах закупки]]</f>
        <v>98.906399999999962</v>
      </c>
    </row>
    <row r="1949" spans="1:13" hidden="1" x14ac:dyDescent="0.3">
      <c r="A1949" s="16">
        <v>42907</v>
      </c>
      <c r="B1949" t="s">
        <v>9</v>
      </c>
      <c r="C1949" t="s">
        <v>509</v>
      </c>
      <c r="D1949" t="s">
        <v>147</v>
      </c>
      <c r="E1949" t="s">
        <v>510</v>
      </c>
      <c r="F1949" s="7">
        <v>1005212101</v>
      </c>
      <c r="G1949" t="str">
        <f>VLOOKUP(F1949,'группы товаров'!$A$1:$C$88,2,0)</f>
        <v>Зеленый петушок</v>
      </c>
      <c r="H1949" t="str">
        <f>VLOOKUP(Таблица1[[#This Row],[Код товара]],Группа_Товаров,3,0)</f>
        <v>Вафельные</v>
      </c>
      <c r="I1949" t="s">
        <v>8</v>
      </c>
      <c r="J1949">
        <v>8</v>
      </c>
      <c r="K1949" s="6">
        <v>700.476</v>
      </c>
      <c r="L1949" s="6">
        <v>803.2</v>
      </c>
      <c r="M1949" s="23">
        <f>Таблица1[[#This Row],[Сумма в ценах продажи]]-Таблица1[[#This Row],[Сумма в ценах закупки]]</f>
        <v>102.72400000000005</v>
      </c>
    </row>
    <row r="1950" spans="1:13" hidden="1" x14ac:dyDescent="0.3">
      <c r="A1950" s="16">
        <v>42907</v>
      </c>
      <c r="B1950" t="s">
        <v>7</v>
      </c>
      <c r="C1950" t="s">
        <v>160</v>
      </c>
      <c r="D1950" t="s">
        <v>134</v>
      </c>
      <c r="E1950" t="s">
        <v>161</v>
      </c>
      <c r="F1950" s="7">
        <v>1005050200</v>
      </c>
      <c r="G1950" t="str">
        <f>VLOOKUP(F1950,'группы товаров'!$A$1:$C$88,2,0)</f>
        <v>Серебрянный шедевр</v>
      </c>
      <c r="H1950" t="str">
        <f>VLOOKUP(Таблица1[[#This Row],[Код товара]],Группа_Товаров,3,0)</f>
        <v>Помадка</v>
      </c>
      <c r="I1950" t="s">
        <v>8</v>
      </c>
      <c r="J1950">
        <v>10</v>
      </c>
      <c r="K1950" s="6">
        <v>769.04600000000005</v>
      </c>
      <c r="L1950" s="6">
        <v>873</v>
      </c>
      <c r="M1950" s="23">
        <f>Таблица1[[#This Row],[Сумма в ценах продажи]]-Таблица1[[#This Row],[Сумма в ценах закупки]]</f>
        <v>103.95399999999995</v>
      </c>
    </row>
    <row r="1951" spans="1:13" hidden="1" x14ac:dyDescent="0.3">
      <c r="A1951" s="16">
        <v>42907</v>
      </c>
      <c r="B1951" t="s">
        <v>9</v>
      </c>
      <c r="C1951" t="s">
        <v>254</v>
      </c>
      <c r="D1951" t="s">
        <v>131</v>
      </c>
      <c r="E1951" t="s">
        <v>255</v>
      </c>
      <c r="F1951" s="7">
        <v>1005186200</v>
      </c>
      <c r="G1951" t="str">
        <f>VLOOKUP(F1951,'группы товаров'!$A$1:$C$88,2,0)</f>
        <v xml:space="preserve">Мини  орех </v>
      </c>
      <c r="H1951" t="str">
        <f>VLOOKUP(Таблица1[[#This Row],[Код товара]],Группа_Товаров,3,0)</f>
        <v>Вафельные</v>
      </c>
      <c r="I1951" t="s">
        <v>8</v>
      </c>
      <c r="J1951">
        <v>5.2</v>
      </c>
      <c r="K1951" s="6">
        <v>731.98</v>
      </c>
      <c r="L1951" s="6">
        <v>836</v>
      </c>
      <c r="M1951" s="23">
        <f>Таблица1[[#This Row],[Сумма в ценах продажи]]-Таблица1[[#This Row],[Сумма в ценах закупки]]</f>
        <v>104.01999999999998</v>
      </c>
    </row>
    <row r="1952" spans="1:13" hidden="1" x14ac:dyDescent="0.3">
      <c r="A1952" s="16">
        <v>42907</v>
      </c>
      <c r="B1952" t="s">
        <v>9</v>
      </c>
      <c r="C1952" t="s">
        <v>181</v>
      </c>
      <c r="D1952" t="s">
        <v>134</v>
      </c>
      <c r="E1952" t="s">
        <v>182</v>
      </c>
      <c r="F1952" s="7">
        <v>1005010100</v>
      </c>
      <c r="G1952" t="str">
        <f>VLOOKUP(F1952,'группы товаров'!$A$1:$C$88,2,0)</f>
        <v>Кофейная со сливками</v>
      </c>
      <c r="H1952" t="str">
        <f>VLOOKUP(Таблица1[[#This Row],[Код товара]],Группа_Товаров,3,0)</f>
        <v>Глазированные</v>
      </c>
      <c r="I1952" t="s">
        <v>8</v>
      </c>
      <c r="J1952">
        <v>4</v>
      </c>
      <c r="K1952" s="6">
        <v>820</v>
      </c>
      <c r="L1952" s="6">
        <v>933.2</v>
      </c>
      <c r="M1952" s="23">
        <f>Таблица1[[#This Row],[Сумма в ценах продажи]]-Таблица1[[#This Row],[Сумма в ценах закупки]]</f>
        <v>113.20000000000005</v>
      </c>
    </row>
    <row r="1953" spans="1:13" hidden="1" x14ac:dyDescent="0.3">
      <c r="A1953" s="16">
        <v>42907</v>
      </c>
      <c r="B1953" t="s">
        <v>9</v>
      </c>
      <c r="C1953" t="s">
        <v>402</v>
      </c>
      <c r="D1953" t="s">
        <v>291</v>
      </c>
      <c r="E1953" t="s">
        <v>403</v>
      </c>
      <c r="F1953" s="8">
        <v>210100</v>
      </c>
      <c r="G1953" t="str">
        <f>VLOOKUP(F1953,'группы товаров'!$A$1:$C$88,2,0)</f>
        <v>Сливки-малина</v>
      </c>
      <c r="H1953" t="str">
        <f>VLOOKUP(Таблица1[[#This Row],[Код товара]],Группа_Товаров,3,0)</f>
        <v>Отливная</v>
      </c>
      <c r="I1953" t="s">
        <v>8</v>
      </c>
      <c r="J1953">
        <v>5</v>
      </c>
      <c r="K1953" s="6">
        <v>548.45000000000005</v>
      </c>
      <c r="L1953" s="6">
        <v>678.05</v>
      </c>
      <c r="M1953" s="23">
        <f>Таблица1[[#This Row],[Сумма в ценах продажи]]-Таблица1[[#This Row],[Сумма в ценах закупки]]</f>
        <v>129.59999999999991</v>
      </c>
    </row>
    <row r="1954" spans="1:13" hidden="1" x14ac:dyDescent="0.3">
      <c r="A1954" s="16">
        <v>42907</v>
      </c>
      <c r="B1954" t="s">
        <v>9</v>
      </c>
      <c r="C1954" t="s">
        <v>628</v>
      </c>
      <c r="D1954" t="s">
        <v>147</v>
      </c>
      <c r="E1954" t="s">
        <v>629</v>
      </c>
      <c r="F1954" s="7">
        <v>252505</v>
      </c>
      <c r="G1954" t="str">
        <f>VLOOKUP(F1954,'группы товаров'!$A$1:$C$88,2,0)</f>
        <v>Байкальская мята</v>
      </c>
      <c r="H1954" t="str">
        <f>VLOOKUP(Таблица1[[#This Row],[Код товара]],Группа_Товаров,3,0)</f>
        <v>Леденцовая</v>
      </c>
      <c r="I1954" t="s">
        <v>8</v>
      </c>
      <c r="J1954">
        <v>10</v>
      </c>
      <c r="K1954" s="6">
        <v>953.976</v>
      </c>
      <c r="L1954" s="6">
        <v>1085</v>
      </c>
      <c r="M1954" s="23">
        <f>Таблица1[[#This Row],[Сумма в ценах продажи]]-Таблица1[[#This Row],[Сумма в ценах закупки]]</f>
        <v>131.024</v>
      </c>
    </row>
    <row r="1955" spans="1:13" hidden="1" x14ac:dyDescent="0.3">
      <c r="A1955" s="16">
        <v>42907</v>
      </c>
      <c r="B1955" t="s">
        <v>9</v>
      </c>
      <c r="C1955" t="s">
        <v>165</v>
      </c>
      <c r="D1955" t="s">
        <v>134</v>
      </c>
      <c r="E1955" t="s">
        <v>166</v>
      </c>
      <c r="F1955" s="5">
        <v>1005201500</v>
      </c>
      <c r="G1955" t="str">
        <f>VLOOKUP(F1955,'группы товаров'!$A$1:$C$88,2,0)</f>
        <v xml:space="preserve">крем-сгущенное молоко </v>
      </c>
      <c r="H1955" t="str">
        <f>VLOOKUP(Таблица1[[#This Row],[Код товара]],Группа_Товаров,3,0)</f>
        <v>Вафельные</v>
      </c>
      <c r="I1955" t="s">
        <v>8</v>
      </c>
      <c r="J1955">
        <v>4</v>
      </c>
      <c r="K1955" s="6">
        <v>660.78160000000003</v>
      </c>
      <c r="L1955" s="6">
        <v>794.2</v>
      </c>
      <c r="M1955" s="23">
        <f>Таблица1[[#This Row],[Сумма в ценах продажи]]-Таблица1[[#This Row],[Сумма в ценах закупки]]</f>
        <v>133.41840000000002</v>
      </c>
    </row>
    <row r="1956" spans="1:13" hidden="1" x14ac:dyDescent="0.3">
      <c r="A1956" s="16">
        <v>42907</v>
      </c>
      <c r="B1956" t="s">
        <v>7</v>
      </c>
      <c r="C1956" t="s">
        <v>384</v>
      </c>
      <c r="D1956" t="s">
        <v>134</v>
      </c>
      <c r="E1956" t="s">
        <v>385</v>
      </c>
      <c r="F1956" s="7">
        <v>5221000</v>
      </c>
      <c r="G1956" t="str">
        <f>VLOOKUP(F1956,'группы товаров'!$A$1:$C$88,2,0)</f>
        <v>Сливочно-творожный</v>
      </c>
      <c r="H1956" t="str">
        <f>VLOOKUP(Таблица1[[#This Row],[Код товара]],Группа_Товаров,3,0)</f>
        <v>Отливная</v>
      </c>
      <c r="I1956" t="s">
        <v>8</v>
      </c>
      <c r="J1956">
        <v>24</v>
      </c>
      <c r="K1956" s="6">
        <v>1281.8768</v>
      </c>
      <c r="L1956" s="6">
        <v>1431.6</v>
      </c>
      <c r="M1956" s="23">
        <f>Таблица1[[#This Row],[Сумма в ценах продажи]]-Таблица1[[#This Row],[Сумма в ценах закупки]]</f>
        <v>149.72319999999991</v>
      </c>
    </row>
    <row r="1957" spans="1:13" hidden="1" x14ac:dyDescent="0.3">
      <c r="A1957" s="16">
        <v>42907</v>
      </c>
      <c r="B1957" t="s">
        <v>9</v>
      </c>
      <c r="C1957" t="s">
        <v>272</v>
      </c>
      <c r="D1957" t="s">
        <v>156</v>
      </c>
      <c r="E1957" t="s">
        <v>273</v>
      </c>
      <c r="F1957" s="7">
        <v>252505</v>
      </c>
      <c r="G1957" t="str">
        <f>VLOOKUP(F1957,'группы товаров'!$A$1:$C$88,2,0)</f>
        <v>Байкальская мята</v>
      </c>
      <c r="H1957" t="str">
        <f>VLOOKUP(Таблица1[[#This Row],[Код товара]],Группа_Товаров,3,0)</f>
        <v>Леденцовая</v>
      </c>
      <c r="I1957" t="s">
        <v>8</v>
      </c>
      <c r="J1957">
        <v>7.5</v>
      </c>
      <c r="K1957" s="6">
        <v>1030.7237</v>
      </c>
      <c r="L1957" s="6">
        <v>1204.2750000000001</v>
      </c>
      <c r="M1957" s="23">
        <f>Таблица1[[#This Row],[Сумма в ценах продажи]]-Таблица1[[#This Row],[Сумма в ценах закупки]]</f>
        <v>173.55130000000008</v>
      </c>
    </row>
    <row r="1958" spans="1:13" hidden="1" x14ac:dyDescent="0.3">
      <c r="A1958" s="16">
        <v>42907</v>
      </c>
      <c r="B1958" t="s">
        <v>21</v>
      </c>
      <c r="C1958" t="s">
        <v>258</v>
      </c>
      <c r="D1958" t="s">
        <v>134</v>
      </c>
      <c r="E1958" t="s">
        <v>259</v>
      </c>
      <c r="F1958" s="5">
        <v>1005220000</v>
      </c>
      <c r="G1958" t="str">
        <f>VLOOKUP(F1958,'группы товаров'!$A$1:$C$88,2,0)</f>
        <v>Веселый журавлик</v>
      </c>
      <c r="H1958" t="str">
        <f>VLOOKUP(Таблица1[[#This Row],[Код товара]],Группа_Товаров,3,0)</f>
        <v>Вафельные</v>
      </c>
      <c r="I1958" t="s">
        <v>8</v>
      </c>
      <c r="J1958">
        <v>7</v>
      </c>
      <c r="K1958" s="6">
        <v>609.25549999999998</v>
      </c>
      <c r="L1958" s="6">
        <v>794.5</v>
      </c>
      <c r="M1958" s="23">
        <f>Таблица1[[#This Row],[Сумма в ценах продажи]]-Таблица1[[#This Row],[Сумма в ценах закупки]]</f>
        <v>185.24450000000002</v>
      </c>
    </row>
    <row r="1959" spans="1:13" hidden="1" x14ac:dyDescent="0.3">
      <c r="A1959" s="16">
        <v>42907</v>
      </c>
      <c r="B1959" t="s">
        <v>7</v>
      </c>
      <c r="C1959" t="s">
        <v>203</v>
      </c>
      <c r="D1959" t="s">
        <v>134</v>
      </c>
      <c r="E1959" t="s">
        <v>204</v>
      </c>
      <c r="F1959" s="7">
        <v>5221000</v>
      </c>
      <c r="G1959" t="str">
        <f>VLOOKUP(F1959,'группы товаров'!$A$1:$C$88,2,0)</f>
        <v>Сливочно-творожный</v>
      </c>
      <c r="H1959" t="str">
        <f>VLOOKUP(Таблица1[[#This Row],[Код товара]],Группа_Товаров,3,0)</f>
        <v>Отливная</v>
      </c>
      <c r="I1959" t="s">
        <v>8</v>
      </c>
      <c r="J1959">
        <v>6</v>
      </c>
      <c r="K1959" s="6">
        <v>1191.9270000000001</v>
      </c>
      <c r="L1959" s="6">
        <v>1437.6</v>
      </c>
      <c r="M1959" s="23">
        <f>Таблица1[[#This Row],[Сумма в ценах продажи]]-Таблица1[[#This Row],[Сумма в ценах закупки]]</f>
        <v>245.67299999999977</v>
      </c>
    </row>
    <row r="1960" spans="1:13" hidden="1" x14ac:dyDescent="0.3">
      <c r="A1960" s="16">
        <v>42907</v>
      </c>
      <c r="B1960" t="s">
        <v>7</v>
      </c>
      <c r="C1960" t="s">
        <v>371</v>
      </c>
      <c r="D1960" t="s">
        <v>147</v>
      </c>
      <c r="E1960" t="s">
        <v>372</v>
      </c>
      <c r="F1960" s="7">
        <v>270300</v>
      </c>
      <c r="G1960" t="str">
        <f>VLOOKUP(F1960,'группы товаров'!$A$1:$C$88,2,0)</f>
        <v xml:space="preserve">Шипучка лимонад </v>
      </c>
      <c r="H1960" t="str">
        <f>VLOOKUP(Таблица1[[#This Row],[Код товара]],Группа_Товаров,3,0)</f>
        <v>Леденцовая</v>
      </c>
      <c r="I1960" t="s">
        <v>8</v>
      </c>
      <c r="J1960">
        <v>5.6</v>
      </c>
      <c r="K1960" s="6">
        <v>547.74720000000002</v>
      </c>
      <c r="L1960" s="6">
        <v>856.24</v>
      </c>
      <c r="M1960" s="23">
        <f>Таблица1[[#This Row],[Сумма в ценах продажи]]-Таблица1[[#This Row],[Сумма в ценах закупки]]</f>
        <v>308.49279999999999</v>
      </c>
    </row>
    <row r="1961" spans="1:13" hidden="1" x14ac:dyDescent="0.3">
      <c r="A1961" s="16">
        <v>42907</v>
      </c>
      <c r="B1961" t="s">
        <v>21</v>
      </c>
      <c r="C1961" t="s">
        <v>167</v>
      </c>
      <c r="D1961" t="s">
        <v>134</v>
      </c>
      <c r="E1961" t="s">
        <v>168</v>
      </c>
      <c r="F1961" s="7">
        <v>1005274000</v>
      </c>
      <c r="G1961" t="str">
        <f>VLOOKUP(F1961,'группы товаров'!$A$1:$C$88,2,0)</f>
        <v>Ванильные</v>
      </c>
      <c r="H1961" t="str">
        <f>VLOOKUP(Таблица1[[#This Row],[Код товара]],Группа_Товаров,3,0)</f>
        <v>Кремовые</v>
      </c>
      <c r="I1961" t="s">
        <v>8</v>
      </c>
      <c r="J1961">
        <v>24</v>
      </c>
      <c r="K1961" s="6">
        <v>1161.2808</v>
      </c>
      <c r="L1961" s="6">
        <v>1545.6</v>
      </c>
      <c r="M1961" s="23">
        <f>Таблица1[[#This Row],[Сумма в ценах продажи]]-Таблица1[[#This Row],[Сумма в ценах закупки]]</f>
        <v>384.31919999999991</v>
      </c>
    </row>
    <row r="1962" spans="1:13" hidden="1" x14ac:dyDescent="0.3">
      <c r="A1962" s="16">
        <v>42907</v>
      </c>
      <c r="B1962" t="s">
        <v>7</v>
      </c>
      <c r="C1962" t="s">
        <v>142</v>
      </c>
      <c r="D1962" t="s">
        <v>134</v>
      </c>
      <c r="E1962" t="s">
        <v>143</v>
      </c>
      <c r="F1962" s="8">
        <v>210100</v>
      </c>
      <c r="G1962" t="str">
        <f>VLOOKUP(F1962,'группы товаров'!$A$1:$C$88,2,0)</f>
        <v>Сливки-малина</v>
      </c>
      <c r="H1962" t="str">
        <f>VLOOKUP(Таблица1[[#This Row],[Код товара]],Группа_Товаров,3,0)</f>
        <v>Отливная</v>
      </c>
      <c r="I1962" t="s">
        <v>8</v>
      </c>
      <c r="J1962">
        <v>12.88</v>
      </c>
      <c r="K1962" s="6">
        <v>3578.96</v>
      </c>
      <c r="L1962" s="6">
        <v>3995.6</v>
      </c>
      <c r="M1962" s="23">
        <f>Таблица1[[#This Row],[Сумма в ценах продажи]]-Таблица1[[#This Row],[Сумма в ценах закупки]]</f>
        <v>416.63999999999987</v>
      </c>
    </row>
    <row r="1963" spans="1:13" hidden="1" x14ac:dyDescent="0.3">
      <c r="A1963" s="16">
        <v>42907</v>
      </c>
      <c r="B1963" t="s">
        <v>7</v>
      </c>
      <c r="C1963" t="s">
        <v>160</v>
      </c>
      <c r="D1963" t="s">
        <v>134</v>
      </c>
      <c r="E1963" t="s">
        <v>161</v>
      </c>
      <c r="F1963" s="8">
        <v>210200</v>
      </c>
      <c r="G1963" t="str">
        <f>VLOOKUP(F1963,'группы товаров'!$A$1:$C$88,2,0)</f>
        <v>Сливки-клубника</v>
      </c>
      <c r="H1963" t="str">
        <f>VLOOKUP(Таблица1[[#This Row],[Код товара]],Группа_Товаров,3,0)</f>
        <v>Отливная</v>
      </c>
      <c r="I1963" t="s">
        <v>8</v>
      </c>
      <c r="J1963">
        <v>6.72</v>
      </c>
      <c r="K1963" s="6">
        <v>726.572</v>
      </c>
      <c r="L1963" s="6">
        <v>1148</v>
      </c>
      <c r="M1963" s="23">
        <f>Таблица1[[#This Row],[Сумма в ценах продажи]]-Таблица1[[#This Row],[Сумма в ценах закупки]]</f>
        <v>421.428</v>
      </c>
    </row>
    <row r="1964" spans="1:13" hidden="1" x14ac:dyDescent="0.3">
      <c r="A1964" s="16">
        <v>42907</v>
      </c>
      <c r="B1964" t="s">
        <v>21</v>
      </c>
      <c r="C1964" t="s">
        <v>201</v>
      </c>
      <c r="D1964" t="s">
        <v>134</v>
      </c>
      <c r="E1964" t="s">
        <v>202</v>
      </c>
      <c r="F1964" s="7">
        <v>1005052600</v>
      </c>
      <c r="G1964" t="str">
        <f>VLOOKUP(F1964,'группы товаров'!$A$1:$C$88,2,0)</f>
        <v>Желе апельсина</v>
      </c>
      <c r="H1964" t="str">
        <f>VLOOKUP(Таблица1[[#This Row],[Код товара]],Группа_Товаров,3,0)</f>
        <v>Помадка</v>
      </c>
      <c r="I1964" t="s">
        <v>8</v>
      </c>
      <c r="J1964">
        <v>15</v>
      </c>
      <c r="K1964" s="6">
        <v>1187.7</v>
      </c>
      <c r="L1964" s="6">
        <v>1612.25</v>
      </c>
      <c r="M1964" s="23">
        <f>Таблица1[[#This Row],[Сумма в ценах продажи]]-Таблица1[[#This Row],[Сумма в ценах закупки]]</f>
        <v>424.54999999999995</v>
      </c>
    </row>
    <row r="1965" spans="1:13" hidden="1" x14ac:dyDescent="0.3">
      <c r="A1965" s="16">
        <v>42907</v>
      </c>
      <c r="B1965" t="s">
        <v>15</v>
      </c>
      <c r="C1965" t="s">
        <v>499</v>
      </c>
      <c r="D1965" t="s">
        <v>156</v>
      </c>
      <c r="E1965" t="s">
        <v>500</v>
      </c>
      <c r="F1965" s="5">
        <v>1005040200</v>
      </c>
      <c r="G1965" t="str">
        <f>VLOOKUP(F1965,'группы товаров'!$A$1:$C$88,2,0)</f>
        <v xml:space="preserve">Южный вечер </v>
      </c>
      <c r="H1965" t="str">
        <f>VLOOKUP(Таблица1[[#This Row],[Код товара]],Группа_Товаров,3,0)</f>
        <v>Глазированные</v>
      </c>
      <c r="I1965" t="s">
        <v>8</v>
      </c>
      <c r="J1965">
        <v>6</v>
      </c>
      <c r="K1965" s="6">
        <v>0</v>
      </c>
      <c r="L1965" s="6">
        <v>577.79999999999995</v>
      </c>
      <c r="M1965" s="23">
        <f>Таблица1[[#This Row],[Сумма в ценах продажи]]-Таблица1[[#This Row],[Сумма в ценах закупки]]</f>
        <v>577.79999999999995</v>
      </c>
    </row>
    <row r="1966" spans="1:13" hidden="1" x14ac:dyDescent="0.3">
      <c r="A1966" s="16">
        <v>42907</v>
      </c>
      <c r="B1966" t="s">
        <v>15</v>
      </c>
      <c r="C1966" t="s">
        <v>260</v>
      </c>
      <c r="D1966" t="s">
        <v>134</v>
      </c>
      <c r="E1966" t="s">
        <v>261</v>
      </c>
      <c r="F1966" s="7">
        <v>1005212000</v>
      </c>
      <c r="G1966" t="str">
        <f>VLOOKUP(F1966,'группы товаров'!$A$1:$C$88,2,0)</f>
        <v xml:space="preserve">Знаки Зодиака </v>
      </c>
      <c r="H1966" t="str">
        <f>VLOOKUP(Таблица1[[#This Row],[Код товара]],Группа_Товаров,3,0)</f>
        <v>Вафельные</v>
      </c>
      <c r="I1966" t="s">
        <v>8</v>
      </c>
      <c r="J1966">
        <v>75</v>
      </c>
      <c r="K1966" s="6">
        <v>7154.64</v>
      </c>
      <c r="L1966" s="6">
        <v>9675</v>
      </c>
      <c r="M1966" s="23">
        <f>Таблица1[[#This Row],[Сумма в ценах продажи]]-Таблица1[[#This Row],[Сумма в ценах закупки]]</f>
        <v>2520.3599999999997</v>
      </c>
    </row>
    <row r="1967" spans="1:13" hidden="1" x14ac:dyDescent="0.3">
      <c r="A1967" s="16">
        <v>42906</v>
      </c>
      <c r="B1967" t="s">
        <v>9</v>
      </c>
      <c r="C1967" t="s">
        <v>240</v>
      </c>
      <c r="D1967" t="s">
        <v>156</v>
      </c>
      <c r="E1967" t="s">
        <v>241</v>
      </c>
      <c r="F1967" s="7">
        <v>252005</v>
      </c>
      <c r="G1967" t="str">
        <f>VLOOKUP(F1967,'группы товаров'!$A$1:$C$88,2,0)</f>
        <v>Кленовая</v>
      </c>
      <c r="H1967" t="str">
        <f>VLOOKUP(Таблица1[[#This Row],[Код товара]],Группа_Товаров,3,0)</f>
        <v>Леденцовая</v>
      </c>
      <c r="I1967" t="s">
        <v>8</v>
      </c>
      <c r="J1967">
        <v>2.52</v>
      </c>
      <c r="K1967" s="6">
        <v>206.64</v>
      </c>
      <c r="L1967" s="6">
        <v>234.78</v>
      </c>
      <c r="M1967" s="23">
        <f>Таблица1[[#This Row],[Сумма в ценах продажи]]-Таблица1[[#This Row],[Сумма в ценах закупки]]</f>
        <v>28.140000000000015</v>
      </c>
    </row>
    <row r="1968" spans="1:13" hidden="1" x14ac:dyDescent="0.3">
      <c r="A1968" s="16">
        <v>42906</v>
      </c>
      <c r="B1968" t="s">
        <v>7</v>
      </c>
      <c r="C1968" t="s">
        <v>272</v>
      </c>
      <c r="D1968" t="s">
        <v>156</v>
      </c>
      <c r="E1968" t="s">
        <v>273</v>
      </c>
      <c r="F1968" s="7">
        <v>1005300500</v>
      </c>
      <c r="G1968" t="str">
        <f>VLOOKUP(F1968,'группы товаров'!$A$1:$C$88,2,0)</f>
        <v>Рококо</v>
      </c>
      <c r="H1968" t="str">
        <f>VLOOKUP(Таблица1[[#This Row],[Код товара]],Группа_Товаров,3,0)</f>
        <v>Кремовые</v>
      </c>
      <c r="I1968" t="s">
        <v>8</v>
      </c>
      <c r="J1968">
        <v>3</v>
      </c>
      <c r="K1968" s="6">
        <v>294.28559999999999</v>
      </c>
      <c r="L1968" s="6">
        <v>329.1</v>
      </c>
      <c r="M1968" s="23">
        <f>Таблица1[[#This Row],[Сумма в ценах продажи]]-Таблица1[[#This Row],[Сумма в ценах закупки]]</f>
        <v>34.814400000000035</v>
      </c>
    </row>
    <row r="1969" spans="1:13" hidden="1" x14ac:dyDescent="0.3">
      <c r="A1969" s="16">
        <v>42906</v>
      </c>
      <c r="B1969" t="s">
        <v>7</v>
      </c>
      <c r="C1969" t="s">
        <v>165</v>
      </c>
      <c r="D1969" t="s">
        <v>134</v>
      </c>
      <c r="E1969" t="s">
        <v>166</v>
      </c>
      <c r="F1969" s="7">
        <v>573100</v>
      </c>
      <c r="G1969" t="str">
        <f>VLOOKUP(F1969,'группы товаров'!$A$1:$C$88,2,0)</f>
        <v xml:space="preserve">Пчелка </v>
      </c>
      <c r="H1969" t="str">
        <f>VLOOKUP(Таблица1[[#This Row],[Код товара]],Группа_Товаров,3,0)</f>
        <v>Желейные</v>
      </c>
      <c r="I1969" t="s">
        <v>8</v>
      </c>
      <c r="J1969">
        <v>5.7</v>
      </c>
      <c r="K1969" s="6">
        <v>255.62450000000001</v>
      </c>
      <c r="L1969" s="6">
        <v>290.64300000000003</v>
      </c>
      <c r="M1969" s="23">
        <f>Таблица1[[#This Row],[Сумма в ценах продажи]]-Таблица1[[#This Row],[Сумма в ценах закупки]]</f>
        <v>35.018500000000017</v>
      </c>
    </row>
    <row r="1970" spans="1:13" hidden="1" x14ac:dyDescent="0.3">
      <c r="A1970" s="16">
        <v>42906</v>
      </c>
      <c r="B1970" t="s">
        <v>7</v>
      </c>
      <c r="C1970" t="s">
        <v>130</v>
      </c>
      <c r="D1970" t="s">
        <v>131</v>
      </c>
      <c r="E1970" t="s">
        <v>132</v>
      </c>
      <c r="F1970" s="5">
        <v>1005050200</v>
      </c>
      <c r="G1970" t="str">
        <f>VLOOKUP(F1970,'группы товаров'!$A$1:$C$88,2,0)</f>
        <v>Серебрянный шедевр</v>
      </c>
      <c r="H1970" t="str">
        <f>VLOOKUP(Таблица1[[#This Row],[Код товара]],Группа_Товаров,3,0)</f>
        <v>Помадка</v>
      </c>
      <c r="I1970" t="s">
        <v>8</v>
      </c>
      <c r="J1970">
        <v>3.5</v>
      </c>
      <c r="K1970" s="6">
        <v>351.02690000000001</v>
      </c>
      <c r="L1970" s="6">
        <v>391.3</v>
      </c>
      <c r="M1970" s="23">
        <f>Таблица1[[#This Row],[Сумма в ценах продажи]]-Таблица1[[#This Row],[Сумма в ценах закупки]]</f>
        <v>40.273099999999999</v>
      </c>
    </row>
    <row r="1971" spans="1:13" hidden="1" x14ac:dyDescent="0.3">
      <c r="A1971" s="16">
        <v>42906</v>
      </c>
      <c r="B1971" t="s">
        <v>7</v>
      </c>
      <c r="C1971" t="s">
        <v>220</v>
      </c>
      <c r="D1971" t="s">
        <v>134</v>
      </c>
      <c r="E1971" t="s">
        <v>221</v>
      </c>
      <c r="F1971" s="7">
        <v>1005040700</v>
      </c>
      <c r="G1971" t="str">
        <f>VLOOKUP(F1971,'группы товаров'!$A$1:$C$88,2,0)</f>
        <v>Буревестник</v>
      </c>
      <c r="H1971" t="str">
        <f>VLOOKUP(Таблица1[[#This Row],[Код товара]],Группа_Товаров,3,0)</f>
        <v>Глазированные</v>
      </c>
      <c r="I1971" t="s">
        <v>8</v>
      </c>
      <c r="J1971">
        <v>3</v>
      </c>
      <c r="K1971" s="6">
        <v>286.0788</v>
      </c>
      <c r="L1971" s="6">
        <v>329.1</v>
      </c>
      <c r="M1971" s="23">
        <f>Таблица1[[#This Row],[Сумма в ценах продажи]]-Таблица1[[#This Row],[Сумма в ценах закупки]]</f>
        <v>43.021200000000022</v>
      </c>
    </row>
    <row r="1972" spans="1:13" hidden="1" x14ac:dyDescent="0.3">
      <c r="A1972" s="16">
        <v>42906</v>
      </c>
      <c r="B1972" t="s">
        <v>21</v>
      </c>
      <c r="C1972" t="s">
        <v>171</v>
      </c>
      <c r="D1972" t="s">
        <v>131</v>
      </c>
      <c r="E1972" t="s">
        <v>172</v>
      </c>
      <c r="F1972" s="5">
        <v>20100</v>
      </c>
      <c r="G1972" t="str">
        <f>VLOOKUP(F1972,'группы товаров'!$A$1:$C$88,2,0)</f>
        <v xml:space="preserve">Карамель дюшес </v>
      </c>
      <c r="H1972" t="str">
        <f>VLOOKUP(Таблица1[[#This Row],[Код товара]],Группа_Товаров,3,0)</f>
        <v>Леденцовая</v>
      </c>
      <c r="I1972" t="s">
        <v>8</v>
      </c>
      <c r="J1972">
        <v>4</v>
      </c>
      <c r="K1972" s="6">
        <v>213.42840000000001</v>
      </c>
      <c r="L1972" s="6">
        <v>257.60000000000002</v>
      </c>
      <c r="M1972" s="23">
        <f>Таблица1[[#This Row],[Сумма в ценах продажи]]-Таблица1[[#This Row],[Сумма в ценах закупки]]</f>
        <v>44.171600000000012</v>
      </c>
    </row>
    <row r="1973" spans="1:13" hidden="1" x14ac:dyDescent="0.3">
      <c r="A1973" s="16">
        <v>42906</v>
      </c>
      <c r="B1973" t="s">
        <v>9</v>
      </c>
      <c r="C1973" t="s">
        <v>528</v>
      </c>
      <c r="D1973" t="s">
        <v>147</v>
      </c>
      <c r="E1973" t="s">
        <v>529</v>
      </c>
      <c r="F1973" s="7">
        <v>20000</v>
      </c>
      <c r="G1973" t="str">
        <f>VLOOKUP(F1973,'группы товаров'!$A$1:$C$88,2,0)</f>
        <v>Карамель барбарис</v>
      </c>
      <c r="H1973" t="str">
        <f>VLOOKUP(Таблица1[[#This Row],[Код товара]],Группа_Товаров,3,0)</f>
        <v>Леденцовая</v>
      </c>
      <c r="I1973" t="s">
        <v>8</v>
      </c>
      <c r="J1973">
        <v>3.5</v>
      </c>
      <c r="K1973" s="6">
        <v>327.18</v>
      </c>
      <c r="L1973" s="6">
        <v>372.12</v>
      </c>
      <c r="M1973" s="23">
        <f>Таблица1[[#This Row],[Сумма в ценах продажи]]-Таблица1[[#This Row],[Сумма в ценах закупки]]</f>
        <v>44.94</v>
      </c>
    </row>
    <row r="1974" spans="1:13" hidden="1" x14ac:dyDescent="0.3">
      <c r="A1974" s="16">
        <v>42906</v>
      </c>
      <c r="B1974" t="s">
        <v>9</v>
      </c>
      <c r="C1974" t="s">
        <v>153</v>
      </c>
      <c r="D1974" t="s">
        <v>134</v>
      </c>
      <c r="E1974" t="s">
        <v>154</v>
      </c>
      <c r="F1974" s="5">
        <v>1005053500</v>
      </c>
      <c r="G1974" t="str">
        <f>VLOOKUP(F1974,'группы товаров'!$A$1:$C$88,2,0)</f>
        <v>Тоффи в помаде</v>
      </c>
      <c r="H1974" t="str">
        <f>VLOOKUP(Таблица1[[#This Row],[Код товара]],Группа_Товаров,3,0)</f>
        <v>Помадка</v>
      </c>
      <c r="I1974" t="s">
        <v>8</v>
      </c>
      <c r="J1974">
        <v>3.5</v>
      </c>
      <c r="K1974" s="6">
        <v>352.04610000000002</v>
      </c>
      <c r="L1974" s="6">
        <v>398.72</v>
      </c>
      <c r="M1974" s="23">
        <f>Таблица1[[#This Row],[Сумма в ценах продажи]]-Таблица1[[#This Row],[Сумма в ценах закупки]]</f>
        <v>46.673900000000003</v>
      </c>
    </row>
    <row r="1975" spans="1:13" hidden="1" x14ac:dyDescent="0.3">
      <c r="A1975" s="16">
        <v>42906</v>
      </c>
      <c r="B1975" t="s">
        <v>9</v>
      </c>
      <c r="C1975" t="s">
        <v>303</v>
      </c>
      <c r="D1975" t="s">
        <v>208</v>
      </c>
      <c r="E1975" t="s">
        <v>304</v>
      </c>
      <c r="F1975" s="7">
        <v>20000</v>
      </c>
      <c r="G1975" t="str">
        <f>VLOOKUP(F1975,'группы товаров'!$A$1:$C$88,2,0)</f>
        <v>Карамель барбарис</v>
      </c>
      <c r="H1975" t="str">
        <f>VLOOKUP(Таблица1[[#This Row],[Код товара]],Группа_Товаров,3,0)</f>
        <v>Леденцовая</v>
      </c>
      <c r="I1975" t="s">
        <v>8</v>
      </c>
      <c r="J1975">
        <v>2.64</v>
      </c>
      <c r="K1975" s="6">
        <v>400.56720000000001</v>
      </c>
      <c r="L1975" s="6">
        <v>455.64</v>
      </c>
      <c r="M1975" s="23">
        <f>Таблица1[[#This Row],[Сумма в ценах продажи]]-Таблица1[[#This Row],[Сумма в ценах закупки]]</f>
        <v>55.072799999999972</v>
      </c>
    </row>
    <row r="1976" spans="1:13" hidden="1" x14ac:dyDescent="0.3">
      <c r="A1976" s="16">
        <v>42906</v>
      </c>
      <c r="B1976" t="s">
        <v>7</v>
      </c>
      <c r="C1976" t="s">
        <v>160</v>
      </c>
      <c r="D1976" t="s">
        <v>134</v>
      </c>
      <c r="E1976" t="s">
        <v>161</v>
      </c>
      <c r="F1976" s="7">
        <v>1005300000</v>
      </c>
      <c r="G1976" t="str">
        <f>VLOOKUP(F1976,'группы товаров'!$A$1:$C$88,2,0)</f>
        <v>Нежные</v>
      </c>
      <c r="H1976" t="str">
        <f>VLOOKUP(Таблица1[[#This Row],[Код товара]],Группа_Товаров,3,0)</f>
        <v>Кремовые</v>
      </c>
      <c r="I1976" t="s">
        <v>8</v>
      </c>
      <c r="J1976">
        <v>6.8</v>
      </c>
      <c r="K1976" s="6">
        <v>486.47200000000004</v>
      </c>
      <c r="L1976" s="6">
        <v>542.98</v>
      </c>
      <c r="M1976" s="23">
        <f>Таблица1[[#This Row],[Сумма в ценах продажи]]-Таблица1[[#This Row],[Сумма в ценах закупки]]</f>
        <v>56.507999999999981</v>
      </c>
    </row>
    <row r="1977" spans="1:13" hidden="1" x14ac:dyDescent="0.3">
      <c r="A1977" s="16">
        <v>42906</v>
      </c>
      <c r="B1977" t="s">
        <v>7</v>
      </c>
      <c r="C1977" t="s">
        <v>201</v>
      </c>
      <c r="D1977" t="s">
        <v>134</v>
      </c>
      <c r="E1977" t="s">
        <v>202</v>
      </c>
      <c r="F1977" s="8">
        <v>1500000801</v>
      </c>
      <c r="G1977" t="str">
        <f>VLOOKUP(F1977,'группы товаров'!$A$1:$C$88,2,0)</f>
        <v>Рулет апельсин-крем</v>
      </c>
      <c r="H1977" t="str">
        <f>VLOOKUP(Таблица1[[#This Row],[Код товара]],Группа_Товаров,3,0)</f>
        <v>Бисквиты</v>
      </c>
      <c r="I1977" t="s">
        <v>8</v>
      </c>
      <c r="J1977">
        <v>8</v>
      </c>
      <c r="K1977" s="6">
        <v>427.28320000000002</v>
      </c>
      <c r="L1977" s="6">
        <v>484.24</v>
      </c>
      <c r="M1977" s="23">
        <f>Таблица1[[#This Row],[Сумма в ценах продажи]]-Таблица1[[#This Row],[Сумма в ценах закупки]]</f>
        <v>56.956799999999987</v>
      </c>
    </row>
    <row r="1978" spans="1:13" hidden="1" x14ac:dyDescent="0.3">
      <c r="A1978" s="16">
        <v>42906</v>
      </c>
      <c r="B1978" t="s">
        <v>7</v>
      </c>
      <c r="C1978" t="s">
        <v>158</v>
      </c>
      <c r="D1978" t="s">
        <v>156</v>
      </c>
      <c r="E1978" t="s">
        <v>159</v>
      </c>
      <c r="F1978" s="5">
        <v>1005712010</v>
      </c>
      <c r="G1978" t="str">
        <f>VLOOKUP(F1978,'группы товаров'!$A$1:$C$88,2,0)</f>
        <v>Сказочный мишка</v>
      </c>
      <c r="H1978" t="str">
        <f>VLOOKUP(Таблица1[[#This Row],[Код товара]],Группа_Товаров,3,0)</f>
        <v>Глазированные</v>
      </c>
      <c r="I1978" t="s">
        <v>8</v>
      </c>
      <c r="J1978">
        <v>4.8</v>
      </c>
      <c r="K1978" s="6">
        <v>509.98080000000004</v>
      </c>
      <c r="L1978" s="6">
        <v>580.79999999999995</v>
      </c>
      <c r="M1978" s="23">
        <f>Таблица1[[#This Row],[Сумма в ценах продажи]]-Таблица1[[#This Row],[Сумма в ценах закупки]]</f>
        <v>70.81919999999991</v>
      </c>
    </row>
    <row r="1979" spans="1:13" hidden="1" x14ac:dyDescent="0.3">
      <c r="A1979" s="16">
        <v>42906</v>
      </c>
      <c r="B1979" t="s">
        <v>9</v>
      </c>
      <c r="C1979" t="s">
        <v>226</v>
      </c>
      <c r="D1979" t="s">
        <v>134</v>
      </c>
      <c r="E1979" t="s">
        <v>227</v>
      </c>
      <c r="F1979" s="7">
        <v>1005053500</v>
      </c>
      <c r="G1979" t="str">
        <f>VLOOKUP(F1979,'группы товаров'!$A$1:$C$88,2,0)</f>
        <v>Тоффи в помаде</v>
      </c>
      <c r="H1979" t="str">
        <f>VLOOKUP(Таблица1[[#This Row],[Код товара]],Группа_Товаров,3,0)</f>
        <v>Помадка</v>
      </c>
      <c r="I1979" t="s">
        <v>8</v>
      </c>
      <c r="J1979">
        <v>5</v>
      </c>
      <c r="K1979" s="6">
        <v>372.46200000000005</v>
      </c>
      <c r="L1979" s="6">
        <v>444.8</v>
      </c>
      <c r="M1979" s="23">
        <f>Таблица1[[#This Row],[Сумма в ценах продажи]]-Таблица1[[#This Row],[Сумма в ценах закупки]]</f>
        <v>72.337999999999965</v>
      </c>
    </row>
    <row r="1980" spans="1:13" hidden="1" x14ac:dyDescent="0.3">
      <c r="A1980" s="16">
        <v>42906</v>
      </c>
      <c r="B1980" t="s">
        <v>9</v>
      </c>
      <c r="C1980" t="s">
        <v>390</v>
      </c>
      <c r="D1980" t="s">
        <v>147</v>
      </c>
      <c r="E1980" t="s">
        <v>391</v>
      </c>
      <c r="F1980" s="7">
        <v>1005201500</v>
      </c>
      <c r="G1980" t="str">
        <f>VLOOKUP(F1980,'группы товаров'!$A$1:$C$88,2,0)</f>
        <v xml:space="preserve">крем-сгущенное молоко </v>
      </c>
      <c r="H1980" t="str">
        <f>VLOOKUP(Таблица1[[#This Row],[Код товара]],Группа_Товаров,3,0)</f>
        <v>Вафельные</v>
      </c>
      <c r="I1980" t="s">
        <v>8</v>
      </c>
      <c r="J1980">
        <v>1.84</v>
      </c>
      <c r="K1980" s="6">
        <v>598.93360000000007</v>
      </c>
      <c r="L1980" s="6">
        <v>682.16</v>
      </c>
      <c r="M1980" s="23">
        <f>Таблица1[[#This Row],[Сумма в ценах продажи]]-Таблица1[[#This Row],[Сумма в ценах закупки]]</f>
        <v>83.226399999999899</v>
      </c>
    </row>
    <row r="1981" spans="1:13" hidden="1" x14ac:dyDescent="0.3">
      <c r="A1981" s="16">
        <v>42906</v>
      </c>
      <c r="B1981" t="s">
        <v>7</v>
      </c>
      <c r="C1981" t="s">
        <v>138</v>
      </c>
      <c r="D1981" t="s">
        <v>134</v>
      </c>
      <c r="E1981" t="s">
        <v>139</v>
      </c>
      <c r="F1981" s="7">
        <v>573100</v>
      </c>
      <c r="G1981" t="str">
        <f>VLOOKUP(F1981,'группы товаров'!$A$1:$C$88,2,0)</f>
        <v xml:space="preserve">Пчелка </v>
      </c>
      <c r="H1981" t="str">
        <f>VLOOKUP(Таблица1[[#This Row],[Код товара]],Группа_Товаров,3,0)</f>
        <v>Желейные</v>
      </c>
      <c r="I1981" t="s">
        <v>8</v>
      </c>
      <c r="J1981">
        <v>4</v>
      </c>
      <c r="K1981" s="6">
        <v>820</v>
      </c>
      <c r="L1981" s="6">
        <v>916</v>
      </c>
      <c r="M1981" s="23">
        <f>Таблица1[[#This Row],[Сумма в ценах продажи]]-Таблица1[[#This Row],[Сумма в ценах закупки]]</f>
        <v>96</v>
      </c>
    </row>
    <row r="1982" spans="1:13" hidden="1" x14ac:dyDescent="0.3">
      <c r="A1982" s="16">
        <v>42906</v>
      </c>
      <c r="B1982" t="s">
        <v>7</v>
      </c>
      <c r="C1982" t="s">
        <v>220</v>
      </c>
      <c r="D1982" t="s">
        <v>134</v>
      </c>
      <c r="E1982" t="s">
        <v>221</v>
      </c>
      <c r="F1982" s="5">
        <v>1005244300</v>
      </c>
      <c r="G1982" t="str">
        <f>VLOOKUP(F1982,'группы товаров'!$A$1:$C$88,2,0)</f>
        <v>Ореховые</v>
      </c>
      <c r="H1982" t="str">
        <f>VLOOKUP(Таблица1[[#This Row],[Код товара]],Группа_Товаров,3,0)</f>
        <v>Кремовые</v>
      </c>
      <c r="I1982" t="s">
        <v>8</v>
      </c>
      <c r="J1982">
        <v>5.4</v>
      </c>
      <c r="K1982" s="6">
        <v>963.30600000000004</v>
      </c>
      <c r="L1982" s="6">
        <v>1075.4100000000001</v>
      </c>
      <c r="M1982" s="23">
        <f>Таблица1[[#This Row],[Сумма в ценах продажи]]-Таблица1[[#This Row],[Сумма в ценах закупки]]</f>
        <v>112.10400000000004</v>
      </c>
    </row>
    <row r="1983" spans="1:13" hidden="1" x14ac:dyDescent="0.3">
      <c r="A1983" s="16">
        <v>42906</v>
      </c>
      <c r="B1983" t="s">
        <v>9</v>
      </c>
      <c r="C1983" t="s">
        <v>228</v>
      </c>
      <c r="D1983" t="s">
        <v>134</v>
      </c>
      <c r="E1983" t="s">
        <v>229</v>
      </c>
      <c r="F1983" s="7">
        <v>1005186400</v>
      </c>
      <c r="G1983" t="str">
        <f>VLOOKUP(F1983,'группы товаров'!$A$1:$C$88,2,0)</f>
        <v xml:space="preserve">Мини вкус вишни </v>
      </c>
      <c r="H1983" t="str">
        <f>VLOOKUP(Таблица1[[#This Row],[Код товара]],Группа_Товаров,3,0)</f>
        <v>Вафельные</v>
      </c>
      <c r="I1983" t="s">
        <v>8</v>
      </c>
      <c r="J1983">
        <v>4</v>
      </c>
      <c r="K1983" s="6">
        <v>820</v>
      </c>
      <c r="L1983" s="6">
        <v>933.2</v>
      </c>
      <c r="M1983" s="23">
        <f>Таблица1[[#This Row],[Сумма в ценах продажи]]-Таблица1[[#This Row],[Сумма в ценах закупки]]</f>
        <v>113.20000000000005</v>
      </c>
    </row>
    <row r="1984" spans="1:13" hidden="1" x14ac:dyDescent="0.3">
      <c r="A1984" s="16">
        <v>42906</v>
      </c>
      <c r="B1984" t="s">
        <v>7</v>
      </c>
      <c r="C1984" t="s">
        <v>165</v>
      </c>
      <c r="D1984" t="s">
        <v>134</v>
      </c>
      <c r="E1984" t="s">
        <v>166</v>
      </c>
      <c r="F1984" s="7">
        <v>170101</v>
      </c>
      <c r="G1984" t="str">
        <f>VLOOKUP(F1984,'группы товаров'!$A$1:$C$88,2,0)</f>
        <v>Морошковая</v>
      </c>
      <c r="H1984" t="str">
        <f>VLOOKUP(Таблица1[[#This Row],[Код товара]],Группа_Товаров,3,0)</f>
        <v>Желейные</v>
      </c>
      <c r="I1984" t="s">
        <v>8</v>
      </c>
      <c r="J1984">
        <v>1.8720000000000001</v>
      </c>
      <c r="K1984" s="6">
        <v>781.17600000000004</v>
      </c>
      <c r="L1984" s="6">
        <v>898.44</v>
      </c>
      <c r="M1984" s="23">
        <f>Таблица1[[#This Row],[Сумма в ценах продажи]]-Таблица1[[#This Row],[Сумма в ценах закупки]]</f>
        <v>117.26400000000001</v>
      </c>
    </row>
    <row r="1985" spans="1:13" hidden="1" x14ac:dyDescent="0.3">
      <c r="A1985" s="16">
        <v>42906</v>
      </c>
      <c r="B1985" t="s">
        <v>7</v>
      </c>
      <c r="C1985" t="s">
        <v>201</v>
      </c>
      <c r="D1985" t="s">
        <v>134</v>
      </c>
      <c r="E1985" t="s">
        <v>202</v>
      </c>
      <c r="F1985" s="7">
        <v>1005300000</v>
      </c>
      <c r="G1985" t="str">
        <f>VLOOKUP(F1985,'группы товаров'!$A$1:$C$88,2,0)</f>
        <v>Нежные</v>
      </c>
      <c r="H1985" t="str">
        <f>VLOOKUP(Таблица1[[#This Row],[Код товара]],Группа_Товаров,3,0)</f>
        <v>Кремовые</v>
      </c>
      <c r="I1985" t="s">
        <v>8</v>
      </c>
      <c r="J1985">
        <v>4</v>
      </c>
      <c r="K1985" s="6">
        <v>858.4</v>
      </c>
      <c r="L1985" s="6">
        <v>976.8</v>
      </c>
      <c r="M1985" s="23">
        <f>Таблица1[[#This Row],[Сумма в ценах продажи]]-Таблица1[[#This Row],[Сумма в ценах закупки]]</f>
        <v>118.39999999999998</v>
      </c>
    </row>
    <row r="1986" spans="1:13" hidden="1" x14ac:dyDescent="0.3">
      <c r="A1986" s="16">
        <v>42906</v>
      </c>
      <c r="B1986" t="s">
        <v>7</v>
      </c>
      <c r="C1986" t="s">
        <v>151</v>
      </c>
      <c r="D1986" t="s">
        <v>134</v>
      </c>
      <c r="E1986" t="s">
        <v>152</v>
      </c>
      <c r="F1986" s="7">
        <v>170101</v>
      </c>
      <c r="G1986" t="str">
        <f>VLOOKUP(F1986,'группы товаров'!$A$1:$C$88,2,0)</f>
        <v>Морошковая</v>
      </c>
      <c r="H1986" t="str">
        <f>VLOOKUP(Таблица1[[#This Row],[Код товара]],Группа_Товаров,3,0)</f>
        <v>Желейные</v>
      </c>
      <c r="I1986" t="s">
        <v>8</v>
      </c>
      <c r="J1986">
        <v>2.496</v>
      </c>
      <c r="K1986" s="6">
        <v>915.84</v>
      </c>
      <c r="L1986" s="6">
        <v>1041.5999999999999</v>
      </c>
      <c r="M1986" s="23">
        <f>Таблица1[[#This Row],[Сумма в ценах продажи]]-Таблица1[[#This Row],[Сумма в ценах закупки]]</f>
        <v>125.75999999999988</v>
      </c>
    </row>
    <row r="1987" spans="1:13" hidden="1" x14ac:dyDescent="0.3">
      <c r="A1987" s="16">
        <v>42906</v>
      </c>
      <c r="B1987" t="s">
        <v>7</v>
      </c>
      <c r="C1987" t="s">
        <v>133</v>
      </c>
      <c r="D1987" t="s">
        <v>134</v>
      </c>
      <c r="E1987" t="s">
        <v>135</v>
      </c>
      <c r="F1987" s="7">
        <v>1005030501</v>
      </c>
      <c r="G1987" t="str">
        <f>VLOOKUP(F1987,'группы товаров'!$A$1:$C$88,2,0)</f>
        <v>Орешек</v>
      </c>
      <c r="H1987" t="str">
        <f>VLOOKUP(Таблица1[[#This Row],[Код товара]],Группа_Товаров,3,0)</f>
        <v>Глазированные</v>
      </c>
      <c r="I1987" t="s">
        <v>8</v>
      </c>
      <c r="J1987">
        <v>5</v>
      </c>
      <c r="K1987" s="6">
        <v>582.71749999999997</v>
      </c>
      <c r="L1987" s="6">
        <v>716.1</v>
      </c>
      <c r="M1987" s="23">
        <f>Таблица1[[#This Row],[Сумма в ценах продажи]]-Таблица1[[#This Row],[Сумма в ценах закупки]]</f>
        <v>133.38250000000005</v>
      </c>
    </row>
    <row r="1988" spans="1:13" hidden="1" x14ac:dyDescent="0.3">
      <c r="A1988" s="16">
        <v>42906</v>
      </c>
      <c r="B1988" t="s">
        <v>7</v>
      </c>
      <c r="C1988" t="s">
        <v>446</v>
      </c>
      <c r="D1988" t="s">
        <v>147</v>
      </c>
      <c r="E1988" t="s">
        <v>447</v>
      </c>
      <c r="F1988" s="7">
        <v>1005050200</v>
      </c>
      <c r="G1988" t="str">
        <f>VLOOKUP(F1988,'группы товаров'!$A$1:$C$88,2,0)</f>
        <v>Серебрянный шедевр</v>
      </c>
      <c r="H1988" t="str">
        <f>VLOOKUP(Таблица1[[#This Row],[Код товара]],Группа_Товаров,3,0)</f>
        <v>Помадка</v>
      </c>
      <c r="I1988" t="s">
        <v>8</v>
      </c>
      <c r="J1988">
        <v>7.5</v>
      </c>
      <c r="K1988" s="6">
        <v>1027.0003000000002</v>
      </c>
      <c r="L1988" s="6">
        <v>1204.2750000000001</v>
      </c>
      <c r="M1988" s="23">
        <f>Таблица1[[#This Row],[Сумма в ценах продажи]]-Таблица1[[#This Row],[Сумма в ценах закупки]]</f>
        <v>177.27469999999994</v>
      </c>
    </row>
    <row r="1989" spans="1:13" hidden="1" x14ac:dyDescent="0.3">
      <c r="A1989" s="16">
        <v>42906</v>
      </c>
      <c r="B1989" t="s">
        <v>9</v>
      </c>
      <c r="C1989" t="s">
        <v>153</v>
      </c>
      <c r="D1989" t="s">
        <v>134</v>
      </c>
      <c r="E1989" t="s">
        <v>154</v>
      </c>
      <c r="F1989" s="7">
        <v>270200</v>
      </c>
      <c r="G1989" t="str">
        <f>VLOOKUP(F1989,'группы товаров'!$A$1:$C$88,2,0)</f>
        <v>Шипучка апельсин</v>
      </c>
      <c r="H1989" t="str">
        <f>VLOOKUP(Таблица1[[#This Row],[Код товара]],Группа_Товаров,3,0)</f>
        <v>Леденцовая</v>
      </c>
      <c r="I1989" t="s">
        <v>8</v>
      </c>
      <c r="J1989">
        <v>3.68</v>
      </c>
      <c r="K1989" s="6">
        <v>1183.4864</v>
      </c>
      <c r="L1989" s="6">
        <v>1364.32</v>
      </c>
      <c r="M1989" s="23">
        <f>Таблица1[[#This Row],[Сумма в ценах продажи]]-Таблица1[[#This Row],[Сумма в ценах закупки]]</f>
        <v>180.83359999999993</v>
      </c>
    </row>
    <row r="1990" spans="1:13" hidden="1" x14ac:dyDescent="0.3">
      <c r="A1990" s="16">
        <v>42906</v>
      </c>
      <c r="B1990" t="s">
        <v>9</v>
      </c>
      <c r="C1990" t="s">
        <v>155</v>
      </c>
      <c r="D1990" t="s">
        <v>156</v>
      </c>
      <c r="E1990" t="s">
        <v>157</v>
      </c>
      <c r="F1990" s="7">
        <v>30000</v>
      </c>
      <c r="G1990" t="str">
        <f>VLOOKUP(F1990,'группы товаров'!$A$1:$C$88,2,0)</f>
        <v>Цитрусовая карамель</v>
      </c>
      <c r="H1990" t="str">
        <f>VLOOKUP(Таблица1[[#This Row],[Код товара]],Группа_Товаров,3,0)</f>
        <v>Леденцовая</v>
      </c>
      <c r="I1990" t="s">
        <v>8</v>
      </c>
      <c r="J1990">
        <v>6.02</v>
      </c>
      <c r="K1990" s="6">
        <v>1495.6102000000001</v>
      </c>
      <c r="L1990" s="6">
        <v>1701.28</v>
      </c>
      <c r="M1990" s="23">
        <f>Таблица1[[#This Row],[Сумма в ценах продажи]]-Таблица1[[#This Row],[Сумма в ценах закупки]]</f>
        <v>205.6697999999999</v>
      </c>
    </row>
    <row r="1991" spans="1:13" hidden="1" x14ac:dyDescent="0.3">
      <c r="A1991" s="16">
        <v>42906</v>
      </c>
      <c r="B1991" t="s">
        <v>9</v>
      </c>
      <c r="C1991" t="s">
        <v>262</v>
      </c>
      <c r="D1991" t="s">
        <v>134</v>
      </c>
      <c r="E1991" t="s">
        <v>263</v>
      </c>
      <c r="F1991" s="7">
        <v>30000</v>
      </c>
      <c r="G1991" t="str">
        <f>VLOOKUP(F1991,'группы товаров'!$A$1:$C$88,2,0)</f>
        <v>Цитрусовая карамель</v>
      </c>
      <c r="H1991" t="str">
        <f>VLOOKUP(Таблица1[[#This Row],[Код товара]],Группа_Товаров,3,0)</f>
        <v>Леденцовая</v>
      </c>
      <c r="I1991" t="s">
        <v>8</v>
      </c>
      <c r="J1991">
        <v>10</v>
      </c>
      <c r="K1991" s="6">
        <v>1379.2630000000001</v>
      </c>
      <c r="L1991" s="6">
        <v>1605.7</v>
      </c>
      <c r="M1991" s="23">
        <f>Таблица1[[#This Row],[Сумма в ценах продажи]]-Таблица1[[#This Row],[Сумма в ценах закупки]]</f>
        <v>226.4369999999999</v>
      </c>
    </row>
    <row r="1992" spans="1:13" hidden="1" x14ac:dyDescent="0.3">
      <c r="A1992" s="16">
        <v>42906</v>
      </c>
      <c r="B1992" t="s">
        <v>9</v>
      </c>
      <c r="C1992" t="s">
        <v>248</v>
      </c>
      <c r="D1992" t="s">
        <v>156</v>
      </c>
      <c r="E1992" t="s">
        <v>249</v>
      </c>
      <c r="F1992" s="7">
        <v>270300</v>
      </c>
      <c r="G1992" t="str">
        <f>VLOOKUP(F1992,'группы товаров'!$A$1:$C$88,2,0)</f>
        <v xml:space="preserve">Шипучка лимонад </v>
      </c>
      <c r="H1992" t="str">
        <f>VLOOKUP(Таблица1[[#This Row],[Код товара]],Группа_Товаров,3,0)</f>
        <v>Леденцовая</v>
      </c>
      <c r="I1992" t="s">
        <v>8</v>
      </c>
      <c r="J1992">
        <v>32</v>
      </c>
      <c r="K1992" s="6">
        <v>1709.1088</v>
      </c>
      <c r="L1992" s="6">
        <v>1936.96</v>
      </c>
      <c r="M1992" s="23">
        <f>Таблица1[[#This Row],[Сумма в ценах продажи]]-Таблица1[[#This Row],[Сумма в ценах закупки]]</f>
        <v>227.85120000000006</v>
      </c>
    </row>
    <row r="1993" spans="1:13" hidden="1" x14ac:dyDescent="0.3">
      <c r="A1993" s="16">
        <v>42906</v>
      </c>
      <c r="B1993" t="s">
        <v>9</v>
      </c>
      <c r="C1993" t="s">
        <v>242</v>
      </c>
      <c r="D1993" t="s">
        <v>134</v>
      </c>
      <c r="E1993" t="s">
        <v>243</v>
      </c>
      <c r="F1993" s="7">
        <v>1005712365</v>
      </c>
      <c r="G1993" t="str">
        <f>VLOOKUP(F1993,'группы товаров'!$A$1:$C$88,2,0)</f>
        <v>Желе в помаде</v>
      </c>
      <c r="H1993" t="str">
        <f>VLOOKUP(Таблица1[[#This Row],[Код товара]],Группа_Товаров,3,0)</f>
        <v>Глазированные</v>
      </c>
      <c r="I1993" t="s">
        <v>8</v>
      </c>
      <c r="J1993">
        <v>8</v>
      </c>
      <c r="K1993" s="6">
        <v>1869.6</v>
      </c>
      <c r="L1993" s="6">
        <v>2126.4</v>
      </c>
      <c r="M1993" s="23">
        <f>Таблица1[[#This Row],[Сумма в ценах продажи]]-Таблица1[[#This Row],[Сумма в ценах закупки]]</f>
        <v>256.80000000000018</v>
      </c>
    </row>
    <row r="1994" spans="1:13" hidden="1" x14ac:dyDescent="0.3">
      <c r="A1994" s="16">
        <v>42906</v>
      </c>
      <c r="B1994" t="s">
        <v>15</v>
      </c>
      <c r="C1994" t="s">
        <v>155</v>
      </c>
      <c r="D1994" t="s">
        <v>156</v>
      </c>
      <c r="E1994" t="s">
        <v>157</v>
      </c>
      <c r="F1994" s="7">
        <v>252005</v>
      </c>
      <c r="G1994" t="str">
        <f>VLOOKUP(F1994,'группы товаров'!$A$1:$C$88,2,0)</f>
        <v>Кленовая</v>
      </c>
      <c r="H1994" t="str">
        <f>VLOOKUP(Таблица1[[#This Row],[Код товара]],Группа_Товаров,3,0)</f>
        <v>Леденцовая</v>
      </c>
      <c r="I1994" t="s">
        <v>8</v>
      </c>
      <c r="J1994">
        <v>10</v>
      </c>
      <c r="K1994" s="6">
        <v>791.8</v>
      </c>
      <c r="L1994" s="6">
        <v>1070</v>
      </c>
      <c r="M1994" s="23">
        <f>Таблица1[[#This Row],[Сумма в ценах продажи]]-Таблица1[[#This Row],[Сумма в ценах закупки]]</f>
        <v>278.20000000000005</v>
      </c>
    </row>
    <row r="1995" spans="1:13" hidden="1" x14ac:dyDescent="0.3">
      <c r="A1995" s="16">
        <v>42906</v>
      </c>
      <c r="B1995" t="s">
        <v>7</v>
      </c>
      <c r="C1995" t="s">
        <v>280</v>
      </c>
      <c r="D1995" t="s">
        <v>134</v>
      </c>
      <c r="E1995" t="s">
        <v>281</v>
      </c>
      <c r="F1995" s="7">
        <v>1005040600</v>
      </c>
      <c r="G1995" t="str">
        <f>VLOOKUP(F1995,'группы товаров'!$A$1:$C$88,2,0)</f>
        <v xml:space="preserve">Морская звезда </v>
      </c>
      <c r="H1995" t="str">
        <f>VLOOKUP(Таблица1[[#This Row],[Код товара]],Группа_Товаров,3,0)</f>
        <v>Глазированные</v>
      </c>
      <c r="I1995" t="s">
        <v>8</v>
      </c>
      <c r="J1995">
        <v>15</v>
      </c>
      <c r="K1995" s="6">
        <v>712.99</v>
      </c>
      <c r="L1995" s="6">
        <v>1012.5</v>
      </c>
      <c r="M1995" s="23">
        <f>Таблица1[[#This Row],[Сумма в ценах продажи]]-Таблица1[[#This Row],[Сумма в ценах закупки]]</f>
        <v>299.51</v>
      </c>
    </row>
    <row r="1996" spans="1:13" hidden="1" x14ac:dyDescent="0.3">
      <c r="A1996" s="16">
        <v>42906</v>
      </c>
      <c r="B1996" t="s">
        <v>9</v>
      </c>
      <c r="C1996" t="s">
        <v>352</v>
      </c>
      <c r="D1996" t="s">
        <v>353</v>
      </c>
      <c r="E1996" t="s">
        <v>354</v>
      </c>
      <c r="F1996" s="7">
        <v>260100</v>
      </c>
      <c r="G1996" t="str">
        <f>VLOOKUP(F1996,'группы товаров'!$A$1:$C$88,2,0)</f>
        <v xml:space="preserve">Банан-вишня </v>
      </c>
      <c r="H1996" t="str">
        <f>VLOOKUP(Таблица1[[#This Row],[Код товара]],Группа_Товаров,3,0)</f>
        <v>Отливная</v>
      </c>
      <c r="I1996" t="s">
        <v>8</v>
      </c>
      <c r="J1996">
        <v>14.4</v>
      </c>
      <c r="K1996" s="6">
        <v>2266.56</v>
      </c>
      <c r="L1996" s="6">
        <v>2577.6</v>
      </c>
      <c r="M1996" s="23">
        <f>Таблица1[[#This Row],[Сумма в ценах продажи]]-Таблица1[[#This Row],[Сумма в ценах закупки]]</f>
        <v>311.03999999999996</v>
      </c>
    </row>
    <row r="1997" spans="1:13" hidden="1" x14ac:dyDescent="0.3">
      <c r="A1997" s="16">
        <v>42906</v>
      </c>
      <c r="B1997" t="s">
        <v>15</v>
      </c>
      <c r="C1997" t="s">
        <v>185</v>
      </c>
      <c r="D1997" t="s">
        <v>134</v>
      </c>
      <c r="E1997" t="s">
        <v>186</v>
      </c>
      <c r="F1997" s="7">
        <v>170101</v>
      </c>
      <c r="G1997" t="str">
        <f>VLOOKUP(F1997,'группы товаров'!$A$1:$C$88,2,0)</f>
        <v>Морошковая</v>
      </c>
      <c r="H1997" t="str">
        <f>VLOOKUP(Таблица1[[#This Row],[Код товара]],Группа_Товаров,3,0)</f>
        <v>Желейные</v>
      </c>
      <c r="I1997" t="s">
        <v>8</v>
      </c>
      <c r="J1997">
        <v>4.2</v>
      </c>
      <c r="K1997" s="6">
        <v>410.81040000000002</v>
      </c>
      <c r="L1997" s="6">
        <v>744.24</v>
      </c>
      <c r="M1997" s="23">
        <f>Таблица1[[#This Row],[Сумма в ценах продажи]]-Таблица1[[#This Row],[Сумма в ценах закупки]]</f>
        <v>333.42959999999999</v>
      </c>
    </row>
    <row r="1998" spans="1:13" hidden="1" x14ac:dyDescent="0.3">
      <c r="A1998" s="16">
        <v>42906</v>
      </c>
      <c r="B1998" t="s">
        <v>15</v>
      </c>
      <c r="C1998" t="s">
        <v>185</v>
      </c>
      <c r="D1998" t="s">
        <v>134</v>
      </c>
      <c r="E1998" t="s">
        <v>186</v>
      </c>
      <c r="F1998" s="5">
        <v>1005040600</v>
      </c>
      <c r="G1998" t="str">
        <f>VLOOKUP(F1998,'группы товаров'!$A$1:$C$88,2,0)</f>
        <v xml:space="preserve">Морская звезда </v>
      </c>
      <c r="H1998" t="str">
        <f>VLOOKUP(Таблица1[[#This Row],[Код товара]],Группа_Товаров,3,0)</f>
        <v>Глазированные</v>
      </c>
      <c r="I1998" t="s">
        <v>8</v>
      </c>
      <c r="J1998">
        <v>30</v>
      </c>
      <c r="K1998" s="6">
        <v>2146.5</v>
      </c>
      <c r="L1998" s="6">
        <v>2898</v>
      </c>
      <c r="M1998" s="23">
        <f>Таблица1[[#This Row],[Сумма в ценах продажи]]-Таблица1[[#This Row],[Сумма в ценах закупки]]</f>
        <v>751.5</v>
      </c>
    </row>
    <row r="1999" spans="1:13" hidden="1" x14ac:dyDescent="0.3">
      <c r="A1999" s="16">
        <v>42906</v>
      </c>
      <c r="B1999" t="s">
        <v>15</v>
      </c>
      <c r="C1999" t="s">
        <v>301</v>
      </c>
      <c r="D1999" t="s">
        <v>134</v>
      </c>
      <c r="E1999" t="s">
        <v>302</v>
      </c>
      <c r="F1999" s="5">
        <v>1005030501</v>
      </c>
      <c r="G1999" t="str">
        <f>VLOOKUP(F1999,'группы товаров'!$A$1:$C$88,2,0)</f>
        <v>Орешек</v>
      </c>
      <c r="H1999" t="str">
        <f>VLOOKUP(Таблица1[[#This Row],[Код товара]],Группа_Товаров,3,0)</f>
        <v>Глазированные</v>
      </c>
      <c r="I1999" t="s">
        <v>8</v>
      </c>
      <c r="J1999">
        <v>28</v>
      </c>
      <c r="K1999" s="6">
        <v>2804.2</v>
      </c>
      <c r="L1999" s="6">
        <v>3785.6</v>
      </c>
      <c r="M1999" s="23">
        <f>Таблица1[[#This Row],[Сумма в ценах продажи]]-Таблица1[[#This Row],[Сумма в ценах закупки]]</f>
        <v>981.40000000000009</v>
      </c>
    </row>
    <row r="2000" spans="1:13" hidden="1" x14ac:dyDescent="0.3">
      <c r="A2000" s="16">
        <v>42906</v>
      </c>
      <c r="B2000" t="s">
        <v>15</v>
      </c>
      <c r="C2000" t="s">
        <v>240</v>
      </c>
      <c r="D2000" t="s">
        <v>156</v>
      </c>
      <c r="E2000" t="s">
        <v>241</v>
      </c>
      <c r="F2000" s="7">
        <v>1005300000</v>
      </c>
      <c r="G2000" t="str">
        <f>VLOOKUP(F2000,'группы товаров'!$A$1:$C$88,2,0)</f>
        <v>Нежные</v>
      </c>
      <c r="H2000" t="str">
        <f>VLOOKUP(Таблица1[[#This Row],[Код товара]],Группа_Товаров,3,0)</f>
        <v>Кремовые</v>
      </c>
      <c r="I2000" t="s">
        <v>8</v>
      </c>
      <c r="J2000">
        <v>60.5</v>
      </c>
      <c r="K2000" s="6">
        <v>6278.4964</v>
      </c>
      <c r="L2000" s="6">
        <v>7469</v>
      </c>
      <c r="M2000" s="23">
        <f>Таблица1[[#This Row],[Сумма в ценах продажи]]-Таблица1[[#This Row],[Сумма в ценах закупки]]</f>
        <v>1190.5036</v>
      </c>
    </row>
    <row r="2001" spans="1:13" hidden="1" x14ac:dyDescent="0.3">
      <c r="A2001" s="16">
        <v>42906</v>
      </c>
      <c r="B2001" t="s">
        <v>15</v>
      </c>
      <c r="C2001" t="s">
        <v>195</v>
      </c>
      <c r="D2001" t="s">
        <v>131</v>
      </c>
      <c r="E2001" t="s">
        <v>196</v>
      </c>
      <c r="F2001" s="8">
        <v>1500000201</v>
      </c>
      <c r="G2001" t="str">
        <f>VLOOKUP(F2001,'группы товаров'!$A$1:$C$88,2,0)</f>
        <v>Рулет капучино</v>
      </c>
      <c r="H2001" t="str">
        <f>VLOOKUP(Таблица1[[#This Row],[Код товара]],Группа_Товаров,3,0)</f>
        <v>Бисквиты</v>
      </c>
      <c r="I2001" t="s">
        <v>8</v>
      </c>
      <c r="J2001">
        <v>78</v>
      </c>
      <c r="K2001" s="6">
        <v>10979.7</v>
      </c>
      <c r="L2001" s="6">
        <v>14850</v>
      </c>
      <c r="M2001" s="23">
        <f>Таблица1[[#This Row],[Сумма в ценах продажи]]-Таблица1[[#This Row],[Сумма в ценах закупки]]</f>
        <v>3870.2999999999993</v>
      </c>
    </row>
    <row r="2002" spans="1:13" hidden="1" x14ac:dyDescent="0.3">
      <c r="A2002" s="16">
        <v>42905</v>
      </c>
      <c r="B2002" t="s">
        <v>7</v>
      </c>
      <c r="C2002" t="s">
        <v>258</v>
      </c>
      <c r="D2002" t="s">
        <v>134</v>
      </c>
      <c r="E2002" t="s">
        <v>259</v>
      </c>
      <c r="F2002" s="7">
        <v>260200</v>
      </c>
      <c r="G2002" t="str">
        <f>VLOOKUP(F2002,'группы товаров'!$A$1:$C$88,2,0)</f>
        <v>Медовая дыня</v>
      </c>
      <c r="H2002" t="str">
        <f>VLOOKUP(Таблица1[[#This Row],[Код товара]],Группа_Товаров,3,0)</f>
        <v>Отливная</v>
      </c>
      <c r="I2002" t="s">
        <v>8</v>
      </c>
      <c r="J2002">
        <v>1.3440000000000001</v>
      </c>
      <c r="K2002" s="6">
        <v>145.31440000000001</v>
      </c>
      <c r="L2002" s="6">
        <v>154</v>
      </c>
      <c r="M2002" s="23">
        <f>Таблица1[[#This Row],[Сумма в ценах продажи]]-Таблица1[[#This Row],[Сумма в ценах закупки]]</f>
        <v>8.6855999999999938</v>
      </c>
    </row>
    <row r="2003" spans="1:13" hidden="1" x14ac:dyDescent="0.3">
      <c r="A2003" s="16">
        <v>42905</v>
      </c>
      <c r="B2003" t="s">
        <v>9</v>
      </c>
      <c r="C2003" t="s">
        <v>191</v>
      </c>
      <c r="D2003" t="s">
        <v>156</v>
      </c>
      <c r="E2003" t="s">
        <v>192</v>
      </c>
      <c r="F2003" s="7">
        <v>220000</v>
      </c>
      <c r="G2003" t="str">
        <f>VLOOKUP(F2003,'группы товаров'!$A$1:$C$88,2,0)</f>
        <v>Сливки-апельсин</v>
      </c>
      <c r="H2003" t="str">
        <f>VLOOKUP(Таблица1[[#This Row],[Код товара]],Группа_Товаров,3,0)</f>
        <v>Отливная</v>
      </c>
      <c r="I2003" t="s">
        <v>8</v>
      </c>
      <c r="J2003">
        <v>2.52</v>
      </c>
      <c r="K2003" s="6">
        <v>206.64</v>
      </c>
      <c r="L2003" s="6">
        <v>234.78</v>
      </c>
      <c r="M2003" s="23">
        <f>Таблица1[[#This Row],[Сумма в ценах продажи]]-Таблица1[[#This Row],[Сумма в ценах закупки]]</f>
        <v>28.140000000000015</v>
      </c>
    </row>
    <row r="2004" spans="1:13" hidden="1" x14ac:dyDescent="0.3">
      <c r="A2004" s="16">
        <v>42905</v>
      </c>
      <c r="B2004" t="s">
        <v>7</v>
      </c>
      <c r="C2004" t="s">
        <v>248</v>
      </c>
      <c r="D2004" t="s">
        <v>156</v>
      </c>
      <c r="E2004" t="s">
        <v>249</v>
      </c>
      <c r="F2004" s="7">
        <v>573100</v>
      </c>
      <c r="G2004" t="str">
        <f>VLOOKUP(F2004,'группы товаров'!$A$1:$C$88,2,0)</f>
        <v xml:space="preserve">Пчелка </v>
      </c>
      <c r="H2004" t="str">
        <f>VLOOKUP(Таблица1[[#This Row],[Код товара]],Группа_Товаров,3,0)</f>
        <v>Желейные</v>
      </c>
      <c r="I2004" t="s">
        <v>8</v>
      </c>
      <c r="J2004">
        <v>1.65</v>
      </c>
      <c r="K2004" s="6">
        <v>230.78</v>
      </c>
      <c r="L2004" s="6">
        <v>262.57</v>
      </c>
      <c r="M2004" s="23">
        <f>Таблица1[[#This Row],[Сумма в ценах продажи]]-Таблица1[[#This Row],[Сумма в ценах закупки]]</f>
        <v>31.789999999999992</v>
      </c>
    </row>
    <row r="2005" spans="1:13" hidden="1" x14ac:dyDescent="0.3">
      <c r="A2005" s="16">
        <v>42905</v>
      </c>
      <c r="B2005" t="s">
        <v>7</v>
      </c>
      <c r="C2005" t="s">
        <v>162</v>
      </c>
      <c r="D2005" t="s">
        <v>163</v>
      </c>
      <c r="E2005" t="s">
        <v>164</v>
      </c>
      <c r="F2005" s="7">
        <v>5190002</v>
      </c>
      <c r="G2005" t="str">
        <f>VLOOKUP(F2005,'группы товаров'!$A$1:$C$88,2,0)</f>
        <v>Молочный</v>
      </c>
      <c r="H2005" t="str">
        <f>VLOOKUP(Таблица1[[#This Row],[Код товара]],Группа_Товаров,3,0)</f>
        <v>Отливная</v>
      </c>
      <c r="I2005" t="s">
        <v>8</v>
      </c>
      <c r="J2005">
        <v>2.9</v>
      </c>
      <c r="K2005" s="6">
        <v>271.09200000000004</v>
      </c>
      <c r="L2005" s="6">
        <v>308.32800000000003</v>
      </c>
      <c r="M2005" s="23">
        <f>Таблица1[[#This Row],[Сумма в ценах продажи]]-Таблица1[[#This Row],[Сумма в ценах закупки]]</f>
        <v>37.23599999999999</v>
      </c>
    </row>
    <row r="2006" spans="1:13" hidden="1" x14ac:dyDescent="0.3">
      <c r="A2006" s="16">
        <v>42905</v>
      </c>
      <c r="B2006" t="s">
        <v>9</v>
      </c>
      <c r="C2006" t="s">
        <v>167</v>
      </c>
      <c r="D2006" t="s">
        <v>134</v>
      </c>
      <c r="E2006" t="s">
        <v>168</v>
      </c>
      <c r="F2006" s="8">
        <v>210100</v>
      </c>
      <c r="G2006" t="str">
        <f>VLOOKUP(F2006,'группы товаров'!$A$1:$C$88,2,0)</f>
        <v>Сливки-малина</v>
      </c>
      <c r="H2006" t="str">
        <f>VLOOKUP(Таблица1[[#This Row],[Код товара]],Группа_Товаров,3,0)</f>
        <v>Отливная</v>
      </c>
      <c r="I2006" t="s">
        <v>8</v>
      </c>
      <c r="J2006">
        <v>6</v>
      </c>
      <c r="K2006" s="6">
        <v>397.20800000000003</v>
      </c>
      <c r="L2006" s="6">
        <v>440.6</v>
      </c>
      <c r="M2006" s="23">
        <f>Таблица1[[#This Row],[Сумма в ценах продажи]]-Таблица1[[#This Row],[Сумма в ценах закупки]]</f>
        <v>43.391999999999996</v>
      </c>
    </row>
    <row r="2007" spans="1:13" hidden="1" x14ac:dyDescent="0.3">
      <c r="A2007" s="16">
        <v>42905</v>
      </c>
      <c r="B2007" t="s">
        <v>21</v>
      </c>
      <c r="C2007" t="s">
        <v>246</v>
      </c>
      <c r="D2007" t="s">
        <v>156</v>
      </c>
      <c r="E2007" t="s">
        <v>247</v>
      </c>
      <c r="F2007" s="5">
        <v>1005040500</v>
      </c>
      <c r="G2007" t="str">
        <f>VLOOKUP(F2007,'группы товаров'!$A$1:$C$88,2,0)</f>
        <v>Пилот</v>
      </c>
      <c r="H2007" t="str">
        <f>VLOOKUP(Таблица1[[#This Row],[Код товара]],Группа_Товаров,3,0)</f>
        <v>Глазированные</v>
      </c>
      <c r="I2007" t="s">
        <v>8</v>
      </c>
      <c r="J2007">
        <v>3</v>
      </c>
      <c r="K2007" s="6">
        <v>214.62</v>
      </c>
      <c r="L2007" s="6">
        <v>258.75</v>
      </c>
      <c r="M2007" s="23">
        <f>Таблица1[[#This Row],[Сумма в ценах продажи]]-Таблица1[[#This Row],[Сумма в ценах закупки]]</f>
        <v>44.129999999999995</v>
      </c>
    </row>
    <row r="2008" spans="1:13" hidden="1" x14ac:dyDescent="0.3">
      <c r="A2008" s="16">
        <v>42905</v>
      </c>
      <c r="B2008" t="s">
        <v>9</v>
      </c>
      <c r="C2008" t="s">
        <v>264</v>
      </c>
      <c r="D2008" t="s">
        <v>134</v>
      </c>
      <c r="E2008" t="s">
        <v>265</v>
      </c>
      <c r="F2008" s="7">
        <v>1005051600</v>
      </c>
      <c r="G2008" t="str">
        <f>VLOOKUP(F2008,'группы товаров'!$A$1:$C$88,2,0)</f>
        <v xml:space="preserve">Тарантелла </v>
      </c>
      <c r="H2008" t="str">
        <f>VLOOKUP(Таблица1[[#This Row],[Код товара]],Группа_Товаров,3,0)</f>
        <v>Помадка</v>
      </c>
      <c r="I2008" t="s">
        <v>8</v>
      </c>
      <c r="J2008">
        <v>3</v>
      </c>
      <c r="K2008" s="6">
        <v>290.4144</v>
      </c>
      <c r="L2008" s="6">
        <v>335.25</v>
      </c>
      <c r="M2008" s="23">
        <f>Таблица1[[#This Row],[Сумма в ценах продажи]]-Таблица1[[#This Row],[Сумма в ценах закупки]]</f>
        <v>44.835599999999999</v>
      </c>
    </row>
    <row r="2009" spans="1:13" hidden="1" x14ac:dyDescent="0.3">
      <c r="A2009" s="16">
        <v>42905</v>
      </c>
      <c r="B2009" t="s">
        <v>21</v>
      </c>
      <c r="C2009" t="s">
        <v>346</v>
      </c>
      <c r="D2009" t="s">
        <v>156</v>
      </c>
      <c r="E2009" t="s">
        <v>347</v>
      </c>
      <c r="F2009" s="7">
        <v>1005274000</v>
      </c>
      <c r="G2009" t="str">
        <f>VLOOKUP(F2009,'группы товаров'!$A$1:$C$88,2,0)</f>
        <v>Ванильные</v>
      </c>
      <c r="H2009" t="str">
        <f>VLOOKUP(Таблица1[[#This Row],[Код товара]],Группа_Товаров,3,0)</f>
        <v>Кремовые</v>
      </c>
      <c r="I2009" t="s">
        <v>8</v>
      </c>
      <c r="J2009">
        <v>3.4</v>
      </c>
      <c r="K2009" s="6">
        <v>243.23600000000002</v>
      </c>
      <c r="L2009" s="6">
        <v>293.25</v>
      </c>
      <c r="M2009" s="23">
        <f>Таблица1[[#This Row],[Сумма в ценах продажи]]-Таблица1[[#This Row],[Сумма в ценах закупки]]</f>
        <v>50.013999999999982</v>
      </c>
    </row>
    <row r="2010" spans="1:13" hidden="1" x14ac:dyDescent="0.3">
      <c r="A2010" s="16">
        <v>42905</v>
      </c>
      <c r="B2010" t="s">
        <v>7</v>
      </c>
      <c r="C2010" t="s">
        <v>171</v>
      </c>
      <c r="D2010" t="s">
        <v>131</v>
      </c>
      <c r="E2010" t="s">
        <v>172</v>
      </c>
      <c r="F2010" s="7">
        <v>5190002</v>
      </c>
      <c r="G2010" t="str">
        <f>VLOOKUP(F2010,'группы товаров'!$A$1:$C$88,2,0)</f>
        <v>Молочный</v>
      </c>
      <c r="H2010" t="str">
        <f>VLOOKUP(Таблица1[[#This Row],[Код товара]],Группа_Товаров,3,0)</f>
        <v>Отливная</v>
      </c>
      <c r="I2010" t="s">
        <v>8</v>
      </c>
      <c r="J2010">
        <v>2.56</v>
      </c>
      <c r="K2010" s="6">
        <v>259.11360000000002</v>
      </c>
      <c r="L2010" s="6">
        <v>313.60000000000002</v>
      </c>
      <c r="M2010" s="23">
        <f>Таблица1[[#This Row],[Сумма в ценах продажи]]-Таблица1[[#This Row],[Сумма в ценах закупки]]</f>
        <v>54.486400000000003</v>
      </c>
    </row>
    <row r="2011" spans="1:13" hidden="1" x14ac:dyDescent="0.3">
      <c r="A2011" s="16">
        <v>42905</v>
      </c>
      <c r="B2011" t="s">
        <v>7</v>
      </c>
      <c r="C2011" t="s">
        <v>272</v>
      </c>
      <c r="D2011" t="s">
        <v>156</v>
      </c>
      <c r="E2011" t="s">
        <v>273</v>
      </c>
      <c r="F2011" s="7">
        <v>5162402</v>
      </c>
      <c r="G2011" t="str">
        <f>VLOOKUP(F2011,'группы товаров'!$A$1:$C$88,2,0)</f>
        <v>Лимонно-апельсиновый</v>
      </c>
      <c r="H2011" t="str">
        <f>VLOOKUP(Таблица1[[#This Row],[Код товара]],Группа_Товаров,3,0)</f>
        <v>Отливная</v>
      </c>
      <c r="I2011" t="s">
        <v>8</v>
      </c>
      <c r="J2011">
        <v>2.64</v>
      </c>
      <c r="K2011" s="6">
        <v>400.56720000000001</v>
      </c>
      <c r="L2011" s="6">
        <v>455.64</v>
      </c>
      <c r="M2011" s="23">
        <f>Таблица1[[#This Row],[Сумма в ценах продажи]]-Таблица1[[#This Row],[Сумма в ценах закупки]]</f>
        <v>55.072799999999972</v>
      </c>
    </row>
    <row r="2012" spans="1:13" hidden="1" x14ac:dyDescent="0.3">
      <c r="A2012" s="16">
        <v>42905</v>
      </c>
      <c r="B2012" t="s">
        <v>7</v>
      </c>
      <c r="C2012" t="s">
        <v>238</v>
      </c>
      <c r="D2012" t="s">
        <v>208</v>
      </c>
      <c r="E2012" t="s">
        <v>239</v>
      </c>
      <c r="F2012" s="7">
        <v>170000</v>
      </c>
      <c r="G2012" t="str">
        <f>VLOOKUP(F2012,'группы товаров'!$A$1:$C$88,2,0)</f>
        <v>Лайм</v>
      </c>
      <c r="H2012" t="str">
        <f>VLOOKUP(Таблица1[[#This Row],[Код товара]],Группа_Товаров,3,0)</f>
        <v>Желейные</v>
      </c>
      <c r="I2012" t="s">
        <v>8</v>
      </c>
      <c r="J2012">
        <v>8</v>
      </c>
      <c r="K2012" s="6">
        <v>427.23200000000003</v>
      </c>
      <c r="L2012" s="6">
        <v>484.24</v>
      </c>
      <c r="M2012" s="23">
        <f>Таблица1[[#This Row],[Сумма в ценах продажи]]-Таблица1[[#This Row],[Сумма в ценах закупки]]</f>
        <v>57.007999999999981</v>
      </c>
    </row>
    <row r="2013" spans="1:13" hidden="1" x14ac:dyDescent="0.3">
      <c r="A2013" s="16">
        <v>42905</v>
      </c>
      <c r="B2013" t="s">
        <v>9</v>
      </c>
      <c r="C2013" t="s">
        <v>173</v>
      </c>
      <c r="D2013" t="s">
        <v>156</v>
      </c>
      <c r="E2013" t="s">
        <v>174</v>
      </c>
      <c r="F2013" s="7">
        <v>190000</v>
      </c>
      <c r="G2013" t="str">
        <f>VLOOKUP(F2013,'группы товаров'!$A$1:$C$88,2,0)</f>
        <v>Капри молоко</v>
      </c>
      <c r="H2013" t="str">
        <f>VLOOKUP(Таблица1[[#This Row],[Код товара]],Группа_Товаров,3,0)</f>
        <v>Отливная</v>
      </c>
      <c r="I2013" t="s">
        <v>8</v>
      </c>
      <c r="J2013">
        <v>2.56</v>
      </c>
      <c r="K2013" s="6">
        <v>259.11360000000002</v>
      </c>
      <c r="L2013" s="6">
        <v>319.36</v>
      </c>
      <c r="M2013" s="23">
        <f>Таблица1[[#This Row],[Сумма в ценах продажи]]-Таблица1[[#This Row],[Сумма в ценах закупки]]</f>
        <v>60.246399999999994</v>
      </c>
    </row>
    <row r="2014" spans="1:13" hidden="1" x14ac:dyDescent="0.3">
      <c r="A2014" s="16">
        <v>42905</v>
      </c>
      <c r="B2014" t="s">
        <v>21</v>
      </c>
      <c r="C2014" t="s">
        <v>158</v>
      </c>
      <c r="D2014" t="s">
        <v>156</v>
      </c>
      <c r="E2014" t="s">
        <v>159</v>
      </c>
      <c r="F2014" s="5">
        <v>1005052600</v>
      </c>
      <c r="G2014" t="str">
        <f>VLOOKUP(F2014,'группы товаров'!$A$1:$C$88,2,0)</f>
        <v>Желе апельсина</v>
      </c>
      <c r="H2014" t="str">
        <f>VLOOKUP(Таблица1[[#This Row],[Код товара]],Группа_Товаров,3,0)</f>
        <v>Помадка</v>
      </c>
      <c r="I2014" t="s">
        <v>8</v>
      </c>
      <c r="J2014">
        <v>3.5</v>
      </c>
      <c r="K2014" s="6">
        <v>355.07740000000001</v>
      </c>
      <c r="L2014" s="6">
        <v>422.625</v>
      </c>
      <c r="M2014" s="23">
        <f>Таблица1[[#This Row],[Сумма в ценах продажи]]-Таблица1[[#This Row],[Сумма в ценах закупки]]</f>
        <v>67.547599999999989</v>
      </c>
    </row>
    <row r="2015" spans="1:13" hidden="1" x14ac:dyDescent="0.3">
      <c r="A2015" s="16">
        <v>42905</v>
      </c>
      <c r="B2015" t="s">
        <v>21</v>
      </c>
      <c r="C2015" t="s">
        <v>288</v>
      </c>
      <c r="D2015" t="s">
        <v>134</v>
      </c>
      <c r="E2015" t="s">
        <v>289</v>
      </c>
      <c r="F2015" s="7">
        <v>1005040500</v>
      </c>
      <c r="G2015" t="str">
        <f>VLOOKUP(F2015,'группы товаров'!$A$1:$C$88,2,0)</f>
        <v>Пилот</v>
      </c>
      <c r="H2015" t="str">
        <f>VLOOKUP(Таблица1[[#This Row],[Код товара]],Группа_Товаров,3,0)</f>
        <v>Глазированные</v>
      </c>
      <c r="I2015" t="s">
        <v>8</v>
      </c>
      <c r="J2015">
        <v>3</v>
      </c>
      <c r="K2015" s="6">
        <v>286.0788</v>
      </c>
      <c r="L2015" s="6">
        <v>355.35</v>
      </c>
      <c r="M2015" s="23">
        <f>Таблица1[[#This Row],[Сумма в ценах продажи]]-Таблица1[[#This Row],[Сумма в ценах закупки]]</f>
        <v>69.271200000000022</v>
      </c>
    </row>
    <row r="2016" spans="1:13" hidden="1" x14ac:dyDescent="0.3">
      <c r="A2016" s="16">
        <v>42905</v>
      </c>
      <c r="B2016" t="s">
        <v>9</v>
      </c>
      <c r="C2016" t="s">
        <v>258</v>
      </c>
      <c r="D2016" t="s">
        <v>134</v>
      </c>
      <c r="E2016" t="s">
        <v>259</v>
      </c>
      <c r="F2016" s="5">
        <v>1005712010</v>
      </c>
      <c r="G2016" t="str">
        <f>VLOOKUP(F2016,'группы товаров'!$A$1:$C$88,2,0)</f>
        <v>Сказочный мишка</v>
      </c>
      <c r="H2016" t="str">
        <f>VLOOKUP(Таблица1[[#This Row],[Код товара]],Группа_Товаров,3,0)</f>
        <v>Глазированные</v>
      </c>
      <c r="I2016" t="s">
        <v>8</v>
      </c>
      <c r="J2016">
        <v>4.8</v>
      </c>
      <c r="K2016" s="6">
        <v>509.98080000000004</v>
      </c>
      <c r="L2016" s="6">
        <v>580.79999999999995</v>
      </c>
      <c r="M2016" s="23">
        <f>Таблица1[[#This Row],[Сумма в ценах продажи]]-Таблица1[[#This Row],[Сумма в ценах закупки]]</f>
        <v>70.81919999999991</v>
      </c>
    </row>
    <row r="2017" spans="1:13" hidden="1" x14ac:dyDescent="0.3">
      <c r="A2017" s="16">
        <v>42905</v>
      </c>
      <c r="B2017" t="s">
        <v>21</v>
      </c>
      <c r="C2017" t="s">
        <v>171</v>
      </c>
      <c r="D2017" t="s">
        <v>131</v>
      </c>
      <c r="E2017" t="s">
        <v>172</v>
      </c>
      <c r="F2017" s="5">
        <v>1005220000</v>
      </c>
      <c r="G2017" t="str">
        <f>VLOOKUP(F2017,'группы товаров'!$A$1:$C$88,2,0)</f>
        <v>Веселый журавлик</v>
      </c>
      <c r="H2017" t="str">
        <f>VLOOKUP(Таблица1[[#This Row],[Код товара]],Группа_Товаров,3,0)</f>
        <v>Вафельные</v>
      </c>
      <c r="I2017" t="s">
        <v>8</v>
      </c>
      <c r="J2017">
        <v>3.5</v>
      </c>
      <c r="K2017" s="6">
        <v>313.12470000000002</v>
      </c>
      <c r="L2017" s="6">
        <v>394.45</v>
      </c>
      <c r="M2017" s="23">
        <f>Таблица1[[#This Row],[Сумма в ценах продажи]]-Таблица1[[#This Row],[Сумма в ценах закупки]]</f>
        <v>81.32529999999997</v>
      </c>
    </row>
    <row r="2018" spans="1:13" hidden="1" x14ac:dyDescent="0.3">
      <c r="A2018" s="16">
        <v>42905</v>
      </c>
      <c r="B2018" t="s">
        <v>21</v>
      </c>
      <c r="C2018" t="s">
        <v>158</v>
      </c>
      <c r="D2018" t="s">
        <v>156</v>
      </c>
      <c r="E2018" t="s">
        <v>159</v>
      </c>
      <c r="F2018" s="7">
        <v>1005050000</v>
      </c>
      <c r="G2018" t="str">
        <f>VLOOKUP(F2018,'группы товаров'!$A$1:$C$88,2,0)</f>
        <v>Золотой орех</v>
      </c>
      <c r="H2018" t="str">
        <f>VLOOKUP(Таблица1[[#This Row],[Код товара]],Группа_Товаров,3,0)</f>
        <v>Помадка</v>
      </c>
      <c r="I2018" t="s">
        <v>8</v>
      </c>
      <c r="J2018">
        <v>5</v>
      </c>
      <c r="K2018" s="6">
        <v>395.9</v>
      </c>
      <c r="L2018" s="6">
        <v>477.25</v>
      </c>
      <c r="M2018" s="23">
        <f>Таблица1[[#This Row],[Сумма в ценах продажи]]-Таблица1[[#This Row],[Сумма в ценах закупки]]</f>
        <v>81.350000000000023</v>
      </c>
    </row>
    <row r="2019" spans="1:13" hidden="1" x14ac:dyDescent="0.3">
      <c r="A2019" s="16">
        <v>42905</v>
      </c>
      <c r="B2019" t="s">
        <v>7</v>
      </c>
      <c r="C2019" t="s">
        <v>244</v>
      </c>
      <c r="D2019" t="s">
        <v>134</v>
      </c>
      <c r="E2019" t="s">
        <v>245</v>
      </c>
      <c r="F2019" s="7">
        <v>1005186100</v>
      </c>
      <c r="G2019" t="str">
        <f>VLOOKUP(F2019,'группы товаров'!$A$1:$C$88,2,0)</f>
        <v xml:space="preserve">Мини  шоколад </v>
      </c>
      <c r="H2019" t="str">
        <f>VLOOKUP(Таблица1[[#This Row],[Код товара]],Группа_Товаров,3,0)</f>
        <v>Вафельные</v>
      </c>
      <c r="I2019" t="s">
        <v>8</v>
      </c>
      <c r="J2019">
        <v>3.96</v>
      </c>
      <c r="K2019" s="6">
        <v>721.03320000000008</v>
      </c>
      <c r="L2019" s="6">
        <v>804.6</v>
      </c>
      <c r="M2019" s="23">
        <f>Таблица1[[#This Row],[Сумма в ценах продажи]]-Таблица1[[#This Row],[Сумма в ценах закупки]]</f>
        <v>83.566799999999944</v>
      </c>
    </row>
    <row r="2020" spans="1:13" hidden="1" x14ac:dyDescent="0.3">
      <c r="A2020" s="16">
        <v>42905</v>
      </c>
      <c r="B2020" t="s">
        <v>7</v>
      </c>
      <c r="C2020" t="s">
        <v>426</v>
      </c>
      <c r="D2020" t="s">
        <v>147</v>
      </c>
      <c r="E2020" t="s">
        <v>427</v>
      </c>
      <c r="F2020" s="7">
        <v>170000</v>
      </c>
      <c r="G2020" t="str">
        <f>VLOOKUP(F2020,'группы товаров'!$A$1:$C$88,2,0)</f>
        <v>Лайм</v>
      </c>
      <c r="H2020" t="str">
        <f>VLOOKUP(Таблица1[[#This Row],[Код товара]],Группа_Товаров,3,0)</f>
        <v>Желейные</v>
      </c>
      <c r="I2020" t="s">
        <v>8</v>
      </c>
      <c r="J2020">
        <v>5</v>
      </c>
      <c r="K2020" s="6">
        <v>610.5</v>
      </c>
      <c r="L2020" s="6">
        <v>694.4</v>
      </c>
      <c r="M2020" s="23">
        <f>Таблица1[[#This Row],[Сумма в ценах продажи]]-Таблица1[[#This Row],[Сумма в ценах закупки]]</f>
        <v>83.899999999999977</v>
      </c>
    </row>
    <row r="2021" spans="1:13" hidden="1" x14ac:dyDescent="0.3">
      <c r="A2021" s="16">
        <v>42905</v>
      </c>
      <c r="B2021" t="s">
        <v>7</v>
      </c>
      <c r="C2021" t="s">
        <v>254</v>
      </c>
      <c r="D2021" t="s">
        <v>131</v>
      </c>
      <c r="E2021" t="s">
        <v>255</v>
      </c>
      <c r="F2021" s="7">
        <v>5190002</v>
      </c>
      <c r="G2021" t="str">
        <f>VLOOKUP(F2021,'группы товаров'!$A$1:$C$88,2,0)</f>
        <v>Молочный</v>
      </c>
      <c r="H2021" t="str">
        <f>VLOOKUP(Таблица1[[#This Row],[Код товара]],Группа_Товаров,3,0)</f>
        <v>Отливная</v>
      </c>
      <c r="I2021" t="s">
        <v>8</v>
      </c>
      <c r="J2021">
        <v>2.2999999999999998</v>
      </c>
      <c r="K2021" s="6">
        <v>658.24300000000005</v>
      </c>
      <c r="L2021" s="6">
        <v>748.7</v>
      </c>
      <c r="M2021" s="23">
        <f>Таблица1[[#This Row],[Сумма в ценах продажи]]-Таблица1[[#This Row],[Сумма в ценах закупки]]</f>
        <v>90.456999999999994</v>
      </c>
    </row>
    <row r="2022" spans="1:13" hidden="1" x14ac:dyDescent="0.3">
      <c r="A2022" s="16">
        <v>42905</v>
      </c>
      <c r="B2022" t="s">
        <v>9</v>
      </c>
      <c r="C2022" t="s">
        <v>252</v>
      </c>
      <c r="D2022" t="s">
        <v>134</v>
      </c>
      <c r="E2022" t="s">
        <v>253</v>
      </c>
      <c r="F2022" s="7">
        <v>1005050200</v>
      </c>
      <c r="G2022" t="str">
        <f>VLOOKUP(F2022,'группы товаров'!$A$1:$C$88,2,0)</f>
        <v>Серебрянный шедевр</v>
      </c>
      <c r="H2022" t="str">
        <f>VLOOKUP(Таблица1[[#This Row],[Код товара]],Группа_Товаров,3,0)</f>
        <v>Помадка</v>
      </c>
      <c r="I2022" t="s">
        <v>8</v>
      </c>
      <c r="J2022">
        <v>6</v>
      </c>
      <c r="K2022" s="6">
        <v>578.98620000000005</v>
      </c>
      <c r="L2022" s="6">
        <v>670.5</v>
      </c>
      <c r="M2022" s="23">
        <f>Таблица1[[#This Row],[Сумма в ценах продажи]]-Таблица1[[#This Row],[Сумма в ценах закупки]]</f>
        <v>91.513799999999947</v>
      </c>
    </row>
    <row r="2023" spans="1:13" hidden="1" x14ac:dyDescent="0.3">
      <c r="A2023" s="16">
        <v>42905</v>
      </c>
      <c r="B2023" t="s">
        <v>7</v>
      </c>
      <c r="C2023" t="s">
        <v>262</v>
      </c>
      <c r="D2023" t="s">
        <v>134</v>
      </c>
      <c r="E2023" t="s">
        <v>263</v>
      </c>
      <c r="F2023" s="7">
        <v>170101</v>
      </c>
      <c r="G2023" t="str">
        <f>VLOOKUP(F2023,'группы товаров'!$A$1:$C$88,2,0)</f>
        <v>Морошковая</v>
      </c>
      <c r="H2023" t="str">
        <f>VLOOKUP(Таблица1[[#This Row],[Код товара]],Группа_Товаров,3,0)</f>
        <v>Желейные</v>
      </c>
      <c r="I2023" t="s">
        <v>8</v>
      </c>
      <c r="J2023">
        <v>10</v>
      </c>
      <c r="K2023" s="6">
        <v>786.19900000000007</v>
      </c>
      <c r="L2023" s="6">
        <v>884</v>
      </c>
      <c r="M2023" s="23">
        <f>Таблица1[[#This Row],[Сумма в ценах продажи]]-Таблица1[[#This Row],[Сумма в ценах закупки]]</f>
        <v>97.800999999999931</v>
      </c>
    </row>
    <row r="2024" spans="1:13" hidden="1" x14ac:dyDescent="0.3">
      <c r="A2024" s="16">
        <v>42905</v>
      </c>
      <c r="B2024" t="s">
        <v>17</v>
      </c>
      <c r="C2024" t="s">
        <v>169</v>
      </c>
      <c r="D2024" t="s">
        <v>156</v>
      </c>
      <c r="E2024" t="s">
        <v>170</v>
      </c>
      <c r="F2024" s="7">
        <v>1005186200</v>
      </c>
      <c r="G2024" t="str">
        <f>VLOOKUP(F2024,'группы товаров'!$A$1:$C$88,2,0)</f>
        <v xml:space="preserve">Мини  орех </v>
      </c>
      <c r="H2024" t="str">
        <f>VLOOKUP(Таблица1[[#This Row],[Код товара]],Группа_Товаров,3,0)</f>
        <v>Вафельные</v>
      </c>
      <c r="I2024" t="s">
        <v>8</v>
      </c>
      <c r="J2024">
        <v>1.099</v>
      </c>
      <c r="K2024" s="6">
        <v>427.27719999999999</v>
      </c>
      <c r="L2024" s="6">
        <v>525.49</v>
      </c>
      <c r="M2024" s="23">
        <f>Таблица1[[#This Row],[Сумма в ценах продажи]]-Таблица1[[#This Row],[Сумма в ценах закупки]]</f>
        <v>98.212800000000016</v>
      </c>
    </row>
    <row r="2025" spans="1:13" hidden="1" x14ac:dyDescent="0.3">
      <c r="A2025" s="16">
        <v>42905</v>
      </c>
      <c r="B2025" t="s">
        <v>7</v>
      </c>
      <c r="C2025" t="s">
        <v>153</v>
      </c>
      <c r="D2025" t="s">
        <v>134</v>
      </c>
      <c r="E2025" t="s">
        <v>154</v>
      </c>
      <c r="F2025" s="7">
        <v>170101</v>
      </c>
      <c r="G2025" t="str">
        <f>VLOOKUP(F2025,'группы товаров'!$A$1:$C$88,2,0)</f>
        <v>Морошковая</v>
      </c>
      <c r="H2025" t="str">
        <f>VLOOKUP(Таблица1[[#This Row],[Код товара]],Группа_Товаров,3,0)</f>
        <v>Желейные</v>
      </c>
      <c r="I2025" t="s">
        <v>8</v>
      </c>
      <c r="J2025">
        <v>1.8720000000000001</v>
      </c>
      <c r="K2025" s="6">
        <v>781.17600000000004</v>
      </c>
      <c r="L2025" s="6">
        <v>882</v>
      </c>
      <c r="M2025" s="23">
        <f>Таблица1[[#This Row],[Сумма в ценах продажи]]-Таблица1[[#This Row],[Сумма в ценах закупки]]</f>
        <v>100.82399999999996</v>
      </c>
    </row>
    <row r="2026" spans="1:13" hidden="1" x14ac:dyDescent="0.3">
      <c r="A2026" s="16">
        <v>42905</v>
      </c>
      <c r="B2026" t="s">
        <v>9</v>
      </c>
      <c r="C2026" t="s">
        <v>193</v>
      </c>
      <c r="D2026" t="s">
        <v>134</v>
      </c>
      <c r="E2026" t="s">
        <v>194</v>
      </c>
      <c r="F2026" s="7">
        <v>1005274300</v>
      </c>
      <c r="G2026" t="str">
        <f>VLOOKUP(F2026,'группы товаров'!$A$1:$C$88,2,0)</f>
        <v>Миндальные</v>
      </c>
      <c r="H2026" t="str">
        <f>VLOOKUP(Таблица1[[#This Row],[Код товара]],Группа_Товаров,3,0)</f>
        <v>Кремовые</v>
      </c>
      <c r="I2026" t="s">
        <v>8</v>
      </c>
      <c r="J2026">
        <v>7.5</v>
      </c>
      <c r="K2026" s="6">
        <v>407.83</v>
      </c>
      <c r="L2026" s="6">
        <v>515.25</v>
      </c>
      <c r="M2026" s="23">
        <f>Таблица1[[#This Row],[Сумма в ценах продажи]]-Таблица1[[#This Row],[Сумма в ценах закупки]]</f>
        <v>107.42000000000002</v>
      </c>
    </row>
    <row r="2027" spans="1:13" hidden="1" x14ac:dyDescent="0.3">
      <c r="A2027" s="16">
        <v>42905</v>
      </c>
      <c r="B2027" t="s">
        <v>9</v>
      </c>
      <c r="C2027" t="s">
        <v>301</v>
      </c>
      <c r="D2027" t="s">
        <v>134</v>
      </c>
      <c r="E2027" t="s">
        <v>302</v>
      </c>
      <c r="F2027" s="7">
        <v>5221000</v>
      </c>
      <c r="G2027" t="str">
        <f>VLOOKUP(F2027,'группы товаров'!$A$1:$C$88,2,0)</f>
        <v>Сливочно-творожный</v>
      </c>
      <c r="H2027" t="str">
        <f>VLOOKUP(Таблица1[[#This Row],[Код товара]],Группа_Товаров,3,0)</f>
        <v>Отливная</v>
      </c>
      <c r="I2027" t="s">
        <v>8</v>
      </c>
      <c r="J2027">
        <v>2.58</v>
      </c>
      <c r="K2027" s="6">
        <v>789.69299999999998</v>
      </c>
      <c r="L2027" s="6">
        <v>900.5</v>
      </c>
      <c r="M2027" s="23">
        <f>Таблица1[[#This Row],[Сумма в ценах продажи]]-Таблица1[[#This Row],[Сумма в ценах закупки]]</f>
        <v>110.80700000000002</v>
      </c>
    </row>
    <row r="2028" spans="1:13" hidden="1" x14ac:dyDescent="0.3">
      <c r="A2028" s="16">
        <v>42905</v>
      </c>
      <c r="B2028" t="s">
        <v>9</v>
      </c>
      <c r="C2028" t="s">
        <v>226</v>
      </c>
      <c r="D2028" t="s">
        <v>134</v>
      </c>
      <c r="E2028" t="s">
        <v>227</v>
      </c>
      <c r="F2028" s="5">
        <v>20000</v>
      </c>
      <c r="G2028" t="str">
        <f>VLOOKUP(F2028,'группы товаров'!$A$1:$C$88,2,0)</f>
        <v>Карамель барбарис</v>
      </c>
      <c r="H2028" t="str">
        <f>VLOOKUP(Таблица1[[#This Row],[Код товара]],Группа_Товаров,3,0)</f>
        <v>Леденцовая</v>
      </c>
      <c r="I2028" t="s">
        <v>8</v>
      </c>
      <c r="J2028">
        <v>16</v>
      </c>
      <c r="K2028" s="6">
        <v>854.72720000000004</v>
      </c>
      <c r="L2028" s="6">
        <v>972</v>
      </c>
      <c r="M2028" s="23">
        <f>Таблица1[[#This Row],[Сумма в ценах продажи]]-Таблица1[[#This Row],[Сумма в ценах закупки]]</f>
        <v>117.27279999999996</v>
      </c>
    </row>
    <row r="2029" spans="1:13" hidden="1" x14ac:dyDescent="0.3">
      <c r="A2029" s="16">
        <v>42905</v>
      </c>
      <c r="B2029" t="s">
        <v>7</v>
      </c>
      <c r="C2029" t="s">
        <v>626</v>
      </c>
      <c r="D2029" t="s">
        <v>147</v>
      </c>
      <c r="E2029" t="s">
        <v>627</v>
      </c>
      <c r="F2029" s="7">
        <v>1005040600</v>
      </c>
      <c r="G2029" t="str">
        <f>VLOOKUP(F2029,'группы товаров'!$A$1:$C$88,2,0)</f>
        <v xml:space="preserve">Морская звезда </v>
      </c>
      <c r="H2029" t="str">
        <f>VLOOKUP(Таблица1[[#This Row],[Код товара]],Группа_Товаров,3,0)</f>
        <v>Глазированные</v>
      </c>
      <c r="I2029" t="s">
        <v>8</v>
      </c>
      <c r="J2029">
        <v>3.13</v>
      </c>
      <c r="K2029" s="6">
        <v>1030.1960000000001</v>
      </c>
      <c r="L2029" s="6">
        <v>1150</v>
      </c>
      <c r="M2029" s="23">
        <f>Таблица1[[#This Row],[Сумма в ценах продажи]]-Таблица1[[#This Row],[Сумма в ценах закупки]]</f>
        <v>119.80399999999986</v>
      </c>
    </row>
    <row r="2030" spans="1:13" hidden="1" x14ac:dyDescent="0.3">
      <c r="A2030" s="16">
        <v>42905</v>
      </c>
      <c r="B2030" t="s">
        <v>9</v>
      </c>
      <c r="C2030" t="s">
        <v>199</v>
      </c>
      <c r="D2030" t="s">
        <v>134</v>
      </c>
      <c r="E2030" t="s">
        <v>200</v>
      </c>
      <c r="F2030" s="8">
        <v>210000</v>
      </c>
      <c r="G2030" t="str">
        <f>VLOOKUP(F2030,'группы товаров'!$A$1:$C$88,2,0)</f>
        <v>Сливки-апельсин</v>
      </c>
      <c r="H2030" t="str">
        <f>VLOOKUP(Таблица1[[#This Row],[Код товара]],Группа_Товаров,3,0)</f>
        <v>Отливная</v>
      </c>
      <c r="I2030" t="s">
        <v>8</v>
      </c>
      <c r="J2030">
        <v>7.5</v>
      </c>
      <c r="K2030" s="6">
        <v>915.79499999999996</v>
      </c>
      <c r="L2030" s="6">
        <v>1041.5999999999999</v>
      </c>
      <c r="M2030" s="23">
        <f>Таблица1[[#This Row],[Сумма в ценах продажи]]-Таблица1[[#This Row],[Сумма в ценах закупки]]</f>
        <v>125.80499999999995</v>
      </c>
    </row>
    <row r="2031" spans="1:13" hidden="1" x14ac:dyDescent="0.3">
      <c r="A2031" s="16">
        <v>42905</v>
      </c>
      <c r="B2031" t="s">
        <v>9</v>
      </c>
      <c r="C2031" t="s">
        <v>167</v>
      </c>
      <c r="D2031" t="s">
        <v>134</v>
      </c>
      <c r="E2031" t="s">
        <v>168</v>
      </c>
      <c r="F2031" s="7">
        <v>1005052800</v>
      </c>
      <c r="G2031" t="str">
        <f>VLOOKUP(F2031,'группы товаров'!$A$1:$C$88,2,0)</f>
        <v>Желе барбариса</v>
      </c>
      <c r="H2031" t="str">
        <f>VLOOKUP(Таблица1[[#This Row],[Код товара]],Группа_Товаров,3,0)</f>
        <v>Помадка</v>
      </c>
      <c r="I2031" t="s">
        <v>8</v>
      </c>
      <c r="J2031">
        <v>10</v>
      </c>
      <c r="K2031" s="6">
        <v>759.48500000000001</v>
      </c>
      <c r="L2031" s="6">
        <v>889.6</v>
      </c>
      <c r="M2031" s="23">
        <f>Таблица1[[#This Row],[Сумма в ценах продажи]]-Таблица1[[#This Row],[Сумма в ценах закупки]]</f>
        <v>130.11500000000001</v>
      </c>
    </row>
    <row r="2032" spans="1:13" hidden="1" x14ac:dyDescent="0.3">
      <c r="A2032" s="16">
        <v>42905</v>
      </c>
      <c r="B2032" t="s">
        <v>7</v>
      </c>
      <c r="C2032" t="s">
        <v>278</v>
      </c>
      <c r="D2032" t="s">
        <v>208</v>
      </c>
      <c r="E2032" t="s">
        <v>279</v>
      </c>
      <c r="F2032" s="7">
        <v>1005400001</v>
      </c>
      <c r="G2032" t="str">
        <f>VLOOKUP(F2032,'группы товаров'!$A$1:$C$88,2,0)</f>
        <v>Лесной орех</v>
      </c>
      <c r="H2032" t="str">
        <f>VLOOKUP(Таблица1[[#This Row],[Код товара]],Группа_Товаров,3,0)</f>
        <v>Кремовые</v>
      </c>
      <c r="I2032" t="s">
        <v>8</v>
      </c>
      <c r="J2032">
        <v>10</v>
      </c>
      <c r="K2032" s="6">
        <v>1096.9000000000001</v>
      </c>
      <c r="L2032" s="6">
        <v>1242</v>
      </c>
      <c r="M2032" s="23">
        <f>Таблица1[[#This Row],[Сумма в ценах продажи]]-Таблица1[[#This Row],[Сумма в ценах закупки]]</f>
        <v>145.09999999999991</v>
      </c>
    </row>
    <row r="2033" spans="1:13" hidden="1" x14ac:dyDescent="0.3">
      <c r="A2033" s="16">
        <v>42905</v>
      </c>
      <c r="B2033" t="s">
        <v>9</v>
      </c>
      <c r="C2033" t="s">
        <v>252</v>
      </c>
      <c r="D2033" t="s">
        <v>134</v>
      </c>
      <c r="E2033" t="s">
        <v>253</v>
      </c>
      <c r="F2033" s="7">
        <v>252505</v>
      </c>
      <c r="G2033" t="str">
        <f>VLOOKUP(F2033,'группы товаров'!$A$1:$C$88,2,0)</f>
        <v>Байкальская мята</v>
      </c>
      <c r="H2033" t="str">
        <f>VLOOKUP(Таблица1[[#This Row],[Код товара]],Группа_Товаров,3,0)</f>
        <v>Леденцовая</v>
      </c>
      <c r="I2033" t="s">
        <v>8</v>
      </c>
      <c r="J2033">
        <v>10</v>
      </c>
      <c r="K2033" s="6">
        <v>1221.0225</v>
      </c>
      <c r="L2033" s="6">
        <v>1388.8</v>
      </c>
      <c r="M2033" s="23">
        <f>Таблица1[[#This Row],[Сумма в ценах продажи]]-Таблица1[[#This Row],[Сумма в ценах закупки]]</f>
        <v>167.77749999999992</v>
      </c>
    </row>
    <row r="2034" spans="1:13" hidden="1" x14ac:dyDescent="0.3">
      <c r="A2034" s="16">
        <v>42905</v>
      </c>
      <c r="B2034" t="s">
        <v>7</v>
      </c>
      <c r="C2034" t="s">
        <v>144</v>
      </c>
      <c r="D2034" t="s">
        <v>134</v>
      </c>
      <c r="E2034" t="s">
        <v>145</v>
      </c>
      <c r="F2034" s="7">
        <v>1005040600</v>
      </c>
      <c r="G2034" t="str">
        <f>VLOOKUP(F2034,'группы товаров'!$A$1:$C$88,2,0)</f>
        <v xml:space="preserve">Морская звезда </v>
      </c>
      <c r="H2034" t="str">
        <f>VLOOKUP(Таблица1[[#This Row],[Код товара]],Группа_Товаров,3,0)</f>
        <v>Глазированные</v>
      </c>
      <c r="I2034" t="s">
        <v>8</v>
      </c>
      <c r="J2034">
        <v>15</v>
      </c>
      <c r="K2034" s="6">
        <v>1745.55</v>
      </c>
      <c r="L2034" s="6">
        <v>1939.5</v>
      </c>
      <c r="M2034" s="23">
        <f>Таблица1[[#This Row],[Сумма в ценах продажи]]-Таблица1[[#This Row],[Сумма в ценах закупки]]</f>
        <v>193.95000000000005</v>
      </c>
    </row>
    <row r="2035" spans="1:13" hidden="1" x14ac:dyDescent="0.3">
      <c r="A2035" s="16">
        <v>42905</v>
      </c>
      <c r="B2035" t="s">
        <v>9</v>
      </c>
      <c r="C2035" t="s">
        <v>301</v>
      </c>
      <c r="D2035" t="s">
        <v>134</v>
      </c>
      <c r="E2035" t="s">
        <v>302</v>
      </c>
      <c r="F2035" s="5">
        <v>1005201100</v>
      </c>
      <c r="G2035" t="str">
        <f>VLOOKUP(F2035,'группы товаров'!$A$1:$C$88,2,0)</f>
        <v xml:space="preserve">крем-орех </v>
      </c>
      <c r="H2035" t="str">
        <f>VLOOKUP(Таблица1[[#This Row],[Код товара]],Группа_Товаров,3,0)</f>
        <v>Вафельные</v>
      </c>
      <c r="I2035" t="s">
        <v>8</v>
      </c>
      <c r="J2035">
        <v>6</v>
      </c>
      <c r="K2035" s="6">
        <v>972.9162</v>
      </c>
      <c r="L2035" s="6">
        <v>1191.3</v>
      </c>
      <c r="M2035" s="23">
        <f>Таблица1[[#This Row],[Сумма в ценах продажи]]-Таблица1[[#This Row],[Сумма в ценах закупки]]</f>
        <v>218.38379999999995</v>
      </c>
    </row>
    <row r="2036" spans="1:13" hidden="1" x14ac:dyDescent="0.3">
      <c r="A2036" s="16">
        <v>42905</v>
      </c>
      <c r="B2036" t="s">
        <v>7</v>
      </c>
      <c r="C2036" t="s">
        <v>153</v>
      </c>
      <c r="D2036" t="s">
        <v>134</v>
      </c>
      <c r="E2036" t="s">
        <v>154</v>
      </c>
      <c r="F2036" s="7">
        <v>1005040600</v>
      </c>
      <c r="G2036" t="str">
        <f>VLOOKUP(F2036,'группы товаров'!$A$1:$C$88,2,0)</f>
        <v xml:space="preserve">Морская звезда </v>
      </c>
      <c r="H2036" t="str">
        <f>VLOOKUP(Таблица1[[#This Row],[Код товара]],Группа_Товаров,3,0)</f>
        <v>Глазированные</v>
      </c>
      <c r="I2036" t="s">
        <v>8</v>
      </c>
      <c r="J2036">
        <v>6</v>
      </c>
      <c r="K2036" s="6">
        <v>108.39959999999999</v>
      </c>
      <c r="L2036" s="6">
        <v>405</v>
      </c>
      <c r="M2036" s="23">
        <f>Таблица1[[#This Row],[Сумма в ценах продажи]]-Таблица1[[#This Row],[Сумма в ценах закупки]]</f>
        <v>296.60040000000004</v>
      </c>
    </row>
    <row r="2037" spans="1:13" hidden="1" x14ac:dyDescent="0.3">
      <c r="A2037" s="16">
        <v>42902</v>
      </c>
      <c r="B2037" t="s">
        <v>22</v>
      </c>
      <c r="C2037" t="s">
        <v>301</v>
      </c>
      <c r="D2037" t="s">
        <v>134</v>
      </c>
      <c r="E2037" t="s">
        <v>302</v>
      </c>
      <c r="F2037" s="7">
        <v>1005712305</v>
      </c>
      <c r="G2037" t="str">
        <f>VLOOKUP(F2037,'группы товаров'!$A$1:$C$88,2,0)</f>
        <v>Золотой шедевр</v>
      </c>
      <c r="H2037" t="str">
        <f>VLOOKUP(Таблица1[[#This Row],[Код товара]],Группа_Товаров,3,0)</f>
        <v>Глазированные</v>
      </c>
      <c r="I2037" t="s">
        <v>8</v>
      </c>
      <c r="J2037">
        <v>2</v>
      </c>
      <c r="K2037" s="6">
        <v>106.83240000000001</v>
      </c>
      <c r="L2037" s="6">
        <v>128.80000000000001</v>
      </c>
      <c r="M2037" s="23">
        <f>Таблица1[[#This Row],[Сумма в ценах продажи]]-Таблица1[[#This Row],[Сумма в ценах закупки]]</f>
        <v>21.967600000000004</v>
      </c>
    </row>
    <row r="2038" spans="1:13" hidden="1" x14ac:dyDescent="0.3">
      <c r="A2038" s="16">
        <v>42902</v>
      </c>
      <c r="B2038" t="s">
        <v>22</v>
      </c>
      <c r="C2038" t="s">
        <v>138</v>
      </c>
      <c r="D2038" t="s">
        <v>134</v>
      </c>
      <c r="E2038" t="s">
        <v>139</v>
      </c>
      <c r="F2038" s="5">
        <v>20100</v>
      </c>
      <c r="G2038" t="str">
        <f>VLOOKUP(F2038,'группы товаров'!$A$1:$C$88,2,0)</f>
        <v xml:space="preserve">Карамель дюшес </v>
      </c>
      <c r="H2038" t="str">
        <f>VLOOKUP(Таблица1[[#This Row],[Код товара]],Группа_Товаров,3,0)</f>
        <v>Леденцовая</v>
      </c>
      <c r="I2038" t="s">
        <v>8</v>
      </c>
      <c r="J2038">
        <v>2</v>
      </c>
      <c r="K2038" s="6">
        <v>106.71420000000001</v>
      </c>
      <c r="L2038" s="6">
        <v>128.80000000000001</v>
      </c>
      <c r="M2038" s="23">
        <f>Таблица1[[#This Row],[Сумма в ценах продажи]]-Таблица1[[#This Row],[Сумма в ценах закупки]]</f>
        <v>22.085800000000006</v>
      </c>
    </row>
    <row r="2039" spans="1:13" hidden="1" x14ac:dyDescent="0.3">
      <c r="A2039" s="16">
        <v>42902</v>
      </c>
      <c r="B2039" t="s">
        <v>16</v>
      </c>
      <c r="C2039" t="s">
        <v>301</v>
      </c>
      <c r="D2039" t="s">
        <v>134</v>
      </c>
      <c r="E2039" t="s">
        <v>302</v>
      </c>
      <c r="F2039" s="5">
        <v>1005040500</v>
      </c>
      <c r="G2039" t="str">
        <f>VLOOKUP(F2039,'группы товаров'!$A$1:$C$88,2,0)</f>
        <v>Пилот</v>
      </c>
      <c r="H2039" t="str">
        <f>VLOOKUP(Таблица1[[#This Row],[Код товара]],Группа_Товаров,3,0)</f>
        <v>Глазированные</v>
      </c>
      <c r="I2039" t="s">
        <v>8</v>
      </c>
      <c r="J2039">
        <v>3</v>
      </c>
      <c r="K2039" s="6">
        <v>214.65</v>
      </c>
      <c r="L2039" s="6">
        <v>244.86</v>
      </c>
      <c r="M2039" s="23">
        <f>Таблица1[[#This Row],[Сумма в ценах продажи]]-Таблица1[[#This Row],[Сумма в ценах закупки]]</f>
        <v>30.210000000000008</v>
      </c>
    </row>
    <row r="2040" spans="1:13" hidden="1" x14ac:dyDescent="0.3">
      <c r="A2040" s="16">
        <v>42902</v>
      </c>
      <c r="B2040" t="s">
        <v>7</v>
      </c>
      <c r="C2040" t="s">
        <v>203</v>
      </c>
      <c r="D2040" t="s">
        <v>134</v>
      </c>
      <c r="E2040" t="s">
        <v>204</v>
      </c>
      <c r="F2040" s="7">
        <v>20200</v>
      </c>
      <c r="G2040" t="str">
        <f>VLOOKUP(F2040,'группы товаров'!$A$1:$C$88,2,0)</f>
        <v xml:space="preserve">Карамель мята </v>
      </c>
      <c r="H2040" t="str">
        <f>VLOOKUP(Таблица1[[#This Row],[Код товара]],Группа_Товаров,3,0)</f>
        <v>Леденцовая</v>
      </c>
      <c r="I2040" t="s">
        <v>8</v>
      </c>
      <c r="J2040">
        <v>1.65</v>
      </c>
      <c r="K2040" s="6">
        <v>230.78</v>
      </c>
      <c r="L2040" s="6">
        <v>262.57</v>
      </c>
      <c r="M2040" s="23">
        <f>Таблица1[[#This Row],[Сумма в ценах продажи]]-Таблица1[[#This Row],[Сумма в ценах закупки]]</f>
        <v>31.789999999999992</v>
      </c>
    </row>
    <row r="2041" spans="1:13" hidden="1" x14ac:dyDescent="0.3">
      <c r="A2041" s="16">
        <v>42902</v>
      </c>
      <c r="B2041" t="s">
        <v>7</v>
      </c>
      <c r="C2041" t="s">
        <v>244</v>
      </c>
      <c r="D2041" t="s">
        <v>134</v>
      </c>
      <c r="E2041" t="s">
        <v>245</v>
      </c>
      <c r="F2041" s="5">
        <v>5162402</v>
      </c>
      <c r="G2041" t="str">
        <f>VLOOKUP(F2041,'группы товаров'!$A$1:$C$88,2,0)</f>
        <v>Лимонно-апельсиновый</v>
      </c>
      <c r="H2041" t="str">
        <f>VLOOKUP(Таблица1[[#This Row],[Код товара]],Группа_Товаров,3,0)</f>
        <v>Отливная</v>
      </c>
      <c r="I2041" t="s">
        <v>8</v>
      </c>
      <c r="J2041">
        <v>3.2</v>
      </c>
      <c r="K2041" s="6">
        <v>263.66000000000003</v>
      </c>
      <c r="L2041" s="6">
        <v>298</v>
      </c>
      <c r="M2041" s="23">
        <f>Таблица1[[#This Row],[Сумма в ценах продажи]]-Таблица1[[#This Row],[Сумма в ценах закупки]]</f>
        <v>34.339999999999975</v>
      </c>
    </row>
    <row r="2042" spans="1:13" hidden="1" x14ac:dyDescent="0.3">
      <c r="A2042" s="16">
        <v>42902</v>
      </c>
      <c r="B2042" t="s">
        <v>9</v>
      </c>
      <c r="C2042" t="s">
        <v>442</v>
      </c>
      <c r="D2042" t="s">
        <v>147</v>
      </c>
      <c r="E2042" t="s">
        <v>443</v>
      </c>
      <c r="F2042" s="7">
        <v>573100</v>
      </c>
      <c r="G2042" t="str">
        <f>VLOOKUP(F2042,'группы товаров'!$A$1:$C$88,2,0)</f>
        <v xml:space="preserve">Пчелка </v>
      </c>
      <c r="H2042" t="str">
        <f>VLOOKUP(Таблица1[[#This Row],[Код товара]],Группа_Товаров,3,0)</f>
        <v>Желейные</v>
      </c>
      <c r="I2042" t="s">
        <v>8</v>
      </c>
      <c r="J2042">
        <v>2.9</v>
      </c>
      <c r="K2042" s="6">
        <v>271.06299999999999</v>
      </c>
      <c r="L2042" s="6">
        <v>308.32800000000003</v>
      </c>
      <c r="M2042" s="23">
        <f>Таблица1[[#This Row],[Сумма в ценах продажи]]-Таблица1[[#This Row],[Сумма в ценах закупки]]</f>
        <v>37.265000000000043</v>
      </c>
    </row>
    <row r="2043" spans="1:13" hidden="1" x14ac:dyDescent="0.3">
      <c r="A2043" s="16">
        <v>42902</v>
      </c>
      <c r="B2043" t="s">
        <v>16</v>
      </c>
      <c r="C2043" t="s">
        <v>153</v>
      </c>
      <c r="D2043" t="s">
        <v>134</v>
      </c>
      <c r="E2043" t="s">
        <v>154</v>
      </c>
      <c r="F2043" s="5">
        <v>1005030501</v>
      </c>
      <c r="G2043" t="str">
        <f>VLOOKUP(F2043,'группы товаров'!$A$1:$C$88,2,0)</f>
        <v>Орешек</v>
      </c>
      <c r="H2043" t="str">
        <f>VLOOKUP(Таблица1[[#This Row],[Код товара]],Группа_Товаров,3,0)</f>
        <v>Глазированные</v>
      </c>
      <c r="I2043" t="s">
        <v>8</v>
      </c>
      <c r="J2043">
        <v>2.8</v>
      </c>
      <c r="K2043" s="6">
        <v>280.42</v>
      </c>
      <c r="L2043" s="6">
        <v>319.928</v>
      </c>
      <c r="M2043" s="23">
        <f>Таблица1[[#This Row],[Сумма в ценах продажи]]-Таблица1[[#This Row],[Сумма в ценах закупки]]</f>
        <v>39.507999999999981</v>
      </c>
    </row>
    <row r="2044" spans="1:13" hidden="1" x14ac:dyDescent="0.3">
      <c r="A2044" s="16">
        <v>42902</v>
      </c>
      <c r="B2044" t="s">
        <v>9</v>
      </c>
      <c r="C2044" t="s">
        <v>158</v>
      </c>
      <c r="D2044" t="s">
        <v>156</v>
      </c>
      <c r="E2044" t="s">
        <v>159</v>
      </c>
      <c r="F2044" s="5">
        <v>1005052600</v>
      </c>
      <c r="G2044" t="str">
        <f>VLOOKUP(F2044,'группы товаров'!$A$1:$C$88,2,0)</f>
        <v>Желе апельсина</v>
      </c>
      <c r="H2044" t="str">
        <f>VLOOKUP(Таблица1[[#This Row],[Код товара]],Группа_Товаров,3,0)</f>
        <v>Помадка</v>
      </c>
      <c r="I2044" t="s">
        <v>8</v>
      </c>
      <c r="J2044">
        <v>3.5</v>
      </c>
      <c r="K2044" s="6">
        <v>355.07740000000001</v>
      </c>
      <c r="L2044" s="6">
        <v>398.72</v>
      </c>
      <c r="M2044" s="23">
        <f>Таблица1[[#This Row],[Сумма в ценах продажи]]-Таблица1[[#This Row],[Сумма в ценах закупки]]</f>
        <v>43.642600000000016</v>
      </c>
    </row>
    <row r="2045" spans="1:13" hidden="1" x14ac:dyDescent="0.3">
      <c r="A2045" s="16">
        <v>42902</v>
      </c>
      <c r="B2045" t="s">
        <v>9</v>
      </c>
      <c r="C2045" t="s">
        <v>165</v>
      </c>
      <c r="D2045" t="s">
        <v>134</v>
      </c>
      <c r="E2045" t="s">
        <v>166</v>
      </c>
      <c r="F2045" s="5">
        <v>1005050200</v>
      </c>
      <c r="G2045" t="str">
        <f>VLOOKUP(F2045,'группы товаров'!$A$1:$C$88,2,0)</f>
        <v>Серебрянный шедевр</v>
      </c>
      <c r="H2045" t="str">
        <f>VLOOKUP(Таблица1[[#This Row],[Код товара]],Группа_Товаров,3,0)</f>
        <v>Помадка</v>
      </c>
      <c r="I2045" t="s">
        <v>8</v>
      </c>
      <c r="J2045">
        <v>3.5</v>
      </c>
      <c r="K2045" s="6">
        <v>351.02690000000001</v>
      </c>
      <c r="L2045" s="6">
        <v>398.72</v>
      </c>
      <c r="M2045" s="23">
        <f>Таблица1[[#This Row],[Сумма в ценах продажи]]-Таблица1[[#This Row],[Сумма в ценах закупки]]</f>
        <v>47.693100000000015</v>
      </c>
    </row>
    <row r="2046" spans="1:13" hidden="1" x14ac:dyDescent="0.3">
      <c r="A2046" s="16">
        <v>42902</v>
      </c>
      <c r="B2046" t="s">
        <v>9</v>
      </c>
      <c r="C2046" t="s">
        <v>201</v>
      </c>
      <c r="D2046" t="s">
        <v>134</v>
      </c>
      <c r="E2046" t="s">
        <v>202</v>
      </c>
      <c r="F2046" s="5">
        <v>190000</v>
      </c>
      <c r="G2046" t="str">
        <f>VLOOKUP(F2046,'группы товаров'!$A$1:$C$88,2,0)</f>
        <v>Капри молоко</v>
      </c>
      <c r="H2046" t="str">
        <f>VLOOKUP(Таблица1[[#This Row],[Код товара]],Группа_Товаров,3,0)</f>
        <v>Отливная</v>
      </c>
      <c r="I2046" t="s">
        <v>8</v>
      </c>
      <c r="J2046">
        <v>5</v>
      </c>
      <c r="K2046" s="6">
        <v>389.8365</v>
      </c>
      <c r="L2046" s="6">
        <v>444.8</v>
      </c>
      <c r="M2046" s="23">
        <f>Таблица1[[#This Row],[Сумма в ценах продажи]]-Таблица1[[#This Row],[Сумма в ценах закупки]]</f>
        <v>54.96350000000001</v>
      </c>
    </row>
    <row r="2047" spans="1:13" hidden="1" x14ac:dyDescent="0.3">
      <c r="A2047" s="16">
        <v>42902</v>
      </c>
      <c r="B2047" t="s">
        <v>9</v>
      </c>
      <c r="C2047" t="s">
        <v>288</v>
      </c>
      <c r="D2047" t="s">
        <v>134</v>
      </c>
      <c r="E2047" t="s">
        <v>289</v>
      </c>
      <c r="F2047" s="7">
        <v>1005212300</v>
      </c>
      <c r="G2047" t="str">
        <f>VLOOKUP(F2047,'группы товаров'!$A$1:$C$88,2,0)</f>
        <v>Василиса</v>
      </c>
      <c r="H2047" t="str">
        <f>VLOOKUP(Таблица1[[#This Row],[Код товара]],Группа_Товаров,3,0)</f>
        <v>Вафельные</v>
      </c>
      <c r="I2047" t="s">
        <v>8</v>
      </c>
      <c r="J2047">
        <v>2.64</v>
      </c>
      <c r="K2047" s="6">
        <v>400.56720000000001</v>
      </c>
      <c r="L2047" s="6">
        <v>455.64</v>
      </c>
      <c r="M2047" s="23">
        <f>Таблица1[[#This Row],[Сумма в ценах продажи]]-Таблица1[[#This Row],[Сумма в ценах закупки]]</f>
        <v>55.072799999999972</v>
      </c>
    </row>
    <row r="2048" spans="1:13" hidden="1" x14ac:dyDescent="0.3">
      <c r="A2048" s="16">
        <v>42902</v>
      </c>
      <c r="B2048" t="s">
        <v>7</v>
      </c>
      <c r="C2048" t="s">
        <v>140</v>
      </c>
      <c r="D2048" t="s">
        <v>134</v>
      </c>
      <c r="E2048" t="s">
        <v>141</v>
      </c>
      <c r="F2048" s="7">
        <v>190000</v>
      </c>
      <c r="G2048" t="str">
        <f>VLOOKUP(F2048,'группы товаров'!$A$1:$C$88,2,0)</f>
        <v>Капри молоко</v>
      </c>
      <c r="H2048" t="str">
        <f>VLOOKUP(Таблица1[[#This Row],[Код товара]],Группа_Товаров,3,0)</f>
        <v>Отливная</v>
      </c>
      <c r="I2048" t="s">
        <v>8</v>
      </c>
      <c r="J2048">
        <v>5</v>
      </c>
      <c r="K2048" s="6">
        <v>389.41550000000001</v>
      </c>
      <c r="L2048" s="6">
        <v>444.8</v>
      </c>
      <c r="M2048" s="23">
        <f>Таблица1[[#This Row],[Сумма в ценах продажи]]-Таблица1[[#This Row],[Сумма в ценах закупки]]</f>
        <v>55.384500000000003</v>
      </c>
    </row>
    <row r="2049" spans="1:13" hidden="1" x14ac:dyDescent="0.3">
      <c r="A2049" s="16">
        <v>42902</v>
      </c>
      <c r="B2049" t="s">
        <v>7</v>
      </c>
      <c r="C2049" t="s">
        <v>244</v>
      </c>
      <c r="D2049" t="s">
        <v>134</v>
      </c>
      <c r="E2049" t="s">
        <v>245</v>
      </c>
      <c r="F2049" s="7">
        <v>1005201500</v>
      </c>
      <c r="G2049" t="str">
        <f>VLOOKUP(F2049,'группы товаров'!$A$1:$C$88,2,0)</f>
        <v xml:space="preserve">крем-сгущенное молоко </v>
      </c>
      <c r="H2049" t="str">
        <f>VLOOKUP(Таблица1[[#This Row],[Код товара]],Группа_Товаров,3,0)</f>
        <v>Вафельные</v>
      </c>
      <c r="I2049" t="s">
        <v>8</v>
      </c>
      <c r="J2049">
        <v>8.5</v>
      </c>
      <c r="K2049" s="6">
        <v>421.685</v>
      </c>
      <c r="L2049" s="6">
        <v>479.57</v>
      </c>
      <c r="M2049" s="23">
        <f>Таблица1[[#This Row],[Сумма в ценах продажи]]-Таблица1[[#This Row],[Сумма в ценах закупки]]</f>
        <v>57.884999999999991</v>
      </c>
    </row>
    <row r="2050" spans="1:13" hidden="1" x14ac:dyDescent="0.3">
      <c r="A2050" s="16">
        <v>42902</v>
      </c>
      <c r="B2050" t="s">
        <v>9</v>
      </c>
      <c r="C2050" t="s">
        <v>274</v>
      </c>
      <c r="D2050" t="s">
        <v>147</v>
      </c>
      <c r="E2050" t="s">
        <v>275</v>
      </c>
      <c r="F2050" s="8">
        <v>1500000050</v>
      </c>
      <c r="G2050" t="str">
        <f>VLOOKUP(F2050,'группы товаров'!$A$1:$C$88,2,0)</f>
        <v xml:space="preserve">Рулет шоколадно-ореховый </v>
      </c>
      <c r="H2050" t="str">
        <f>VLOOKUP(Таблица1[[#This Row],[Код товара]],Группа_Товаров,3,0)</f>
        <v>Бисквиты</v>
      </c>
      <c r="I2050" t="s">
        <v>8</v>
      </c>
      <c r="J2050">
        <v>1.248</v>
      </c>
      <c r="K2050" s="6">
        <v>457.92</v>
      </c>
      <c r="L2050" s="6">
        <v>520.79999999999995</v>
      </c>
      <c r="M2050" s="23">
        <f>Таблица1[[#This Row],[Сумма в ценах продажи]]-Таблица1[[#This Row],[Сумма в ценах закупки]]</f>
        <v>62.879999999999939</v>
      </c>
    </row>
    <row r="2051" spans="1:13" hidden="1" x14ac:dyDescent="0.3">
      <c r="A2051" s="16">
        <v>42902</v>
      </c>
      <c r="B2051" t="s">
        <v>7</v>
      </c>
      <c r="C2051" t="s">
        <v>195</v>
      </c>
      <c r="D2051" t="s">
        <v>131</v>
      </c>
      <c r="E2051" t="s">
        <v>196</v>
      </c>
      <c r="F2051" s="7">
        <v>1005274300</v>
      </c>
      <c r="G2051" t="str">
        <f>VLOOKUP(F2051,'группы товаров'!$A$1:$C$88,2,0)</f>
        <v>Миндальные</v>
      </c>
      <c r="H2051" t="str">
        <f>VLOOKUP(Таблица1[[#This Row],[Код товара]],Группа_Товаров,3,0)</f>
        <v>Кремовые</v>
      </c>
      <c r="I2051" t="s">
        <v>8</v>
      </c>
      <c r="J2051">
        <v>5.5</v>
      </c>
      <c r="K2051" s="6">
        <v>570.9</v>
      </c>
      <c r="L2051" s="6">
        <v>636.9</v>
      </c>
      <c r="M2051" s="23">
        <f>Таблица1[[#This Row],[Сумма в ценах продажи]]-Таблица1[[#This Row],[Сумма в ценах закупки]]</f>
        <v>66</v>
      </c>
    </row>
    <row r="2052" spans="1:13" hidden="1" x14ac:dyDescent="0.3">
      <c r="A2052" s="16">
        <v>42902</v>
      </c>
      <c r="B2052" t="s">
        <v>9</v>
      </c>
      <c r="C2052" t="s">
        <v>130</v>
      </c>
      <c r="D2052" t="s">
        <v>131</v>
      </c>
      <c r="E2052" t="s">
        <v>132</v>
      </c>
      <c r="F2052" s="7">
        <v>190000</v>
      </c>
      <c r="G2052" t="str">
        <f>VLOOKUP(F2052,'группы товаров'!$A$1:$C$88,2,0)</f>
        <v>Капри молоко</v>
      </c>
      <c r="H2052" t="str">
        <f>VLOOKUP(Таблица1[[#This Row],[Код товара]],Группа_Товаров,3,0)</f>
        <v>Отливная</v>
      </c>
      <c r="I2052" t="s">
        <v>8</v>
      </c>
      <c r="J2052">
        <v>4</v>
      </c>
      <c r="K2052" s="6">
        <v>335.30600000000004</v>
      </c>
      <c r="L2052" s="6">
        <v>401.6</v>
      </c>
      <c r="M2052" s="23">
        <f>Таблица1[[#This Row],[Сумма в ценах продажи]]-Таблица1[[#This Row],[Сумма в ценах закупки]]</f>
        <v>66.293999999999983</v>
      </c>
    </row>
    <row r="2053" spans="1:13" hidden="1" x14ac:dyDescent="0.3">
      <c r="A2053" s="16">
        <v>42902</v>
      </c>
      <c r="B2053" t="s">
        <v>7</v>
      </c>
      <c r="C2053" t="s">
        <v>177</v>
      </c>
      <c r="D2053" t="s">
        <v>131</v>
      </c>
      <c r="E2053" t="s">
        <v>178</v>
      </c>
      <c r="F2053" s="7">
        <v>1005050300</v>
      </c>
      <c r="G2053" t="str">
        <f>VLOOKUP(F2053,'группы товаров'!$A$1:$C$88,2,0)</f>
        <v>Золотой шар</v>
      </c>
      <c r="H2053" t="str">
        <f>VLOOKUP(Таблица1[[#This Row],[Код товара]],Группа_Товаров,3,0)</f>
        <v>Помадка</v>
      </c>
      <c r="I2053" t="s">
        <v>8</v>
      </c>
      <c r="J2053">
        <v>6.8</v>
      </c>
      <c r="K2053" s="6">
        <v>486.47200000000004</v>
      </c>
      <c r="L2053" s="6">
        <v>553.31600000000003</v>
      </c>
      <c r="M2053" s="23">
        <f>Таблица1[[#This Row],[Сумма в ценах продажи]]-Таблица1[[#This Row],[Сумма в ценах закупки]]</f>
        <v>66.843999999999994</v>
      </c>
    </row>
    <row r="2054" spans="1:13" hidden="1" x14ac:dyDescent="0.3">
      <c r="A2054" s="16">
        <v>42902</v>
      </c>
      <c r="B2054" t="s">
        <v>17</v>
      </c>
      <c r="C2054" t="s">
        <v>212</v>
      </c>
      <c r="D2054" t="s">
        <v>156</v>
      </c>
      <c r="E2054" t="s">
        <v>213</v>
      </c>
      <c r="F2054" s="7">
        <v>260000</v>
      </c>
      <c r="G2054" t="str">
        <f>VLOOKUP(F2054,'группы товаров'!$A$1:$C$88,2,0)</f>
        <v xml:space="preserve">Банан-клубника </v>
      </c>
      <c r="H2054" t="str">
        <f>VLOOKUP(Таблица1[[#This Row],[Код товара]],Группа_Товаров,3,0)</f>
        <v>Отливная</v>
      </c>
      <c r="I2054" t="s">
        <v>8</v>
      </c>
      <c r="J2054">
        <v>1.6</v>
      </c>
      <c r="K2054" s="6">
        <v>146.55000000000001</v>
      </c>
      <c r="L2054" s="6">
        <v>215.8</v>
      </c>
      <c r="M2054" s="23">
        <f>Таблица1[[#This Row],[Сумма в ценах продажи]]-Таблица1[[#This Row],[Сумма в ценах закупки]]</f>
        <v>69.25</v>
      </c>
    </row>
    <row r="2055" spans="1:13" hidden="1" x14ac:dyDescent="0.3">
      <c r="A2055" s="16">
        <v>42902</v>
      </c>
      <c r="B2055" t="s">
        <v>9</v>
      </c>
      <c r="C2055" t="s">
        <v>160</v>
      </c>
      <c r="D2055" t="s">
        <v>134</v>
      </c>
      <c r="E2055" t="s">
        <v>161</v>
      </c>
      <c r="F2055" s="5">
        <v>1005244600</v>
      </c>
      <c r="G2055" t="str">
        <f>VLOOKUP(F2055,'группы товаров'!$A$1:$C$88,2,0)</f>
        <v>Кремовые</v>
      </c>
      <c r="H2055" t="str">
        <f>VLOOKUP(Таблица1[[#This Row],[Код товара]],Группа_Товаров,3,0)</f>
        <v>Кремовые</v>
      </c>
      <c r="I2055" t="s">
        <v>8</v>
      </c>
      <c r="J2055">
        <v>2.7</v>
      </c>
      <c r="K2055" s="6">
        <v>474.15350000000001</v>
      </c>
      <c r="L2055" s="6">
        <v>547.803</v>
      </c>
      <c r="M2055" s="23">
        <f>Таблица1[[#This Row],[Сумма в ценах продажи]]-Таблица1[[#This Row],[Сумма в ценах закупки]]</f>
        <v>73.649499999999989</v>
      </c>
    </row>
    <row r="2056" spans="1:13" hidden="1" x14ac:dyDescent="0.3">
      <c r="A2056" s="16">
        <v>42902</v>
      </c>
      <c r="B2056" t="s">
        <v>9</v>
      </c>
      <c r="C2056" t="s">
        <v>402</v>
      </c>
      <c r="D2056" t="s">
        <v>291</v>
      </c>
      <c r="E2056" t="s">
        <v>403</v>
      </c>
      <c r="F2056" s="7">
        <v>1005040900</v>
      </c>
      <c r="G2056" t="str">
        <f>VLOOKUP(F2056,'группы товаров'!$A$1:$C$88,2,0)</f>
        <v xml:space="preserve">Ромашка </v>
      </c>
      <c r="H2056" t="str">
        <f>VLOOKUP(Таблица1[[#This Row],[Код товара]],Группа_Товаров,3,0)</f>
        <v>Глазированные</v>
      </c>
      <c r="I2056" t="s">
        <v>8</v>
      </c>
      <c r="J2056">
        <v>1.84</v>
      </c>
      <c r="K2056" s="6">
        <v>598.93360000000007</v>
      </c>
      <c r="L2056" s="6">
        <v>682.16</v>
      </c>
      <c r="M2056" s="23">
        <f>Таблица1[[#This Row],[Сумма в ценах продажи]]-Таблица1[[#This Row],[Сумма в ценах закупки]]</f>
        <v>83.226399999999899</v>
      </c>
    </row>
    <row r="2057" spans="1:13" hidden="1" x14ac:dyDescent="0.3">
      <c r="A2057" s="16">
        <v>42902</v>
      </c>
      <c r="B2057" t="s">
        <v>7</v>
      </c>
      <c r="C2057" t="s">
        <v>193</v>
      </c>
      <c r="D2057" t="s">
        <v>134</v>
      </c>
      <c r="E2057" t="s">
        <v>194</v>
      </c>
      <c r="F2057" s="5">
        <v>1005274600</v>
      </c>
      <c r="G2057" t="str">
        <f>VLOOKUP(F2057,'группы товаров'!$A$1:$C$88,2,0)</f>
        <v>Какао со сливками</v>
      </c>
      <c r="H2057" t="str">
        <f>VLOOKUP(Таблица1[[#This Row],[Код товара]],Группа_Товаров,3,0)</f>
        <v>Кремовые</v>
      </c>
      <c r="I2057" t="s">
        <v>8</v>
      </c>
      <c r="J2057">
        <v>3.5</v>
      </c>
      <c r="K2057" s="6">
        <v>684.38120000000004</v>
      </c>
      <c r="L2057" s="6">
        <v>778.43499999999995</v>
      </c>
      <c r="M2057" s="23">
        <f>Таблица1[[#This Row],[Сумма в ценах продажи]]-Таблица1[[#This Row],[Сумма в ценах закупки]]</f>
        <v>94.05379999999991</v>
      </c>
    </row>
    <row r="2058" spans="1:13" hidden="1" x14ac:dyDescent="0.3">
      <c r="A2058" s="16">
        <v>42902</v>
      </c>
      <c r="B2058" t="s">
        <v>7</v>
      </c>
      <c r="C2058" t="s">
        <v>153</v>
      </c>
      <c r="D2058" t="s">
        <v>134</v>
      </c>
      <c r="E2058" t="s">
        <v>154</v>
      </c>
      <c r="F2058" s="7">
        <v>1005274300</v>
      </c>
      <c r="G2058" t="str">
        <f>VLOOKUP(F2058,'группы товаров'!$A$1:$C$88,2,0)</f>
        <v>Миндальные</v>
      </c>
      <c r="H2058" t="str">
        <f>VLOOKUP(Таблица1[[#This Row],[Код товара]],Группа_Товаров,3,0)</f>
        <v>Кремовые</v>
      </c>
      <c r="I2058" t="s">
        <v>8</v>
      </c>
      <c r="J2058">
        <v>2.58</v>
      </c>
      <c r="K2058" s="6">
        <v>789.69299999999998</v>
      </c>
      <c r="L2058" s="6">
        <v>884</v>
      </c>
      <c r="M2058" s="23">
        <f>Таблица1[[#This Row],[Сумма в ценах продажи]]-Таблица1[[#This Row],[Сумма в ценах закупки]]</f>
        <v>94.307000000000016</v>
      </c>
    </row>
    <row r="2059" spans="1:13" hidden="1" x14ac:dyDescent="0.3">
      <c r="A2059" s="16">
        <v>42902</v>
      </c>
      <c r="B2059" t="s">
        <v>17</v>
      </c>
      <c r="C2059" t="s">
        <v>311</v>
      </c>
      <c r="D2059" t="s">
        <v>134</v>
      </c>
      <c r="E2059" t="s">
        <v>312</v>
      </c>
      <c r="F2059" s="7">
        <v>260000</v>
      </c>
      <c r="G2059" t="str">
        <f>VLOOKUP(F2059,'группы товаров'!$A$1:$C$88,2,0)</f>
        <v xml:space="preserve">Банан-клубника </v>
      </c>
      <c r="H2059" t="str">
        <f>VLOOKUP(Таблица1[[#This Row],[Код товара]],Группа_Товаров,3,0)</f>
        <v>Отливная</v>
      </c>
      <c r="I2059" t="s">
        <v>8</v>
      </c>
      <c r="J2059">
        <v>8</v>
      </c>
      <c r="K2059" s="6">
        <v>427.23200000000003</v>
      </c>
      <c r="L2059" s="6">
        <v>525.52</v>
      </c>
      <c r="M2059" s="23">
        <f>Таблица1[[#This Row],[Сумма в ценах продажи]]-Таблица1[[#This Row],[Сумма в ценах закупки]]</f>
        <v>98.287999999999954</v>
      </c>
    </row>
    <row r="2060" spans="1:13" hidden="1" x14ac:dyDescent="0.3">
      <c r="A2060" s="16">
        <v>42902</v>
      </c>
      <c r="B2060" t="s">
        <v>7</v>
      </c>
      <c r="C2060" t="s">
        <v>226</v>
      </c>
      <c r="D2060" t="s">
        <v>134</v>
      </c>
      <c r="E2060" t="s">
        <v>227</v>
      </c>
      <c r="F2060" s="7">
        <v>1005186100</v>
      </c>
      <c r="G2060" t="str">
        <f>VLOOKUP(F2060,'группы товаров'!$A$1:$C$88,2,0)</f>
        <v xml:space="preserve">Мини  шоколад </v>
      </c>
      <c r="H2060" t="str">
        <f>VLOOKUP(Таблица1[[#This Row],[Код товара]],Группа_Товаров,3,0)</f>
        <v>Вафельные</v>
      </c>
      <c r="I2060" t="s">
        <v>8</v>
      </c>
      <c r="J2060">
        <v>6.6</v>
      </c>
      <c r="K2060" s="6">
        <v>923.12</v>
      </c>
      <c r="L2060" s="6">
        <v>1031.8</v>
      </c>
      <c r="M2060" s="23">
        <f>Таблица1[[#This Row],[Сумма в ценах продажи]]-Таблица1[[#This Row],[Сумма в ценах закупки]]</f>
        <v>108.67999999999995</v>
      </c>
    </row>
    <row r="2061" spans="1:13" hidden="1" x14ac:dyDescent="0.3">
      <c r="A2061" s="16">
        <v>42902</v>
      </c>
      <c r="B2061" t="s">
        <v>7</v>
      </c>
      <c r="C2061" t="s">
        <v>195</v>
      </c>
      <c r="D2061" t="s">
        <v>131</v>
      </c>
      <c r="E2061" t="s">
        <v>196</v>
      </c>
      <c r="F2061" s="5">
        <v>190000</v>
      </c>
      <c r="G2061" t="str">
        <f>VLOOKUP(F2061,'группы товаров'!$A$1:$C$88,2,0)</f>
        <v>Капри молоко</v>
      </c>
      <c r="H2061" t="str">
        <f>VLOOKUP(Таблица1[[#This Row],[Код товара]],Группа_Товаров,3,0)</f>
        <v>Отливная</v>
      </c>
      <c r="I2061" t="s">
        <v>8</v>
      </c>
      <c r="J2061">
        <v>10</v>
      </c>
      <c r="K2061" s="6">
        <v>778.77499999999998</v>
      </c>
      <c r="L2061" s="6">
        <v>889.6</v>
      </c>
      <c r="M2061" s="23">
        <f>Таблица1[[#This Row],[Сумма в ценах продажи]]-Таблица1[[#This Row],[Сумма в ценах закупки]]</f>
        <v>110.82500000000005</v>
      </c>
    </row>
    <row r="2062" spans="1:13" hidden="1" x14ac:dyDescent="0.3">
      <c r="A2062" s="16">
        <v>42902</v>
      </c>
      <c r="B2062" t="s">
        <v>9</v>
      </c>
      <c r="C2062" t="s">
        <v>175</v>
      </c>
      <c r="D2062" t="s">
        <v>134</v>
      </c>
      <c r="E2062" t="s">
        <v>176</v>
      </c>
      <c r="F2062" s="7">
        <v>573100</v>
      </c>
      <c r="G2062" t="str">
        <f>VLOOKUP(F2062,'группы товаров'!$A$1:$C$88,2,0)</f>
        <v xml:space="preserve">Пчелка </v>
      </c>
      <c r="H2062" t="str">
        <f>VLOOKUP(Таблица1[[#This Row],[Код товара]],Группа_Товаров,3,0)</f>
        <v>Желейные</v>
      </c>
      <c r="I2062" t="s">
        <v>8</v>
      </c>
      <c r="J2062">
        <v>8</v>
      </c>
      <c r="K2062" s="6">
        <v>685.54399999999998</v>
      </c>
      <c r="L2062" s="6">
        <v>803.2</v>
      </c>
      <c r="M2062" s="23">
        <f>Таблица1[[#This Row],[Сумма в ценах продажи]]-Таблица1[[#This Row],[Сумма в ценах закупки]]</f>
        <v>117.65600000000006</v>
      </c>
    </row>
    <row r="2063" spans="1:13" hidden="1" x14ac:dyDescent="0.3">
      <c r="A2063" s="16">
        <v>42902</v>
      </c>
      <c r="B2063" t="s">
        <v>7</v>
      </c>
      <c r="C2063" t="s">
        <v>352</v>
      </c>
      <c r="D2063" t="s">
        <v>353</v>
      </c>
      <c r="E2063" t="s">
        <v>354</v>
      </c>
      <c r="F2063" s="7">
        <v>1005244600</v>
      </c>
      <c r="G2063" t="str">
        <f>VLOOKUP(F2063,'группы товаров'!$A$1:$C$88,2,0)</f>
        <v>Кремовые</v>
      </c>
      <c r="H2063" t="str">
        <f>VLOOKUP(Таблица1[[#This Row],[Код товара]],Группа_Товаров,3,0)</f>
        <v>Кремовые</v>
      </c>
      <c r="I2063" t="s">
        <v>8</v>
      </c>
      <c r="J2063">
        <v>4</v>
      </c>
      <c r="K2063" s="6">
        <v>934.8</v>
      </c>
      <c r="L2063" s="6">
        <v>1063.2</v>
      </c>
      <c r="M2063" s="23">
        <f>Таблица1[[#This Row],[Сумма в ценах продажи]]-Таблица1[[#This Row],[Сумма в ценах закупки]]</f>
        <v>128.40000000000009</v>
      </c>
    </row>
    <row r="2064" spans="1:13" hidden="1" x14ac:dyDescent="0.3">
      <c r="A2064" s="16">
        <v>42902</v>
      </c>
      <c r="B2064" t="s">
        <v>9</v>
      </c>
      <c r="C2064" t="s">
        <v>272</v>
      </c>
      <c r="D2064" t="s">
        <v>156</v>
      </c>
      <c r="E2064" t="s">
        <v>273</v>
      </c>
      <c r="F2064" s="7">
        <v>1005050200</v>
      </c>
      <c r="G2064" t="str">
        <f>VLOOKUP(F2064,'группы товаров'!$A$1:$C$88,2,0)</f>
        <v>Серебрянный шедевр</v>
      </c>
      <c r="H2064" t="str">
        <f>VLOOKUP(Таблица1[[#This Row],[Код товара]],Группа_Товаров,3,0)</f>
        <v>Помадка</v>
      </c>
      <c r="I2064" t="s">
        <v>8</v>
      </c>
      <c r="J2064">
        <v>4</v>
      </c>
      <c r="K2064" s="6">
        <v>934.79600000000005</v>
      </c>
      <c r="L2064" s="6">
        <v>1063.2</v>
      </c>
      <c r="M2064" s="23">
        <f>Таблица1[[#This Row],[Сумма в ценах продажи]]-Таблица1[[#This Row],[Сумма в ценах закупки]]</f>
        <v>128.404</v>
      </c>
    </row>
    <row r="2065" spans="1:13" hidden="1" x14ac:dyDescent="0.3">
      <c r="A2065" s="16">
        <v>42902</v>
      </c>
      <c r="B2065" t="s">
        <v>9</v>
      </c>
      <c r="C2065" t="s">
        <v>280</v>
      </c>
      <c r="D2065" t="s">
        <v>134</v>
      </c>
      <c r="E2065" t="s">
        <v>281</v>
      </c>
      <c r="F2065" s="7">
        <v>5160002</v>
      </c>
      <c r="G2065" t="str">
        <f>VLOOKUP(F2065,'группы товаров'!$A$1:$C$88,2,0)</f>
        <v>Микс</v>
      </c>
      <c r="H2065" t="str">
        <f>VLOOKUP(Таблица1[[#This Row],[Код товара]],Группа_Товаров,3,0)</f>
        <v>Отливная</v>
      </c>
      <c r="I2065" t="s">
        <v>8</v>
      </c>
      <c r="J2065">
        <v>3</v>
      </c>
      <c r="K2065" s="6">
        <v>595.96350000000007</v>
      </c>
      <c r="L2065" s="6">
        <v>732.3</v>
      </c>
      <c r="M2065" s="23">
        <f>Таблица1[[#This Row],[Сумма в ценах продажи]]-Таблица1[[#This Row],[Сумма в ценах закупки]]</f>
        <v>136.33649999999989</v>
      </c>
    </row>
    <row r="2066" spans="1:13" hidden="1" x14ac:dyDescent="0.3">
      <c r="A2066" s="16">
        <v>42902</v>
      </c>
      <c r="B2066" t="s">
        <v>7</v>
      </c>
      <c r="C2066" t="s">
        <v>136</v>
      </c>
      <c r="D2066" t="s">
        <v>131</v>
      </c>
      <c r="E2066" t="s">
        <v>137</v>
      </c>
      <c r="F2066" s="5">
        <v>170000</v>
      </c>
      <c r="G2066" t="str">
        <f>VLOOKUP(F2066,'группы товаров'!$A$1:$C$88,2,0)</f>
        <v>Лайм</v>
      </c>
      <c r="H2066" t="str">
        <f>VLOOKUP(Таблица1[[#This Row],[Код товара]],Группа_Товаров,3,0)</f>
        <v>Желейные</v>
      </c>
      <c r="I2066" t="s">
        <v>8</v>
      </c>
      <c r="J2066">
        <v>10</v>
      </c>
      <c r="K2066" s="6">
        <v>727.76300000000003</v>
      </c>
      <c r="L2066" s="6">
        <v>873</v>
      </c>
      <c r="M2066" s="23">
        <f>Таблица1[[#This Row],[Сумма в ценах продажи]]-Таблица1[[#This Row],[Сумма в ценах закупки]]</f>
        <v>145.23699999999997</v>
      </c>
    </row>
    <row r="2067" spans="1:13" hidden="1" x14ac:dyDescent="0.3">
      <c r="A2067" s="16">
        <v>42902</v>
      </c>
      <c r="B2067" t="s">
        <v>7</v>
      </c>
      <c r="C2067" t="s">
        <v>203</v>
      </c>
      <c r="D2067" t="s">
        <v>134</v>
      </c>
      <c r="E2067" t="s">
        <v>204</v>
      </c>
      <c r="F2067" s="7">
        <v>5162402</v>
      </c>
      <c r="G2067" t="str">
        <f>VLOOKUP(F2067,'группы товаров'!$A$1:$C$88,2,0)</f>
        <v>Лимонно-апельсиновый</v>
      </c>
      <c r="H2067" t="str">
        <f>VLOOKUP(Таблица1[[#This Row],[Код товара]],Группа_Товаров,3,0)</f>
        <v>Отливная</v>
      </c>
      <c r="I2067" t="s">
        <v>8</v>
      </c>
      <c r="J2067">
        <v>4.5999999999999996</v>
      </c>
      <c r="K2067" s="6">
        <v>1316.308</v>
      </c>
      <c r="L2067" s="6">
        <v>1470</v>
      </c>
      <c r="M2067" s="23">
        <f>Таблица1[[#This Row],[Сумма в ценах продажи]]-Таблица1[[#This Row],[Сумма в ценах закупки]]</f>
        <v>153.69200000000001</v>
      </c>
    </row>
    <row r="2068" spans="1:13" hidden="1" x14ac:dyDescent="0.3">
      <c r="A2068" s="16">
        <v>42902</v>
      </c>
      <c r="B2068" t="s">
        <v>9</v>
      </c>
      <c r="C2068" t="s">
        <v>183</v>
      </c>
      <c r="D2068" t="s">
        <v>156</v>
      </c>
      <c r="E2068" t="s">
        <v>184</v>
      </c>
      <c r="F2068" s="5">
        <v>1005030501</v>
      </c>
      <c r="G2068" t="str">
        <f>VLOOKUP(F2068,'группы товаров'!$A$1:$C$88,2,0)</f>
        <v>Орешек</v>
      </c>
      <c r="H2068" t="str">
        <f>VLOOKUP(Таблица1[[#This Row],[Код товара]],Группа_Товаров,3,0)</f>
        <v>Глазированные</v>
      </c>
      <c r="I2068" t="s">
        <v>8</v>
      </c>
      <c r="J2068">
        <v>11.2</v>
      </c>
      <c r="K2068" s="6">
        <v>1121.7909</v>
      </c>
      <c r="L2068" s="6">
        <v>1275.904</v>
      </c>
      <c r="M2068" s="23">
        <f>Таблица1[[#This Row],[Сумма в ценах продажи]]-Таблица1[[#This Row],[Сумма в ценах закупки]]</f>
        <v>154.11310000000003</v>
      </c>
    </row>
    <row r="2069" spans="1:13" hidden="1" x14ac:dyDescent="0.3">
      <c r="A2069" s="16">
        <v>42902</v>
      </c>
      <c r="B2069" t="s">
        <v>7</v>
      </c>
      <c r="C2069" t="s">
        <v>138</v>
      </c>
      <c r="D2069" t="s">
        <v>134</v>
      </c>
      <c r="E2069" t="s">
        <v>139</v>
      </c>
      <c r="F2069" s="7">
        <v>1005030501</v>
      </c>
      <c r="G2069" t="str">
        <f>VLOOKUP(F2069,'группы товаров'!$A$1:$C$88,2,0)</f>
        <v>Орешек</v>
      </c>
      <c r="H2069" t="str">
        <f>VLOOKUP(Таблица1[[#This Row],[Код товара]],Группа_Товаров,3,0)</f>
        <v>Глазированные</v>
      </c>
      <c r="I2069" t="s">
        <v>8</v>
      </c>
      <c r="J2069">
        <v>9.6</v>
      </c>
      <c r="K2069" s="6">
        <v>1511.04</v>
      </c>
      <c r="L2069" s="6">
        <v>1718.4</v>
      </c>
      <c r="M2069" s="23">
        <f>Таблица1[[#This Row],[Сумма в ценах продажи]]-Таблица1[[#This Row],[Сумма в ценах закупки]]</f>
        <v>207.36000000000013</v>
      </c>
    </row>
    <row r="2070" spans="1:13" hidden="1" x14ac:dyDescent="0.3">
      <c r="A2070" s="16">
        <v>42902</v>
      </c>
      <c r="B2070" t="s">
        <v>7</v>
      </c>
      <c r="C2070" t="s">
        <v>228</v>
      </c>
      <c r="D2070" t="s">
        <v>134</v>
      </c>
      <c r="E2070" t="s">
        <v>229</v>
      </c>
      <c r="F2070" s="7">
        <v>1005186100</v>
      </c>
      <c r="G2070" t="str">
        <f>VLOOKUP(F2070,'группы товаров'!$A$1:$C$88,2,0)</f>
        <v xml:space="preserve">Мини  шоколад </v>
      </c>
      <c r="H2070" t="str">
        <f>VLOOKUP(Таблица1[[#This Row],[Код товара]],Группа_Товаров,3,0)</f>
        <v>Вафельные</v>
      </c>
      <c r="I2070" t="s">
        <v>8</v>
      </c>
      <c r="J2070">
        <v>20</v>
      </c>
      <c r="K2070" s="6">
        <v>2357.2545</v>
      </c>
      <c r="L2070" s="6">
        <v>2586</v>
      </c>
      <c r="M2070" s="23">
        <f>Таблица1[[#This Row],[Сумма в ценах продажи]]-Таблица1[[#This Row],[Сумма в ценах закупки]]</f>
        <v>228.74549999999999</v>
      </c>
    </row>
    <row r="2071" spans="1:13" hidden="1" x14ac:dyDescent="0.3">
      <c r="A2071" s="16">
        <v>42902</v>
      </c>
      <c r="B2071" t="s">
        <v>16</v>
      </c>
      <c r="C2071" t="s">
        <v>142</v>
      </c>
      <c r="D2071" t="s">
        <v>134</v>
      </c>
      <c r="E2071" t="s">
        <v>143</v>
      </c>
      <c r="F2071" s="5">
        <v>580000</v>
      </c>
      <c r="G2071" t="str">
        <f>VLOOKUP(F2071,'группы товаров'!$A$1:$C$88,2,0)</f>
        <v>Вишня</v>
      </c>
      <c r="H2071" t="str">
        <f>VLOOKUP(Таблица1[[#This Row],[Код товара]],Группа_Товаров,3,0)</f>
        <v>Желейные</v>
      </c>
      <c r="I2071" t="s">
        <v>8</v>
      </c>
      <c r="J2071">
        <v>16</v>
      </c>
      <c r="K2071" s="6">
        <v>1190.56</v>
      </c>
      <c r="L2071" s="6">
        <v>1421.12</v>
      </c>
      <c r="M2071" s="23">
        <f>Таблица1[[#This Row],[Сумма в ценах продажи]]-Таблица1[[#This Row],[Сумма в ценах закупки]]</f>
        <v>230.55999999999995</v>
      </c>
    </row>
    <row r="2072" spans="1:13" hidden="1" x14ac:dyDescent="0.3">
      <c r="A2072" s="16">
        <v>42901</v>
      </c>
      <c r="B2072" t="s">
        <v>22</v>
      </c>
      <c r="C2072" t="s">
        <v>153</v>
      </c>
      <c r="D2072" t="s">
        <v>134</v>
      </c>
      <c r="E2072" t="s">
        <v>154</v>
      </c>
      <c r="F2072" s="7">
        <v>1005712365</v>
      </c>
      <c r="G2072" t="str">
        <f>VLOOKUP(F2072,'группы товаров'!$A$1:$C$88,2,0)</f>
        <v>Желе в помаде</v>
      </c>
      <c r="H2072" t="str">
        <f>VLOOKUP(Таблица1[[#This Row],[Код товара]],Группа_Товаров,3,0)</f>
        <v>Глазированные</v>
      </c>
      <c r="I2072" t="s">
        <v>8</v>
      </c>
      <c r="J2072">
        <v>2</v>
      </c>
      <c r="K2072" s="6">
        <v>106.82080000000001</v>
      </c>
      <c r="L2072" s="6">
        <v>128.80000000000001</v>
      </c>
      <c r="M2072" s="23">
        <f>Таблица1[[#This Row],[Сумма в ценах продажи]]-Таблица1[[#This Row],[Сумма в ценах закупки]]</f>
        <v>21.979200000000006</v>
      </c>
    </row>
    <row r="2073" spans="1:13" hidden="1" x14ac:dyDescent="0.3">
      <c r="A2073" s="16">
        <v>42901</v>
      </c>
      <c r="B2073" t="s">
        <v>7</v>
      </c>
      <c r="C2073" t="s">
        <v>262</v>
      </c>
      <c r="D2073" t="s">
        <v>134</v>
      </c>
      <c r="E2073" t="s">
        <v>263</v>
      </c>
      <c r="F2073" s="5">
        <v>1005050300</v>
      </c>
      <c r="G2073" t="str">
        <f>VLOOKUP(F2073,'группы товаров'!$A$1:$C$88,2,0)</f>
        <v>Золотой шар</v>
      </c>
      <c r="H2073" t="str">
        <f>VLOOKUP(Таблица1[[#This Row],[Код товара]],Группа_Товаров,3,0)</f>
        <v>Помадка</v>
      </c>
      <c r="I2073" t="s">
        <v>8</v>
      </c>
      <c r="J2073">
        <v>3.5</v>
      </c>
      <c r="K2073" s="6">
        <v>375.5213</v>
      </c>
      <c r="L2073" s="6">
        <v>398.72</v>
      </c>
      <c r="M2073" s="23">
        <f>Таблица1[[#This Row],[Сумма в ценах продажи]]-Таблица1[[#This Row],[Сумма в ценах закупки]]</f>
        <v>23.198700000000031</v>
      </c>
    </row>
    <row r="2074" spans="1:13" hidden="1" x14ac:dyDescent="0.3">
      <c r="A2074" s="16">
        <v>42901</v>
      </c>
      <c r="B2074" t="s">
        <v>9</v>
      </c>
      <c r="C2074" t="s">
        <v>246</v>
      </c>
      <c r="D2074" t="s">
        <v>156</v>
      </c>
      <c r="E2074" t="s">
        <v>247</v>
      </c>
      <c r="F2074" s="7">
        <v>1005052500</v>
      </c>
      <c r="G2074" t="str">
        <f>VLOOKUP(F2074,'группы товаров'!$A$1:$C$88,2,0)</f>
        <v>желе в помаде</v>
      </c>
      <c r="H2074" t="str">
        <f>VLOOKUP(Таблица1[[#This Row],[Код товара]],Группа_Товаров,3,0)</f>
        <v>Помадка</v>
      </c>
      <c r="I2074" t="s">
        <v>8</v>
      </c>
      <c r="J2074">
        <v>1.65</v>
      </c>
      <c r="K2074" s="6">
        <v>230.78</v>
      </c>
      <c r="L2074" s="6">
        <v>262.57</v>
      </c>
      <c r="M2074" s="23">
        <f>Таблица1[[#This Row],[Сумма в ценах продажи]]-Таблица1[[#This Row],[Сумма в ценах закупки]]</f>
        <v>31.789999999999992</v>
      </c>
    </row>
    <row r="2075" spans="1:13" hidden="1" x14ac:dyDescent="0.3">
      <c r="A2075" s="16">
        <v>42901</v>
      </c>
      <c r="B2075" t="s">
        <v>7</v>
      </c>
      <c r="C2075" t="s">
        <v>133</v>
      </c>
      <c r="D2075" t="s">
        <v>134</v>
      </c>
      <c r="E2075" t="s">
        <v>135</v>
      </c>
      <c r="F2075" s="7">
        <v>1005052500</v>
      </c>
      <c r="G2075" t="str">
        <f>VLOOKUP(F2075,'группы товаров'!$A$1:$C$88,2,0)</f>
        <v>желе в помаде</v>
      </c>
      <c r="H2075" t="str">
        <f>VLOOKUP(Таблица1[[#This Row],[Код товара]],Группа_Товаров,3,0)</f>
        <v>Помадка</v>
      </c>
      <c r="I2075" t="s">
        <v>8</v>
      </c>
      <c r="J2075">
        <v>1.65</v>
      </c>
      <c r="K2075" s="6">
        <v>230.54680000000002</v>
      </c>
      <c r="L2075" s="6">
        <v>262.57</v>
      </c>
      <c r="M2075" s="23">
        <f>Таблица1[[#This Row],[Сумма в ценах продажи]]-Таблица1[[#This Row],[Сумма в ценах закупки]]</f>
        <v>32.023199999999974</v>
      </c>
    </row>
    <row r="2076" spans="1:13" hidden="1" x14ac:dyDescent="0.3">
      <c r="A2076" s="16">
        <v>42901</v>
      </c>
      <c r="B2076" t="s">
        <v>7</v>
      </c>
      <c r="C2076" t="s">
        <v>179</v>
      </c>
      <c r="D2076" t="s">
        <v>131</v>
      </c>
      <c r="E2076" t="s">
        <v>180</v>
      </c>
      <c r="F2076" s="7">
        <v>1005201500</v>
      </c>
      <c r="G2076" t="str">
        <f>VLOOKUP(F2076,'группы товаров'!$A$1:$C$88,2,0)</f>
        <v xml:space="preserve">крем-сгущенное молоко </v>
      </c>
      <c r="H2076" t="str">
        <f>VLOOKUP(Таблица1[[#This Row],[Код товара]],Группа_Товаров,3,0)</f>
        <v>Вафельные</v>
      </c>
      <c r="I2076" t="s">
        <v>8</v>
      </c>
      <c r="J2076">
        <v>3.2</v>
      </c>
      <c r="K2076" s="6">
        <v>264.53200000000004</v>
      </c>
      <c r="L2076" s="6">
        <v>298</v>
      </c>
      <c r="M2076" s="23">
        <f>Таблица1[[#This Row],[Сумма в ценах продажи]]-Таблица1[[#This Row],[Сумма в ценах закупки]]</f>
        <v>33.467999999999961</v>
      </c>
    </row>
    <row r="2077" spans="1:13" hidden="1" x14ac:dyDescent="0.3">
      <c r="A2077" s="16">
        <v>42901</v>
      </c>
      <c r="B2077" t="s">
        <v>9</v>
      </c>
      <c r="C2077" t="s">
        <v>171</v>
      </c>
      <c r="D2077" t="s">
        <v>131</v>
      </c>
      <c r="E2077" t="s">
        <v>172</v>
      </c>
      <c r="F2077" s="5">
        <v>5190002</v>
      </c>
      <c r="G2077" t="str">
        <f>VLOOKUP(F2077,'группы товаров'!$A$1:$C$88,2,0)</f>
        <v>Молочный</v>
      </c>
      <c r="H2077" t="str">
        <f>VLOOKUP(Таблица1[[#This Row],[Код товара]],Группа_Товаров,3,0)</f>
        <v>Отливная</v>
      </c>
      <c r="I2077" t="s">
        <v>8</v>
      </c>
      <c r="J2077">
        <v>2.56</v>
      </c>
      <c r="K2077" s="6">
        <v>218.77440000000001</v>
      </c>
      <c r="L2077" s="6">
        <v>253.44</v>
      </c>
      <c r="M2077" s="23">
        <f>Таблица1[[#This Row],[Сумма в ценах продажи]]-Таблица1[[#This Row],[Сумма в ценах закупки]]</f>
        <v>34.665599999999984</v>
      </c>
    </row>
    <row r="2078" spans="1:13" hidden="1" x14ac:dyDescent="0.3">
      <c r="A2078" s="16">
        <v>42901</v>
      </c>
      <c r="B2078" t="s">
        <v>7</v>
      </c>
      <c r="C2078" t="s">
        <v>138</v>
      </c>
      <c r="D2078" t="s">
        <v>134</v>
      </c>
      <c r="E2078" t="s">
        <v>139</v>
      </c>
      <c r="F2078" s="7">
        <v>1005052700</v>
      </c>
      <c r="G2078" t="str">
        <f>VLOOKUP(F2078,'группы товаров'!$A$1:$C$88,2,0)</f>
        <v>Желе черники</v>
      </c>
      <c r="H2078" t="str">
        <f>VLOOKUP(Таблица1[[#This Row],[Код товара]],Группа_Товаров,3,0)</f>
        <v>Помадка</v>
      </c>
      <c r="I2078" t="s">
        <v>8</v>
      </c>
      <c r="J2078">
        <v>5.7</v>
      </c>
      <c r="K2078" s="6">
        <v>255.64500000000001</v>
      </c>
      <c r="L2078" s="6">
        <v>290.64300000000003</v>
      </c>
      <c r="M2078" s="23">
        <f>Таблица1[[#This Row],[Сумма в ценах продажи]]-Таблица1[[#This Row],[Сумма в ценах закупки]]</f>
        <v>34.998000000000019</v>
      </c>
    </row>
    <row r="2079" spans="1:13" hidden="1" x14ac:dyDescent="0.3">
      <c r="A2079" s="16">
        <v>42901</v>
      </c>
      <c r="B2079" t="s">
        <v>29</v>
      </c>
      <c r="C2079" t="s">
        <v>220</v>
      </c>
      <c r="D2079" t="s">
        <v>134</v>
      </c>
      <c r="E2079" t="s">
        <v>221</v>
      </c>
      <c r="F2079" s="7">
        <v>30000</v>
      </c>
      <c r="G2079" t="str">
        <f>VLOOKUP(F2079,'группы товаров'!$A$1:$C$88,2,0)</f>
        <v>Цитрусовая карамель</v>
      </c>
      <c r="H2079" t="str">
        <f>VLOOKUP(Таблица1[[#This Row],[Код товара]],Группа_Товаров,3,0)</f>
        <v>Леденцовая</v>
      </c>
      <c r="I2079" t="s">
        <v>8</v>
      </c>
      <c r="J2079">
        <v>0.66</v>
      </c>
      <c r="K2079" s="6">
        <v>82.069500000000005</v>
      </c>
      <c r="L2079" s="6">
        <v>117.24</v>
      </c>
      <c r="M2079" s="23">
        <f>Таблица1[[#This Row],[Сумма в ценах продажи]]-Таблица1[[#This Row],[Сумма в ценах закупки]]</f>
        <v>35.17049999999999</v>
      </c>
    </row>
    <row r="2080" spans="1:13" hidden="1" x14ac:dyDescent="0.3">
      <c r="A2080" s="16">
        <v>42901</v>
      </c>
      <c r="B2080" t="s">
        <v>29</v>
      </c>
      <c r="C2080" t="s">
        <v>167</v>
      </c>
      <c r="D2080" t="s">
        <v>134</v>
      </c>
      <c r="E2080" t="s">
        <v>168</v>
      </c>
      <c r="F2080" s="7">
        <v>1005212101</v>
      </c>
      <c r="G2080" t="str">
        <f>VLOOKUP(F2080,'группы товаров'!$A$1:$C$88,2,0)</f>
        <v>Зеленый петушок</v>
      </c>
      <c r="H2080" t="str">
        <f>VLOOKUP(Таблица1[[#This Row],[Код товара]],Группа_Товаров,3,0)</f>
        <v>Вафельные</v>
      </c>
      <c r="I2080" t="s">
        <v>8</v>
      </c>
      <c r="J2080">
        <v>3</v>
      </c>
      <c r="K2080" s="6">
        <v>214.62</v>
      </c>
      <c r="L2080" s="6">
        <v>256.2</v>
      </c>
      <c r="M2080" s="23">
        <f>Таблица1[[#This Row],[Сумма в ценах продажи]]-Таблица1[[#This Row],[Сумма в ценах закупки]]</f>
        <v>41.579999999999984</v>
      </c>
    </row>
    <row r="2081" spans="1:13" hidden="1" x14ac:dyDescent="0.3">
      <c r="A2081" s="16">
        <v>42901</v>
      </c>
      <c r="B2081" t="s">
        <v>16</v>
      </c>
      <c r="C2081" t="s">
        <v>195</v>
      </c>
      <c r="D2081" t="s">
        <v>131</v>
      </c>
      <c r="E2081" t="s">
        <v>196</v>
      </c>
      <c r="F2081" s="8">
        <v>1500001001</v>
      </c>
      <c r="G2081" t="str">
        <f>VLOOKUP(F2081,'группы товаров'!$A$1:$C$88,2,0)</f>
        <v>Рулет абрикос-крем</v>
      </c>
      <c r="H2081" t="str">
        <f>VLOOKUP(Таблица1[[#This Row],[Код товара]],Группа_Товаров,3,0)</f>
        <v>Бисквиты</v>
      </c>
      <c r="I2081" t="s">
        <v>8</v>
      </c>
      <c r="J2081">
        <v>3</v>
      </c>
      <c r="K2081" s="6">
        <v>214.62</v>
      </c>
      <c r="L2081" s="6">
        <v>256.2</v>
      </c>
      <c r="M2081" s="23">
        <f>Таблица1[[#This Row],[Сумма в ценах продажи]]-Таблица1[[#This Row],[Сумма в ценах закупки]]</f>
        <v>41.579999999999984</v>
      </c>
    </row>
    <row r="2082" spans="1:13" hidden="1" x14ac:dyDescent="0.3">
      <c r="A2082" s="16">
        <v>42901</v>
      </c>
      <c r="B2082" t="s">
        <v>29</v>
      </c>
      <c r="C2082" t="s">
        <v>260</v>
      </c>
      <c r="D2082" t="s">
        <v>134</v>
      </c>
      <c r="E2082" t="s">
        <v>261</v>
      </c>
      <c r="F2082" s="7">
        <v>20100</v>
      </c>
      <c r="G2082" t="str">
        <f>VLOOKUP(F2082,'группы товаров'!$A$1:$C$88,2,0)</f>
        <v xml:space="preserve">Карамель дюшес </v>
      </c>
      <c r="H2082" t="str">
        <f>VLOOKUP(Таблица1[[#This Row],[Код товара]],Группа_Товаров,3,0)</f>
        <v>Леденцовая</v>
      </c>
      <c r="I2082" t="s">
        <v>8</v>
      </c>
      <c r="J2082">
        <v>0.66</v>
      </c>
      <c r="K2082" s="6">
        <v>71.439000000000007</v>
      </c>
      <c r="L2082" s="6">
        <v>119.55</v>
      </c>
      <c r="M2082" s="23">
        <f>Таблица1[[#This Row],[Сумма в ценах продажи]]-Таблица1[[#This Row],[Сумма в ценах закупки]]</f>
        <v>48.11099999999999</v>
      </c>
    </row>
    <row r="2083" spans="1:13" hidden="1" x14ac:dyDescent="0.3">
      <c r="A2083" s="16">
        <v>42901</v>
      </c>
      <c r="B2083" t="s">
        <v>7</v>
      </c>
      <c r="C2083" t="s">
        <v>165</v>
      </c>
      <c r="D2083" t="s">
        <v>134</v>
      </c>
      <c r="E2083" t="s">
        <v>166</v>
      </c>
      <c r="F2083" s="5">
        <v>1005052700</v>
      </c>
      <c r="G2083" t="str">
        <f>VLOOKUP(F2083,'группы товаров'!$A$1:$C$88,2,0)</f>
        <v>Желе черники</v>
      </c>
      <c r="H2083" t="str">
        <f>VLOOKUP(Таблица1[[#This Row],[Код товара]],Группа_Товаров,3,0)</f>
        <v>Помадка</v>
      </c>
      <c r="I2083" t="s">
        <v>8</v>
      </c>
      <c r="J2083">
        <v>3.5</v>
      </c>
      <c r="K2083" s="6">
        <v>350.52499999999998</v>
      </c>
      <c r="L2083" s="6">
        <v>398.72</v>
      </c>
      <c r="M2083" s="23">
        <f>Таблица1[[#This Row],[Сумма в ценах продажи]]-Таблица1[[#This Row],[Сумма в ценах закупки]]</f>
        <v>48.19500000000005</v>
      </c>
    </row>
    <row r="2084" spans="1:13" hidden="1" x14ac:dyDescent="0.3">
      <c r="A2084" s="16">
        <v>42901</v>
      </c>
      <c r="B2084" t="s">
        <v>7</v>
      </c>
      <c r="C2084" t="s">
        <v>254</v>
      </c>
      <c r="D2084" t="s">
        <v>131</v>
      </c>
      <c r="E2084" t="s">
        <v>255</v>
      </c>
      <c r="F2084" s="7">
        <v>1005201100</v>
      </c>
      <c r="G2084" t="str">
        <f>VLOOKUP(F2084,'группы товаров'!$A$1:$C$88,2,0)</f>
        <v xml:space="preserve">крем-орех </v>
      </c>
      <c r="H2084" t="str">
        <f>VLOOKUP(Таблица1[[#This Row],[Код товара]],Группа_Товаров,3,0)</f>
        <v>Вафельные</v>
      </c>
      <c r="I2084" t="s">
        <v>8</v>
      </c>
      <c r="J2084">
        <v>8.5</v>
      </c>
      <c r="K2084" s="6">
        <v>421.685</v>
      </c>
      <c r="L2084" s="6">
        <v>470.47500000000002</v>
      </c>
      <c r="M2084" s="23">
        <f>Таблица1[[#This Row],[Сумма в ценах продажи]]-Таблица1[[#This Row],[Сумма в ценах закупки]]</f>
        <v>48.79000000000002</v>
      </c>
    </row>
    <row r="2085" spans="1:13" hidden="1" x14ac:dyDescent="0.3">
      <c r="A2085" s="16">
        <v>42901</v>
      </c>
      <c r="B2085" t="s">
        <v>9</v>
      </c>
      <c r="C2085" t="s">
        <v>175</v>
      </c>
      <c r="D2085" t="s">
        <v>134</v>
      </c>
      <c r="E2085" t="s">
        <v>176</v>
      </c>
      <c r="F2085" s="7">
        <v>5190002</v>
      </c>
      <c r="G2085" t="str">
        <f>VLOOKUP(F2085,'группы товаров'!$A$1:$C$88,2,0)</f>
        <v>Молочный</v>
      </c>
      <c r="H2085" t="str">
        <f>VLOOKUP(Таблица1[[#This Row],[Код товара]],Группа_Товаров,3,0)</f>
        <v>Отливная</v>
      </c>
      <c r="I2085" t="s">
        <v>8</v>
      </c>
      <c r="J2085">
        <v>5</v>
      </c>
      <c r="K2085" s="6">
        <v>389.41550000000001</v>
      </c>
      <c r="L2085" s="6">
        <v>444.8</v>
      </c>
      <c r="M2085" s="23">
        <f>Таблица1[[#This Row],[Сумма в ценах продажи]]-Таблица1[[#This Row],[Сумма в ценах закупки]]</f>
        <v>55.384500000000003</v>
      </c>
    </row>
    <row r="2086" spans="1:13" hidden="1" x14ac:dyDescent="0.3">
      <c r="A2086" s="16">
        <v>42901</v>
      </c>
      <c r="B2086" t="s">
        <v>9</v>
      </c>
      <c r="C2086" t="s">
        <v>175</v>
      </c>
      <c r="D2086" t="s">
        <v>134</v>
      </c>
      <c r="E2086" t="s">
        <v>176</v>
      </c>
      <c r="F2086" s="5">
        <v>1005040600</v>
      </c>
      <c r="G2086" t="str">
        <f>VLOOKUP(F2086,'группы товаров'!$A$1:$C$88,2,0)</f>
        <v xml:space="preserve">Морская звезда </v>
      </c>
      <c r="H2086" t="str">
        <f>VLOOKUP(Таблица1[[#This Row],[Код товара]],Группа_Товаров,3,0)</f>
        <v>Глазированные</v>
      </c>
      <c r="I2086" t="s">
        <v>8</v>
      </c>
      <c r="J2086">
        <v>6</v>
      </c>
      <c r="K2086" s="6">
        <v>429.3</v>
      </c>
      <c r="L2086" s="6">
        <v>488.22</v>
      </c>
      <c r="M2086" s="23">
        <f>Таблица1[[#This Row],[Сумма в ценах продажи]]-Таблица1[[#This Row],[Сумма в ценах закупки]]</f>
        <v>58.920000000000016</v>
      </c>
    </row>
    <row r="2087" spans="1:13" hidden="1" x14ac:dyDescent="0.3">
      <c r="A2087" s="16">
        <v>42901</v>
      </c>
      <c r="B2087" t="s">
        <v>7</v>
      </c>
      <c r="C2087" t="s">
        <v>138</v>
      </c>
      <c r="D2087" t="s">
        <v>134</v>
      </c>
      <c r="E2087" t="s">
        <v>139</v>
      </c>
      <c r="F2087" s="7">
        <v>580000</v>
      </c>
      <c r="G2087" t="str">
        <f>VLOOKUP(F2087,'группы товаров'!$A$1:$C$88,2,0)</f>
        <v>Вишня</v>
      </c>
      <c r="H2087" t="str">
        <f>VLOOKUP(Таблица1[[#This Row],[Код товара]],Группа_Товаров,3,0)</f>
        <v>Желейные</v>
      </c>
      <c r="I2087" t="s">
        <v>8</v>
      </c>
      <c r="J2087">
        <v>7.5</v>
      </c>
      <c r="K2087" s="6">
        <v>453</v>
      </c>
      <c r="L2087" s="6">
        <v>515.25</v>
      </c>
      <c r="M2087" s="23">
        <f>Таблица1[[#This Row],[Сумма в ценах продажи]]-Таблица1[[#This Row],[Сумма в ценах закупки]]</f>
        <v>62.25</v>
      </c>
    </row>
    <row r="2088" spans="1:13" hidden="1" x14ac:dyDescent="0.3">
      <c r="A2088" s="16">
        <v>42901</v>
      </c>
      <c r="B2088" t="s">
        <v>9</v>
      </c>
      <c r="C2088" t="s">
        <v>422</v>
      </c>
      <c r="D2088" t="s">
        <v>147</v>
      </c>
      <c r="E2088" t="s">
        <v>423</v>
      </c>
      <c r="F2088" s="7">
        <v>1005050300</v>
      </c>
      <c r="G2088" t="str">
        <f>VLOOKUP(F2088,'группы товаров'!$A$1:$C$88,2,0)</f>
        <v>Золотой шар</v>
      </c>
      <c r="H2088" t="str">
        <f>VLOOKUP(Таблица1[[#This Row],[Код товара]],Группа_Товаров,3,0)</f>
        <v>Помадка</v>
      </c>
      <c r="I2088" t="s">
        <v>8</v>
      </c>
      <c r="J2088">
        <v>4.5999999999999996</v>
      </c>
      <c r="K2088" s="6">
        <v>470.86520000000002</v>
      </c>
      <c r="L2088" s="6">
        <v>536.59</v>
      </c>
      <c r="M2088" s="23">
        <f>Таблица1[[#This Row],[Сумма в ценах продажи]]-Таблица1[[#This Row],[Сумма в ценах закупки]]</f>
        <v>65.724800000000016</v>
      </c>
    </row>
    <row r="2089" spans="1:13" hidden="1" x14ac:dyDescent="0.3">
      <c r="A2089" s="16">
        <v>42901</v>
      </c>
      <c r="B2089" t="s">
        <v>7</v>
      </c>
      <c r="C2089" t="s">
        <v>165</v>
      </c>
      <c r="D2089" t="s">
        <v>134</v>
      </c>
      <c r="E2089" t="s">
        <v>166</v>
      </c>
      <c r="F2089" s="5">
        <v>1005712005</v>
      </c>
      <c r="G2089" t="str">
        <f>VLOOKUP(F2089,'группы товаров'!$A$1:$C$88,2,0)</f>
        <v>Золотой теленок</v>
      </c>
      <c r="H2089" t="str">
        <f>VLOOKUP(Таблица1[[#This Row],[Код товара]],Группа_Товаров,3,0)</f>
        <v>Глазированные</v>
      </c>
      <c r="I2089" t="s">
        <v>8</v>
      </c>
      <c r="J2089">
        <v>4.8</v>
      </c>
      <c r="K2089" s="6">
        <v>506.25840000000005</v>
      </c>
      <c r="L2089" s="6">
        <v>580.79999999999995</v>
      </c>
      <c r="M2089" s="23">
        <f>Таблица1[[#This Row],[Сумма в ценах продажи]]-Таблица1[[#This Row],[Сумма в ценах закупки]]</f>
        <v>74.541599999999903</v>
      </c>
    </row>
    <row r="2090" spans="1:13" hidden="1" x14ac:dyDescent="0.3">
      <c r="A2090" s="16">
        <v>42901</v>
      </c>
      <c r="B2090" t="s">
        <v>7</v>
      </c>
      <c r="C2090" t="s">
        <v>624</v>
      </c>
      <c r="D2090" t="s">
        <v>156</v>
      </c>
      <c r="E2090" t="s">
        <v>625</v>
      </c>
      <c r="F2090" s="7">
        <v>1005030501</v>
      </c>
      <c r="G2090" t="str">
        <f>VLOOKUP(F2090,'группы товаров'!$A$1:$C$88,2,0)</f>
        <v>Орешек</v>
      </c>
      <c r="H2090" t="str">
        <f>VLOOKUP(Таблица1[[#This Row],[Код товара]],Группа_Товаров,3,0)</f>
        <v>Глазированные</v>
      </c>
      <c r="I2090" t="s">
        <v>8</v>
      </c>
      <c r="J2090">
        <v>2.15</v>
      </c>
      <c r="K2090" s="6">
        <v>572.25400000000002</v>
      </c>
      <c r="L2090" s="6">
        <v>647.9</v>
      </c>
      <c r="M2090" s="23">
        <f>Таблица1[[#This Row],[Сумма в ценах продажи]]-Таблица1[[#This Row],[Сумма в ценах закупки]]</f>
        <v>75.645999999999958</v>
      </c>
    </row>
    <row r="2091" spans="1:13" hidden="1" x14ac:dyDescent="0.3">
      <c r="A2091" s="16">
        <v>42901</v>
      </c>
      <c r="B2091" t="s">
        <v>9</v>
      </c>
      <c r="C2091" t="s">
        <v>585</v>
      </c>
      <c r="D2091" t="s">
        <v>147</v>
      </c>
      <c r="E2091" t="s">
        <v>586</v>
      </c>
      <c r="F2091" s="5">
        <v>1005274600</v>
      </c>
      <c r="G2091" t="str">
        <f>VLOOKUP(F2091,'группы товаров'!$A$1:$C$88,2,0)</f>
        <v>Какао со сливками</v>
      </c>
      <c r="H2091" t="str">
        <f>VLOOKUP(Таблица1[[#This Row],[Код товара]],Группа_Товаров,3,0)</f>
        <v>Кремовые</v>
      </c>
      <c r="I2091" t="s">
        <v>8</v>
      </c>
      <c r="J2091">
        <v>3.5</v>
      </c>
      <c r="K2091" s="6">
        <v>684.38120000000004</v>
      </c>
      <c r="L2091" s="6">
        <v>778.43499999999995</v>
      </c>
      <c r="M2091" s="23">
        <f>Таблица1[[#This Row],[Сумма в ценах продажи]]-Таблица1[[#This Row],[Сумма в ценах закупки]]</f>
        <v>94.05379999999991</v>
      </c>
    </row>
    <row r="2092" spans="1:13" hidden="1" x14ac:dyDescent="0.3">
      <c r="A2092" s="16">
        <v>42901</v>
      </c>
      <c r="B2092" t="s">
        <v>7</v>
      </c>
      <c r="C2092" t="s">
        <v>252</v>
      </c>
      <c r="D2092" t="s">
        <v>134</v>
      </c>
      <c r="E2092" t="s">
        <v>253</v>
      </c>
      <c r="F2092" s="7">
        <v>1005201100</v>
      </c>
      <c r="G2092" t="str">
        <f>VLOOKUP(F2092,'группы товаров'!$A$1:$C$88,2,0)</f>
        <v xml:space="preserve">крем-орех </v>
      </c>
      <c r="H2092" t="str">
        <f>VLOOKUP(Таблица1[[#This Row],[Код товара]],Группа_Товаров,3,0)</f>
        <v>Вафельные</v>
      </c>
      <c r="I2092" t="s">
        <v>8</v>
      </c>
      <c r="J2092">
        <v>2.198</v>
      </c>
      <c r="K2092" s="6">
        <v>854.55439999999999</v>
      </c>
      <c r="L2092" s="6">
        <v>954.1</v>
      </c>
      <c r="M2092" s="23">
        <f>Таблица1[[#This Row],[Сумма в ценах продажи]]-Таблица1[[#This Row],[Сумма в ценах закупки]]</f>
        <v>99.545600000000036</v>
      </c>
    </row>
    <row r="2093" spans="1:13" hidden="1" x14ac:dyDescent="0.3">
      <c r="A2093" s="16">
        <v>42901</v>
      </c>
      <c r="B2093" t="s">
        <v>29</v>
      </c>
      <c r="C2093" t="s">
        <v>181</v>
      </c>
      <c r="D2093" t="s">
        <v>134</v>
      </c>
      <c r="E2093" t="s">
        <v>182</v>
      </c>
      <c r="F2093" s="7">
        <v>170100</v>
      </c>
      <c r="G2093" t="str">
        <f>VLOOKUP(F2093,'группы товаров'!$A$1:$C$88,2,0)</f>
        <v>Клюковка</v>
      </c>
      <c r="H2093" t="str">
        <f>VLOOKUP(Таблица1[[#This Row],[Код товара]],Группа_Товаров,3,0)</f>
        <v>Желейные</v>
      </c>
      <c r="I2093" t="s">
        <v>8</v>
      </c>
      <c r="J2093">
        <v>3</v>
      </c>
      <c r="K2093" s="6">
        <v>123.62880000000001</v>
      </c>
      <c r="L2093" s="6">
        <v>225.6</v>
      </c>
      <c r="M2093" s="23">
        <f>Таблица1[[#This Row],[Сумма в ценах продажи]]-Таблица1[[#This Row],[Сумма в ценах закупки]]</f>
        <v>101.97119999999998</v>
      </c>
    </row>
    <row r="2094" spans="1:13" hidden="1" x14ac:dyDescent="0.3">
      <c r="A2094" s="16">
        <v>42901</v>
      </c>
      <c r="B2094" t="s">
        <v>7</v>
      </c>
      <c r="C2094" t="s">
        <v>149</v>
      </c>
      <c r="D2094" t="s">
        <v>134</v>
      </c>
      <c r="E2094" t="s">
        <v>150</v>
      </c>
      <c r="F2094" s="7">
        <v>1005712005</v>
      </c>
      <c r="G2094" t="str">
        <f>VLOOKUP(F2094,'группы товаров'!$A$1:$C$88,2,0)</f>
        <v>Золотой теленок</v>
      </c>
      <c r="H2094" t="str">
        <f>VLOOKUP(Таблица1[[#This Row],[Код товара]],Группа_Товаров,3,0)</f>
        <v>Глазированные</v>
      </c>
      <c r="I2094" t="s">
        <v>8</v>
      </c>
      <c r="J2094">
        <v>7.5</v>
      </c>
      <c r="K2094" s="6">
        <v>407.83</v>
      </c>
      <c r="L2094" s="6">
        <v>515.25</v>
      </c>
      <c r="M2094" s="23">
        <f>Таблица1[[#This Row],[Сумма в ценах продажи]]-Таблица1[[#This Row],[Сумма в ценах закупки]]</f>
        <v>107.42000000000002</v>
      </c>
    </row>
    <row r="2095" spans="1:13" hidden="1" x14ac:dyDescent="0.3">
      <c r="A2095" s="16">
        <v>42901</v>
      </c>
      <c r="B2095" t="s">
        <v>29</v>
      </c>
      <c r="C2095" t="s">
        <v>149</v>
      </c>
      <c r="D2095" t="s">
        <v>134</v>
      </c>
      <c r="E2095" t="s">
        <v>150</v>
      </c>
      <c r="F2095" s="7">
        <v>20200</v>
      </c>
      <c r="G2095" t="str">
        <f>VLOOKUP(F2095,'группы товаров'!$A$1:$C$88,2,0)</f>
        <v xml:space="preserve">Карамель мята </v>
      </c>
      <c r="H2095" t="str">
        <f>VLOOKUP(Таблица1[[#This Row],[Код товара]],Группа_Товаров,3,0)</f>
        <v>Леденцовая</v>
      </c>
      <c r="I2095" t="s">
        <v>8</v>
      </c>
      <c r="J2095">
        <v>2.2000000000000002</v>
      </c>
      <c r="K2095" s="6">
        <v>276.40039999999999</v>
      </c>
      <c r="L2095" s="6">
        <v>387</v>
      </c>
      <c r="M2095" s="23">
        <f>Таблица1[[#This Row],[Сумма в ценах продажи]]-Таблица1[[#This Row],[Сумма в ценах закупки]]</f>
        <v>110.59960000000001</v>
      </c>
    </row>
    <row r="2096" spans="1:13" hidden="1" x14ac:dyDescent="0.3">
      <c r="A2096" s="16">
        <v>42901</v>
      </c>
      <c r="B2096" t="s">
        <v>9</v>
      </c>
      <c r="C2096" t="s">
        <v>577</v>
      </c>
      <c r="D2096" t="s">
        <v>147</v>
      </c>
      <c r="E2096" t="s">
        <v>578</v>
      </c>
      <c r="F2096" s="7">
        <v>1005244600</v>
      </c>
      <c r="G2096" t="str">
        <f>VLOOKUP(F2096,'группы товаров'!$A$1:$C$88,2,0)</f>
        <v>Кремовые</v>
      </c>
      <c r="H2096" t="str">
        <f>VLOOKUP(Таблица1[[#This Row],[Код товара]],Группа_Товаров,3,0)</f>
        <v>Кремовые</v>
      </c>
      <c r="I2096" t="s">
        <v>8</v>
      </c>
      <c r="J2096">
        <v>2.58</v>
      </c>
      <c r="K2096" s="6">
        <v>789.69299999999998</v>
      </c>
      <c r="L2096" s="6">
        <v>900.5</v>
      </c>
      <c r="M2096" s="23">
        <f>Таблица1[[#This Row],[Сумма в ценах продажи]]-Таблица1[[#This Row],[Сумма в ценах закупки]]</f>
        <v>110.80700000000002</v>
      </c>
    </row>
    <row r="2097" spans="1:13" hidden="1" x14ac:dyDescent="0.3">
      <c r="A2097" s="16">
        <v>42901</v>
      </c>
      <c r="B2097" t="s">
        <v>9</v>
      </c>
      <c r="C2097" t="s">
        <v>177</v>
      </c>
      <c r="D2097" t="s">
        <v>131</v>
      </c>
      <c r="E2097" t="s">
        <v>178</v>
      </c>
      <c r="F2097" s="7">
        <v>5160002</v>
      </c>
      <c r="G2097" t="str">
        <f>VLOOKUP(F2097,'группы товаров'!$A$1:$C$88,2,0)</f>
        <v>Микс</v>
      </c>
      <c r="H2097" t="str">
        <f>VLOOKUP(Таблица1[[#This Row],[Код товара]],Группа_Товаров,3,0)</f>
        <v>Отливная</v>
      </c>
      <c r="I2097" t="s">
        <v>8</v>
      </c>
      <c r="J2097">
        <v>16</v>
      </c>
      <c r="K2097" s="6">
        <v>854.46400000000006</v>
      </c>
      <c r="L2097" s="6">
        <v>968.48</v>
      </c>
      <c r="M2097" s="23">
        <f>Таблица1[[#This Row],[Сумма в ценах продажи]]-Таблица1[[#This Row],[Сумма в ценах закупки]]</f>
        <v>114.01599999999996</v>
      </c>
    </row>
    <row r="2098" spans="1:13" hidden="1" x14ac:dyDescent="0.3">
      <c r="A2098" s="16">
        <v>42901</v>
      </c>
      <c r="B2098" t="s">
        <v>9</v>
      </c>
      <c r="C2098" t="s">
        <v>226</v>
      </c>
      <c r="D2098" t="s">
        <v>134</v>
      </c>
      <c r="E2098" t="s">
        <v>227</v>
      </c>
      <c r="F2098" s="7">
        <v>1005244300</v>
      </c>
      <c r="G2098" t="str">
        <f>VLOOKUP(F2098,'группы товаров'!$A$1:$C$88,2,0)</f>
        <v>Ореховые</v>
      </c>
      <c r="H2098" t="str">
        <f>VLOOKUP(Таблица1[[#This Row],[Код товара]],Группа_Товаров,3,0)</f>
        <v>Кремовые</v>
      </c>
      <c r="I2098" t="s">
        <v>8</v>
      </c>
      <c r="J2098">
        <v>10</v>
      </c>
      <c r="K2098" s="6">
        <v>772.63350000000003</v>
      </c>
      <c r="L2098" s="6">
        <v>889.6</v>
      </c>
      <c r="M2098" s="23">
        <f>Таблица1[[#This Row],[Сумма в ценах продажи]]-Таблица1[[#This Row],[Сумма в ценах закупки]]</f>
        <v>116.9665</v>
      </c>
    </row>
    <row r="2099" spans="1:13" hidden="1" x14ac:dyDescent="0.3">
      <c r="A2099" s="16">
        <v>42901</v>
      </c>
      <c r="B2099" t="s">
        <v>9</v>
      </c>
      <c r="C2099" t="s">
        <v>153</v>
      </c>
      <c r="D2099" t="s">
        <v>134</v>
      </c>
      <c r="E2099" t="s">
        <v>154</v>
      </c>
      <c r="F2099" s="7">
        <v>170101</v>
      </c>
      <c r="G2099" t="str">
        <f>VLOOKUP(F2099,'группы товаров'!$A$1:$C$88,2,0)</f>
        <v>Морошковая</v>
      </c>
      <c r="H2099" t="str">
        <f>VLOOKUP(Таблица1[[#This Row],[Код товара]],Группа_Товаров,3,0)</f>
        <v>Желейные</v>
      </c>
      <c r="I2099" t="s">
        <v>8</v>
      </c>
      <c r="J2099">
        <v>1.8720000000000001</v>
      </c>
      <c r="K2099" s="6">
        <v>781.17600000000004</v>
      </c>
      <c r="L2099" s="6">
        <v>898.44</v>
      </c>
      <c r="M2099" s="23">
        <f>Таблица1[[#This Row],[Сумма в ценах продажи]]-Таблица1[[#This Row],[Сумма в ценах закупки]]</f>
        <v>117.26400000000001</v>
      </c>
    </row>
    <row r="2100" spans="1:13" hidden="1" x14ac:dyDescent="0.3">
      <c r="A2100" s="16">
        <v>42901</v>
      </c>
      <c r="B2100" t="s">
        <v>7</v>
      </c>
      <c r="C2100" t="s">
        <v>252</v>
      </c>
      <c r="D2100" t="s">
        <v>134</v>
      </c>
      <c r="E2100" t="s">
        <v>253</v>
      </c>
      <c r="F2100" s="5">
        <v>1005244600</v>
      </c>
      <c r="G2100" t="str">
        <f>VLOOKUP(F2100,'группы товаров'!$A$1:$C$88,2,0)</f>
        <v>Кремовые</v>
      </c>
      <c r="H2100" t="str">
        <f>VLOOKUP(Таблица1[[#This Row],[Код товара]],Группа_Товаров,3,0)</f>
        <v>Кремовые</v>
      </c>
      <c r="I2100" t="s">
        <v>8</v>
      </c>
      <c r="J2100">
        <v>5.4</v>
      </c>
      <c r="K2100" s="6">
        <v>948.30700000000002</v>
      </c>
      <c r="L2100" s="6">
        <v>1075.4100000000001</v>
      </c>
      <c r="M2100" s="23">
        <f>Таблица1[[#This Row],[Сумма в ценах продажи]]-Таблица1[[#This Row],[Сумма в ценах закупки]]</f>
        <v>127.10300000000007</v>
      </c>
    </row>
    <row r="2101" spans="1:13" hidden="1" x14ac:dyDescent="0.3">
      <c r="A2101" s="16">
        <v>42901</v>
      </c>
      <c r="B2101" t="s">
        <v>9</v>
      </c>
      <c r="C2101" t="s">
        <v>177</v>
      </c>
      <c r="D2101" t="s">
        <v>131</v>
      </c>
      <c r="E2101" t="s">
        <v>178</v>
      </c>
      <c r="F2101" s="7">
        <v>1005030501</v>
      </c>
      <c r="G2101" t="str">
        <f>VLOOKUP(F2101,'группы товаров'!$A$1:$C$88,2,0)</f>
        <v>Орешек</v>
      </c>
      <c r="H2101" t="str">
        <f>VLOOKUP(Таблица1[[#This Row],[Код товара]],Группа_Товаров,3,0)</f>
        <v>Глазированные</v>
      </c>
      <c r="I2101" t="s">
        <v>8</v>
      </c>
      <c r="J2101">
        <v>4</v>
      </c>
      <c r="K2101" s="6">
        <v>934.8</v>
      </c>
      <c r="L2101" s="6">
        <v>1063.2</v>
      </c>
      <c r="M2101" s="23">
        <f>Таблица1[[#This Row],[Сумма в ценах продажи]]-Таблица1[[#This Row],[Сумма в ценах закупки]]</f>
        <v>128.40000000000009</v>
      </c>
    </row>
    <row r="2102" spans="1:13" hidden="1" x14ac:dyDescent="0.3">
      <c r="A2102" s="16">
        <v>42901</v>
      </c>
      <c r="B2102" t="s">
        <v>9</v>
      </c>
      <c r="C2102" t="s">
        <v>212</v>
      </c>
      <c r="D2102" t="s">
        <v>156</v>
      </c>
      <c r="E2102" t="s">
        <v>213</v>
      </c>
      <c r="F2102" s="5">
        <v>1005300000</v>
      </c>
      <c r="G2102" t="str">
        <f>VLOOKUP(F2102,'группы товаров'!$A$1:$C$88,2,0)</f>
        <v>Нежные</v>
      </c>
      <c r="H2102" t="str">
        <f>VLOOKUP(Таблица1[[#This Row],[Код товара]],Группа_Товаров,3,0)</f>
        <v>Кремовые</v>
      </c>
      <c r="I2102" t="s">
        <v>8</v>
      </c>
      <c r="J2102">
        <v>3.5</v>
      </c>
      <c r="K2102" s="6">
        <v>627.96510000000001</v>
      </c>
      <c r="L2102" s="6">
        <v>778.43499999999995</v>
      </c>
      <c r="M2102" s="23">
        <f>Таблица1[[#This Row],[Сумма в ценах продажи]]-Таблица1[[#This Row],[Сумма в ценах закупки]]</f>
        <v>150.46989999999994</v>
      </c>
    </row>
    <row r="2103" spans="1:13" hidden="1" x14ac:dyDescent="0.3">
      <c r="A2103" s="16">
        <v>42901</v>
      </c>
      <c r="B2103" t="s">
        <v>7</v>
      </c>
      <c r="C2103" t="s">
        <v>350</v>
      </c>
      <c r="D2103" t="s">
        <v>147</v>
      </c>
      <c r="E2103" t="s">
        <v>351</v>
      </c>
      <c r="F2103" s="5">
        <v>1005244000</v>
      </c>
      <c r="G2103" t="str">
        <f>VLOOKUP(F2103,'группы товаров'!$A$1:$C$88,2,0)</f>
        <v>Кофейные</v>
      </c>
      <c r="H2103" t="str">
        <f>VLOOKUP(Таблица1[[#This Row],[Код товара]],Группа_Товаров,3,0)</f>
        <v>Кремовые</v>
      </c>
      <c r="I2103" t="s">
        <v>8</v>
      </c>
      <c r="J2103">
        <v>8.1</v>
      </c>
      <c r="K2103" s="6">
        <v>1444.9590000000001</v>
      </c>
      <c r="L2103" s="6">
        <v>1613.115</v>
      </c>
      <c r="M2103" s="23">
        <f>Таблица1[[#This Row],[Сумма в ценах продажи]]-Таблица1[[#This Row],[Сумма в ценах закупки]]</f>
        <v>168.15599999999995</v>
      </c>
    </row>
    <row r="2104" spans="1:13" hidden="1" x14ac:dyDescent="0.3">
      <c r="A2104" s="16">
        <v>42901</v>
      </c>
      <c r="B2104" t="s">
        <v>7</v>
      </c>
      <c r="C2104" t="s">
        <v>130</v>
      </c>
      <c r="D2104" t="s">
        <v>131</v>
      </c>
      <c r="E2104" t="s">
        <v>132</v>
      </c>
      <c r="F2104" s="7">
        <v>1005201500</v>
      </c>
      <c r="G2104" t="str">
        <f>VLOOKUP(F2104,'группы товаров'!$A$1:$C$88,2,0)</f>
        <v xml:space="preserve">крем-сгущенное молоко </v>
      </c>
      <c r="H2104" t="str">
        <f>VLOOKUP(Таблица1[[#This Row],[Код товара]],Группа_Товаров,3,0)</f>
        <v>Вафельные</v>
      </c>
      <c r="I2104" t="s">
        <v>8</v>
      </c>
      <c r="J2104">
        <v>24</v>
      </c>
      <c r="K2104" s="6">
        <v>1200.1856</v>
      </c>
      <c r="L2104" s="6">
        <v>1431.6</v>
      </c>
      <c r="M2104" s="23">
        <f>Таблица1[[#This Row],[Сумма в ценах продажи]]-Таблица1[[#This Row],[Сумма в ценах закупки]]</f>
        <v>231.41439999999989</v>
      </c>
    </row>
    <row r="2105" spans="1:13" hidden="1" x14ac:dyDescent="0.3">
      <c r="A2105" s="16">
        <v>42901</v>
      </c>
      <c r="B2105" t="s">
        <v>7</v>
      </c>
      <c r="C2105" t="s">
        <v>130</v>
      </c>
      <c r="D2105" t="s">
        <v>131</v>
      </c>
      <c r="E2105" t="s">
        <v>132</v>
      </c>
      <c r="F2105" s="7">
        <v>1005201500</v>
      </c>
      <c r="G2105" t="str">
        <f>VLOOKUP(F2105,'группы товаров'!$A$1:$C$88,2,0)</f>
        <v xml:space="preserve">крем-сгущенное молоко </v>
      </c>
      <c r="H2105" t="str">
        <f>VLOOKUP(Таблица1[[#This Row],[Код товара]],Группа_Товаров,3,0)</f>
        <v>Вафельные</v>
      </c>
      <c r="I2105" t="s">
        <v>8</v>
      </c>
      <c r="J2105">
        <v>17.5</v>
      </c>
      <c r="K2105" s="6">
        <v>2136.75</v>
      </c>
      <c r="L2105" s="6">
        <v>2385.25</v>
      </c>
      <c r="M2105" s="23">
        <f>Таблица1[[#This Row],[Сумма в ценах продажи]]-Таблица1[[#This Row],[Сумма в ценах закупки]]</f>
        <v>248.5</v>
      </c>
    </row>
    <row r="2106" spans="1:13" hidden="1" x14ac:dyDescent="0.3">
      <c r="A2106" s="16">
        <v>42901</v>
      </c>
      <c r="B2106" t="s">
        <v>9</v>
      </c>
      <c r="C2106" t="s">
        <v>185</v>
      </c>
      <c r="D2106" t="s">
        <v>134</v>
      </c>
      <c r="E2106" t="s">
        <v>186</v>
      </c>
      <c r="F2106" s="5">
        <v>1005360000</v>
      </c>
      <c r="G2106" t="str">
        <f>VLOOKUP(F2106,'группы товаров'!$A$1:$C$88,2,0)</f>
        <v>Вишня в шоколаде</v>
      </c>
      <c r="H2106" t="str">
        <f>VLOOKUP(Таблица1[[#This Row],[Код товара]],Группа_Товаров,3,0)</f>
        <v>Кремовые</v>
      </c>
      <c r="I2106" t="s">
        <v>8</v>
      </c>
      <c r="J2106">
        <v>5</v>
      </c>
      <c r="K2106" s="6">
        <v>1053.384</v>
      </c>
      <c r="L2106" s="6">
        <v>1301.9000000000001</v>
      </c>
      <c r="M2106" s="23">
        <f>Таблица1[[#This Row],[Сумма в ценах продажи]]-Таблица1[[#This Row],[Сумма в ценах закупки]]</f>
        <v>248.51600000000008</v>
      </c>
    </row>
    <row r="2107" spans="1:13" hidden="1" x14ac:dyDescent="0.3">
      <c r="A2107" s="16">
        <v>42900</v>
      </c>
      <c r="B2107" t="s">
        <v>18</v>
      </c>
      <c r="C2107" t="s">
        <v>282</v>
      </c>
      <c r="D2107" t="s">
        <v>134</v>
      </c>
      <c r="E2107" t="s">
        <v>283</v>
      </c>
      <c r="F2107" s="7">
        <v>570000</v>
      </c>
      <c r="G2107" t="str">
        <f>VLOOKUP(F2107,'группы товаров'!$A$1:$C$88,2,0)</f>
        <v xml:space="preserve">Грушевые </v>
      </c>
      <c r="H2107" t="str">
        <f>VLOOKUP(Таблица1[[#This Row],[Код товара]],Группа_Товаров,3,0)</f>
        <v>Желейные</v>
      </c>
      <c r="I2107" t="s">
        <v>8</v>
      </c>
      <c r="J2107">
        <v>1</v>
      </c>
      <c r="K2107" s="6">
        <v>77.745800000000003</v>
      </c>
      <c r="L2107" s="6">
        <v>92.45</v>
      </c>
      <c r="M2107" s="23">
        <f>Таблица1[[#This Row],[Сумма в ценах продажи]]-Таблица1[[#This Row],[Сумма в ценах закупки]]</f>
        <v>14.7042</v>
      </c>
    </row>
    <row r="2108" spans="1:13" hidden="1" x14ac:dyDescent="0.3">
      <c r="A2108" s="16">
        <v>42900</v>
      </c>
      <c r="B2108" t="s">
        <v>18</v>
      </c>
      <c r="C2108" t="s">
        <v>282</v>
      </c>
      <c r="D2108" t="s">
        <v>134</v>
      </c>
      <c r="E2108" t="s">
        <v>283</v>
      </c>
      <c r="F2108" s="7">
        <v>1005052700</v>
      </c>
      <c r="G2108" t="str">
        <f>VLOOKUP(F2108,'группы товаров'!$A$1:$C$88,2,0)</f>
        <v>Желе черники</v>
      </c>
      <c r="H2108" t="str">
        <f>VLOOKUP(Таблица1[[#This Row],[Код товара]],Группа_Товаров,3,0)</f>
        <v>Помадка</v>
      </c>
      <c r="I2108" t="s">
        <v>8</v>
      </c>
      <c r="J2108">
        <v>1</v>
      </c>
      <c r="K2108" s="6">
        <v>95.395200000000003</v>
      </c>
      <c r="L2108" s="6">
        <v>112.75</v>
      </c>
      <c r="M2108" s="23">
        <f>Таблица1[[#This Row],[Сумма в ценах продажи]]-Таблица1[[#This Row],[Сумма в ценах закупки]]</f>
        <v>17.354799999999997</v>
      </c>
    </row>
    <row r="2109" spans="1:13" hidden="1" x14ac:dyDescent="0.3">
      <c r="A2109" s="16">
        <v>42900</v>
      </c>
      <c r="B2109" t="s">
        <v>16</v>
      </c>
      <c r="C2109" t="s">
        <v>175</v>
      </c>
      <c r="D2109" t="s">
        <v>134</v>
      </c>
      <c r="E2109" t="s">
        <v>176</v>
      </c>
      <c r="F2109" s="7">
        <v>20100</v>
      </c>
      <c r="G2109" t="str">
        <f>VLOOKUP(F2109,'группы товаров'!$A$1:$C$88,2,0)</f>
        <v xml:space="preserve">Карамель дюшес </v>
      </c>
      <c r="H2109" t="str">
        <f>VLOOKUP(Таблица1[[#This Row],[Код товара]],Группа_Товаров,3,0)</f>
        <v>Леденцовая</v>
      </c>
      <c r="I2109" t="s">
        <v>8</v>
      </c>
      <c r="J2109">
        <v>0.48</v>
      </c>
      <c r="K2109" s="6">
        <v>43.965000000000003</v>
      </c>
      <c r="L2109" s="6">
        <v>63.48</v>
      </c>
      <c r="M2109" s="23">
        <f>Таблица1[[#This Row],[Сумма в ценах продажи]]-Таблица1[[#This Row],[Сумма в ценах закупки]]</f>
        <v>19.514999999999993</v>
      </c>
    </row>
    <row r="2110" spans="1:13" hidden="1" x14ac:dyDescent="0.3">
      <c r="A2110" s="16">
        <v>42900</v>
      </c>
      <c r="B2110" t="s">
        <v>9</v>
      </c>
      <c r="C2110" t="s">
        <v>238</v>
      </c>
      <c r="D2110" t="s">
        <v>208</v>
      </c>
      <c r="E2110" t="s">
        <v>239</v>
      </c>
      <c r="F2110" s="7">
        <v>1005400001</v>
      </c>
      <c r="G2110" t="str">
        <f>VLOOKUP(F2110,'группы товаров'!$A$1:$C$88,2,0)</f>
        <v>Лесной орех</v>
      </c>
      <c r="H2110" t="str">
        <f>VLOOKUP(Таблица1[[#This Row],[Код товара]],Группа_Товаров,3,0)</f>
        <v>Кремовые</v>
      </c>
      <c r="I2110" t="s">
        <v>8</v>
      </c>
      <c r="J2110">
        <v>4.032</v>
      </c>
      <c r="K2110" s="6">
        <v>435.94320000000005</v>
      </c>
      <c r="L2110" s="6">
        <v>462</v>
      </c>
      <c r="M2110" s="23">
        <f>Таблица1[[#This Row],[Сумма в ценах продажи]]-Таблица1[[#This Row],[Сумма в ценах закупки]]</f>
        <v>26.056799999999953</v>
      </c>
    </row>
    <row r="2111" spans="1:13" hidden="1" x14ac:dyDescent="0.3">
      <c r="A2111" s="16">
        <v>42900</v>
      </c>
      <c r="B2111" t="s">
        <v>7</v>
      </c>
      <c r="C2111" t="s">
        <v>622</v>
      </c>
      <c r="D2111" t="s">
        <v>147</v>
      </c>
      <c r="E2111" t="s">
        <v>623</v>
      </c>
      <c r="F2111" s="5">
        <v>1005040800</v>
      </c>
      <c r="G2111" t="str">
        <f>VLOOKUP(F2111,'группы товаров'!$A$1:$C$88,2,0)</f>
        <v>Бим-Бом</v>
      </c>
      <c r="H2111" t="str">
        <f>VLOOKUP(Таблица1[[#This Row],[Код товара]],Группа_Товаров,3,0)</f>
        <v>Глазированные</v>
      </c>
      <c r="I2111" t="s">
        <v>8</v>
      </c>
      <c r="J2111">
        <v>3</v>
      </c>
      <c r="K2111" s="6">
        <v>214.62</v>
      </c>
      <c r="L2111" s="6">
        <v>244.11</v>
      </c>
      <c r="M2111" s="23">
        <f>Таблица1[[#This Row],[Сумма в ценах продажи]]-Таблица1[[#This Row],[Сумма в ценах закупки]]</f>
        <v>29.490000000000009</v>
      </c>
    </row>
    <row r="2112" spans="1:13" hidden="1" x14ac:dyDescent="0.3">
      <c r="A2112" s="16">
        <v>42900</v>
      </c>
      <c r="B2112" t="s">
        <v>7</v>
      </c>
      <c r="C2112" t="s">
        <v>160</v>
      </c>
      <c r="D2112" t="s">
        <v>134</v>
      </c>
      <c r="E2112" t="s">
        <v>161</v>
      </c>
      <c r="F2112" s="7">
        <v>1005040500</v>
      </c>
      <c r="G2112" t="str">
        <f>VLOOKUP(F2112,'группы товаров'!$A$1:$C$88,2,0)</f>
        <v>Пилот</v>
      </c>
      <c r="H2112" t="str">
        <f>VLOOKUP(Таблица1[[#This Row],[Код товара]],Группа_Товаров,3,0)</f>
        <v>Глазированные</v>
      </c>
      <c r="I2112" t="s">
        <v>8</v>
      </c>
      <c r="J2112">
        <v>2.4</v>
      </c>
      <c r="K2112" s="6">
        <v>224.352</v>
      </c>
      <c r="L2112" s="6">
        <v>255.16800000000001</v>
      </c>
      <c r="M2112" s="23">
        <f>Таблица1[[#This Row],[Сумма в ценах продажи]]-Таблица1[[#This Row],[Сумма в ценах закупки]]</f>
        <v>30.816000000000003</v>
      </c>
    </row>
    <row r="2113" spans="1:13" hidden="1" x14ac:dyDescent="0.3">
      <c r="A2113" s="16">
        <v>42900</v>
      </c>
      <c r="B2113" t="s">
        <v>16</v>
      </c>
      <c r="C2113" t="s">
        <v>618</v>
      </c>
      <c r="D2113" t="s">
        <v>147</v>
      </c>
      <c r="E2113" t="s">
        <v>619</v>
      </c>
      <c r="F2113" s="7">
        <v>1005712305</v>
      </c>
      <c r="G2113" t="str">
        <f>VLOOKUP(F2113,'группы товаров'!$A$1:$C$88,2,0)</f>
        <v>Золотой шедевр</v>
      </c>
      <c r="H2113" t="str">
        <f>VLOOKUP(Таблица1[[#This Row],[Код товара]],Группа_Товаров,3,0)</f>
        <v>Глазированные</v>
      </c>
      <c r="I2113" t="s">
        <v>8</v>
      </c>
      <c r="J2113">
        <v>2</v>
      </c>
      <c r="K2113" s="6">
        <v>96.773400000000009</v>
      </c>
      <c r="L2113" s="6">
        <v>128.80000000000001</v>
      </c>
      <c r="M2113" s="23">
        <f>Таблица1[[#This Row],[Сумма в ценах продажи]]-Таблица1[[#This Row],[Сумма в ценах закупки]]</f>
        <v>32.026600000000002</v>
      </c>
    </row>
    <row r="2114" spans="1:13" hidden="1" x14ac:dyDescent="0.3">
      <c r="A2114" s="16">
        <v>42900</v>
      </c>
      <c r="B2114" t="s">
        <v>9</v>
      </c>
      <c r="C2114" t="s">
        <v>207</v>
      </c>
      <c r="D2114" t="s">
        <v>208</v>
      </c>
      <c r="E2114" t="s">
        <v>209</v>
      </c>
      <c r="F2114" s="7">
        <v>170000</v>
      </c>
      <c r="G2114" t="str">
        <f>VLOOKUP(F2114,'группы товаров'!$A$1:$C$88,2,0)</f>
        <v>Лайм</v>
      </c>
      <c r="H2114" t="str">
        <f>VLOOKUP(Таблица1[[#This Row],[Код товара]],Группа_Товаров,3,0)</f>
        <v>Желейные</v>
      </c>
      <c r="I2114" t="s">
        <v>8</v>
      </c>
      <c r="J2114">
        <v>1.65</v>
      </c>
      <c r="K2114" s="6">
        <v>229.9539</v>
      </c>
      <c r="L2114" s="6">
        <v>262.57</v>
      </c>
      <c r="M2114" s="23">
        <f>Таблица1[[#This Row],[Сумма в ценах продажи]]-Таблица1[[#This Row],[Сумма в ценах закупки]]</f>
        <v>32.616099999999989</v>
      </c>
    </row>
    <row r="2115" spans="1:13" hidden="1" x14ac:dyDescent="0.3">
      <c r="A2115" s="16">
        <v>42900</v>
      </c>
      <c r="B2115" t="s">
        <v>7</v>
      </c>
      <c r="C2115" t="s">
        <v>171</v>
      </c>
      <c r="D2115" t="s">
        <v>131</v>
      </c>
      <c r="E2115" t="s">
        <v>172</v>
      </c>
      <c r="F2115" s="8">
        <v>1500001200</v>
      </c>
      <c r="G2115" t="str">
        <f>VLOOKUP(F2115,'группы товаров'!$A$1:$C$88,2,0)</f>
        <v>Рулет клубника-крем</v>
      </c>
      <c r="H2115" t="str">
        <f>VLOOKUP(Таблица1[[#This Row],[Код товара]],Группа_Товаров,3,0)</f>
        <v>Бисквиты</v>
      </c>
      <c r="I2115" t="s">
        <v>8</v>
      </c>
      <c r="J2115">
        <v>3.4</v>
      </c>
      <c r="K2115" s="6">
        <v>243.23600000000002</v>
      </c>
      <c r="L2115" s="6">
        <v>276.65800000000002</v>
      </c>
      <c r="M2115" s="23">
        <f>Таблица1[[#This Row],[Сумма в ценах продажи]]-Таблица1[[#This Row],[Сумма в ценах закупки]]</f>
        <v>33.421999999999997</v>
      </c>
    </row>
    <row r="2116" spans="1:13" hidden="1" x14ac:dyDescent="0.3">
      <c r="A2116" s="16">
        <v>42900</v>
      </c>
      <c r="B2116" t="s">
        <v>7</v>
      </c>
      <c r="C2116" t="s">
        <v>408</v>
      </c>
      <c r="D2116" t="s">
        <v>147</v>
      </c>
      <c r="E2116" t="s">
        <v>409</v>
      </c>
      <c r="F2116" s="7">
        <v>260100</v>
      </c>
      <c r="G2116" t="str">
        <f>VLOOKUP(F2116,'группы товаров'!$A$1:$C$88,2,0)</f>
        <v xml:space="preserve">Банан-вишня </v>
      </c>
      <c r="H2116" t="str">
        <f>VLOOKUP(Таблица1[[#This Row],[Код товара]],Группа_Товаров,3,0)</f>
        <v>Отливная</v>
      </c>
      <c r="I2116" t="s">
        <v>8</v>
      </c>
      <c r="J2116">
        <v>5.7</v>
      </c>
      <c r="K2116" s="6">
        <v>255.58800000000002</v>
      </c>
      <c r="L2116" s="6">
        <v>290.64300000000003</v>
      </c>
      <c r="M2116" s="23">
        <f>Таблица1[[#This Row],[Сумма в ценах продажи]]-Таблица1[[#This Row],[Сумма в ценах закупки]]</f>
        <v>35.055000000000007</v>
      </c>
    </row>
    <row r="2117" spans="1:13" hidden="1" x14ac:dyDescent="0.3">
      <c r="A2117" s="16">
        <v>42900</v>
      </c>
      <c r="B2117" t="s">
        <v>7</v>
      </c>
      <c r="C2117" t="s">
        <v>142</v>
      </c>
      <c r="D2117" t="s">
        <v>134</v>
      </c>
      <c r="E2117" t="s">
        <v>143</v>
      </c>
      <c r="F2117" s="7">
        <v>170100</v>
      </c>
      <c r="G2117" t="str">
        <f>VLOOKUP(F2117,'группы товаров'!$A$1:$C$88,2,0)</f>
        <v>Клюковка</v>
      </c>
      <c r="H2117" t="str">
        <f>VLOOKUP(Таблица1[[#This Row],[Код товара]],Группа_Товаров,3,0)</f>
        <v>Желейные</v>
      </c>
      <c r="I2117" t="s">
        <v>8</v>
      </c>
      <c r="J2117">
        <v>5.5</v>
      </c>
      <c r="K2117" s="6">
        <v>377.685</v>
      </c>
      <c r="L2117" s="6">
        <v>421.57499999999999</v>
      </c>
      <c r="M2117" s="23">
        <f>Таблица1[[#This Row],[Сумма в ценах продажи]]-Таблица1[[#This Row],[Сумма в ценах закупки]]</f>
        <v>43.889999999999986</v>
      </c>
    </row>
    <row r="2118" spans="1:13" hidden="1" x14ac:dyDescent="0.3">
      <c r="A2118" s="16">
        <v>42900</v>
      </c>
      <c r="B2118" t="s">
        <v>9</v>
      </c>
      <c r="C2118" t="s">
        <v>149</v>
      </c>
      <c r="D2118" t="s">
        <v>134</v>
      </c>
      <c r="E2118" t="s">
        <v>150</v>
      </c>
      <c r="F2118" s="7">
        <v>1005050000</v>
      </c>
      <c r="G2118" t="str">
        <f>VLOOKUP(F2118,'группы товаров'!$A$1:$C$88,2,0)</f>
        <v>Золотой орех</v>
      </c>
      <c r="H2118" t="str">
        <f>VLOOKUP(Таблица1[[#This Row],[Код товара]],Группа_Товаров,3,0)</f>
        <v>Помадка</v>
      </c>
      <c r="I2118" t="s">
        <v>8</v>
      </c>
      <c r="J2118">
        <v>3.5</v>
      </c>
      <c r="K2118" s="6">
        <v>326.81360000000001</v>
      </c>
      <c r="L2118" s="6">
        <v>372.12</v>
      </c>
      <c r="M2118" s="23">
        <f>Таблица1[[#This Row],[Сумма в ценах продажи]]-Таблица1[[#This Row],[Сумма в ценах закупки]]</f>
        <v>45.306399999999996</v>
      </c>
    </row>
    <row r="2119" spans="1:13" hidden="1" x14ac:dyDescent="0.3">
      <c r="A2119" s="16">
        <v>42900</v>
      </c>
      <c r="B2119" t="s">
        <v>7</v>
      </c>
      <c r="C2119" t="s">
        <v>183</v>
      </c>
      <c r="D2119" t="s">
        <v>156</v>
      </c>
      <c r="E2119" t="s">
        <v>184</v>
      </c>
      <c r="F2119" s="5">
        <v>20000</v>
      </c>
      <c r="G2119" t="str">
        <f>VLOOKUP(F2119,'группы товаров'!$A$1:$C$88,2,0)</f>
        <v>Карамель барбарис</v>
      </c>
      <c r="H2119" t="str">
        <f>VLOOKUP(Таблица1[[#This Row],[Код товара]],Группа_Товаров,3,0)</f>
        <v>Леденцовая</v>
      </c>
      <c r="I2119" t="s">
        <v>8</v>
      </c>
      <c r="J2119">
        <v>8</v>
      </c>
      <c r="K2119" s="6">
        <v>427.36560000000003</v>
      </c>
      <c r="L2119" s="6">
        <v>477.2</v>
      </c>
      <c r="M2119" s="23">
        <f>Таблица1[[#This Row],[Сумма в ценах продажи]]-Таблица1[[#This Row],[Сумма в ценах закупки]]</f>
        <v>49.83439999999996</v>
      </c>
    </row>
    <row r="2120" spans="1:13" hidden="1" x14ac:dyDescent="0.3">
      <c r="A2120" s="16">
        <v>42900</v>
      </c>
      <c r="B2120" t="s">
        <v>7</v>
      </c>
      <c r="C2120" t="s">
        <v>224</v>
      </c>
      <c r="D2120" t="s">
        <v>134</v>
      </c>
      <c r="E2120" t="s">
        <v>225</v>
      </c>
      <c r="F2120" s="5">
        <v>20100</v>
      </c>
      <c r="G2120" t="str">
        <f>VLOOKUP(F2120,'группы товаров'!$A$1:$C$88,2,0)</f>
        <v xml:space="preserve">Карамель дюшес </v>
      </c>
      <c r="H2120" t="str">
        <f>VLOOKUP(Таблица1[[#This Row],[Код товара]],Группа_Товаров,3,0)</f>
        <v>Леденцовая</v>
      </c>
      <c r="I2120" t="s">
        <v>8</v>
      </c>
      <c r="J2120">
        <v>8</v>
      </c>
      <c r="K2120" s="6">
        <v>426.85680000000002</v>
      </c>
      <c r="L2120" s="6">
        <v>477.2</v>
      </c>
      <c r="M2120" s="23">
        <f>Таблица1[[#This Row],[Сумма в ценах продажи]]-Таблица1[[#This Row],[Сумма в ценах закупки]]</f>
        <v>50.343199999999968</v>
      </c>
    </row>
    <row r="2121" spans="1:13" hidden="1" x14ac:dyDescent="0.3">
      <c r="A2121" s="16">
        <v>42900</v>
      </c>
      <c r="B2121" t="s">
        <v>7</v>
      </c>
      <c r="C2121" t="s">
        <v>140</v>
      </c>
      <c r="D2121" t="s">
        <v>134</v>
      </c>
      <c r="E2121" t="s">
        <v>141</v>
      </c>
      <c r="F2121" s="5">
        <v>20200</v>
      </c>
      <c r="G2121" t="str">
        <f>VLOOKUP(F2121,'группы товаров'!$A$1:$C$88,2,0)</f>
        <v xml:space="preserve">Карамель мята </v>
      </c>
      <c r="H2121" t="str">
        <f>VLOOKUP(Таблица1[[#This Row],[Код товара]],Группа_Товаров,3,0)</f>
        <v>Леденцовая</v>
      </c>
      <c r="I2121" t="s">
        <v>8</v>
      </c>
      <c r="J2121">
        <v>8</v>
      </c>
      <c r="K2121" s="6">
        <v>426.43440000000004</v>
      </c>
      <c r="L2121" s="6">
        <v>477.2</v>
      </c>
      <c r="M2121" s="23">
        <f>Таблица1[[#This Row],[Сумма в ценах продажи]]-Таблица1[[#This Row],[Сумма в ценах закупки]]</f>
        <v>50.765599999999949</v>
      </c>
    </row>
    <row r="2122" spans="1:13" hidden="1" x14ac:dyDescent="0.3">
      <c r="A2122" s="16">
        <v>42900</v>
      </c>
      <c r="B2122" t="s">
        <v>7</v>
      </c>
      <c r="C2122" t="s">
        <v>171</v>
      </c>
      <c r="D2122" t="s">
        <v>131</v>
      </c>
      <c r="E2122" t="s">
        <v>172</v>
      </c>
      <c r="F2122" s="7">
        <v>1005201000</v>
      </c>
      <c r="G2122" t="str">
        <f>VLOOKUP(F2122,'группы товаров'!$A$1:$C$88,2,0)</f>
        <v xml:space="preserve"> крем-шоколад </v>
      </c>
      <c r="H2122" t="str">
        <f>VLOOKUP(Таблица1[[#This Row],[Код товара]],Группа_Товаров,3,0)</f>
        <v>Вафельные</v>
      </c>
      <c r="I2122" t="s">
        <v>8</v>
      </c>
      <c r="J2122">
        <v>2.64</v>
      </c>
      <c r="K2122" s="6">
        <v>400.55880000000002</v>
      </c>
      <c r="L2122" s="6">
        <v>455.64</v>
      </c>
      <c r="M2122" s="23">
        <f>Таблица1[[#This Row],[Сумма в ценах продажи]]-Таблица1[[#This Row],[Сумма в ценах закупки]]</f>
        <v>55.081199999999967</v>
      </c>
    </row>
    <row r="2123" spans="1:13" hidden="1" x14ac:dyDescent="0.3">
      <c r="A2123" s="16">
        <v>42900</v>
      </c>
      <c r="B2123" t="s">
        <v>9</v>
      </c>
      <c r="C2123" t="s">
        <v>355</v>
      </c>
      <c r="D2123" t="s">
        <v>147</v>
      </c>
      <c r="E2123" t="s">
        <v>356</v>
      </c>
      <c r="F2123" s="7">
        <v>1005186200</v>
      </c>
      <c r="G2123" t="str">
        <f>VLOOKUP(F2123,'группы товаров'!$A$1:$C$88,2,0)</f>
        <v xml:space="preserve">Мини  орех </v>
      </c>
      <c r="H2123" t="str">
        <f>VLOOKUP(Таблица1[[#This Row],[Код товара]],Группа_Товаров,3,0)</f>
        <v>Вафельные</v>
      </c>
      <c r="I2123" t="s">
        <v>8</v>
      </c>
      <c r="J2123">
        <v>7.5</v>
      </c>
      <c r="K2123" s="6">
        <v>452.65499999999997</v>
      </c>
      <c r="L2123" s="6">
        <v>515.25</v>
      </c>
      <c r="M2123" s="23">
        <f>Таблица1[[#This Row],[Сумма в ценах продажи]]-Таблица1[[#This Row],[Сумма в ценах закупки]]</f>
        <v>62.595000000000027</v>
      </c>
    </row>
    <row r="2124" spans="1:13" hidden="1" x14ac:dyDescent="0.3">
      <c r="A2124" s="16">
        <v>42900</v>
      </c>
      <c r="B2124" t="s">
        <v>9</v>
      </c>
      <c r="C2124" t="s">
        <v>136</v>
      </c>
      <c r="D2124" t="s">
        <v>131</v>
      </c>
      <c r="E2124" t="s">
        <v>137</v>
      </c>
      <c r="F2124" s="7">
        <v>1005050300</v>
      </c>
      <c r="G2124" t="str">
        <f>VLOOKUP(F2124,'группы товаров'!$A$1:$C$88,2,0)</f>
        <v>Золотой шар</v>
      </c>
      <c r="H2124" t="str">
        <f>VLOOKUP(Таблица1[[#This Row],[Код товара]],Группа_Товаров,3,0)</f>
        <v>Помадка</v>
      </c>
      <c r="I2124" t="s">
        <v>8</v>
      </c>
      <c r="J2124">
        <v>1.92</v>
      </c>
      <c r="K2124" s="6">
        <v>465.625</v>
      </c>
      <c r="L2124" s="6">
        <v>531.70000000000005</v>
      </c>
      <c r="M2124" s="23">
        <f>Таблица1[[#This Row],[Сумма в ценах продажи]]-Таблица1[[#This Row],[Сумма в ценах закупки]]</f>
        <v>66.075000000000045</v>
      </c>
    </row>
    <row r="2125" spans="1:13" hidden="1" x14ac:dyDescent="0.3">
      <c r="A2125" s="16">
        <v>42900</v>
      </c>
      <c r="B2125" t="s">
        <v>9</v>
      </c>
      <c r="C2125" t="s">
        <v>201</v>
      </c>
      <c r="D2125" t="s">
        <v>134</v>
      </c>
      <c r="E2125" t="s">
        <v>202</v>
      </c>
      <c r="F2125" s="7">
        <v>260200</v>
      </c>
      <c r="G2125" t="str">
        <f>VLOOKUP(F2125,'группы товаров'!$A$1:$C$88,2,0)</f>
        <v>Медовая дыня</v>
      </c>
      <c r="H2125" t="str">
        <f>VLOOKUP(Таблица1[[#This Row],[Код товара]],Группа_Товаров,3,0)</f>
        <v>Отливная</v>
      </c>
      <c r="I2125" t="s">
        <v>8</v>
      </c>
      <c r="J2125">
        <v>6.8</v>
      </c>
      <c r="K2125" s="6">
        <v>486.47200000000004</v>
      </c>
      <c r="L2125" s="6">
        <v>553.31600000000003</v>
      </c>
      <c r="M2125" s="23">
        <f>Таблица1[[#This Row],[Сумма в ценах продажи]]-Таблица1[[#This Row],[Сумма в ценах закупки]]</f>
        <v>66.843999999999994</v>
      </c>
    </row>
    <row r="2126" spans="1:13" hidden="1" x14ac:dyDescent="0.3">
      <c r="A2126" s="16">
        <v>42900</v>
      </c>
      <c r="B2126" t="s">
        <v>9</v>
      </c>
      <c r="C2126" t="s">
        <v>138</v>
      </c>
      <c r="D2126" t="s">
        <v>134</v>
      </c>
      <c r="E2126" t="s">
        <v>139</v>
      </c>
      <c r="F2126" s="7">
        <v>1005186300</v>
      </c>
      <c r="G2126" t="str">
        <f>VLOOKUP(F2126,'группы товаров'!$A$1:$C$88,2,0)</f>
        <v>Мини  молоко</v>
      </c>
      <c r="H2126" t="str">
        <f>VLOOKUP(Таблица1[[#This Row],[Код товара]],Группа_Товаров,3,0)</f>
        <v>Вафельные</v>
      </c>
      <c r="I2126" t="s">
        <v>8</v>
      </c>
      <c r="J2126">
        <v>5</v>
      </c>
      <c r="K2126" s="6">
        <v>581.91600000000005</v>
      </c>
      <c r="L2126" s="6">
        <v>658.75</v>
      </c>
      <c r="M2126" s="23">
        <f>Таблица1[[#This Row],[Сумма в ценах продажи]]-Таблица1[[#This Row],[Сумма в ценах закупки]]</f>
        <v>76.833999999999946</v>
      </c>
    </row>
    <row r="2127" spans="1:13" hidden="1" x14ac:dyDescent="0.3">
      <c r="A2127" s="16">
        <v>42900</v>
      </c>
      <c r="B2127" t="s">
        <v>7</v>
      </c>
      <c r="C2127" t="s">
        <v>162</v>
      </c>
      <c r="D2127" t="s">
        <v>163</v>
      </c>
      <c r="E2127" t="s">
        <v>164</v>
      </c>
      <c r="F2127" s="5">
        <v>580000</v>
      </c>
      <c r="G2127" t="str">
        <f>VLOOKUP(F2127,'группы товаров'!$A$1:$C$88,2,0)</f>
        <v>Вишня</v>
      </c>
      <c r="H2127" t="str">
        <f>VLOOKUP(Таблица1[[#This Row],[Код товара]],Группа_Товаров,3,0)</f>
        <v>Желейные</v>
      </c>
      <c r="I2127" t="s">
        <v>8</v>
      </c>
      <c r="J2127">
        <v>8</v>
      </c>
      <c r="K2127" s="6">
        <v>595.43920000000003</v>
      </c>
      <c r="L2127" s="6">
        <v>673.84</v>
      </c>
      <c r="M2127" s="23">
        <f>Таблица1[[#This Row],[Сумма в ценах продажи]]-Таблица1[[#This Row],[Сумма в ценах закупки]]</f>
        <v>78.400800000000004</v>
      </c>
    </row>
    <row r="2128" spans="1:13" hidden="1" x14ac:dyDescent="0.3">
      <c r="A2128" s="16">
        <v>42900</v>
      </c>
      <c r="B2128" t="s">
        <v>9</v>
      </c>
      <c r="C2128" t="s">
        <v>620</v>
      </c>
      <c r="D2128" t="s">
        <v>147</v>
      </c>
      <c r="E2128" t="s">
        <v>621</v>
      </c>
      <c r="F2128" s="7">
        <v>580000</v>
      </c>
      <c r="G2128" t="str">
        <f>VLOOKUP(F2128,'группы товаров'!$A$1:$C$88,2,0)</f>
        <v>Вишня</v>
      </c>
      <c r="H2128" t="str">
        <f>VLOOKUP(Таблица1[[#This Row],[Код товара]],Группа_Товаров,3,0)</f>
        <v>Желейные</v>
      </c>
      <c r="I2128" t="s">
        <v>8</v>
      </c>
      <c r="J2128">
        <v>2.2999999999999998</v>
      </c>
      <c r="K2128" s="6">
        <v>658.18</v>
      </c>
      <c r="L2128" s="6">
        <v>748.7</v>
      </c>
      <c r="M2128" s="23">
        <f>Таблица1[[#This Row],[Сумма в ценах продажи]]-Таблица1[[#This Row],[Сумма в ценах закупки]]</f>
        <v>90.520000000000095</v>
      </c>
    </row>
    <row r="2129" spans="1:13" hidden="1" x14ac:dyDescent="0.3">
      <c r="A2129" s="16">
        <v>42900</v>
      </c>
      <c r="B2129" t="s">
        <v>9</v>
      </c>
      <c r="C2129" t="s">
        <v>169</v>
      </c>
      <c r="D2129" t="s">
        <v>156</v>
      </c>
      <c r="E2129" t="s">
        <v>170</v>
      </c>
      <c r="F2129" s="7">
        <v>170100</v>
      </c>
      <c r="G2129" t="str">
        <f>VLOOKUP(F2129,'группы товаров'!$A$1:$C$88,2,0)</f>
        <v>Клюковка</v>
      </c>
      <c r="H2129" t="str">
        <f>VLOOKUP(Таблица1[[#This Row],[Код товара]],Группа_Товаров,3,0)</f>
        <v>Желейные</v>
      </c>
      <c r="I2129" t="s">
        <v>8</v>
      </c>
      <c r="J2129">
        <v>3.5</v>
      </c>
      <c r="K2129" s="6">
        <v>684.35500000000002</v>
      </c>
      <c r="L2129" s="6">
        <v>778.43499999999995</v>
      </c>
      <c r="M2129" s="23">
        <f>Таблица1[[#This Row],[Сумма в ценах продажи]]-Таблица1[[#This Row],[Сумма в ценах закупки]]</f>
        <v>94.079999999999927</v>
      </c>
    </row>
    <row r="2130" spans="1:13" hidden="1" x14ac:dyDescent="0.3">
      <c r="A2130" s="16">
        <v>42900</v>
      </c>
      <c r="B2130" t="s">
        <v>7</v>
      </c>
      <c r="C2130" t="s">
        <v>193</v>
      </c>
      <c r="D2130" t="s">
        <v>134</v>
      </c>
      <c r="E2130" t="s">
        <v>194</v>
      </c>
      <c r="F2130" s="7">
        <v>20200</v>
      </c>
      <c r="G2130" t="str">
        <f>VLOOKUP(F2130,'группы товаров'!$A$1:$C$88,2,0)</f>
        <v xml:space="preserve">Карамель мята </v>
      </c>
      <c r="H2130" t="str">
        <f>VLOOKUP(Таблица1[[#This Row],[Код товара]],Группа_Товаров,3,0)</f>
        <v>Леденцовая</v>
      </c>
      <c r="I2130" t="s">
        <v>8</v>
      </c>
      <c r="J2130">
        <v>4</v>
      </c>
      <c r="K2130" s="6">
        <v>820.94800000000009</v>
      </c>
      <c r="L2130" s="6">
        <v>916</v>
      </c>
      <c r="M2130" s="23">
        <f>Таблица1[[#This Row],[Сумма в ценах продажи]]-Таблица1[[#This Row],[Сумма в ценах закупки]]</f>
        <v>95.051999999999907</v>
      </c>
    </row>
    <row r="2131" spans="1:13" hidden="1" x14ac:dyDescent="0.3">
      <c r="A2131" s="16">
        <v>42900</v>
      </c>
      <c r="B2131" t="s">
        <v>9</v>
      </c>
      <c r="C2131" t="s">
        <v>324</v>
      </c>
      <c r="D2131" t="s">
        <v>147</v>
      </c>
      <c r="E2131" t="s">
        <v>325</v>
      </c>
      <c r="F2131" s="5">
        <v>1005274300</v>
      </c>
      <c r="G2131" t="str">
        <f>VLOOKUP(F2131,'группы товаров'!$A$1:$C$88,2,0)</f>
        <v>Миндальные</v>
      </c>
      <c r="H2131" t="str">
        <f>VLOOKUP(Таблица1[[#This Row],[Код товара]],Группа_Товаров,3,0)</f>
        <v>Кремовые</v>
      </c>
      <c r="I2131" t="s">
        <v>8</v>
      </c>
      <c r="J2131">
        <v>3.5</v>
      </c>
      <c r="K2131" s="6">
        <v>680.29640000000006</v>
      </c>
      <c r="L2131" s="6">
        <v>778.43499999999995</v>
      </c>
      <c r="M2131" s="23">
        <f>Таблица1[[#This Row],[Сумма в ценах продажи]]-Таблица1[[#This Row],[Сумма в ценах закупки]]</f>
        <v>98.138599999999883</v>
      </c>
    </row>
    <row r="2132" spans="1:13" hidden="1" x14ac:dyDescent="0.3">
      <c r="A2132" s="16">
        <v>42900</v>
      </c>
      <c r="B2132" t="s">
        <v>23</v>
      </c>
      <c r="C2132" t="s">
        <v>151</v>
      </c>
      <c r="D2132" t="s">
        <v>134</v>
      </c>
      <c r="E2132" t="s">
        <v>152</v>
      </c>
      <c r="F2132" s="7">
        <v>1005051600</v>
      </c>
      <c r="G2132" t="str">
        <f>VLOOKUP(F2132,'группы товаров'!$A$1:$C$88,2,0)</f>
        <v xml:space="preserve">Тарантелла </v>
      </c>
      <c r="H2132" t="str">
        <f>VLOOKUP(Таблица1[[#This Row],[Код товара]],Группа_Товаров,3,0)</f>
        <v>Помадка</v>
      </c>
      <c r="I2132" t="s">
        <v>8</v>
      </c>
      <c r="J2132">
        <v>5</v>
      </c>
      <c r="K2132" s="6">
        <v>476.87450000000001</v>
      </c>
      <c r="L2132" s="6">
        <v>575.04999999999995</v>
      </c>
      <c r="M2132" s="23">
        <f>Таблица1[[#This Row],[Сумма в ценах продажи]]-Таблица1[[#This Row],[Сумма в ценах закупки]]</f>
        <v>98.175499999999943</v>
      </c>
    </row>
    <row r="2133" spans="1:13" hidden="1" x14ac:dyDescent="0.3">
      <c r="A2133" s="16">
        <v>42900</v>
      </c>
      <c r="B2133" t="s">
        <v>29</v>
      </c>
      <c r="C2133" t="s">
        <v>248</v>
      </c>
      <c r="D2133" t="s">
        <v>156</v>
      </c>
      <c r="E2133" t="s">
        <v>249</v>
      </c>
      <c r="F2133" s="7">
        <v>1005712365</v>
      </c>
      <c r="G2133" t="str">
        <f>VLOOKUP(F2133,'группы товаров'!$A$1:$C$88,2,0)</f>
        <v>Желе в помаде</v>
      </c>
      <c r="H2133" t="str">
        <f>VLOOKUP(Таблица1[[#This Row],[Код товара]],Группа_Товаров,3,0)</f>
        <v>Глазированные</v>
      </c>
      <c r="I2133" t="s">
        <v>8</v>
      </c>
      <c r="J2133">
        <v>1.32</v>
      </c>
      <c r="K2133" s="6">
        <v>175.68900000000002</v>
      </c>
      <c r="L2133" s="6">
        <v>278.7</v>
      </c>
      <c r="M2133" s="23">
        <f>Таблица1[[#This Row],[Сумма в ценах продажи]]-Таблица1[[#This Row],[Сумма в ценах закупки]]</f>
        <v>103.01099999999997</v>
      </c>
    </row>
    <row r="2134" spans="1:13" hidden="1" x14ac:dyDescent="0.3">
      <c r="A2134" s="16">
        <v>42900</v>
      </c>
      <c r="B2134" t="s">
        <v>7</v>
      </c>
      <c r="C2134" t="s">
        <v>199</v>
      </c>
      <c r="D2134" t="s">
        <v>134</v>
      </c>
      <c r="E2134" t="s">
        <v>200</v>
      </c>
      <c r="F2134" s="7">
        <v>1005030501</v>
      </c>
      <c r="G2134" t="str">
        <f>VLOOKUP(F2134,'группы товаров'!$A$1:$C$88,2,0)</f>
        <v>Орешек</v>
      </c>
      <c r="H2134" t="str">
        <f>VLOOKUP(Таблица1[[#This Row],[Код товара]],Группа_Товаров,3,0)</f>
        <v>Глазированные</v>
      </c>
      <c r="I2134" t="s">
        <v>8</v>
      </c>
      <c r="J2134">
        <v>4</v>
      </c>
      <c r="K2134" s="6">
        <v>820</v>
      </c>
      <c r="L2134" s="6">
        <v>933.2</v>
      </c>
      <c r="M2134" s="23">
        <f>Таблица1[[#This Row],[Сумма в ценах продажи]]-Таблица1[[#This Row],[Сумма в ценах закупки]]</f>
        <v>113.20000000000005</v>
      </c>
    </row>
    <row r="2135" spans="1:13" hidden="1" x14ac:dyDescent="0.3">
      <c r="A2135" s="16">
        <v>42900</v>
      </c>
      <c r="B2135" t="s">
        <v>9</v>
      </c>
      <c r="C2135" t="s">
        <v>260</v>
      </c>
      <c r="D2135" t="s">
        <v>134</v>
      </c>
      <c r="E2135" t="s">
        <v>261</v>
      </c>
      <c r="F2135" s="7">
        <v>1005186100</v>
      </c>
      <c r="G2135" t="str">
        <f>VLOOKUP(F2135,'группы товаров'!$A$1:$C$88,2,0)</f>
        <v xml:space="preserve">Мини  шоколад </v>
      </c>
      <c r="H2135" t="str">
        <f>VLOOKUP(Таблица1[[#This Row],[Код товара]],Группа_Товаров,3,0)</f>
        <v>Вафельные</v>
      </c>
      <c r="I2135" t="s">
        <v>8</v>
      </c>
      <c r="J2135">
        <v>5</v>
      </c>
      <c r="K2135" s="6">
        <v>329.37400000000002</v>
      </c>
      <c r="L2135" s="6">
        <v>444.8</v>
      </c>
      <c r="M2135" s="23">
        <f>Таблица1[[#This Row],[Сумма в ценах продажи]]-Таблица1[[#This Row],[Сумма в ценах закупки]]</f>
        <v>115.42599999999999</v>
      </c>
    </row>
    <row r="2136" spans="1:13" hidden="1" x14ac:dyDescent="0.3">
      <c r="A2136" s="16">
        <v>42900</v>
      </c>
      <c r="B2136" t="s">
        <v>7</v>
      </c>
      <c r="C2136" t="s">
        <v>140</v>
      </c>
      <c r="D2136" t="s">
        <v>134</v>
      </c>
      <c r="E2136" t="s">
        <v>141</v>
      </c>
      <c r="F2136" s="7">
        <v>20200</v>
      </c>
      <c r="G2136" t="str">
        <f>VLOOKUP(F2136,'группы товаров'!$A$1:$C$88,2,0)</f>
        <v xml:space="preserve">Карамель мята </v>
      </c>
      <c r="H2136" t="str">
        <f>VLOOKUP(Таблица1[[#This Row],[Код товара]],Группа_Товаров,3,0)</f>
        <v>Леденцовая</v>
      </c>
      <c r="I2136" t="s">
        <v>8</v>
      </c>
      <c r="J2136">
        <v>3.92</v>
      </c>
      <c r="K2136" s="6">
        <v>1124.518</v>
      </c>
      <c r="L2136" s="6">
        <v>1256</v>
      </c>
      <c r="M2136" s="23">
        <f>Таблица1[[#This Row],[Сумма в ценах продажи]]-Таблица1[[#This Row],[Сумма в ценах закупки]]</f>
        <v>131.48199999999997</v>
      </c>
    </row>
    <row r="2137" spans="1:13" hidden="1" x14ac:dyDescent="0.3">
      <c r="A2137" s="16">
        <v>42900</v>
      </c>
      <c r="B2137" t="s">
        <v>7</v>
      </c>
      <c r="C2137" t="s">
        <v>203</v>
      </c>
      <c r="D2137" t="s">
        <v>134</v>
      </c>
      <c r="E2137" t="s">
        <v>204</v>
      </c>
      <c r="F2137" s="7">
        <v>170100</v>
      </c>
      <c r="G2137" t="str">
        <f>VLOOKUP(F2137,'группы товаров'!$A$1:$C$88,2,0)</f>
        <v>Клюковка</v>
      </c>
      <c r="H2137" t="str">
        <f>VLOOKUP(Таблица1[[#This Row],[Код товара]],Группа_Товаров,3,0)</f>
        <v>Желейные</v>
      </c>
      <c r="I2137" t="s">
        <v>8</v>
      </c>
      <c r="J2137">
        <v>4</v>
      </c>
      <c r="K2137" s="6">
        <v>1316</v>
      </c>
      <c r="L2137" s="6">
        <v>1470</v>
      </c>
      <c r="M2137" s="23">
        <f>Таблица1[[#This Row],[Сумма в ценах продажи]]-Таблица1[[#This Row],[Сумма в ценах закупки]]</f>
        <v>154</v>
      </c>
    </row>
    <row r="2138" spans="1:13" hidden="1" x14ac:dyDescent="0.3">
      <c r="A2138" s="16">
        <v>42900</v>
      </c>
      <c r="B2138" t="s">
        <v>7</v>
      </c>
      <c r="C2138" t="s">
        <v>195</v>
      </c>
      <c r="D2138" t="s">
        <v>131</v>
      </c>
      <c r="E2138" t="s">
        <v>196</v>
      </c>
      <c r="F2138" s="7">
        <v>252505</v>
      </c>
      <c r="G2138" t="str">
        <f>VLOOKUP(F2138,'группы товаров'!$A$1:$C$88,2,0)</f>
        <v>Байкальская мята</v>
      </c>
      <c r="H2138" t="str">
        <f>VLOOKUP(Таблица1[[#This Row],[Код товара]],Группа_Товаров,3,0)</f>
        <v>Леденцовая</v>
      </c>
      <c r="I2138" t="s">
        <v>8</v>
      </c>
      <c r="J2138">
        <v>7.5</v>
      </c>
      <c r="K2138" s="6">
        <v>1027.0003000000002</v>
      </c>
      <c r="L2138" s="6">
        <v>1204.2750000000001</v>
      </c>
      <c r="M2138" s="23">
        <f>Таблица1[[#This Row],[Сумма в ценах продажи]]-Таблица1[[#This Row],[Сумма в ценах закупки]]</f>
        <v>177.27469999999994</v>
      </c>
    </row>
    <row r="2139" spans="1:13" hidden="1" x14ac:dyDescent="0.3">
      <c r="A2139" s="16">
        <v>42900</v>
      </c>
      <c r="B2139" t="s">
        <v>16</v>
      </c>
      <c r="C2139" t="s">
        <v>230</v>
      </c>
      <c r="D2139" t="s">
        <v>147</v>
      </c>
      <c r="E2139" t="s">
        <v>231</v>
      </c>
      <c r="F2139" s="7">
        <v>280500</v>
      </c>
      <c r="G2139" t="str">
        <f>VLOOKUP(F2139,'группы товаров'!$A$1:$C$88,2,0)</f>
        <v>Шипучка микс</v>
      </c>
      <c r="H2139" t="str">
        <f>VLOOKUP(Таблица1[[#This Row],[Код товара]],Группа_Товаров,3,0)</f>
        <v>Леденцовая</v>
      </c>
      <c r="I2139" t="s">
        <v>8</v>
      </c>
      <c r="J2139">
        <v>5</v>
      </c>
      <c r="K2139" s="6">
        <v>296.55700000000002</v>
      </c>
      <c r="L2139" s="6">
        <v>477.25</v>
      </c>
      <c r="M2139" s="23">
        <f>Таблица1[[#This Row],[Сумма в ценах продажи]]-Таблица1[[#This Row],[Сумма в ценах закупки]]</f>
        <v>180.69299999999998</v>
      </c>
    </row>
    <row r="2140" spans="1:13" hidden="1" x14ac:dyDescent="0.3">
      <c r="A2140" s="16">
        <v>42900</v>
      </c>
      <c r="B2140" t="s">
        <v>9</v>
      </c>
      <c r="C2140" t="s">
        <v>207</v>
      </c>
      <c r="D2140" t="s">
        <v>208</v>
      </c>
      <c r="E2140" t="s">
        <v>209</v>
      </c>
      <c r="F2140" s="7">
        <v>252005</v>
      </c>
      <c r="G2140" t="str">
        <f>VLOOKUP(F2140,'группы товаров'!$A$1:$C$88,2,0)</f>
        <v>Кленовая</v>
      </c>
      <c r="H2140" t="str">
        <f>VLOOKUP(Таблица1[[#This Row],[Код товара]],Группа_Товаров,3,0)</f>
        <v>Леденцовая</v>
      </c>
      <c r="I2140" t="s">
        <v>8</v>
      </c>
      <c r="J2140">
        <v>15</v>
      </c>
      <c r="K2140" s="6">
        <v>1430.9760000000001</v>
      </c>
      <c r="L2140" s="6">
        <v>1627.5</v>
      </c>
      <c r="M2140" s="23">
        <f>Таблица1[[#This Row],[Сумма в ценах продажи]]-Таблица1[[#This Row],[Сумма в ценах закупки]]</f>
        <v>196.52399999999989</v>
      </c>
    </row>
    <row r="2141" spans="1:13" hidden="1" x14ac:dyDescent="0.3">
      <c r="A2141" s="16">
        <v>42900</v>
      </c>
      <c r="B2141" t="s">
        <v>9</v>
      </c>
      <c r="C2141" t="s">
        <v>446</v>
      </c>
      <c r="D2141" t="s">
        <v>147</v>
      </c>
      <c r="E2141" t="s">
        <v>447</v>
      </c>
      <c r="F2141" s="7">
        <v>5160002</v>
      </c>
      <c r="G2141" t="str">
        <f>VLOOKUP(F2141,'группы товаров'!$A$1:$C$88,2,0)</f>
        <v>Микс</v>
      </c>
      <c r="H2141" t="str">
        <f>VLOOKUP(Таблица1[[#This Row],[Код товара]],Группа_Товаров,3,0)</f>
        <v>Отливная</v>
      </c>
      <c r="I2141" t="s">
        <v>8</v>
      </c>
      <c r="J2141">
        <v>14.4</v>
      </c>
      <c r="K2141" s="6">
        <v>2266.56</v>
      </c>
      <c r="L2141" s="6">
        <v>2577.6</v>
      </c>
      <c r="M2141" s="23">
        <f>Таблица1[[#This Row],[Сумма в ценах продажи]]-Таблица1[[#This Row],[Сумма в ценах закупки]]</f>
        <v>311.03999999999996</v>
      </c>
    </row>
    <row r="2142" spans="1:13" hidden="1" x14ac:dyDescent="0.3">
      <c r="A2142" s="16">
        <v>42899</v>
      </c>
      <c r="B2142" t="s">
        <v>16</v>
      </c>
      <c r="C2142" t="s">
        <v>177</v>
      </c>
      <c r="D2142" t="s">
        <v>131</v>
      </c>
      <c r="E2142" t="s">
        <v>178</v>
      </c>
      <c r="F2142" s="5">
        <v>20200</v>
      </c>
      <c r="G2142" t="str">
        <f>VLOOKUP(F2142,'группы товаров'!$A$1:$C$88,2,0)</f>
        <v xml:space="preserve">Карамель мята </v>
      </c>
      <c r="H2142" t="str">
        <f>VLOOKUP(Таблица1[[#This Row],[Код товара]],Группа_Товаров,3,0)</f>
        <v>Леденцовая</v>
      </c>
      <c r="I2142" t="s">
        <v>8</v>
      </c>
      <c r="J2142">
        <v>2</v>
      </c>
      <c r="K2142" s="6">
        <v>99.341400000000007</v>
      </c>
      <c r="L2142" s="6">
        <v>127.52</v>
      </c>
      <c r="M2142" s="23">
        <f>Таблица1[[#This Row],[Сумма в ценах продажи]]-Таблица1[[#This Row],[Сумма в ценах закупки]]</f>
        <v>28.178599999999989</v>
      </c>
    </row>
    <row r="2143" spans="1:13" hidden="1" x14ac:dyDescent="0.3">
      <c r="A2143" s="16">
        <v>42899</v>
      </c>
      <c r="B2143" t="s">
        <v>16</v>
      </c>
      <c r="C2143" t="s">
        <v>301</v>
      </c>
      <c r="D2143" t="s">
        <v>134</v>
      </c>
      <c r="E2143" t="s">
        <v>302</v>
      </c>
      <c r="F2143" s="5">
        <v>20100</v>
      </c>
      <c r="G2143" t="str">
        <f>VLOOKUP(F2143,'группы товаров'!$A$1:$C$88,2,0)</f>
        <v xml:space="preserve">Карамель дюшес </v>
      </c>
      <c r="H2143" t="str">
        <f>VLOOKUP(Таблица1[[#This Row],[Код товара]],Группа_Товаров,3,0)</f>
        <v>Леденцовая</v>
      </c>
      <c r="I2143" t="s">
        <v>8</v>
      </c>
      <c r="J2143">
        <v>2</v>
      </c>
      <c r="K2143" s="6">
        <v>97.94</v>
      </c>
      <c r="L2143" s="6">
        <v>127.52</v>
      </c>
      <c r="M2143" s="23">
        <f>Таблица1[[#This Row],[Сумма в ценах продажи]]-Таблица1[[#This Row],[Сумма в ценах закупки]]</f>
        <v>29.58</v>
      </c>
    </row>
    <row r="2144" spans="1:13" hidden="1" x14ac:dyDescent="0.3">
      <c r="A2144" s="16">
        <v>42899</v>
      </c>
      <c r="B2144" t="s">
        <v>22</v>
      </c>
      <c r="C2144" t="s">
        <v>177</v>
      </c>
      <c r="D2144" t="s">
        <v>131</v>
      </c>
      <c r="E2144" t="s">
        <v>178</v>
      </c>
      <c r="F2144" s="5">
        <v>1005040500</v>
      </c>
      <c r="G2144" t="str">
        <f>VLOOKUP(F2144,'группы товаров'!$A$1:$C$88,2,0)</f>
        <v>Пилот</v>
      </c>
      <c r="H2144" t="str">
        <f>VLOOKUP(Таблица1[[#This Row],[Код товара]],Группа_Товаров,3,0)</f>
        <v>Глазированные</v>
      </c>
      <c r="I2144" t="s">
        <v>8</v>
      </c>
      <c r="J2144">
        <v>3</v>
      </c>
      <c r="K2144" s="6">
        <v>214.62</v>
      </c>
      <c r="L2144" s="6">
        <v>258.75</v>
      </c>
      <c r="M2144" s="23">
        <f>Таблица1[[#This Row],[Сумма в ценах продажи]]-Таблица1[[#This Row],[Сумма в ценах закупки]]</f>
        <v>44.129999999999995</v>
      </c>
    </row>
    <row r="2145" spans="1:13" hidden="1" x14ac:dyDescent="0.3">
      <c r="A2145" s="16">
        <v>42899</v>
      </c>
      <c r="B2145" t="s">
        <v>7</v>
      </c>
      <c r="C2145" t="s">
        <v>282</v>
      </c>
      <c r="D2145" t="s">
        <v>134</v>
      </c>
      <c r="E2145" t="s">
        <v>283</v>
      </c>
      <c r="F2145" s="5">
        <v>190000</v>
      </c>
      <c r="G2145" t="str">
        <f>VLOOKUP(F2145,'группы товаров'!$A$1:$C$88,2,0)</f>
        <v>Капри молоко</v>
      </c>
      <c r="H2145" t="str">
        <f>VLOOKUP(Таблица1[[#This Row],[Код товара]],Группа_Товаров,3,0)</f>
        <v>Отливная</v>
      </c>
      <c r="I2145" t="s">
        <v>8</v>
      </c>
      <c r="J2145">
        <v>5</v>
      </c>
      <c r="K2145" s="6">
        <v>389.8365</v>
      </c>
      <c r="L2145" s="6">
        <v>436.5</v>
      </c>
      <c r="M2145" s="23">
        <f>Таблица1[[#This Row],[Сумма в ценах продажи]]-Таблица1[[#This Row],[Сумма в ценах закупки]]</f>
        <v>46.663499999999999</v>
      </c>
    </row>
    <row r="2146" spans="1:13" hidden="1" x14ac:dyDescent="0.3">
      <c r="A2146" s="16">
        <v>42899</v>
      </c>
      <c r="B2146" t="s">
        <v>22</v>
      </c>
      <c r="C2146" t="s">
        <v>301</v>
      </c>
      <c r="D2146" t="s">
        <v>134</v>
      </c>
      <c r="E2146" t="s">
        <v>302</v>
      </c>
      <c r="F2146" s="5">
        <v>1005050300</v>
      </c>
      <c r="G2146" t="str">
        <f>VLOOKUP(F2146,'группы товаров'!$A$1:$C$88,2,0)</f>
        <v>Золотой шар</v>
      </c>
      <c r="H2146" t="str">
        <f>VLOOKUP(Таблица1[[#This Row],[Код товара]],Группа_Товаров,3,0)</f>
        <v>Помадка</v>
      </c>
      <c r="I2146" t="s">
        <v>8</v>
      </c>
      <c r="J2146">
        <v>3.5</v>
      </c>
      <c r="K2146" s="6">
        <v>375.5213</v>
      </c>
      <c r="L2146" s="6">
        <v>422.625</v>
      </c>
      <c r="M2146" s="23">
        <f>Таблица1[[#This Row],[Сумма в ценах продажи]]-Таблица1[[#This Row],[Сумма в ценах закупки]]</f>
        <v>47.103700000000003</v>
      </c>
    </row>
    <row r="2147" spans="1:13" hidden="1" x14ac:dyDescent="0.3">
      <c r="A2147" s="16">
        <v>42899</v>
      </c>
      <c r="B2147" t="s">
        <v>7</v>
      </c>
      <c r="C2147" t="s">
        <v>133</v>
      </c>
      <c r="D2147" t="s">
        <v>134</v>
      </c>
      <c r="E2147" t="s">
        <v>135</v>
      </c>
      <c r="F2147" s="5">
        <v>1005050300</v>
      </c>
      <c r="G2147" t="str">
        <f>VLOOKUP(F2147,'группы товаров'!$A$1:$C$88,2,0)</f>
        <v>Золотой шар</v>
      </c>
      <c r="H2147" t="str">
        <f>VLOOKUP(Таблица1[[#This Row],[Код товара]],Группа_Товаров,3,0)</f>
        <v>Помадка</v>
      </c>
      <c r="I2147" t="s">
        <v>8</v>
      </c>
      <c r="J2147">
        <v>10.5</v>
      </c>
      <c r="K2147" s="6">
        <v>1126.5639000000001</v>
      </c>
      <c r="L2147" s="6">
        <v>1173.9000000000001</v>
      </c>
      <c r="M2147" s="23">
        <f>Таблица1[[#This Row],[Сумма в ценах продажи]]-Таблица1[[#This Row],[Сумма в ценах закупки]]</f>
        <v>47.336099999999988</v>
      </c>
    </row>
    <row r="2148" spans="1:13" hidden="1" x14ac:dyDescent="0.3">
      <c r="A2148" s="16">
        <v>42899</v>
      </c>
      <c r="B2148" t="s">
        <v>19</v>
      </c>
      <c r="C2148" t="s">
        <v>288</v>
      </c>
      <c r="D2148" t="s">
        <v>134</v>
      </c>
      <c r="E2148" t="s">
        <v>289</v>
      </c>
      <c r="F2148" s="7">
        <v>1005274600</v>
      </c>
      <c r="G2148" t="str">
        <f>VLOOKUP(F2148,'группы товаров'!$A$1:$C$88,2,0)</f>
        <v>Какао со сливками</v>
      </c>
      <c r="H2148" t="str">
        <f>VLOOKUP(Таблица1[[#This Row],[Код товара]],Группа_Товаров,3,0)</f>
        <v>Кремовые</v>
      </c>
      <c r="I2148" t="s">
        <v>8</v>
      </c>
      <c r="J2148">
        <v>3</v>
      </c>
      <c r="K2148" s="6">
        <v>294.28559999999999</v>
      </c>
      <c r="L2148" s="6">
        <v>341.67</v>
      </c>
      <c r="M2148" s="23">
        <f>Таблица1[[#This Row],[Сумма в ценах продажи]]-Таблица1[[#This Row],[Сумма в ценах закупки]]</f>
        <v>47.384400000000028</v>
      </c>
    </row>
    <row r="2149" spans="1:13" hidden="1" x14ac:dyDescent="0.3">
      <c r="A2149" s="16">
        <v>42899</v>
      </c>
      <c r="B2149" t="s">
        <v>7</v>
      </c>
      <c r="C2149" t="s">
        <v>272</v>
      </c>
      <c r="D2149" t="s">
        <v>156</v>
      </c>
      <c r="E2149" t="s">
        <v>273</v>
      </c>
      <c r="F2149" s="7">
        <v>190000</v>
      </c>
      <c r="G2149" t="str">
        <f>VLOOKUP(F2149,'группы товаров'!$A$1:$C$88,2,0)</f>
        <v>Капри молоко</v>
      </c>
      <c r="H2149" t="str">
        <f>VLOOKUP(Таблица1[[#This Row],[Код товара]],Группа_Товаров,3,0)</f>
        <v>Отливная</v>
      </c>
      <c r="I2149" t="s">
        <v>8</v>
      </c>
      <c r="J2149">
        <v>5.5</v>
      </c>
      <c r="K2149" s="6">
        <v>408.84960000000001</v>
      </c>
      <c r="L2149" s="6">
        <v>456.77499999999998</v>
      </c>
      <c r="M2149" s="23">
        <f>Таблица1[[#This Row],[Сумма в ценах продажи]]-Таблица1[[#This Row],[Сумма в ценах закупки]]</f>
        <v>47.925399999999968</v>
      </c>
    </row>
    <row r="2150" spans="1:13" hidden="1" x14ac:dyDescent="0.3">
      <c r="A2150" s="16">
        <v>42899</v>
      </c>
      <c r="B2150" t="s">
        <v>9</v>
      </c>
      <c r="C2150" t="s">
        <v>177</v>
      </c>
      <c r="D2150" t="s">
        <v>131</v>
      </c>
      <c r="E2150" t="s">
        <v>178</v>
      </c>
      <c r="F2150" s="7">
        <v>580000</v>
      </c>
      <c r="G2150" t="str">
        <f>VLOOKUP(F2150,'группы товаров'!$A$1:$C$88,2,0)</f>
        <v>Вишня</v>
      </c>
      <c r="H2150" t="str">
        <f>VLOOKUP(Таблица1[[#This Row],[Код товара]],Группа_Товаров,3,0)</f>
        <v>Желейные</v>
      </c>
      <c r="I2150" t="s">
        <v>8</v>
      </c>
      <c r="J2150">
        <v>4</v>
      </c>
      <c r="K2150" s="6">
        <v>352.78</v>
      </c>
      <c r="L2150" s="6">
        <v>401.6</v>
      </c>
      <c r="M2150" s="23">
        <f>Таблица1[[#This Row],[Сумма в ценах продажи]]-Таблица1[[#This Row],[Сумма в ценах закупки]]</f>
        <v>48.82000000000005</v>
      </c>
    </row>
    <row r="2151" spans="1:13" hidden="1" x14ac:dyDescent="0.3">
      <c r="A2151" s="16">
        <v>42899</v>
      </c>
      <c r="B2151" t="s">
        <v>7</v>
      </c>
      <c r="C2151" t="s">
        <v>311</v>
      </c>
      <c r="D2151" t="s">
        <v>134</v>
      </c>
      <c r="E2151" t="s">
        <v>312</v>
      </c>
      <c r="F2151" s="7">
        <v>270300</v>
      </c>
      <c r="G2151" t="str">
        <f>VLOOKUP(F2151,'группы товаров'!$A$1:$C$88,2,0)</f>
        <v xml:space="preserve">Шипучка лимонад </v>
      </c>
      <c r="H2151" t="str">
        <f>VLOOKUP(Таблица1[[#This Row],[Код товара]],Группа_Товаров,3,0)</f>
        <v>Леденцовая</v>
      </c>
      <c r="I2151" t="s">
        <v>8</v>
      </c>
      <c r="J2151">
        <v>5.5</v>
      </c>
      <c r="K2151" s="6">
        <v>377.685</v>
      </c>
      <c r="L2151" s="6">
        <v>429.60500000000002</v>
      </c>
      <c r="M2151" s="23">
        <f>Таблица1[[#This Row],[Сумма в ценах продажи]]-Таблица1[[#This Row],[Сумма в ценах закупки]]</f>
        <v>51.920000000000016</v>
      </c>
    </row>
    <row r="2152" spans="1:13" hidden="1" x14ac:dyDescent="0.3">
      <c r="A2152" s="16">
        <v>42899</v>
      </c>
      <c r="B2152" t="s">
        <v>7</v>
      </c>
      <c r="C2152" t="s">
        <v>179</v>
      </c>
      <c r="D2152" t="s">
        <v>131</v>
      </c>
      <c r="E2152" t="s">
        <v>180</v>
      </c>
      <c r="F2152" s="7">
        <v>15000</v>
      </c>
      <c r="G2152" t="str">
        <f>VLOOKUP(F2152,'группы товаров'!$A$1:$C$88,2,0)</f>
        <v>Цитрусовый коктейль</v>
      </c>
      <c r="H2152" t="str">
        <f>VLOOKUP(Таблица1[[#This Row],[Код товара]],Группа_Товаров,3,0)</f>
        <v>Отливная</v>
      </c>
      <c r="I2152" t="s">
        <v>8</v>
      </c>
      <c r="J2152">
        <v>5</v>
      </c>
      <c r="K2152" s="6">
        <v>389.41550000000001</v>
      </c>
      <c r="L2152" s="6">
        <v>444.8</v>
      </c>
      <c r="M2152" s="23">
        <f>Таблица1[[#This Row],[Сумма в ценах продажи]]-Таблица1[[#This Row],[Сумма в ценах закупки]]</f>
        <v>55.384500000000003</v>
      </c>
    </row>
    <row r="2153" spans="1:13" hidden="1" x14ac:dyDescent="0.3">
      <c r="A2153" s="16">
        <v>42899</v>
      </c>
      <c r="B2153" t="s">
        <v>19</v>
      </c>
      <c r="C2153" t="s">
        <v>210</v>
      </c>
      <c r="D2153" t="s">
        <v>156</v>
      </c>
      <c r="E2153" t="s">
        <v>211</v>
      </c>
      <c r="F2153" s="5">
        <v>1005040800</v>
      </c>
      <c r="G2153" t="str">
        <f>VLOOKUP(F2153,'группы товаров'!$A$1:$C$88,2,0)</f>
        <v>Бим-Бом</v>
      </c>
      <c r="H2153" t="str">
        <f>VLOOKUP(Таблица1[[#This Row],[Код товара]],Группа_Товаров,3,0)</f>
        <v>Глазированные</v>
      </c>
      <c r="I2153" t="s">
        <v>8</v>
      </c>
      <c r="J2153">
        <v>3</v>
      </c>
      <c r="K2153" s="6">
        <v>192.6456</v>
      </c>
      <c r="L2153" s="6">
        <v>248.79</v>
      </c>
      <c r="M2153" s="23">
        <f>Таблица1[[#This Row],[Сумма в ценах продажи]]-Таблица1[[#This Row],[Сумма в ценах закупки]]</f>
        <v>56.14439999999999</v>
      </c>
    </row>
    <row r="2154" spans="1:13" hidden="1" x14ac:dyDescent="0.3">
      <c r="A2154" s="16">
        <v>42899</v>
      </c>
      <c r="B2154" t="s">
        <v>7</v>
      </c>
      <c r="C2154" t="s">
        <v>610</v>
      </c>
      <c r="D2154" t="s">
        <v>147</v>
      </c>
      <c r="E2154" t="s">
        <v>611</v>
      </c>
      <c r="F2154" s="7">
        <v>1005244300</v>
      </c>
      <c r="G2154" t="str">
        <f>VLOOKUP(F2154,'группы товаров'!$A$1:$C$88,2,0)</f>
        <v>Ореховые</v>
      </c>
      <c r="H2154" t="str">
        <f>VLOOKUP(Таблица1[[#This Row],[Код товара]],Группа_Товаров,3,0)</f>
        <v>Кремовые</v>
      </c>
      <c r="I2154" t="s">
        <v>8</v>
      </c>
      <c r="J2154">
        <v>7.5</v>
      </c>
      <c r="K2154" s="6">
        <v>453</v>
      </c>
      <c r="L2154" s="6">
        <v>515.25</v>
      </c>
      <c r="M2154" s="23">
        <f>Таблица1[[#This Row],[Сумма в ценах продажи]]-Таблица1[[#This Row],[Сумма в ценах закупки]]</f>
        <v>62.25</v>
      </c>
    </row>
    <row r="2155" spans="1:13" hidden="1" x14ac:dyDescent="0.3">
      <c r="A2155" s="16">
        <v>42899</v>
      </c>
      <c r="B2155" t="s">
        <v>7</v>
      </c>
      <c r="C2155" t="s">
        <v>130</v>
      </c>
      <c r="D2155" t="s">
        <v>131</v>
      </c>
      <c r="E2155" t="s">
        <v>132</v>
      </c>
      <c r="F2155" s="5">
        <v>1005712005</v>
      </c>
      <c r="G2155" t="str">
        <f>VLOOKUP(F2155,'группы товаров'!$A$1:$C$88,2,0)</f>
        <v>Золотой теленок</v>
      </c>
      <c r="H2155" t="str">
        <f>VLOOKUP(Таблица1[[#This Row],[Код товара]],Группа_Товаров,3,0)</f>
        <v>Глазированные</v>
      </c>
      <c r="I2155" t="s">
        <v>8</v>
      </c>
      <c r="J2155">
        <v>4.8</v>
      </c>
      <c r="K2155" s="6">
        <v>506.25840000000005</v>
      </c>
      <c r="L2155" s="6">
        <v>570</v>
      </c>
      <c r="M2155" s="23">
        <f>Таблица1[[#This Row],[Сумма в ценах продажи]]-Таблица1[[#This Row],[Сумма в ценах закупки]]</f>
        <v>63.741599999999949</v>
      </c>
    </row>
    <row r="2156" spans="1:13" hidden="1" x14ac:dyDescent="0.3">
      <c r="A2156" s="16">
        <v>42899</v>
      </c>
      <c r="B2156" t="s">
        <v>7</v>
      </c>
      <c r="C2156" t="s">
        <v>160</v>
      </c>
      <c r="D2156" t="s">
        <v>134</v>
      </c>
      <c r="E2156" t="s">
        <v>161</v>
      </c>
      <c r="F2156" s="7">
        <v>1005712305</v>
      </c>
      <c r="G2156" t="str">
        <f>VLOOKUP(F2156,'группы товаров'!$A$1:$C$88,2,0)</f>
        <v>Золотой шедевр</v>
      </c>
      <c r="H2156" t="str">
        <f>VLOOKUP(Таблица1[[#This Row],[Код товара]],Группа_Товаров,3,0)</f>
        <v>Глазированные</v>
      </c>
      <c r="I2156" t="s">
        <v>8</v>
      </c>
      <c r="J2156">
        <v>1.96</v>
      </c>
      <c r="K2156" s="6">
        <v>562.79999999999995</v>
      </c>
      <c r="L2156" s="6">
        <v>628</v>
      </c>
      <c r="M2156" s="23">
        <f>Таблица1[[#This Row],[Сумма в ценах продажи]]-Таблица1[[#This Row],[Сумма в ценах закупки]]</f>
        <v>65.200000000000045</v>
      </c>
    </row>
    <row r="2157" spans="1:13" hidden="1" x14ac:dyDescent="0.3">
      <c r="A2157" s="16">
        <v>42899</v>
      </c>
      <c r="B2157" t="s">
        <v>9</v>
      </c>
      <c r="C2157" t="s">
        <v>278</v>
      </c>
      <c r="D2157" t="s">
        <v>208</v>
      </c>
      <c r="E2157" t="s">
        <v>279</v>
      </c>
      <c r="F2157" s="5">
        <v>1005712005</v>
      </c>
      <c r="G2157" t="str">
        <f>VLOOKUP(F2157,'группы товаров'!$A$1:$C$88,2,0)</f>
        <v>Золотой теленок</v>
      </c>
      <c r="H2157" t="str">
        <f>VLOOKUP(Таблица1[[#This Row],[Код товара]],Группа_Товаров,3,0)</f>
        <v>Глазированные</v>
      </c>
      <c r="I2157" t="s">
        <v>8</v>
      </c>
      <c r="J2157">
        <v>4.8</v>
      </c>
      <c r="K2157" s="6">
        <v>506.25840000000005</v>
      </c>
      <c r="L2157" s="6">
        <v>580.79999999999995</v>
      </c>
      <c r="M2157" s="23">
        <f>Таблица1[[#This Row],[Сумма в ценах продажи]]-Таблица1[[#This Row],[Сумма в ценах закупки]]</f>
        <v>74.541599999999903</v>
      </c>
    </row>
    <row r="2158" spans="1:13" hidden="1" x14ac:dyDescent="0.3">
      <c r="A2158" s="16">
        <v>42899</v>
      </c>
      <c r="B2158" t="s">
        <v>7</v>
      </c>
      <c r="C2158" t="s">
        <v>195</v>
      </c>
      <c r="D2158" t="s">
        <v>131</v>
      </c>
      <c r="E2158" t="s">
        <v>196</v>
      </c>
      <c r="F2158" s="7">
        <v>1005186100</v>
      </c>
      <c r="G2158" t="str">
        <f>VLOOKUP(F2158,'группы товаров'!$A$1:$C$88,2,0)</f>
        <v xml:space="preserve">Мини  шоколад </v>
      </c>
      <c r="H2158" t="str">
        <f>VLOOKUP(Таблица1[[#This Row],[Код товара]],Группа_Товаров,3,0)</f>
        <v>Вафельные</v>
      </c>
      <c r="I2158" t="s">
        <v>8</v>
      </c>
      <c r="J2158">
        <v>3.3</v>
      </c>
      <c r="K2158" s="6">
        <v>545.03899999999999</v>
      </c>
      <c r="L2158" s="6">
        <v>620.62</v>
      </c>
      <c r="M2158" s="23">
        <f>Таблица1[[#This Row],[Сумма в ценах продажи]]-Таблица1[[#This Row],[Сумма в ценах закупки]]</f>
        <v>75.581000000000017</v>
      </c>
    </row>
    <row r="2159" spans="1:13" hidden="1" x14ac:dyDescent="0.3">
      <c r="A2159" s="16">
        <v>42899</v>
      </c>
      <c r="B2159" t="s">
        <v>9</v>
      </c>
      <c r="C2159" t="s">
        <v>187</v>
      </c>
      <c r="D2159" t="s">
        <v>147</v>
      </c>
      <c r="E2159" t="s">
        <v>188</v>
      </c>
      <c r="F2159" s="7">
        <v>260200</v>
      </c>
      <c r="G2159" t="str">
        <f>VLOOKUP(F2159,'группы товаров'!$A$1:$C$88,2,0)</f>
        <v>Медовая дыня</v>
      </c>
      <c r="H2159" t="str">
        <f>VLOOKUP(Таблица1[[#This Row],[Код товара]],Группа_Товаров,3,0)</f>
        <v>Отливная</v>
      </c>
      <c r="I2159" t="s">
        <v>8</v>
      </c>
      <c r="J2159">
        <v>5.5</v>
      </c>
      <c r="K2159" s="6">
        <v>570.9</v>
      </c>
      <c r="L2159" s="6">
        <v>649.22</v>
      </c>
      <c r="M2159" s="23">
        <f>Таблица1[[#This Row],[Сумма в ценах продажи]]-Таблица1[[#This Row],[Сумма в ценах закупки]]</f>
        <v>78.32000000000005</v>
      </c>
    </row>
    <row r="2160" spans="1:13" hidden="1" x14ac:dyDescent="0.3">
      <c r="A2160" s="16">
        <v>42899</v>
      </c>
      <c r="B2160" t="s">
        <v>9</v>
      </c>
      <c r="C2160" t="s">
        <v>177</v>
      </c>
      <c r="D2160" t="s">
        <v>131</v>
      </c>
      <c r="E2160" t="s">
        <v>178</v>
      </c>
      <c r="F2160" s="7">
        <v>20100</v>
      </c>
      <c r="G2160" t="str">
        <f>VLOOKUP(F2160,'группы товаров'!$A$1:$C$88,2,0)</f>
        <v xml:space="preserve">Карамель дюшес </v>
      </c>
      <c r="H2160" t="str">
        <f>VLOOKUP(Таблица1[[#This Row],[Код товара]],Группа_Товаров,3,0)</f>
        <v>Леденцовая</v>
      </c>
      <c r="I2160" t="s">
        <v>8</v>
      </c>
      <c r="J2160">
        <v>5.5</v>
      </c>
      <c r="K2160" s="6">
        <v>570.77240000000006</v>
      </c>
      <c r="L2160" s="6">
        <v>649.22</v>
      </c>
      <c r="M2160" s="23">
        <f>Таблица1[[#This Row],[Сумма в ценах продажи]]-Таблица1[[#This Row],[Сумма в ценах закупки]]</f>
        <v>78.447599999999966</v>
      </c>
    </row>
    <row r="2161" spans="1:13" hidden="1" x14ac:dyDescent="0.3">
      <c r="A2161" s="16">
        <v>42899</v>
      </c>
      <c r="B2161" t="s">
        <v>9</v>
      </c>
      <c r="C2161" t="s">
        <v>448</v>
      </c>
      <c r="D2161" t="s">
        <v>147</v>
      </c>
      <c r="E2161" t="s">
        <v>449</v>
      </c>
      <c r="F2161" s="7">
        <v>170000</v>
      </c>
      <c r="G2161" t="str">
        <f>VLOOKUP(F2161,'группы товаров'!$A$1:$C$88,2,0)</f>
        <v>Лайм</v>
      </c>
      <c r="H2161" t="str">
        <f>VLOOKUP(Таблица1[[#This Row],[Код товара]],Группа_Товаров,3,0)</f>
        <v>Желейные</v>
      </c>
      <c r="I2161" t="s">
        <v>8</v>
      </c>
      <c r="J2161">
        <v>2.2999999999999998</v>
      </c>
      <c r="K2161" s="6">
        <v>658.24300000000005</v>
      </c>
      <c r="L2161" s="6">
        <v>748.7</v>
      </c>
      <c r="M2161" s="23">
        <f>Таблица1[[#This Row],[Сумма в ценах продажи]]-Таблица1[[#This Row],[Сумма в ценах закупки]]</f>
        <v>90.456999999999994</v>
      </c>
    </row>
    <row r="2162" spans="1:13" hidden="1" x14ac:dyDescent="0.3">
      <c r="A2162" s="16">
        <v>42899</v>
      </c>
      <c r="B2162" t="s">
        <v>9</v>
      </c>
      <c r="C2162" t="s">
        <v>422</v>
      </c>
      <c r="D2162" t="s">
        <v>147</v>
      </c>
      <c r="E2162" t="s">
        <v>423</v>
      </c>
      <c r="F2162" s="7">
        <v>170100</v>
      </c>
      <c r="G2162" t="str">
        <f>VLOOKUP(F2162,'группы товаров'!$A$1:$C$88,2,0)</f>
        <v>Клюковка</v>
      </c>
      <c r="H2162" t="str">
        <f>VLOOKUP(Таблица1[[#This Row],[Код товара]],Группа_Товаров,3,0)</f>
        <v>Желейные</v>
      </c>
      <c r="I2162" t="s">
        <v>8</v>
      </c>
      <c r="J2162">
        <v>1.8880000000000001</v>
      </c>
      <c r="K2162" s="6">
        <v>667.76</v>
      </c>
      <c r="L2162" s="6">
        <v>759.48</v>
      </c>
      <c r="M2162" s="23">
        <f>Таблица1[[#This Row],[Сумма в ценах продажи]]-Таблица1[[#This Row],[Сумма в ценах закупки]]</f>
        <v>91.720000000000027</v>
      </c>
    </row>
    <row r="2163" spans="1:13" hidden="1" x14ac:dyDescent="0.3">
      <c r="A2163" s="16">
        <v>42899</v>
      </c>
      <c r="B2163" t="s">
        <v>9</v>
      </c>
      <c r="C2163" t="s">
        <v>526</v>
      </c>
      <c r="D2163" t="s">
        <v>147</v>
      </c>
      <c r="E2163" t="s">
        <v>527</v>
      </c>
      <c r="F2163" s="7">
        <v>1005712365</v>
      </c>
      <c r="G2163" t="str">
        <f>VLOOKUP(F2163,'группы товаров'!$A$1:$C$88,2,0)</f>
        <v>Желе в помаде</v>
      </c>
      <c r="H2163" t="str">
        <f>VLOOKUP(Таблица1[[#This Row],[Код товара]],Группа_Товаров,3,0)</f>
        <v>Глазированные</v>
      </c>
      <c r="I2163" t="s">
        <v>8</v>
      </c>
      <c r="J2163">
        <v>4.8</v>
      </c>
      <c r="K2163" s="6">
        <v>755.52</v>
      </c>
      <c r="L2163" s="6">
        <v>859.2</v>
      </c>
      <c r="M2163" s="23">
        <f>Таблица1[[#This Row],[Сумма в ценах продажи]]-Таблица1[[#This Row],[Сумма в ценах закупки]]</f>
        <v>103.68000000000006</v>
      </c>
    </row>
    <row r="2164" spans="1:13" hidden="1" x14ac:dyDescent="0.3">
      <c r="A2164" s="16">
        <v>42899</v>
      </c>
      <c r="B2164" t="s">
        <v>7</v>
      </c>
      <c r="C2164" t="s">
        <v>244</v>
      </c>
      <c r="D2164" t="s">
        <v>134</v>
      </c>
      <c r="E2164" t="s">
        <v>245</v>
      </c>
      <c r="F2164" s="5">
        <v>280500</v>
      </c>
      <c r="G2164" t="str">
        <f>VLOOKUP(F2164,'группы товаров'!$A$1:$C$88,2,0)</f>
        <v>Шипучка микс</v>
      </c>
      <c r="H2164" t="str">
        <f>VLOOKUP(Таблица1[[#This Row],[Код товара]],Группа_Товаров,3,0)</f>
        <v>Леденцовая</v>
      </c>
      <c r="I2164" t="s">
        <v>8</v>
      </c>
      <c r="J2164">
        <v>10</v>
      </c>
      <c r="K2164" s="6">
        <v>782.05200000000002</v>
      </c>
      <c r="L2164" s="6">
        <v>889.6</v>
      </c>
      <c r="M2164" s="23">
        <f>Таблица1[[#This Row],[Сумма в ценах продажи]]-Таблица1[[#This Row],[Сумма в ценах закупки]]</f>
        <v>107.548</v>
      </c>
    </row>
    <row r="2165" spans="1:13" hidden="1" x14ac:dyDescent="0.3">
      <c r="A2165" s="16">
        <v>42899</v>
      </c>
      <c r="B2165" t="s">
        <v>9</v>
      </c>
      <c r="C2165" t="s">
        <v>246</v>
      </c>
      <c r="D2165" t="s">
        <v>156</v>
      </c>
      <c r="E2165" t="s">
        <v>247</v>
      </c>
      <c r="F2165" s="7">
        <v>1005201100</v>
      </c>
      <c r="G2165" t="str">
        <f>VLOOKUP(F2165,'группы товаров'!$A$1:$C$88,2,0)</f>
        <v xml:space="preserve">крем-орех </v>
      </c>
      <c r="H2165" t="str">
        <f>VLOOKUP(Таблица1[[#This Row],[Код товара]],Группа_Товаров,3,0)</f>
        <v>Вафельные</v>
      </c>
      <c r="I2165" t="s">
        <v>8</v>
      </c>
      <c r="J2165">
        <v>4</v>
      </c>
      <c r="K2165" s="6">
        <v>820.94800000000009</v>
      </c>
      <c r="L2165" s="6">
        <v>933.2</v>
      </c>
      <c r="M2165" s="23">
        <f>Таблица1[[#This Row],[Сумма в ценах продажи]]-Таблица1[[#This Row],[Сумма в ценах закупки]]</f>
        <v>112.25199999999995</v>
      </c>
    </row>
    <row r="2166" spans="1:13" hidden="1" x14ac:dyDescent="0.3">
      <c r="A2166" s="16">
        <v>42899</v>
      </c>
      <c r="B2166" t="s">
        <v>9</v>
      </c>
      <c r="C2166" t="s">
        <v>177</v>
      </c>
      <c r="D2166" t="s">
        <v>131</v>
      </c>
      <c r="E2166" t="s">
        <v>178</v>
      </c>
      <c r="F2166" s="7">
        <v>20100</v>
      </c>
      <c r="G2166" t="str">
        <f>VLOOKUP(F2166,'группы товаров'!$A$1:$C$88,2,0)</f>
        <v xml:space="preserve">Карамель дюшес </v>
      </c>
      <c r="H2166" t="str">
        <f>VLOOKUP(Таблица1[[#This Row],[Код товара]],Группа_Товаров,3,0)</f>
        <v>Леденцовая</v>
      </c>
      <c r="I2166" t="s">
        <v>8</v>
      </c>
      <c r="J2166">
        <v>11</v>
      </c>
      <c r="K2166" s="6">
        <v>805.54320000000007</v>
      </c>
      <c r="L2166" s="6">
        <v>930.82</v>
      </c>
      <c r="M2166" s="23">
        <f>Таблица1[[#This Row],[Сумма в ценах продажи]]-Таблица1[[#This Row],[Сумма в ценах закупки]]</f>
        <v>125.27679999999998</v>
      </c>
    </row>
    <row r="2167" spans="1:13" hidden="1" x14ac:dyDescent="0.3">
      <c r="A2167" s="16">
        <v>42899</v>
      </c>
      <c r="B2167" t="s">
        <v>9</v>
      </c>
      <c r="C2167" t="s">
        <v>173</v>
      </c>
      <c r="D2167" t="s">
        <v>156</v>
      </c>
      <c r="E2167" t="s">
        <v>174</v>
      </c>
      <c r="F2167" s="7">
        <v>20100</v>
      </c>
      <c r="G2167" t="str">
        <f>VLOOKUP(F2167,'группы товаров'!$A$1:$C$88,2,0)</f>
        <v xml:space="preserve">Карамель дюшес </v>
      </c>
      <c r="H2167" t="str">
        <f>VLOOKUP(Таблица1[[#This Row],[Код товара]],Группа_Товаров,3,0)</f>
        <v>Леденцовая</v>
      </c>
      <c r="I2167" t="s">
        <v>8</v>
      </c>
      <c r="J2167">
        <v>4</v>
      </c>
      <c r="K2167" s="6">
        <v>934.8</v>
      </c>
      <c r="L2167" s="6">
        <v>1063.2</v>
      </c>
      <c r="M2167" s="23">
        <f>Таблица1[[#This Row],[Сумма в ценах продажи]]-Таблица1[[#This Row],[Сумма в ценах закупки]]</f>
        <v>128.40000000000009</v>
      </c>
    </row>
    <row r="2168" spans="1:13" hidden="1" x14ac:dyDescent="0.3">
      <c r="A2168" s="16">
        <v>42899</v>
      </c>
      <c r="B2168" t="s">
        <v>7</v>
      </c>
      <c r="C2168" t="s">
        <v>258</v>
      </c>
      <c r="D2168" t="s">
        <v>134</v>
      </c>
      <c r="E2168" t="s">
        <v>259</v>
      </c>
      <c r="F2168" s="7">
        <v>270200</v>
      </c>
      <c r="G2168" t="str">
        <f>VLOOKUP(F2168,'группы товаров'!$A$1:$C$88,2,0)</f>
        <v>Шипучка апельсин</v>
      </c>
      <c r="H2168" t="str">
        <f>VLOOKUP(Таблица1[[#This Row],[Код товара]],Группа_Товаров,3,0)</f>
        <v>Леденцовая</v>
      </c>
      <c r="I2168" t="s">
        <v>8</v>
      </c>
      <c r="J2168">
        <v>5</v>
      </c>
      <c r="K2168" s="6">
        <v>548.45000000000005</v>
      </c>
      <c r="L2168" s="6">
        <v>678.05</v>
      </c>
      <c r="M2168" s="23">
        <f>Таблица1[[#This Row],[Сумма в ценах продажи]]-Таблица1[[#This Row],[Сумма в ценах закупки]]</f>
        <v>129.59999999999991</v>
      </c>
    </row>
    <row r="2169" spans="1:13" hidden="1" x14ac:dyDescent="0.3">
      <c r="A2169" s="16">
        <v>42899</v>
      </c>
      <c r="B2169" t="s">
        <v>7</v>
      </c>
      <c r="C2169" t="s">
        <v>179</v>
      </c>
      <c r="D2169" t="s">
        <v>131</v>
      </c>
      <c r="E2169" t="s">
        <v>180</v>
      </c>
      <c r="F2169" s="7">
        <v>1005050300</v>
      </c>
      <c r="G2169" t="str">
        <f>VLOOKUP(F2169,'группы товаров'!$A$1:$C$88,2,0)</f>
        <v>Золотой шар</v>
      </c>
      <c r="H2169" t="str">
        <f>VLOOKUP(Таблица1[[#This Row],[Код товара]],Группа_Товаров,3,0)</f>
        <v>Помадка</v>
      </c>
      <c r="I2169" t="s">
        <v>8</v>
      </c>
      <c r="J2169">
        <v>3</v>
      </c>
      <c r="K2169" s="6">
        <v>588.2106</v>
      </c>
      <c r="L2169" s="6">
        <v>718.8</v>
      </c>
      <c r="M2169" s="23">
        <f>Таблица1[[#This Row],[Сумма в ценах продажи]]-Таблица1[[#This Row],[Сумма в ценах закупки]]</f>
        <v>130.58939999999996</v>
      </c>
    </row>
    <row r="2170" spans="1:13" hidden="1" x14ac:dyDescent="0.3">
      <c r="A2170" s="16">
        <v>42899</v>
      </c>
      <c r="B2170" t="s">
        <v>7</v>
      </c>
      <c r="C2170" t="s">
        <v>224</v>
      </c>
      <c r="D2170" t="s">
        <v>134</v>
      </c>
      <c r="E2170" t="s">
        <v>225</v>
      </c>
      <c r="F2170" s="7">
        <v>1005212300</v>
      </c>
      <c r="G2170" t="str">
        <f>VLOOKUP(F2170,'группы товаров'!$A$1:$C$88,2,0)</f>
        <v>Василиса</v>
      </c>
      <c r="H2170" t="str">
        <f>VLOOKUP(Таблица1[[#This Row],[Код товара]],Группа_Товаров,3,0)</f>
        <v>Вафельные</v>
      </c>
      <c r="I2170" t="s">
        <v>8</v>
      </c>
      <c r="J2170">
        <v>10</v>
      </c>
      <c r="K2170" s="6">
        <v>953.976</v>
      </c>
      <c r="L2170" s="6">
        <v>1085</v>
      </c>
      <c r="M2170" s="23">
        <f>Таблица1[[#This Row],[Сумма в ценах продажи]]-Таблица1[[#This Row],[Сумма в ценах закупки]]</f>
        <v>131.024</v>
      </c>
    </row>
    <row r="2171" spans="1:13" hidden="1" x14ac:dyDescent="0.3">
      <c r="A2171" s="16">
        <v>42899</v>
      </c>
      <c r="B2171" t="s">
        <v>9</v>
      </c>
      <c r="C2171" t="s">
        <v>480</v>
      </c>
      <c r="D2171" t="s">
        <v>147</v>
      </c>
      <c r="E2171" t="s">
        <v>481</v>
      </c>
      <c r="F2171" s="5">
        <v>1005201500</v>
      </c>
      <c r="G2171" t="str">
        <f>VLOOKUP(F2171,'группы товаров'!$A$1:$C$88,2,0)</f>
        <v xml:space="preserve">крем-сгущенное молоко </v>
      </c>
      <c r="H2171" t="str">
        <f>VLOOKUP(Таблица1[[#This Row],[Код товара]],Группа_Товаров,3,0)</f>
        <v>Вафельные</v>
      </c>
      <c r="I2171" t="s">
        <v>8</v>
      </c>
      <c r="J2171">
        <v>4</v>
      </c>
      <c r="K2171" s="6">
        <v>660.78160000000003</v>
      </c>
      <c r="L2171" s="6">
        <v>794.2</v>
      </c>
      <c r="M2171" s="23">
        <f>Таблица1[[#This Row],[Сумма в ценах продажи]]-Таблица1[[#This Row],[Сумма в ценах закупки]]</f>
        <v>133.41840000000002</v>
      </c>
    </row>
    <row r="2172" spans="1:13" hidden="1" x14ac:dyDescent="0.3">
      <c r="A2172" s="16">
        <v>42899</v>
      </c>
      <c r="B2172" t="s">
        <v>9</v>
      </c>
      <c r="C2172" t="s">
        <v>142</v>
      </c>
      <c r="D2172" t="s">
        <v>134</v>
      </c>
      <c r="E2172" t="s">
        <v>143</v>
      </c>
      <c r="F2172" s="7">
        <v>1005244000</v>
      </c>
      <c r="G2172" t="str">
        <f>VLOOKUP(F2172,'группы товаров'!$A$1:$C$88,2,0)</f>
        <v>Кофейные</v>
      </c>
      <c r="H2172" t="str">
        <f>VLOOKUP(Таблица1[[#This Row],[Код товара]],Группа_Товаров,3,0)</f>
        <v>Кремовые</v>
      </c>
      <c r="I2172" t="s">
        <v>8</v>
      </c>
      <c r="J2172">
        <v>4.3</v>
      </c>
      <c r="K2172" s="6">
        <v>1144.5530000000001</v>
      </c>
      <c r="L2172" s="6">
        <v>1295.8</v>
      </c>
      <c r="M2172" s="23">
        <f>Таблица1[[#This Row],[Сумма в ценах продажи]]-Таблица1[[#This Row],[Сумма в ценах закупки]]</f>
        <v>151.24699999999984</v>
      </c>
    </row>
    <row r="2173" spans="1:13" hidden="1" x14ac:dyDescent="0.3">
      <c r="A2173" s="16">
        <v>42899</v>
      </c>
      <c r="B2173" t="s">
        <v>7</v>
      </c>
      <c r="C2173" t="s">
        <v>162</v>
      </c>
      <c r="D2173" t="s">
        <v>163</v>
      </c>
      <c r="E2173" t="s">
        <v>164</v>
      </c>
      <c r="F2173" s="7">
        <v>1005274600</v>
      </c>
      <c r="G2173" t="str">
        <f>VLOOKUP(F2173,'группы товаров'!$A$1:$C$88,2,0)</f>
        <v>Какао со сливками</v>
      </c>
      <c r="H2173" t="str">
        <f>VLOOKUP(Таблица1[[#This Row],[Код товара]],Группа_Товаров,3,0)</f>
        <v>Кремовые</v>
      </c>
      <c r="I2173" t="s">
        <v>8</v>
      </c>
      <c r="J2173">
        <v>22.5</v>
      </c>
      <c r="K2173" s="6">
        <v>1358.75</v>
      </c>
      <c r="L2173" s="6">
        <v>1518.75</v>
      </c>
      <c r="M2173" s="23">
        <f>Таблица1[[#This Row],[Сумма в ценах продажи]]-Таблица1[[#This Row],[Сумма в ценах закупки]]</f>
        <v>160</v>
      </c>
    </row>
    <row r="2174" spans="1:13" hidden="1" x14ac:dyDescent="0.3">
      <c r="A2174" s="16">
        <v>42899</v>
      </c>
      <c r="B2174" t="s">
        <v>7</v>
      </c>
      <c r="C2174" t="s">
        <v>177</v>
      </c>
      <c r="D2174" t="s">
        <v>131</v>
      </c>
      <c r="E2174" t="s">
        <v>178</v>
      </c>
      <c r="F2174" s="5">
        <v>1005040200</v>
      </c>
      <c r="G2174" t="str">
        <f>VLOOKUP(F2174,'группы товаров'!$A$1:$C$88,2,0)</f>
        <v xml:space="preserve">Южный вечер </v>
      </c>
      <c r="H2174" t="str">
        <f>VLOOKUP(Таблица1[[#This Row],[Код товара]],Группа_Товаров,3,0)</f>
        <v>Глазированные</v>
      </c>
      <c r="I2174" t="s">
        <v>8</v>
      </c>
      <c r="J2174">
        <v>3</v>
      </c>
      <c r="K2174" s="6">
        <v>0</v>
      </c>
      <c r="L2174" s="6">
        <v>244.11</v>
      </c>
      <c r="M2174" s="23">
        <f>Таблица1[[#This Row],[Сумма в ценах продажи]]-Таблица1[[#This Row],[Сумма в ценах закупки]]</f>
        <v>244.11</v>
      </c>
    </row>
    <row r="2175" spans="1:13" hidden="1" x14ac:dyDescent="0.3">
      <c r="A2175" s="16">
        <v>42899</v>
      </c>
      <c r="B2175" t="s">
        <v>16</v>
      </c>
      <c r="C2175" t="s">
        <v>195</v>
      </c>
      <c r="D2175" t="s">
        <v>131</v>
      </c>
      <c r="E2175" t="s">
        <v>196</v>
      </c>
      <c r="F2175" s="5">
        <v>1005040200</v>
      </c>
      <c r="G2175" t="str">
        <f>VLOOKUP(F2175,'группы товаров'!$A$1:$C$88,2,0)</f>
        <v xml:space="preserve">Южный вечер </v>
      </c>
      <c r="H2175" t="str">
        <f>VLOOKUP(Таблица1[[#This Row],[Код товара]],Группа_Товаров,3,0)</f>
        <v>Глазированные</v>
      </c>
      <c r="I2175" t="s">
        <v>8</v>
      </c>
      <c r="J2175">
        <v>3</v>
      </c>
      <c r="K2175" s="6">
        <v>0</v>
      </c>
      <c r="L2175" s="6">
        <v>253.68</v>
      </c>
      <c r="M2175" s="23">
        <f>Таблица1[[#This Row],[Сумма в ценах продажи]]-Таблица1[[#This Row],[Сумма в ценах закупки]]</f>
        <v>253.68</v>
      </c>
    </row>
    <row r="2176" spans="1:13" hidden="1" x14ac:dyDescent="0.3">
      <c r="A2176" s="16">
        <v>42899</v>
      </c>
      <c r="B2176" t="s">
        <v>9</v>
      </c>
      <c r="C2176" t="s">
        <v>171</v>
      </c>
      <c r="D2176" t="s">
        <v>131</v>
      </c>
      <c r="E2176" t="s">
        <v>172</v>
      </c>
      <c r="F2176" s="7">
        <v>280500</v>
      </c>
      <c r="G2176" t="str">
        <f>VLOOKUP(F2176,'группы товаров'!$A$1:$C$88,2,0)</f>
        <v>Шипучка микс</v>
      </c>
      <c r="H2176" t="str">
        <f>VLOOKUP(Таблица1[[#This Row],[Код товара]],Группа_Товаров,3,0)</f>
        <v>Леденцовая</v>
      </c>
      <c r="I2176" t="s">
        <v>8</v>
      </c>
      <c r="J2176">
        <v>8</v>
      </c>
      <c r="K2176" s="6">
        <v>1869.6</v>
      </c>
      <c r="L2176" s="6">
        <v>2126.4</v>
      </c>
      <c r="M2176" s="23">
        <f>Таблица1[[#This Row],[Сумма в ценах продажи]]-Таблица1[[#This Row],[Сумма в ценах закупки]]</f>
        <v>256.80000000000018</v>
      </c>
    </row>
    <row r="2177" spans="1:13" hidden="1" x14ac:dyDescent="0.3">
      <c r="A2177" s="16">
        <v>42898</v>
      </c>
      <c r="B2177" t="s">
        <v>10</v>
      </c>
      <c r="C2177" t="s">
        <v>371</v>
      </c>
      <c r="D2177" t="s">
        <v>147</v>
      </c>
      <c r="E2177" t="s">
        <v>372</v>
      </c>
      <c r="F2177" s="7">
        <v>1005244000</v>
      </c>
      <c r="G2177" t="str">
        <f>VLOOKUP(F2177,'группы товаров'!$A$1:$C$88,2,0)</f>
        <v>Кофейные</v>
      </c>
      <c r="H2177" t="str">
        <f>VLOOKUP(Таблица1[[#This Row],[Код товара]],Группа_Товаров,3,0)</f>
        <v>Кремовые</v>
      </c>
      <c r="I2177" t="s">
        <v>8</v>
      </c>
      <c r="J2177">
        <v>0.38400000000000001</v>
      </c>
      <c r="K2177" s="6">
        <v>93.5</v>
      </c>
      <c r="L2177" s="6">
        <v>112.72</v>
      </c>
      <c r="M2177" s="23">
        <f>Таблица1[[#This Row],[Сумма в ценах продажи]]-Таблица1[[#This Row],[Сумма в ценах закупки]]</f>
        <v>19.22</v>
      </c>
    </row>
    <row r="2178" spans="1:13" hidden="1" x14ac:dyDescent="0.3">
      <c r="A2178" s="16">
        <v>42898</v>
      </c>
      <c r="B2178" t="s">
        <v>10</v>
      </c>
      <c r="C2178" t="s">
        <v>340</v>
      </c>
      <c r="D2178" t="s">
        <v>147</v>
      </c>
      <c r="E2178" t="s">
        <v>341</v>
      </c>
      <c r="F2178" s="7">
        <v>1005052700</v>
      </c>
      <c r="G2178" t="str">
        <f>VLOOKUP(F2178,'группы товаров'!$A$1:$C$88,2,0)</f>
        <v>Желе черники</v>
      </c>
      <c r="H2178" t="str">
        <f>VLOOKUP(Таблица1[[#This Row],[Код товара]],Группа_Товаров,3,0)</f>
        <v>Помадка</v>
      </c>
      <c r="I2178" t="s">
        <v>8</v>
      </c>
      <c r="J2178">
        <v>0.39200000000000002</v>
      </c>
      <c r="K2178" s="6">
        <v>112.5596</v>
      </c>
      <c r="L2178" s="6">
        <v>135.69999999999999</v>
      </c>
      <c r="M2178" s="23">
        <f>Таблица1[[#This Row],[Сумма в ценах продажи]]-Таблица1[[#This Row],[Сумма в ценах закупки]]</f>
        <v>23.140399999999985</v>
      </c>
    </row>
    <row r="2179" spans="1:13" hidden="1" x14ac:dyDescent="0.3">
      <c r="A2179" s="16">
        <v>42898</v>
      </c>
      <c r="B2179" t="s">
        <v>19</v>
      </c>
      <c r="C2179" t="s">
        <v>612</v>
      </c>
      <c r="D2179" t="s">
        <v>147</v>
      </c>
      <c r="E2179" t="s">
        <v>613</v>
      </c>
      <c r="F2179" s="5">
        <v>1005040500</v>
      </c>
      <c r="G2179" t="str">
        <f>VLOOKUP(F2179,'группы товаров'!$A$1:$C$88,2,0)</f>
        <v>Пилот</v>
      </c>
      <c r="H2179" t="str">
        <f>VLOOKUP(Таблица1[[#This Row],[Код товара]],Группа_Товаров,3,0)</f>
        <v>Глазированные</v>
      </c>
      <c r="I2179" t="s">
        <v>8</v>
      </c>
      <c r="J2179">
        <v>3</v>
      </c>
      <c r="K2179" s="6">
        <v>214.65</v>
      </c>
      <c r="L2179" s="6">
        <v>240.15</v>
      </c>
      <c r="M2179" s="23">
        <f>Таблица1[[#This Row],[Сумма в ценах продажи]]-Таблица1[[#This Row],[Сумма в ценах закупки]]</f>
        <v>25.5</v>
      </c>
    </row>
    <row r="2180" spans="1:13" hidden="1" x14ac:dyDescent="0.3">
      <c r="A2180" s="16">
        <v>42898</v>
      </c>
      <c r="B2180" t="s">
        <v>7</v>
      </c>
      <c r="C2180" t="s">
        <v>244</v>
      </c>
      <c r="D2180" t="s">
        <v>134</v>
      </c>
      <c r="E2180" t="s">
        <v>245</v>
      </c>
      <c r="F2180" s="7">
        <v>1005212000</v>
      </c>
      <c r="G2180" t="str">
        <f>VLOOKUP(F2180,'группы товаров'!$A$1:$C$88,2,0)</f>
        <v xml:space="preserve">Знаки Зодиака </v>
      </c>
      <c r="H2180" t="str">
        <f>VLOOKUP(Таблица1[[#This Row],[Код товара]],Группа_Товаров,3,0)</f>
        <v>Вафельные</v>
      </c>
      <c r="I2180" t="s">
        <v>8</v>
      </c>
      <c r="J2180">
        <v>5.7</v>
      </c>
      <c r="K2180" s="6">
        <v>255.62450000000001</v>
      </c>
      <c r="L2180" s="6">
        <v>285.28500000000003</v>
      </c>
      <c r="M2180" s="23">
        <f>Таблица1[[#This Row],[Сумма в ценах продажи]]-Таблица1[[#This Row],[Сумма в ценах закупки]]</f>
        <v>29.660500000000013</v>
      </c>
    </row>
    <row r="2181" spans="1:13" hidden="1" x14ac:dyDescent="0.3">
      <c r="A2181" s="16">
        <v>42898</v>
      </c>
      <c r="B2181" t="s">
        <v>7</v>
      </c>
      <c r="C2181" t="s">
        <v>155</v>
      </c>
      <c r="D2181" t="s">
        <v>156</v>
      </c>
      <c r="E2181" t="s">
        <v>157</v>
      </c>
      <c r="F2181" s="7">
        <v>1005050000</v>
      </c>
      <c r="G2181" t="str">
        <f>VLOOKUP(F2181,'группы товаров'!$A$1:$C$88,2,0)</f>
        <v>Золотой орех</v>
      </c>
      <c r="H2181" t="str">
        <f>VLOOKUP(Таблица1[[#This Row],[Код товара]],Группа_Товаров,3,0)</f>
        <v>Помадка</v>
      </c>
      <c r="I2181" t="s">
        <v>8</v>
      </c>
      <c r="J2181">
        <v>3.5</v>
      </c>
      <c r="K2181" s="6">
        <v>326.81360000000001</v>
      </c>
      <c r="L2181" s="6">
        <v>365.22500000000002</v>
      </c>
      <c r="M2181" s="23">
        <f>Таблица1[[#This Row],[Сумма в ценах продажи]]-Таблица1[[#This Row],[Сумма в ценах закупки]]</f>
        <v>38.411400000000015</v>
      </c>
    </row>
    <row r="2182" spans="1:13" hidden="1" x14ac:dyDescent="0.3">
      <c r="A2182" s="16">
        <v>42898</v>
      </c>
      <c r="B2182" t="s">
        <v>22</v>
      </c>
      <c r="C2182" t="s">
        <v>130</v>
      </c>
      <c r="D2182" t="s">
        <v>131</v>
      </c>
      <c r="E2182" t="s">
        <v>132</v>
      </c>
      <c r="F2182" s="7">
        <v>1005712305</v>
      </c>
      <c r="G2182" t="str">
        <f>VLOOKUP(F2182,'группы товаров'!$A$1:$C$88,2,0)</f>
        <v>Золотой шедевр</v>
      </c>
      <c r="H2182" t="str">
        <f>VLOOKUP(Таблица1[[#This Row],[Код товара]],Группа_Товаров,3,0)</f>
        <v>Глазированные</v>
      </c>
      <c r="I2182" t="s">
        <v>8</v>
      </c>
      <c r="J2182">
        <v>4</v>
      </c>
      <c r="K2182" s="6">
        <v>213.52760000000001</v>
      </c>
      <c r="L2182" s="6">
        <v>257.60000000000002</v>
      </c>
      <c r="M2182" s="23">
        <f>Таблица1[[#This Row],[Сумма в ценах продажи]]-Таблица1[[#This Row],[Сумма в ценах закупки]]</f>
        <v>44.072400000000016</v>
      </c>
    </row>
    <row r="2183" spans="1:13" hidden="1" x14ac:dyDescent="0.3">
      <c r="A2183" s="16">
        <v>42898</v>
      </c>
      <c r="B2183" t="s">
        <v>7</v>
      </c>
      <c r="C2183" t="s">
        <v>171</v>
      </c>
      <c r="D2183" t="s">
        <v>131</v>
      </c>
      <c r="E2183" t="s">
        <v>172</v>
      </c>
      <c r="F2183" s="7">
        <v>1005050400</v>
      </c>
      <c r="G2183" t="str">
        <f>VLOOKUP(F2183,'группы товаров'!$A$1:$C$88,2,0)</f>
        <v>Золотой кокос</v>
      </c>
      <c r="H2183" t="str">
        <f>VLOOKUP(Таблица1[[#This Row],[Код товара]],Группа_Товаров,3,0)</f>
        <v>Помадка</v>
      </c>
      <c r="I2183" t="s">
        <v>8</v>
      </c>
      <c r="J2183">
        <v>5</v>
      </c>
      <c r="K2183" s="6">
        <v>395.9</v>
      </c>
      <c r="L2183" s="6">
        <v>442</v>
      </c>
      <c r="M2183" s="23">
        <f>Таблица1[[#This Row],[Сумма в ценах продажи]]-Таблица1[[#This Row],[Сумма в ценах закупки]]</f>
        <v>46.100000000000023</v>
      </c>
    </row>
    <row r="2184" spans="1:13" hidden="1" x14ac:dyDescent="0.3">
      <c r="A2184" s="16">
        <v>42898</v>
      </c>
      <c r="B2184" t="s">
        <v>9</v>
      </c>
      <c r="C2184" t="s">
        <v>130</v>
      </c>
      <c r="D2184" t="s">
        <v>131</v>
      </c>
      <c r="E2184" t="s">
        <v>132</v>
      </c>
      <c r="F2184" s="5">
        <v>1005050100</v>
      </c>
      <c r="G2184" t="str">
        <f>VLOOKUP(F2184,'группы товаров'!$A$1:$C$88,2,0)</f>
        <v>Золотой  крем-брюле</v>
      </c>
      <c r="H2184" t="str">
        <f>VLOOKUP(Таблица1[[#This Row],[Код товара]],Группа_Товаров,3,0)</f>
        <v>Помадка</v>
      </c>
      <c r="I2184" t="s">
        <v>8</v>
      </c>
      <c r="J2184">
        <v>3.5</v>
      </c>
      <c r="K2184" s="6">
        <v>350.52499999999998</v>
      </c>
      <c r="L2184" s="6">
        <v>398.72</v>
      </c>
      <c r="M2184" s="23">
        <f>Таблица1[[#This Row],[Сумма в ценах продажи]]-Таблица1[[#This Row],[Сумма в ценах закупки]]</f>
        <v>48.19500000000005</v>
      </c>
    </row>
    <row r="2185" spans="1:13" hidden="1" x14ac:dyDescent="0.3">
      <c r="A2185" s="16">
        <v>42898</v>
      </c>
      <c r="B2185" t="s">
        <v>7</v>
      </c>
      <c r="C2185" t="s">
        <v>151</v>
      </c>
      <c r="D2185" t="s">
        <v>134</v>
      </c>
      <c r="E2185" t="s">
        <v>152</v>
      </c>
      <c r="F2185" s="7">
        <v>15000</v>
      </c>
      <c r="G2185" t="str">
        <f>VLOOKUP(F2185,'группы товаров'!$A$1:$C$88,2,0)</f>
        <v>Цитрусовый коктейль</v>
      </c>
      <c r="H2185" t="str">
        <f>VLOOKUP(Таблица1[[#This Row],[Код товара]],Группа_Товаров,3,0)</f>
        <v>Отливная</v>
      </c>
      <c r="I2185" t="s">
        <v>8</v>
      </c>
      <c r="J2185">
        <v>3.5</v>
      </c>
      <c r="K2185" s="6">
        <v>321.11560000000003</v>
      </c>
      <c r="L2185" s="6">
        <v>372.12</v>
      </c>
      <c r="M2185" s="23">
        <f>Таблица1[[#This Row],[Сумма в ценах продажи]]-Таблица1[[#This Row],[Сумма в ценах закупки]]</f>
        <v>51.004399999999976</v>
      </c>
    </row>
    <row r="2186" spans="1:13" hidden="1" x14ac:dyDescent="0.3">
      <c r="A2186" s="16">
        <v>42898</v>
      </c>
      <c r="B2186" t="s">
        <v>9</v>
      </c>
      <c r="C2186" t="s">
        <v>149</v>
      </c>
      <c r="D2186" t="s">
        <v>134</v>
      </c>
      <c r="E2186" t="s">
        <v>150</v>
      </c>
      <c r="F2186" s="5">
        <v>190000</v>
      </c>
      <c r="G2186" t="str">
        <f>VLOOKUP(F2186,'группы товаров'!$A$1:$C$88,2,0)</f>
        <v>Капри молоко</v>
      </c>
      <c r="H2186" t="str">
        <f>VLOOKUP(Таблица1[[#This Row],[Код товара]],Группа_Товаров,3,0)</f>
        <v>Отливная</v>
      </c>
      <c r="I2186" t="s">
        <v>8</v>
      </c>
      <c r="J2186">
        <v>5</v>
      </c>
      <c r="K2186" s="6">
        <v>389.8365</v>
      </c>
      <c r="L2186" s="6">
        <v>444.8</v>
      </c>
      <c r="M2186" s="23">
        <f>Таблица1[[#This Row],[Сумма в ценах продажи]]-Таблица1[[#This Row],[Сумма в ценах закупки]]</f>
        <v>54.96350000000001</v>
      </c>
    </row>
    <row r="2187" spans="1:13" hidden="1" x14ac:dyDescent="0.3">
      <c r="A2187" s="16">
        <v>42898</v>
      </c>
      <c r="B2187" t="s">
        <v>9</v>
      </c>
      <c r="C2187" t="s">
        <v>254</v>
      </c>
      <c r="D2187" t="s">
        <v>131</v>
      </c>
      <c r="E2187" t="s">
        <v>255</v>
      </c>
      <c r="F2187" s="7">
        <v>5162402</v>
      </c>
      <c r="G2187" t="str">
        <f>VLOOKUP(F2187,'группы товаров'!$A$1:$C$88,2,0)</f>
        <v>Лимонно-апельсиновый</v>
      </c>
      <c r="H2187" t="str">
        <f>VLOOKUP(Таблица1[[#This Row],[Код товара]],Группа_Товаров,3,0)</f>
        <v>Отливная</v>
      </c>
      <c r="I2187" t="s">
        <v>8</v>
      </c>
      <c r="J2187">
        <v>7.5</v>
      </c>
      <c r="K2187" s="6">
        <v>453</v>
      </c>
      <c r="L2187" s="6">
        <v>515.25</v>
      </c>
      <c r="M2187" s="23">
        <f>Таблица1[[#This Row],[Сумма в ценах продажи]]-Таблица1[[#This Row],[Сумма в ценах закупки]]</f>
        <v>62.25</v>
      </c>
    </row>
    <row r="2188" spans="1:13" hidden="1" x14ac:dyDescent="0.3">
      <c r="A2188" s="16">
        <v>42898</v>
      </c>
      <c r="B2188" t="s">
        <v>9</v>
      </c>
      <c r="C2188" t="s">
        <v>282</v>
      </c>
      <c r="D2188" t="s">
        <v>134</v>
      </c>
      <c r="E2188" t="s">
        <v>283</v>
      </c>
      <c r="F2188" s="7">
        <v>1005274600</v>
      </c>
      <c r="G2188" t="str">
        <f>VLOOKUP(F2188,'группы товаров'!$A$1:$C$88,2,0)</f>
        <v>Какао со сливками</v>
      </c>
      <c r="H2188" t="str">
        <f>VLOOKUP(Таблица1[[#This Row],[Код товара]],Группа_Товаров,3,0)</f>
        <v>Кремовые</v>
      </c>
      <c r="I2188" t="s">
        <v>8</v>
      </c>
      <c r="J2188">
        <v>4.5999999999999996</v>
      </c>
      <c r="K2188" s="6">
        <v>470.86520000000002</v>
      </c>
      <c r="L2188" s="6">
        <v>536.59</v>
      </c>
      <c r="M2188" s="23">
        <f>Таблица1[[#This Row],[Сумма в ценах продажи]]-Таблица1[[#This Row],[Сумма в ценах закупки]]</f>
        <v>65.724800000000016</v>
      </c>
    </row>
    <row r="2189" spans="1:13" hidden="1" x14ac:dyDescent="0.3">
      <c r="A2189" s="16">
        <v>42898</v>
      </c>
      <c r="B2189" t="s">
        <v>7</v>
      </c>
      <c r="C2189" t="s">
        <v>140</v>
      </c>
      <c r="D2189" t="s">
        <v>134</v>
      </c>
      <c r="E2189" t="s">
        <v>141</v>
      </c>
      <c r="F2189" s="5">
        <v>1005050000</v>
      </c>
      <c r="G2189" t="str">
        <f>VLOOKUP(F2189,'группы товаров'!$A$1:$C$88,2,0)</f>
        <v>Золотой орех</v>
      </c>
      <c r="H2189" t="str">
        <f>VLOOKUP(Таблица1[[#This Row],[Код товара]],Группа_Товаров,3,0)</f>
        <v>Помадка</v>
      </c>
      <c r="I2189" t="s">
        <v>8</v>
      </c>
      <c r="J2189">
        <v>7</v>
      </c>
      <c r="K2189" s="6">
        <v>710.12200000000007</v>
      </c>
      <c r="L2189" s="6">
        <v>782.6</v>
      </c>
      <c r="M2189" s="23">
        <f>Таблица1[[#This Row],[Сумма в ценах продажи]]-Таблица1[[#This Row],[Сумма в ценах закупки]]</f>
        <v>72.477999999999952</v>
      </c>
    </row>
    <row r="2190" spans="1:13" hidden="1" x14ac:dyDescent="0.3">
      <c r="A2190" s="16">
        <v>42898</v>
      </c>
      <c r="B2190" t="s">
        <v>9</v>
      </c>
      <c r="C2190" t="s">
        <v>167</v>
      </c>
      <c r="D2190" t="s">
        <v>134</v>
      </c>
      <c r="E2190" t="s">
        <v>168</v>
      </c>
      <c r="F2190" s="5">
        <v>1005712005</v>
      </c>
      <c r="G2190" t="str">
        <f>VLOOKUP(F2190,'группы товаров'!$A$1:$C$88,2,0)</f>
        <v>Золотой теленок</v>
      </c>
      <c r="H2190" t="str">
        <f>VLOOKUP(Таблица1[[#This Row],[Код товара]],Группа_Товаров,3,0)</f>
        <v>Глазированные</v>
      </c>
      <c r="I2190" t="s">
        <v>8</v>
      </c>
      <c r="J2190">
        <v>4.8</v>
      </c>
      <c r="K2190" s="6">
        <v>506.25840000000005</v>
      </c>
      <c r="L2190" s="6">
        <v>580.79999999999995</v>
      </c>
      <c r="M2190" s="23">
        <f>Таблица1[[#This Row],[Сумма в ценах продажи]]-Таблица1[[#This Row],[Сумма в ценах закупки]]</f>
        <v>74.541599999999903</v>
      </c>
    </row>
    <row r="2191" spans="1:13" hidden="1" x14ac:dyDescent="0.3">
      <c r="A2191" s="16">
        <v>42898</v>
      </c>
      <c r="B2191" t="s">
        <v>22</v>
      </c>
      <c r="C2191" t="s">
        <v>201</v>
      </c>
      <c r="D2191" t="s">
        <v>134</v>
      </c>
      <c r="E2191" t="s">
        <v>202</v>
      </c>
      <c r="F2191" s="5">
        <v>1005220000</v>
      </c>
      <c r="G2191" t="str">
        <f>VLOOKUP(F2191,'группы товаров'!$A$1:$C$88,2,0)</f>
        <v>Веселый журавлик</v>
      </c>
      <c r="H2191" t="str">
        <f>VLOOKUP(Таблица1[[#This Row],[Код товара]],Группа_Товаров,3,0)</f>
        <v>Вафельные</v>
      </c>
      <c r="I2191" t="s">
        <v>8</v>
      </c>
      <c r="J2191">
        <v>3.5</v>
      </c>
      <c r="K2191" s="6">
        <v>313.12470000000002</v>
      </c>
      <c r="L2191" s="6">
        <v>390.53</v>
      </c>
      <c r="M2191" s="23">
        <f>Таблица1[[#This Row],[Сумма в ценах продажи]]-Таблица1[[#This Row],[Сумма в ценах закупки]]</f>
        <v>77.405299999999954</v>
      </c>
    </row>
    <row r="2192" spans="1:13" hidden="1" x14ac:dyDescent="0.3">
      <c r="A2192" s="16">
        <v>42898</v>
      </c>
      <c r="B2192" t="s">
        <v>7</v>
      </c>
      <c r="C2192" t="s">
        <v>167</v>
      </c>
      <c r="D2192" t="s">
        <v>134</v>
      </c>
      <c r="E2192" t="s">
        <v>168</v>
      </c>
      <c r="F2192" s="7">
        <v>15000</v>
      </c>
      <c r="G2192" t="str">
        <f>VLOOKUP(F2192,'группы товаров'!$A$1:$C$88,2,0)</f>
        <v>Цитрусовый коктейль</v>
      </c>
      <c r="H2192" t="str">
        <f>VLOOKUP(Таблица1[[#This Row],[Код товара]],Группа_Товаров,3,0)</f>
        <v>Отливная</v>
      </c>
      <c r="I2192" t="s">
        <v>8</v>
      </c>
      <c r="J2192">
        <v>1.96</v>
      </c>
      <c r="K2192" s="6">
        <v>561.85400000000004</v>
      </c>
      <c r="L2192" s="6">
        <v>640.1</v>
      </c>
      <c r="M2192" s="23">
        <f>Таблица1[[#This Row],[Сумма в ценах продажи]]-Таблица1[[#This Row],[Сумма в ценах закупки]]</f>
        <v>78.245999999999981</v>
      </c>
    </row>
    <row r="2193" spans="1:13" hidden="1" x14ac:dyDescent="0.3">
      <c r="A2193" s="16">
        <v>42898</v>
      </c>
      <c r="B2193" t="s">
        <v>20</v>
      </c>
      <c r="C2193" t="s">
        <v>133</v>
      </c>
      <c r="D2193" t="s">
        <v>134</v>
      </c>
      <c r="E2193" t="s">
        <v>135</v>
      </c>
      <c r="F2193" s="7">
        <v>170000</v>
      </c>
      <c r="G2193" t="str">
        <f>VLOOKUP(F2193,'группы товаров'!$A$1:$C$88,2,0)</f>
        <v>Лайм</v>
      </c>
      <c r="H2193" t="str">
        <f>VLOOKUP(Таблица1[[#This Row],[Код товара]],Группа_Товаров,3,0)</f>
        <v>Желейные</v>
      </c>
      <c r="I2193" t="s">
        <v>8</v>
      </c>
      <c r="J2193">
        <v>5</v>
      </c>
      <c r="K2193" s="6">
        <v>395.9</v>
      </c>
      <c r="L2193" s="6">
        <v>477.25</v>
      </c>
      <c r="M2193" s="23">
        <f>Таблица1[[#This Row],[Сумма в ценах продажи]]-Таблица1[[#This Row],[Сумма в ценах закупки]]</f>
        <v>81.350000000000023</v>
      </c>
    </row>
    <row r="2194" spans="1:13" hidden="1" x14ac:dyDescent="0.3">
      <c r="A2194" s="16">
        <v>42898</v>
      </c>
      <c r="B2194" t="s">
        <v>7</v>
      </c>
      <c r="C2194" t="s">
        <v>547</v>
      </c>
      <c r="D2194" t="s">
        <v>147</v>
      </c>
      <c r="E2194" t="s">
        <v>548</v>
      </c>
      <c r="F2194" s="7">
        <v>1005050000</v>
      </c>
      <c r="G2194" t="str">
        <f>VLOOKUP(F2194,'группы товаров'!$A$1:$C$88,2,0)</f>
        <v>Золотой орех</v>
      </c>
      <c r="H2194" t="str">
        <f>VLOOKUP(Таблица1[[#This Row],[Код товара]],Группа_Товаров,3,0)</f>
        <v>Помадка</v>
      </c>
      <c r="I2194" t="s">
        <v>8</v>
      </c>
      <c r="J2194">
        <v>4.95</v>
      </c>
      <c r="K2194" s="6">
        <v>690.7681</v>
      </c>
      <c r="L2194" s="6">
        <v>773.85</v>
      </c>
      <c r="M2194" s="23">
        <f>Таблица1[[#This Row],[Сумма в ценах продажи]]-Таблица1[[#This Row],[Сумма в ценах закупки]]</f>
        <v>83.081900000000019</v>
      </c>
    </row>
    <row r="2195" spans="1:13" hidden="1" x14ac:dyDescent="0.3">
      <c r="A2195" s="16">
        <v>42898</v>
      </c>
      <c r="B2195" t="s">
        <v>9</v>
      </c>
      <c r="C2195" t="s">
        <v>160</v>
      </c>
      <c r="D2195" t="s">
        <v>134</v>
      </c>
      <c r="E2195" t="s">
        <v>161</v>
      </c>
      <c r="F2195" s="7">
        <v>1005712365</v>
      </c>
      <c r="G2195" t="str">
        <f>VLOOKUP(F2195,'группы товаров'!$A$1:$C$88,2,0)</f>
        <v>Желе в помаде</v>
      </c>
      <c r="H2195" t="str">
        <f>VLOOKUP(Таблица1[[#This Row],[Код товара]],Группа_Товаров,3,0)</f>
        <v>Глазированные</v>
      </c>
      <c r="I2195" t="s">
        <v>8</v>
      </c>
      <c r="J2195">
        <v>5</v>
      </c>
      <c r="K2195" s="6">
        <v>610.5</v>
      </c>
      <c r="L2195" s="6">
        <v>694.4</v>
      </c>
      <c r="M2195" s="23">
        <f>Таблица1[[#This Row],[Сумма в ценах продажи]]-Таблица1[[#This Row],[Сумма в ценах закупки]]</f>
        <v>83.899999999999977</v>
      </c>
    </row>
    <row r="2196" spans="1:13" hidden="1" x14ac:dyDescent="0.3">
      <c r="A2196" s="16">
        <v>42898</v>
      </c>
      <c r="B2196" t="s">
        <v>9</v>
      </c>
      <c r="C2196" t="s">
        <v>169</v>
      </c>
      <c r="D2196" t="s">
        <v>156</v>
      </c>
      <c r="E2196" t="s">
        <v>170</v>
      </c>
      <c r="F2196" s="7">
        <v>1005050000</v>
      </c>
      <c r="G2196" t="str">
        <f>VLOOKUP(F2196,'группы товаров'!$A$1:$C$88,2,0)</f>
        <v>Золотой орех</v>
      </c>
      <c r="H2196" t="str">
        <f>VLOOKUP(Таблица1[[#This Row],[Код товара]],Группа_Товаров,3,0)</f>
        <v>Помадка</v>
      </c>
      <c r="I2196" t="s">
        <v>8</v>
      </c>
      <c r="J2196">
        <v>5.2</v>
      </c>
      <c r="K2196" s="6">
        <v>734.97</v>
      </c>
      <c r="L2196" s="6">
        <v>836</v>
      </c>
      <c r="M2196" s="23">
        <f>Таблица1[[#This Row],[Сумма в ценах продажи]]-Таблица1[[#This Row],[Сумма в ценах закупки]]</f>
        <v>101.02999999999997</v>
      </c>
    </row>
    <row r="2197" spans="1:13" hidden="1" x14ac:dyDescent="0.3">
      <c r="A2197" s="16">
        <v>42898</v>
      </c>
      <c r="B2197" t="s">
        <v>7</v>
      </c>
      <c r="C2197" t="s">
        <v>181</v>
      </c>
      <c r="D2197" t="s">
        <v>134</v>
      </c>
      <c r="E2197" t="s">
        <v>182</v>
      </c>
      <c r="F2197" s="7">
        <v>1005212101</v>
      </c>
      <c r="G2197" t="str">
        <f>VLOOKUP(F2197,'группы товаров'!$A$1:$C$88,2,0)</f>
        <v>Зеленый петушок</v>
      </c>
      <c r="H2197" t="str">
        <f>VLOOKUP(Таблица1[[#This Row],[Код товара]],Группа_Товаров,3,0)</f>
        <v>Вафельные</v>
      </c>
      <c r="I2197" t="s">
        <v>8</v>
      </c>
      <c r="J2197">
        <v>5</v>
      </c>
      <c r="K2197" s="6">
        <v>329.37400000000002</v>
      </c>
      <c r="L2197" s="6">
        <v>436.5</v>
      </c>
      <c r="M2197" s="23">
        <f>Таблица1[[#This Row],[Сумма в ценах продажи]]-Таблица1[[#This Row],[Сумма в ценах закупки]]</f>
        <v>107.12599999999998</v>
      </c>
    </row>
    <row r="2198" spans="1:13" hidden="1" x14ac:dyDescent="0.3">
      <c r="A2198" s="16">
        <v>42898</v>
      </c>
      <c r="B2198" t="s">
        <v>7</v>
      </c>
      <c r="C2198" t="s">
        <v>207</v>
      </c>
      <c r="D2198" t="s">
        <v>208</v>
      </c>
      <c r="E2198" t="s">
        <v>209</v>
      </c>
      <c r="F2198" s="7">
        <v>1005053500</v>
      </c>
      <c r="G2198" t="str">
        <f>VLOOKUP(F2198,'группы товаров'!$A$1:$C$88,2,0)</f>
        <v>Тоффи в помаде</v>
      </c>
      <c r="H2198" t="str">
        <f>VLOOKUP(Таблица1[[#This Row],[Код товара]],Группа_Товаров,3,0)</f>
        <v>Помадка</v>
      </c>
      <c r="I2198" t="s">
        <v>8</v>
      </c>
      <c r="J2198">
        <v>7.5</v>
      </c>
      <c r="K2198" s="6">
        <v>407.83</v>
      </c>
      <c r="L2198" s="6">
        <v>515.25</v>
      </c>
      <c r="M2198" s="23">
        <f>Таблица1[[#This Row],[Сумма в ценах продажи]]-Таблица1[[#This Row],[Сумма в ценах закупки]]</f>
        <v>107.42000000000002</v>
      </c>
    </row>
    <row r="2199" spans="1:13" hidden="1" x14ac:dyDescent="0.3">
      <c r="A2199" s="16">
        <v>42898</v>
      </c>
      <c r="B2199" t="s">
        <v>9</v>
      </c>
      <c r="C2199" t="s">
        <v>136</v>
      </c>
      <c r="D2199" t="s">
        <v>131</v>
      </c>
      <c r="E2199" t="s">
        <v>137</v>
      </c>
      <c r="F2199" s="5">
        <v>280500</v>
      </c>
      <c r="G2199" t="str">
        <f>VLOOKUP(F2199,'группы товаров'!$A$1:$C$88,2,0)</f>
        <v>Шипучка микс</v>
      </c>
      <c r="H2199" t="str">
        <f>VLOOKUP(Таблица1[[#This Row],[Код товара]],Группа_Товаров,3,0)</f>
        <v>Леденцовая</v>
      </c>
      <c r="I2199" t="s">
        <v>8</v>
      </c>
      <c r="J2199">
        <v>10</v>
      </c>
      <c r="K2199" s="6">
        <v>782.077</v>
      </c>
      <c r="L2199" s="6">
        <v>889.6</v>
      </c>
      <c r="M2199" s="23">
        <f>Таблица1[[#This Row],[Сумма в ценах продажи]]-Таблица1[[#This Row],[Сумма в ценах закупки]]</f>
        <v>107.52300000000002</v>
      </c>
    </row>
    <row r="2200" spans="1:13" hidden="1" x14ac:dyDescent="0.3">
      <c r="A2200" s="16">
        <v>42898</v>
      </c>
      <c r="B2200" t="s">
        <v>9</v>
      </c>
      <c r="C2200" t="s">
        <v>167</v>
      </c>
      <c r="D2200" t="s">
        <v>134</v>
      </c>
      <c r="E2200" t="s">
        <v>168</v>
      </c>
      <c r="F2200" s="7">
        <v>190000</v>
      </c>
      <c r="G2200" t="str">
        <f>VLOOKUP(F2200,'группы товаров'!$A$1:$C$88,2,0)</f>
        <v>Капри молоко</v>
      </c>
      <c r="H2200" t="str">
        <f>VLOOKUP(Таблица1[[#This Row],[Код товара]],Группа_Товаров,3,0)</f>
        <v>Отливная</v>
      </c>
      <c r="I2200" t="s">
        <v>8</v>
      </c>
      <c r="J2200">
        <v>10</v>
      </c>
      <c r="K2200" s="6">
        <v>791.8</v>
      </c>
      <c r="L2200" s="6">
        <v>900.5</v>
      </c>
      <c r="M2200" s="23">
        <f>Таблица1[[#This Row],[Сумма в ценах продажи]]-Таблица1[[#This Row],[Сумма в ценах закупки]]</f>
        <v>108.70000000000005</v>
      </c>
    </row>
    <row r="2201" spans="1:13" hidden="1" x14ac:dyDescent="0.3">
      <c r="A2201" s="16">
        <v>42898</v>
      </c>
      <c r="B2201" t="s">
        <v>7</v>
      </c>
      <c r="C2201" t="s">
        <v>199</v>
      </c>
      <c r="D2201" t="s">
        <v>134</v>
      </c>
      <c r="E2201" t="s">
        <v>200</v>
      </c>
      <c r="F2201" s="7">
        <v>170101</v>
      </c>
      <c r="G2201" t="str">
        <f>VLOOKUP(F2201,'группы товаров'!$A$1:$C$88,2,0)</f>
        <v>Морошковая</v>
      </c>
      <c r="H2201" t="str">
        <f>VLOOKUP(Таблица1[[#This Row],[Код товара]],Группа_Товаров,3,0)</f>
        <v>Желейные</v>
      </c>
      <c r="I2201" t="s">
        <v>8</v>
      </c>
      <c r="J2201">
        <v>1.8720000000000001</v>
      </c>
      <c r="K2201" s="6">
        <v>781.17600000000004</v>
      </c>
      <c r="L2201" s="6">
        <v>898.44</v>
      </c>
      <c r="M2201" s="23">
        <f>Таблица1[[#This Row],[Сумма в ценах продажи]]-Таблица1[[#This Row],[Сумма в ценах закупки]]</f>
        <v>117.26400000000001</v>
      </c>
    </row>
    <row r="2202" spans="1:13" hidden="1" x14ac:dyDescent="0.3">
      <c r="A2202" s="16">
        <v>42898</v>
      </c>
      <c r="B2202" t="s">
        <v>9</v>
      </c>
      <c r="C2202" t="s">
        <v>260</v>
      </c>
      <c r="D2202" t="s">
        <v>134</v>
      </c>
      <c r="E2202" t="s">
        <v>261</v>
      </c>
      <c r="F2202" s="7">
        <v>20200</v>
      </c>
      <c r="G2202" t="str">
        <f>VLOOKUP(F2202,'группы товаров'!$A$1:$C$88,2,0)</f>
        <v xml:space="preserve">Карамель мята </v>
      </c>
      <c r="H2202" t="str">
        <f>VLOOKUP(Таблица1[[#This Row],[Код товара]],Группа_Товаров,3,0)</f>
        <v>Леденцовая</v>
      </c>
      <c r="I2202" t="s">
        <v>8</v>
      </c>
      <c r="J2202">
        <v>3.22</v>
      </c>
      <c r="K2202" s="6">
        <v>894.74</v>
      </c>
      <c r="L2202" s="6">
        <v>1017.66</v>
      </c>
      <c r="M2202" s="23">
        <f>Таблица1[[#This Row],[Сумма в ценах продажи]]-Таблица1[[#This Row],[Сумма в ценах закупки]]</f>
        <v>122.91999999999996</v>
      </c>
    </row>
    <row r="2203" spans="1:13" hidden="1" x14ac:dyDescent="0.3">
      <c r="A2203" s="16">
        <v>42898</v>
      </c>
      <c r="B2203" t="s">
        <v>9</v>
      </c>
      <c r="C2203" t="s">
        <v>191</v>
      </c>
      <c r="D2203" t="s">
        <v>156</v>
      </c>
      <c r="E2203" t="s">
        <v>192</v>
      </c>
      <c r="F2203" s="7">
        <v>1005050100</v>
      </c>
      <c r="G2203" t="str">
        <f>VLOOKUP(F2203,'группы товаров'!$A$1:$C$88,2,0)</f>
        <v>Золотой  крем-брюле</v>
      </c>
      <c r="H2203" t="str">
        <f>VLOOKUP(Таблица1[[#This Row],[Код товара]],Группа_Товаров,3,0)</f>
        <v>Помадка</v>
      </c>
      <c r="I2203" t="s">
        <v>8</v>
      </c>
      <c r="J2203">
        <v>5</v>
      </c>
      <c r="K2203" s="6">
        <v>582.71749999999997</v>
      </c>
      <c r="L2203" s="6">
        <v>716.1</v>
      </c>
      <c r="M2203" s="23">
        <f>Таблица1[[#This Row],[Сумма в ценах продажи]]-Таблица1[[#This Row],[Сумма в ценах закупки]]</f>
        <v>133.38250000000005</v>
      </c>
    </row>
    <row r="2204" spans="1:13" hidden="1" x14ac:dyDescent="0.3">
      <c r="A2204" s="16">
        <v>42898</v>
      </c>
      <c r="B2204" t="s">
        <v>7</v>
      </c>
      <c r="C2204" t="s">
        <v>614</v>
      </c>
      <c r="D2204" t="s">
        <v>147</v>
      </c>
      <c r="E2204" t="s">
        <v>615</v>
      </c>
      <c r="F2204" s="5">
        <v>1005053500</v>
      </c>
      <c r="G2204" t="str">
        <f>VLOOKUP(F2204,'группы товаров'!$A$1:$C$88,2,0)</f>
        <v>Тоффи в помаде</v>
      </c>
      <c r="H2204" t="str">
        <f>VLOOKUP(Таблица1[[#This Row],[Код товара]],Группа_Товаров,3,0)</f>
        <v>Помадка</v>
      </c>
      <c r="I2204" t="s">
        <v>8</v>
      </c>
      <c r="J2204">
        <v>10.5</v>
      </c>
      <c r="K2204" s="6">
        <v>1056.1383000000001</v>
      </c>
      <c r="L2204" s="6">
        <v>1196.1600000000001</v>
      </c>
      <c r="M2204" s="23">
        <f>Таблица1[[#This Row],[Сумма в ценах продажи]]-Таблица1[[#This Row],[Сумма в ценах закупки]]</f>
        <v>140.02170000000001</v>
      </c>
    </row>
    <row r="2205" spans="1:13" hidden="1" x14ac:dyDescent="0.3">
      <c r="A2205" s="16">
        <v>42898</v>
      </c>
      <c r="B2205" t="s">
        <v>7</v>
      </c>
      <c r="C2205" t="s">
        <v>599</v>
      </c>
      <c r="D2205" t="s">
        <v>147</v>
      </c>
      <c r="E2205" t="s">
        <v>600</v>
      </c>
      <c r="F2205" s="7">
        <v>252005</v>
      </c>
      <c r="G2205" t="str">
        <f>VLOOKUP(F2205,'группы товаров'!$A$1:$C$88,2,0)</f>
        <v>Кленовая</v>
      </c>
      <c r="H2205" t="str">
        <f>VLOOKUP(Таблица1[[#This Row],[Код товара]],Группа_Товаров,3,0)</f>
        <v>Леденцовая</v>
      </c>
      <c r="I2205" t="s">
        <v>8</v>
      </c>
      <c r="J2205">
        <v>3.5</v>
      </c>
      <c r="K2205" s="6">
        <v>626.74570000000006</v>
      </c>
      <c r="L2205" s="6">
        <v>778.43499999999995</v>
      </c>
      <c r="M2205" s="23">
        <f>Таблица1[[#This Row],[Сумма в ценах продажи]]-Таблица1[[#This Row],[Сумма в ценах закупки]]</f>
        <v>151.68929999999989</v>
      </c>
    </row>
    <row r="2206" spans="1:13" hidden="1" x14ac:dyDescent="0.3">
      <c r="A2206" s="16">
        <v>42898</v>
      </c>
      <c r="B2206" t="s">
        <v>7</v>
      </c>
      <c r="C2206" t="s">
        <v>171</v>
      </c>
      <c r="D2206" t="s">
        <v>131</v>
      </c>
      <c r="E2206" t="s">
        <v>172</v>
      </c>
      <c r="F2206" s="7">
        <v>1005050000</v>
      </c>
      <c r="G2206" t="str">
        <f>VLOOKUP(F2206,'группы товаров'!$A$1:$C$88,2,0)</f>
        <v>Золотой орех</v>
      </c>
      <c r="H2206" t="str">
        <f>VLOOKUP(Таблица1[[#This Row],[Код товара]],Группа_Товаров,3,0)</f>
        <v>Помадка</v>
      </c>
      <c r="I2206" t="s">
        <v>8</v>
      </c>
      <c r="J2206">
        <v>4</v>
      </c>
      <c r="K2206" s="6">
        <v>1316</v>
      </c>
      <c r="L2206" s="6">
        <v>1470</v>
      </c>
      <c r="M2206" s="23">
        <f>Таблица1[[#This Row],[Сумма в ценах продажи]]-Таблица1[[#This Row],[Сумма в ценах закупки]]</f>
        <v>154</v>
      </c>
    </row>
    <row r="2207" spans="1:13" hidden="1" x14ac:dyDescent="0.3">
      <c r="A2207" s="16">
        <v>42898</v>
      </c>
      <c r="B2207" t="s">
        <v>7</v>
      </c>
      <c r="C2207" t="s">
        <v>280</v>
      </c>
      <c r="D2207" t="s">
        <v>134</v>
      </c>
      <c r="E2207" t="s">
        <v>281</v>
      </c>
      <c r="F2207" s="7">
        <v>30000</v>
      </c>
      <c r="G2207" t="str">
        <f>VLOOKUP(F2207,'группы товаров'!$A$1:$C$88,2,0)</f>
        <v>Цитрусовая карамель</v>
      </c>
      <c r="H2207" t="str">
        <f>VLOOKUP(Таблица1[[#This Row],[Код товара]],Группа_Товаров,3,0)</f>
        <v>Леденцовая</v>
      </c>
      <c r="I2207" t="s">
        <v>8</v>
      </c>
      <c r="J2207">
        <v>24</v>
      </c>
      <c r="K2207" s="6">
        <v>1282.0976000000001</v>
      </c>
      <c r="L2207" s="6">
        <v>1452.72</v>
      </c>
      <c r="M2207" s="23">
        <f>Таблица1[[#This Row],[Сумма в ценах продажи]]-Таблица1[[#This Row],[Сумма в ценах закупки]]</f>
        <v>170.62239999999997</v>
      </c>
    </row>
    <row r="2208" spans="1:13" hidden="1" x14ac:dyDescent="0.3">
      <c r="A2208" s="16">
        <v>42898</v>
      </c>
      <c r="B2208" t="s">
        <v>7</v>
      </c>
      <c r="C2208" t="s">
        <v>616</v>
      </c>
      <c r="D2208" t="s">
        <v>147</v>
      </c>
      <c r="E2208" t="s">
        <v>617</v>
      </c>
      <c r="F2208" s="7">
        <v>252005</v>
      </c>
      <c r="G2208" t="str">
        <f>VLOOKUP(F2208,'группы товаров'!$A$1:$C$88,2,0)</f>
        <v>Кленовая</v>
      </c>
      <c r="H2208" t="str">
        <f>VLOOKUP(Таблица1[[#This Row],[Код товара]],Группа_Товаров,3,0)</f>
        <v>Леденцовая</v>
      </c>
      <c r="I2208" t="s">
        <v>8</v>
      </c>
      <c r="J2208">
        <v>7.5</v>
      </c>
      <c r="K2208" s="6">
        <v>1027.0003000000002</v>
      </c>
      <c r="L2208" s="6">
        <v>1204.2750000000001</v>
      </c>
      <c r="M2208" s="23">
        <f>Таблица1[[#This Row],[Сумма в ценах продажи]]-Таблица1[[#This Row],[Сумма в ценах закупки]]</f>
        <v>177.27469999999994</v>
      </c>
    </row>
    <row r="2209" spans="1:13" hidden="1" x14ac:dyDescent="0.3">
      <c r="A2209" s="16">
        <v>42898</v>
      </c>
      <c r="B2209" t="s">
        <v>10</v>
      </c>
      <c r="C2209" t="s">
        <v>365</v>
      </c>
      <c r="D2209" t="s">
        <v>208</v>
      </c>
      <c r="E2209" t="s">
        <v>366</v>
      </c>
      <c r="F2209" s="5">
        <v>573100</v>
      </c>
      <c r="G2209" t="str">
        <f>VLOOKUP(F2209,'группы товаров'!$A$1:$C$88,2,0)</f>
        <v xml:space="preserve">Пчелка </v>
      </c>
      <c r="H2209" t="str">
        <f>VLOOKUP(Таблица1[[#This Row],[Код товара]],Группа_Товаров,3,0)</f>
        <v>Желейные</v>
      </c>
      <c r="I2209" t="s">
        <v>8</v>
      </c>
      <c r="J2209">
        <v>10</v>
      </c>
      <c r="K2209" s="6">
        <v>934.8</v>
      </c>
      <c r="L2209" s="6">
        <v>1127</v>
      </c>
      <c r="M2209" s="23">
        <f>Таблица1[[#This Row],[Сумма в ценах продажи]]-Таблица1[[#This Row],[Сумма в ценах закупки]]</f>
        <v>192.20000000000005</v>
      </c>
    </row>
    <row r="2210" spans="1:13" hidden="1" x14ac:dyDescent="0.3">
      <c r="A2210" s="16">
        <v>42898</v>
      </c>
      <c r="B2210" t="s">
        <v>9</v>
      </c>
      <c r="C2210" t="s">
        <v>181</v>
      </c>
      <c r="D2210" t="s">
        <v>134</v>
      </c>
      <c r="E2210" t="s">
        <v>182</v>
      </c>
      <c r="F2210" s="7">
        <v>1005050000</v>
      </c>
      <c r="G2210" t="str">
        <f>VLOOKUP(F2210,'группы товаров'!$A$1:$C$88,2,0)</f>
        <v>Золотой орех</v>
      </c>
      <c r="H2210" t="str">
        <f>VLOOKUP(Таблица1[[#This Row],[Код товара]],Группа_Товаров,3,0)</f>
        <v>Помадка</v>
      </c>
      <c r="I2210" t="s">
        <v>8</v>
      </c>
      <c r="J2210">
        <v>6</v>
      </c>
      <c r="K2210" s="6">
        <v>1176.4212</v>
      </c>
      <c r="L2210" s="6">
        <v>1464.6</v>
      </c>
      <c r="M2210" s="23">
        <f>Таблица1[[#This Row],[Сумма в ценах продажи]]-Таблица1[[#This Row],[Сумма в ценах закупки]]</f>
        <v>288.17879999999991</v>
      </c>
    </row>
    <row r="2211" spans="1:13" hidden="1" x14ac:dyDescent="0.3">
      <c r="A2211" s="16">
        <v>42898</v>
      </c>
      <c r="B2211" t="s">
        <v>9</v>
      </c>
      <c r="C2211" t="s">
        <v>338</v>
      </c>
      <c r="D2211" t="s">
        <v>147</v>
      </c>
      <c r="E2211" t="s">
        <v>339</v>
      </c>
      <c r="F2211" s="5">
        <v>580000</v>
      </c>
      <c r="G2211" t="str">
        <f>VLOOKUP(F2211,'группы товаров'!$A$1:$C$88,2,0)</f>
        <v>Вишня</v>
      </c>
      <c r="H2211" t="str">
        <f>VLOOKUP(Таблица1[[#This Row],[Код товара]],Группа_Товаров,3,0)</f>
        <v>Желейные</v>
      </c>
      <c r="I2211" t="s">
        <v>8</v>
      </c>
      <c r="J2211">
        <v>48</v>
      </c>
      <c r="K2211" s="6">
        <v>3572.3680000000004</v>
      </c>
      <c r="L2211" s="6">
        <v>4043.04</v>
      </c>
      <c r="M2211" s="23">
        <f>Таблица1[[#This Row],[Сумма в ценах продажи]]-Таблица1[[#This Row],[Сумма в ценах закупки]]</f>
        <v>470.67199999999957</v>
      </c>
    </row>
    <row r="2212" spans="1:13" hidden="1" x14ac:dyDescent="0.3">
      <c r="A2212" s="16">
        <v>42895</v>
      </c>
      <c r="B2212" t="s">
        <v>16</v>
      </c>
      <c r="C2212" t="s">
        <v>226</v>
      </c>
      <c r="D2212" t="s">
        <v>134</v>
      </c>
      <c r="E2212" t="s">
        <v>227</v>
      </c>
      <c r="F2212" s="7">
        <v>5281000</v>
      </c>
      <c r="G2212" t="str">
        <f>VLOOKUP(F2212,'группы товаров'!$A$1:$C$88,2,0)</f>
        <v>Барбасовая</v>
      </c>
      <c r="H2212" t="str">
        <f>VLOOKUP(Таблица1[[#This Row],[Код товара]],Группа_Товаров,3,0)</f>
        <v>Отливная</v>
      </c>
      <c r="I2212" t="s">
        <v>8</v>
      </c>
      <c r="J2212">
        <v>0.22</v>
      </c>
      <c r="K2212" s="6">
        <v>33.347499999999997</v>
      </c>
      <c r="L2212" s="6">
        <v>40.25</v>
      </c>
      <c r="M2212" s="23">
        <f>Таблица1[[#This Row],[Сумма в ценах продажи]]-Таблица1[[#This Row],[Сумма в ценах закупки]]</f>
        <v>6.9025000000000034</v>
      </c>
    </row>
    <row r="2213" spans="1:13" hidden="1" x14ac:dyDescent="0.3">
      <c r="A2213" s="16">
        <v>42895</v>
      </c>
      <c r="B2213" t="s">
        <v>16</v>
      </c>
      <c r="C2213" t="s">
        <v>175</v>
      </c>
      <c r="D2213" t="s">
        <v>134</v>
      </c>
      <c r="E2213" t="s">
        <v>176</v>
      </c>
      <c r="F2213" s="5">
        <v>1005712005</v>
      </c>
      <c r="G2213" t="str">
        <f>VLOOKUP(F2213,'группы товаров'!$A$1:$C$88,2,0)</f>
        <v>Золотой теленок</v>
      </c>
      <c r="H2213" t="str">
        <f>VLOOKUP(Таблица1[[#This Row],[Код товара]],Группа_Товаров,3,0)</f>
        <v>Глазированные</v>
      </c>
      <c r="I2213" t="s">
        <v>8</v>
      </c>
      <c r="J2213">
        <v>0.2</v>
      </c>
      <c r="K2213" s="6">
        <v>18.455100000000002</v>
      </c>
      <c r="L2213" s="6">
        <v>25.65</v>
      </c>
      <c r="M2213" s="23">
        <f>Таблица1[[#This Row],[Сумма в ценах продажи]]-Таблица1[[#This Row],[Сумма в ценах закупки]]</f>
        <v>7.194899999999997</v>
      </c>
    </row>
    <row r="2214" spans="1:13" hidden="1" x14ac:dyDescent="0.3">
      <c r="A2214" s="16">
        <v>42895</v>
      </c>
      <c r="B2214" t="s">
        <v>10</v>
      </c>
      <c r="C2214" t="s">
        <v>193</v>
      </c>
      <c r="D2214" t="s">
        <v>134</v>
      </c>
      <c r="E2214" t="s">
        <v>194</v>
      </c>
      <c r="F2214" s="7">
        <v>1005186400</v>
      </c>
      <c r="G2214" t="str">
        <f>VLOOKUP(F2214,'группы товаров'!$A$1:$C$88,2,0)</f>
        <v xml:space="preserve">Мини вкус вишни </v>
      </c>
      <c r="H2214" t="str">
        <f>VLOOKUP(Таблица1[[#This Row],[Код товара]],Группа_Товаров,3,0)</f>
        <v>Вафельные</v>
      </c>
      <c r="I2214" t="s">
        <v>8</v>
      </c>
      <c r="J2214">
        <v>0.312</v>
      </c>
      <c r="K2214" s="6">
        <v>37.113600000000005</v>
      </c>
      <c r="L2214" s="6">
        <v>53.16</v>
      </c>
      <c r="M2214" s="23">
        <f>Таблица1[[#This Row],[Сумма в ценах продажи]]-Таблица1[[#This Row],[Сумма в ценах закупки]]</f>
        <v>16.046399999999991</v>
      </c>
    </row>
    <row r="2215" spans="1:13" hidden="1" x14ac:dyDescent="0.3">
      <c r="A2215" s="16">
        <v>42895</v>
      </c>
      <c r="B2215" t="s">
        <v>16</v>
      </c>
      <c r="C2215" t="s">
        <v>226</v>
      </c>
      <c r="D2215" t="s">
        <v>134</v>
      </c>
      <c r="E2215" t="s">
        <v>227</v>
      </c>
      <c r="F2215" s="7">
        <v>1005274000</v>
      </c>
      <c r="G2215" t="str">
        <f>VLOOKUP(F2215,'группы товаров'!$A$1:$C$88,2,0)</f>
        <v>Ванильные</v>
      </c>
      <c r="H2215" t="str">
        <f>VLOOKUP(Таблица1[[#This Row],[Код товара]],Группа_Товаров,3,0)</f>
        <v>Кремовые</v>
      </c>
      <c r="I2215" t="s">
        <v>8</v>
      </c>
      <c r="J2215">
        <v>2</v>
      </c>
      <c r="K2215" s="6">
        <v>106.82080000000001</v>
      </c>
      <c r="L2215" s="6">
        <v>128.80000000000001</v>
      </c>
      <c r="M2215" s="23">
        <f>Таблица1[[#This Row],[Сумма в ценах продажи]]-Таблица1[[#This Row],[Сумма в ценах закупки]]</f>
        <v>21.979200000000006</v>
      </c>
    </row>
    <row r="2216" spans="1:13" hidden="1" x14ac:dyDescent="0.3">
      <c r="A2216" s="16">
        <v>42895</v>
      </c>
      <c r="B2216" t="s">
        <v>16</v>
      </c>
      <c r="C2216" t="s">
        <v>130</v>
      </c>
      <c r="D2216" t="s">
        <v>131</v>
      </c>
      <c r="E2216" t="s">
        <v>132</v>
      </c>
      <c r="F2216" s="5">
        <v>20100</v>
      </c>
      <c r="G2216" t="str">
        <f>VLOOKUP(F2216,'группы товаров'!$A$1:$C$88,2,0)</f>
        <v xml:space="preserve">Карамель дюшес </v>
      </c>
      <c r="H2216" t="str">
        <f>VLOOKUP(Таблица1[[#This Row],[Код товара]],Группа_Товаров,3,0)</f>
        <v>Леденцовая</v>
      </c>
      <c r="I2216" t="s">
        <v>8</v>
      </c>
      <c r="J2216">
        <v>2</v>
      </c>
      <c r="K2216" s="6">
        <v>106.71420000000001</v>
      </c>
      <c r="L2216" s="6">
        <v>128.80000000000001</v>
      </c>
      <c r="M2216" s="23">
        <f>Таблица1[[#This Row],[Сумма в ценах продажи]]-Таблица1[[#This Row],[Сумма в ценах закупки]]</f>
        <v>22.085800000000006</v>
      </c>
    </row>
    <row r="2217" spans="1:13" hidden="1" x14ac:dyDescent="0.3">
      <c r="A2217" s="16">
        <v>42895</v>
      </c>
      <c r="B2217" t="s">
        <v>10</v>
      </c>
      <c r="C2217" t="s">
        <v>244</v>
      </c>
      <c r="D2217" t="s">
        <v>134</v>
      </c>
      <c r="E2217" t="s">
        <v>245</v>
      </c>
      <c r="F2217" s="7">
        <v>260000</v>
      </c>
      <c r="G2217" t="str">
        <f>VLOOKUP(F2217,'группы товаров'!$A$1:$C$88,2,0)</f>
        <v xml:space="preserve">Банан-клубника </v>
      </c>
      <c r="H2217" t="str">
        <f>VLOOKUP(Таблица1[[#This Row],[Код товара]],Группа_Товаров,3,0)</f>
        <v>Отливная</v>
      </c>
      <c r="I2217" t="s">
        <v>8</v>
      </c>
      <c r="J2217">
        <v>0.46</v>
      </c>
      <c r="K2217" s="6">
        <v>131.63079999999999</v>
      </c>
      <c r="L2217" s="6">
        <v>158.72</v>
      </c>
      <c r="M2217" s="23">
        <f>Таблица1[[#This Row],[Сумма в ценах продажи]]-Таблица1[[#This Row],[Сумма в ценах закупки]]</f>
        <v>27.089200000000005</v>
      </c>
    </row>
    <row r="2218" spans="1:13" hidden="1" x14ac:dyDescent="0.3">
      <c r="A2218" s="16">
        <v>42895</v>
      </c>
      <c r="B2218" t="s">
        <v>10</v>
      </c>
      <c r="C2218" t="s">
        <v>175</v>
      </c>
      <c r="D2218" t="s">
        <v>134</v>
      </c>
      <c r="E2218" t="s">
        <v>176</v>
      </c>
      <c r="F2218" s="7">
        <v>252505</v>
      </c>
      <c r="G2218" t="str">
        <f>VLOOKUP(F2218,'группы товаров'!$A$1:$C$88,2,0)</f>
        <v>Байкальская мята</v>
      </c>
      <c r="H2218" t="str">
        <f>VLOOKUP(Таблица1[[#This Row],[Код товара]],Группа_Товаров,3,0)</f>
        <v>Леденцовая</v>
      </c>
      <c r="I2218" t="s">
        <v>8</v>
      </c>
      <c r="J2218">
        <v>0.46</v>
      </c>
      <c r="K2218" s="6">
        <v>131.46280000000002</v>
      </c>
      <c r="L2218" s="6">
        <v>158.72</v>
      </c>
      <c r="M2218" s="23">
        <f>Таблица1[[#This Row],[Сумма в ценах продажи]]-Таблица1[[#This Row],[Сумма в ценах закупки]]</f>
        <v>27.257199999999983</v>
      </c>
    </row>
    <row r="2219" spans="1:13" hidden="1" x14ac:dyDescent="0.3">
      <c r="A2219" s="16">
        <v>42895</v>
      </c>
      <c r="B2219" t="s">
        <v>9</v>
      </c>
      <c r="C2219" t="s">
        <v>167</v>
      </c>
      <c r="D2219" t="s">
        <v>134</v>
      </c>
      <c r="E2219" t="s">
        <v>168</v>
      </c>
      <c r="F2219" s="7">
        <v>1005274000</v>
      </c>
      <c r="G2219" t="str">
        <f>VLOOKUP(F2219,'группы товаров'!$A$1:$C$88,2,0)</f>
        <v>Ванильные</v>
      </c>
      <c r="H2219" t="str">
        <f>VLOOKUP(Таблица1[[#This Row],[Код товара]],Группа_Товаров,3,0)</f>
        <v>Кремовые</v>
      </c>
      <c r="I2219" t="s">
        <v>8</v>
      </c>
      <c r="J2219">
        <v>2.8</v>
      </c>
      <c r="K2219" s="6">
        <v>273.87360000000001</v>
      </c>
      <c r="L2219" s="6">
        <v>308</v>
      </c>
      <c r="M2219" s="23">
        <f>Таблица1[[#This Row],[Сумма в ценах продажи]]-Таблица1[[#This Row],[Сумма в ценах закупки]]</f>
        <v>34.12639999999999</v>
      </c>
    </row>
    <row r="2220" spans="1:13" hidden="1" x14ac:dyDescent="0.3">
      <c r="A2220" s="16">
        <v>42895</v>
      </c>
      <c r="B2220" t="s">
        <v>9</v>
      </c>
      <c r="C2220" t="s">
        <v>179</v>
      </c>
      <c r="D2220" t="s">
        <v>131</v>
      </c>
      <c r="E2220" t="s">
        <v>180</v>
      </c>
      <c r="F2220" s="7">
        <v>1005274000</v>
      </c>
      <c r="G2220" t="str">
        <f>VLOOKUP(F2220,'группы товаров'!$A$1:$C$88,2,0)</f>
        <v>Ванильные</v>
      </c>
      <c r="H2220" t="str">
        <f>VLOOKUP(Таблица1[[#This Row],[Код товара]],Группа_Товаров,3,0)</f>
        <v>Кремовые</v>
      </c>
      <c r="I2220" t="s">
        <v>8</v>
      </c>
      <c r="J2220">
        <v>3.5</v>
      </c>
      <c r="K2220" s="6">
        <v>364.23939999999999</v>
      </c>
      <c r="L2220" s="6">
        <v>398.72</v>
      </c>
      <c r="M2220" s="23">
        <f>Таблица1[[#This Row],[Сумма в ценах продажи]]-Таблица1[[#This Row],[Сумма в ценах закупки]]</f>
        <v>34.480600000000038</v>
      </c>
    </row>
    <row r="2221" spans="1:13" hidden="1" x14ac:dyDescent="0.3">
      <c r="A2221" s="16">
        <v>42895</v>
      </c>
      <c r="B2221" t="s">
        <v>9</v>
      </c>
      <c r="C2221" t="s">
        <v>609</v>
      </c>
      <c r="D2221" t="s">
        <v>147</v>
      </c>
      <c r="E2221" t="s">
        <v>310</v>
      </c>
      <c r="F2221" s="7">
        <v>1005050000</v>
      </c>
      <c r="G2221" t="str">
        <f>VLOOKUP(F2221,'группы товаров'!$A$1:$C$88,2,0)</f>
        <v>Золотой орех</v>
      </c>
      <c r="H2221" t="str">
        <f>VLOOKUP(Таблица1[[#This Row],[Код товара]],Группа_Товаров,3,0)</f>
        <v>Помадка</v>
      </c>
      <c r="I2221" t="s">
        <v>8</v>
      </c>
      <c r="J2221">
        <v>5.7</v>
      </c>
      <c r="K2221" s="6">
        <v>255.64500000000001</v>
      </c>
      <c r="L2221" s="6">
        <v>290.64300000000003</v>
      </c>
      <c r="M2221" s="23">
        <f>Таблица1[[#This Row],[Сумма в ценах продажи]]-Таблица1[[#This Row],[Сумма в ценах закупки]]</f>
        <v>34.998000000000019</v>
      </c>
    </row>
    <row r="2222" spans="1:13" hidden="1" x14ac:dyDescent="0.3">
      <c r="A2222" s="16">
        <v>42895</v>
      </c>
      <c r="B2222" t="s">
        <v>9</v>
      </c>
      <c r="C2222" t="s">
        <v>203</v>
      </c>
      <c r="D2222" t="s">
        <v>134</v>
      </c>
      <c r="E2222" t="s">
        <v>204</v>
      </c>
      <c r="F2222" s="7">
        <v>20200</v>
      </c>
      <c r="G2222" t="str">
        <f>VLOOKUP(F2222,'группы товаров'!$A$1:$C$88,2,0)</f>
        <v xml:space="preserve">Карамель мята </v>
      </c>
      <c r="H2222" t="str">
        <f>VLOOKUP(Таблица1[[#This Row],[Код товара]],Группа_Товаров,3,0)</f>
        <v>Леденцовая</v>
      </c>
      <c r="I2222" t="s">
        <v>8</v>
      </c>
      <c r="J2222">
        <v>5.7</v>
      </c>
      <c r="K2222" s="6">
        <v>255.58800000000002</v>
      </c>
      <c r="L2222" s="6">
        <v>290.64300000000003</v>
      </c>
      <c r="M2222" s="23">
        <f>Таблица1[[#This Row],[Сумма в ценах продажи]]-Таблица1[[#This Row],[Сумма в ценах закупки]]</f>
        <v>35.055000000000007</v>
      </c>
    </row>
    <row r="2223" spans="1:13" hidden="1" x14ac:dyDescent="0.3">
      <c r="A2223" s="16">
        <v>42895</v>
      </c>
      <c r="B2223" t="s">
        <v>7</v>
      </c>
      <c r="C2223" t="s">
        <v>160</v>
      </c>
      <c r="D2223" t="s">
        <v>134</v>
      </c>
      <c r="E2223" t="s">
        <v>161</v>
      </c>
      <c r="F2223" s="5">
        <v>1005052600</v>
      </c>
      <c r="G2223" t="str">
        <f>VLOOKUP(F2223,'группы товаров'!$A$1:$C$88,2,0)</f>
        <v>Желе апельсина</v>
      </c>
      <c r="H2223" t="str">
        <f>VLOOKUP(Таблица1[[#This Row],[Код товара]],Группа_Товаров,3,0)</f>
        <v>Помадка</v>
      </c>
      <c r="I2223" t="s">
        <v>8</v>
      </c>
      <c r="J2223">
        <v>3.5</v>
      </c>
      <c r="K2223" s="6">
        <v>355.07740000000001</v>
      </c>
      <c r="L2223" s="6">
        <v>391.3</v>
      </c>
      <c r="M2223" s="23">
        <f>Таблица1[[#This Row],[Сумма в ценах продажи]]-Таблица1[[#This Row],[Сумма в ценах закупки]]</f>
        <v>36.2226</v>
      </c>
    </row>
    <row r="2224" spans="1:13" hidden="1" x14ac:dyDescent="0.3">
      <c r="A2224" s="16">
        <v>42895</v>
      </c>
      <c r="B2224" t="s">
        <v>7</v>
      </c>
      <c r="C2224" t="s">
        <v>162</v>
      </c>
      <c r="D2224" t="s">
        <v>163</v>
      </c>
      <c r="E2224" t="s">
        <v>164</v>
      </c>
      <c r="F2224" s="5">
        <v>1005052500</v>
      </c>
      <c r="G2224" t="str">
        <f>VLOOKUP(F2224,'группы товаров'!$A$1:$C$88,2,0)</f>
        <v>желе в помаде</v>
      </c>
      <c r="H2224" t="str">
        <f>VLOOKUP(Таблица1[[#This Row],[Код товара]],Группа_Товаров,3,0)</f>
        <v>Помадка</v>
      </c>
      <c r="I2224" t="s">
        <v>8</v>
      </c>
      <c r="J2224">
        <v>3.5</v>
      </c>
      <c r="K2224" s="6">
        <v>350.52499999999998</v>
      </c>
      <c r="L2224" s="6">
        <v>391.3</v>
      </c>
      <c r="M2224" s="23">
        <f>Таблица1[[#This Row],[Сумма в ценах продажи]]-Таблица1[[#This Row],[Сумма в ценах закупки]]</f>
        <v>40.775000000000034</v>
      </c>
    </row>
    <row r="2225" spans="1:13" hidden="1" x14ac:dyDescent="0.3">
      <c r="A2225" s="16">
        <v>42895</v>
      </c>
      <c r="B2225" t="s">
        <v>7</v>
      </c>
      <c r="C2225" t="s">
        <v>199</v>
      </c>
      <c r="D2225" t="s">
        <v>134</v>
      </c>
      <c r="E2225" t="s">
        <v>200</v>
      </c>
      <c r="F2225" s="5">
        <v>1005052700</v>
      </c>
      <c r="G2225" t="str">
        <f>VLOOKUP(F2225,'группы товаров'!$A$1:$C$88,2,0)</f>
        <v>Желе черники</v>
      </c>
      <c r="H2225" t="str">
        <f>VLOOKUP(Таблица1[[#This Row],[Код товара]],Группа_Товаров,3,0)</f>
        <v>Помадка</v>
      </c>
      <c r="I2225" t="s">
        <v>8</v>
      </c>
      <c r="J2225">
        <v>3.5</v>
      </c>
      <c r="K2225" s="6">
        <v>350.52499999999998</v>
      </c>
      <c r="L2225" s="6">
        <v>391.3</v>
      </c>
      <c r="M2225" s="23">
        <f>Таблица1[[#This Row],[Сумма в ценах продажи]]-Таблица1[[#This Row],[Сумма в ценах закупки]]</f>
        <v>40.775000000000034</v>
      </c>
    </row>
    <row r="2226" spans="1:13" hidden="1" x14ac:dyDescent="0.3">
      <c r="A2226" s="16">
        <v>42895</v>
      </c>
      <c r="B2226" t="s">
        <v>16</v>
      </c>
      <c r="C2226" t="s">
        <v>369</v>
      </c>
      <c r="D2226" t="s">
        <v>147</v>
      </c>
      <c r="E2226" t="s">
        <v>370</v>
      </c>
      <c r="F2226" s="7">
        <v>15000</v>
      </c>
      <c r="G2226" t="str">
        <f>VLOOKUP(F2226,'группы товаров'!$A$1:$C$88,2,0)</f>
        <v>Цитрусовый коктейль</v>
      </c>
      <c r="H2226" t="str">
        <f>VLOOKUP(Таблица1[[#This Row],[Код товара]],Группа_Товаров,3,0)</f>
        <v>Отливная</v>
      </c>
      <c r="I2226" t="s">
        <v>8</v>
      </c>
      <c r="J2226">
        <v>0.86</v>
      </c>
      <c r="K2226" s="6">
        <v>213.65860000000001</v>
      </c>
      <c r="L2226" s="6">
        <v>257.62</v>
      </c>
      <c r="M2226" s="23">
        <f>Таблица1[[#This Row],[Сумма в ценах продажи]]-Таблица1[[#This Row],[Сумма в ценах закупки]]</f>
        <v>43.961399999999998</v>
      </c>
    </row>
    <row r="2227" spans="1:13" hidden="1" x14ac:dyDescent="0.3">
      <c r="A2227" s="16">
        <v>42895</v>
      </c>
      <c r="B2227" t="s">
        <v>9</v>
      </c>
      <c r="C2227" t="s">
        <v>315</v>
      </c>
      <c r="D2227" t="s">
        <v>147</v>
      </c>
      <c r="E2227" t="s">
        <v>316</v>
      </c>
      <c r="F2227" s="7">
        <v>1005712365</v>
      </c>
      <c r="G2227" t="str">
        <f>VLOOKUP(F2227,'группы товаров'!$A$1:$C$88,2,0)</f>
        <v>Желе в помаде</v>
      </c>
      <c r="H2227" t="str">
        <f>VLOOKUP(Таблица1[[#This Row],[Код товара]],Группа_Товаров,3,0)</f>
        <v>Глазированные</v>
      </c>
      <c r="I2227" t="s">
        <v>8</v>
      </c>
      <c r="J2227">
        <v>3</v>
      </c>
      <c r="K2227" s="6">
        <v>290.4144</v>
      </c>
      <c r="L2227" s="6">
        <v>335.25</v>
      </c>
      <c r="M2227" s="23">
        <f>Таблица1[[#This Row],[Сумма в ценах продажи]]-Таблица1[[#This Row],[Сумма в ценах закупки]]</f>
        <v>44.835599999999999</v>
      </c>
    </row>
    <row r="2228" spans="1:13" hidden="1" x14ac:dyDescent="0.3">
      <c r="A2228" s="16">
        <v>42895</v>
      </c>
      <c r="B2228" t="s">
        <v>7</v>
      </c>
      <c r="C2228" t="s">
        <v>201</v>
      </c>
      <c r="D2228" t="s">
        <v>134</v>
      </c>
      <c r="E2228" t="s">
        <v>202</v>
      </c>
      <c r="F2228" s="7">
        <v>580000</v>
      </c>
      <c r="G2228" t="str">
        <f>VLOOKUP(F2228,'группы товаров'!$A$1:$C$88,2,0)</f>
        <v>Вишня</v>
      </c>
      <c r="H2228" t="str">
        <f>VLOOKUP(Таблица1[[#This Row],[Код товара]],Группа_Товаров,3,0)</f>
        <v>Желейные</v>
      </c>
      <c r="I2228" t="s">
        <v>8</v>
      </c>
      <c r="J2228">
        <v>2.5</v>
      </c>
      <c r="K2228" s="6">
        <v>344.81580000000002</v>
      </c>
      <c r="L2228" s="6">
        <v>394</v>
      </c>
      <c r="M2228" s="23">
        <f>Таблица1[[#This Row],[Сумма в ценах продажи]]-Таблица1[[#This Row],[Сумма в ценах закупки]]</f>
        <v>49.184199999999976</v>
      </c>
    </row>
    <row r="2229" spans="1:13" hidden="1" x14ac:dyDescent="0.3">
      <c r="A2229" s="16">
        <v>42895</v>
      </c>
      <c r="B2229" t="s">
        <v>7</v>
      </c>
      <c r="C2229" t="s">
        <v>162</v>
      </c>
      <c r="D2229" t="s">
        <v>163</v>
      </c>
      <c r="E2229" t="s">
        <v>164</v>
      </c>
      <c r="F2229" s="7">
        <v>1005712365</v>
      </c>
      <c r="G2229" t="str">
        <f>VLOOKUP(F2229,'группы товаров'!$A$1:$C$88,2,0)</f>
        <v>Желе в помаде</v>
      </c>
      <c r="H2229" t="str">
        <f>VLOOKUP(Таблица1[[#This Row],[Код товара]],Группа_Товаров,3,0)</f>
        <v>Глазированные</v>
      </c>
      <c r="I2229" t="s">
        <v>8</v>
      </c>
      <c r="J2229">
        <v>4.8</v>
      </c>
      <c r="K2229" s="6">
        <v>448.70400000000001</v>
      </c>
      <c r="L2229" s="6">
        <v>500.88</v>
      </c>
      <c r="M2229" s="23">
        <f>Таблица1[[#This Row],[Сумма в ценах продажи]]-Таблица1[[#This Row],[Сумма в ценах закупки]]</f>
        <v>52.175999999999988</v>
      </c>
    </row>
    <row r="2230" spans="1:13" hidden="1" x14ac:dyDescent="0.3">
      <c r="A2230" s="16">
        <v>42895</v>
      </c>
      <c r="B2230" t="s">
        <v>9</v>
      </c>
      <c r="C2230" t="s">
        <v>158</v>
      </c>
      <c r="D2230" t="s">
        <v>156</v>
      </c>
      <c r="E2230" t="s">
        <v>159</v>
      </c>
      <c r="F2230" s="7">
        <v>1005360000</v>
      </c>
      <c r="G2230" t="str">
        <f>VLOOKUP(F2230,'группы товаров'!$A$1:$C$88,2,0)</f>
        <v>Вишня в шоколаде</v>
      </c>
      <c r="H2230" t="str">
        <f>VLOOKUP(Таблица1[[#This Row],[Код товара]],Группа_Товаров,3,0)</f>
        <v>Кремовые</v>
      </c>
      <c r="I2230" t="s">
        <v>8</v>
      </c>
      <c r="J2230">
        <v>5</v>
      </c>
      <c r="K2230" s="6">
        <v>395.95</v>
      </c>
      <c r="L2230" s="6">
        <v>450.25</v>
      </c>
      <c r="M2230" s="23">
        <f>Таблица1[[#This Row],[Сумма в ценах продажи]]-Таблица1[[#This Row],[Сумма в ценах закупки]]</f>
        <v>54.300000000000011</v>
      </c>
    </row>
    <row r="2231" spans="1:13" hidden="1" x14ac:dyDescent="0.3">
      <c r="A2231" s="16">
        <v>42895</v>
      </c>
      <c r="B2231" t="s">
        <v>9</v>
      </c>
      <c r="C2231" t="s">
        <v>224</v>
      </c>
      <c r="D2231" t="s">
        <v>134</v>
      </c>
      <c r="E2231" t="s">
        <v>225</v>
      </c>
      <c r="F2231" s="7">
        <v>1005212101</v>
      </c>
      <c r="G2231" t="str">
        <f>VLOOKUP(F2231,'группы товаров'!$A$1:$C$88,2,0)</f>
        <v>Зеленый петушок</v>
      </c>
      <c r="H2231" t="str">
        <f>VLOOKUP(Таблица1[[#This Row],[Код товара]],Группа_Товаров,3,0)</f>
        <v>Вафельные</v>
      </c>
      <c r="I2231" t="s">
        <v>8</v>
      </c>
      <c r="J2231">
        <v>5</v>
      </c>
      <c r="K2231" s="6">
        <v>393.09950000000003</v>
      </c>
      <c r="L2231" s="6">
        <v>450.25</v>
      </c>
      <c r="M2231" s="23">
        <f>Таблица1[[#This Row],[Сумма в ценах продажи]]-Таблица1[[#This Row],[Сумма в ценах закупки]]</f>
        <v>57.150499999999965</v>
      </c>
    </row>
    <row r="2232" spans="1:13" hidden="1" x14ac:dyDescent="0.3">
      <c r="A2232" s="16">
        <v>42895</v>
      </c>
      <c r="B2232" t="s">
        <v>9</v>
      </c>
      <c r="C2232" t="s">
        <v>282</v>
      </c>
      <c r="D2232" t="s">
        <v>134</v>
      </c>
      <c r="E2232" t="s">
        <v>283</v>
      </c>
      <c r="F2232" s="5">
        <v>1005040800</v>
      </c>
      <c r="G2232" t="str">
        <f>VLOOKUP(F2232,'группы товаров'!$A$1:$C$88,2,0)</f>
        <v>Бим-Бом</v>
      </c>
      <c r="H2232" t="str">
        <f>VLOOKUP(Таблица1[[#This Row],[Код товара]],Группа_Товаров,3,0)</f>
        <v>Глазированные</v>
      </c>
      <c r="I2232" t="s">
        <v>8</v>
      </c>
      <c r="J2232">
        <v>6</v>
      </c>
      <c r="K2232" s="6">
        <v>429.24</v>
      </c>
      <c r="L2232" s="6">
        <v>488.22</v>
      </c>
      <c r="M2232" s="23">
        <f>Таблица1[[#This Row],[Сумма в ценах продажи]]-Таблица1[[#This Row],[Сумма в ценах закупки]]</f>
        <v>58.980000000000018</v>
      </c>
    </row>
    <row r="2233" spans="1:13" hidden="1" x14ac:dyDescent="0.3">
      <c r="A2233" s="16">
        <v>42895</v>
      </c>
      <c r="B2233" t="s">
        <v>7</v>
      </c>
      <c r="C2233" t="s">
        <v>210</v>
      </c>
      <c r="D2233" t="s">
        <v>156</v>
      </c>
      <c r="E2233" t="s">
        <v>211</v>
      </c>
      <c r="F2233" s="7">
        <v>1005052700</v>
      </c>
      <c r="G2233" t="str">
        <f>VLOOKUP(F2233,'группы товаров'!$A$1:$C$88,2,0)</f>
        <v>Желе черники</v>
      </c>
      <c r="H2233" t="str">
        <f>VLOOKUP(Таблица1[[#This Row],[Код товара]],Группа_Товаров,3,0)</f>
        <v>Помадка</v>
      </c>
      <c r="I2233" t="s">
        <v>8</v>
      </c>
      <c r="J2233">
        <v>5</v>
      </c>
      <c r="K2233" s="6">
        <v>582.78650000000005</v>
      </c>
      <c r="L2233" s="6">
        <v>646.5</v>
      </c>
      <c r="M2233" s="23">
        <f>Таблица1[[#This Row],[Сумма в ценах продажи]]-Таблица1[[#This Row],[Сумма в ценах закупки]]</f>
        <v>63.713499999999954</v>
      </c>
    </row>
    <row r="2234" spans="1:13" hidden="1" x14ac:dyDescent="0.3">
      <c r="A2234" s="16">
        <v>42895</v>
      </c>
      <c r="B2234" t="s">
        <v>7</v>
      </c>
      <c r="C2234" t="s">
        <v>406</v>
      </c>
      <c r="D2234" t="s">
        <v>156</v>
      </c>
      <c r="E2234" t="s">
        <v>407</v>
      </c>
      <c r="F2234" s="7">
        <v>251000</v>
      </c>
      <c r="G2234" t="str">
        <f>VLOOKUP(F2234,'группы товаров'!$A$1:$C$88,2,0)</f>
        <v>Стеклышки микс</v>
      </c>
      <c r="H2234" t="str">
        <f>VLOOKUP(Таблица1[[#This Row],[Код товара]],Группа_Товаров,3,0)</f>
        <v>Отливная</v>
      </c>
      <c r="I2234" t="s">
        <v>8</v>
      </c>
      <c r="J2234">
        <v>3.3</v>
      </c>
      <c r="K2234" s="6">
        <v>459.90780000000001</v>
      </c>
      <c r="L2234" s="6">
        <v>525.14</v>
      </c>
      <c r="M2234" s="23">
        <f>Таблица1[[#This Row],[Сумма в ценах продажи]]-Таблица1[[#This Row],[Сумма в ценах закупки]]</f>
        <v>65.232199999999978</v>
      </c>
    </row>
    <row r="2235" spans="1:13" hidden="1" x14ac:dyDescent="0.3">
      <c r="A2235" s="16">
        <v>42895</v>
      </c>
      <c r="B2235" t="s">
        <v>7</v>
      </c>
      <c r="C2235" t="s">
        <v>288</v>
      </c>
      <c r="D2235" t="s">
        <v>134</v>
      </c>
      <c r="E2235" t="s">
        <v>289</v>
      </c>
      <c r="F2235" s="7">
        <v>1005050200</v>
      </c>
      <c r="G2235" t="str">
        <f>VLOOKUP(F2235,'группы товаров'!$A$1:$C$88,2,0)</f>
        <v>Серебрянный шедевр</v>
      </c>
      <c r="H2235" t="str">
        <f>VLOOKUP(Таблица1[[#This Row],[Код товара]],Группа_Товаров,3,0)</f>
        <v>Помадка</v>
      </c>
      <c r="I2235" t="s">
        <v>8</v>
      </c>
      <c r="J2235">
        <v>6.8</v>
      </c>
      <c r="K2235" s="6">
        <v>486.47200000000004</v>
      </c>
      <c r="L2235" s="6">
        <v>553.31600000000003</v>
      </c>
      <c r="M2235" s="23">
        <f>Таблица1[[#This Row],[Сумма в ценах продажи]]-Таблица1[[#This Row],[Сумма в ценах закупки]]</f>
        <v>66.843999999999994</v>
      </c>
    </row>
    <row r="2236" spans="1:13" hidden="1" x14ac:dyDescent="0.3">
      <c r="A2236" s="16">
        <v>42895</v>
      </c>
      <c r="B2236" t="s">
        <v>9</v>
      </c>
      <c r="C2236" t="s">
        <v>195</v>
      </c>
      <c r="D2236" t="s">
        <v>131</v>
      </c>
      <c r="E2236" t="s">
        <v>196</v>
      </c>
      <c r="F2236" s="8">
        <v>1500000601</v>
      </c>
      <c r="G2236" t="str">
        <f>VLOOKUP(F2236,'группы товаров'!$A$1:$C$88,2,0)</f>
        <v xml:space="preserve">Рулет сгущенное молоко МФ </v>
      </c>
      <c r="H2236" t="str">
        <f>VLOOKUP(Таблица1[[#This Row],[Код товара]],Группа_Товаров,3,0)</f>
        <v>Бисквиты</v>
      </c>
      <c r="I2236" t="s">
        <v>8</v>
      </c>
      <c r="J2236">
        <v>6.8</v>
      </c>
      <c r="K2236" s="6">
        <v>486.47200000000004</v>
      </c>
      <c r="L2236" s="6">
        <v>553.31600000000003</v>
      </c>
      <c r="M2236" s="23">
        <f>Таблица1[[#This Row],[Сумма в ценах продажи]]-Таблица1[[#This Row],[Сумма в ценах закупки]]</f>
        <v>66.843999999999994</v>
      </c>
    </row>
    <row r="2237" spans="1:13" hidden="1" x14ac:dyDescent="0.3">
      <c r="A2237" s="16">
        <v>42895</v>
      </c>
      <c r="B2237" t="s">
        <v>16</v>
      </c>
      <c r="C2237" t="s">
        <v>363</v>
      </c>
      <c r="D2237" t="s">
        <v>147</v>
      </c>
      <c r="E2237" t="s">
        <v>364</v>
      </c>
      <c r="F2237" s="7">
        <v>1005050200</v>
      </c>
      <c r="G2237" t="str">
        <f>VLOOKUP(F2237,'группы товаров'!$A$1:$C$88,2,0)</f>
        <v>Серебрянный шедевр</v>
      </c>
      <c r="H2237" t="str">
        <f>VLOOKUP(Таблица1[[#This Row],[Код товара]],Группа_Товаров,3,0)</f>
        <v>Помадка</v>
      </c>
      <c r="I2237" t="s">
        <v>8</v>
      </c>
      <c r="J2237">
        <v>1.29</v>
      </c>
      <c r="K2237" s="6">
        <v>343.35239999999999</v>
      </c>
      <c r="L2237" s="6">
        <v>414</v>
      </c>
      <c r="M2237" s="23">
        <f>Таблица1[[#This Row],[Сумма в ценах продажи]]-Таблица1[[#This Row],[Сумма в ценах закупки]]</f>
        <v>70.647600000000011</v>
      </c>
    </row>
    <row r="2238" spans="1:13" hidden="1" x14ac:dyDescent="0.3">
      <c r="A2238" s="16">
        <v>42895</v>
      </c>
      <c r="B2238" t="s">
        <v>7</v>
      </c>
      <c r="C2238" t="s">
        <v>402</v>
      </c>
      <c r="D2238" t="s">
        <v>291</v>
      </c>
      <c r="E2238" t="s">
        <v>403</v>
      </c>
      <c r="F2238" s="7">
        <v>5190002</v>
      </c>
      <c r="G2238" t="str">
        <f>VLOOKUP(F2238,'группы товаров'!$A$1:$C$88,2,0)</f>
        <v>Молочный</v>
      </c>
      <c r="H2238" t="str">
        <f>VLOOKUP(Таблица1[[#This Row],[Код товара]],Группа_Товаров,3,0)</f>
        <v>Отливная</v>
      </c>
      <c r="I2238" t="s">
        <v>8</v>
      </c>
      <c r="J2238">
        <v>5</v>
      </c>
      <c r="K2238" s="6">
        <v>548.45000000000005</v>
      </c>
      <c r="L2238" s="6">
        <v>621</v>
      </c>
      <c r="M2238" s="23">
        <f>Таблица1[[#This Row],[Сумма в ценах продажи]]-Таблица1[[#This Row],[Сумма в ценах закупки]]</f>
        <v>72.549999999999955</v>
      </c>
    </row>
    <row r="2239" spans="1:13" hidden="1" x14ac:dyDescent="0.3">
      <c r="A2239" s="16">
        <v>42895</v>
      </c>
      <c r="B2239" t="s">
        <v>9</v>
      </c>
      <c r="C2239" t="s">
        <v>160</v>
      </c>
      <c r="D2239" t="s">
        <v>134</v>
      </c>
      <c r="E2239" t="s">
        <v>161</v>
      </c>
      <c r="F2239" s="7">
        <v>5281000</v>
      </c>
      <c r="G2239" t="str">
        <f>VLOOKUP(F2239,'группы товаров'!$A$1:$C$88,2,0)</f>
        <v>Барбасовая</v>
      </c>
      <c r="H2239" t="str">
        <f>VLOOKUP(Таблица1[[#This Row],[Код товара]],Группа_Товаров,3,0)</f>
        <v>Отливная</v>
      </c>
      <c r="I2239" t="s">
        <v>8</v>
      </c>
      <c r="J2239">
        <v>3.3</v>
      </c>
      <c r="K2239" s="6">
        <v>545.37779999999998</v>
      </c>
      <c r="L2239" s="6">
        <v>620.62</v>
      </c>
      <c r="M2239" s="23">
        <f>Таблица1[[#This Row],[Сумма в ценах продажи]]-Таблица1[[#This Row],[Сумма в ценах закупки]]</f>
        <v>75.242200000000025</v>
      </c>
    </row>
    <row r="2240" spans="1:13" hidden="1" x14ac:dyDescent="0.3">
      <c r="A2240" s="16">
        <v>42895</v>
      </c>
      <c r="B2240" t="s">
        <v>7</v>
      </c>
      <c r="C2240" t="s">
        <v>264</v>
      </c>
      <c r="D2240" t="s">
        <v>134</v>
      </c>
      <c r="E2240" t="s">
        <v>265</v>
      </c>
      <c r="F2240" s="5">
        <v>1005030501</v>
      </c>
      <c r="G2240" t="str">
        <f>VLOOKUP(F2240,'группы товаров'!$A$1:$C$88,2,0)</f>
        <v>Орешек</v>
      </c>
      <c r="H2240" t="str">
        <f>VLOOKUP(Таблица1[[#This Row],[Код товара]],Группа_Товаров,3,0)</f>
        <v>Глазированные</v>
      </c>
      <c r="I2240" t="s">
        <v>8</v>
      </c>
      <c r="J2240">
        <v>5.6</v>
      </c>
      <c r="K2240" s="6">
        <v>560.86770000000001</v>
      </c>
      <c r="L2240" s="6">
        <v>637.952</v>
      </c>
      <c r="M2240" s="23">
        <f>Таблица1[[#This Row],[Сумма в ценах продажи]]-Таблица1[[#This Row],[Сумма в ценах закупки]]</f>
        <v>77.084299999999985</v>
      </c>
    </row>
    <row r="2241" spans="1:13" hidden="1" x14ac:dyDescent="0.3">
      <c r="A2241" s="16">
        <v>42895</v>
      </c>
      <c r="B2241" t="s">
        <v>7</v>
      </c>
      <c r="C2241" t="s">
        <v>155</v>
      </c>
      <c r="D2241" t="s">
        <v>156</v>
      </c>
      <c r="E2241" t="s">
        <v>157</v>
      </c>
      <c r="F2241" s="7">
        <v>1005040400</v>
      </c>
      <c r="G2241" t="str">
        <f>VLOOKUP(F2241,'группы товаров'!$A$1:$C$88,2,0)</f>
        <v>Ласточка</v>
      </c>
      <c r="H2241" t="str">
        <f>VLOOKUP(Таблица1[[#This Row],[Код товара]],Группа_Товаров,3,0)</f>
        <v>Глазированные</v>
      </c>
      <c r="I2241" t="s">
        <v>8</v>
      </c>
      <c r="J2241">
        <v>1.96</v>
      </c>
      <c r="K2241" s="6">
        <v>562.79999999999995</v>
      </c>
      <c r="L2241" s="6">
        <v>640.1</v>
      </c>
      <c r="M2241" s="23">
        <f>Таблица1[[#This Row],[Сумма в ценах продажи]]-Таблица1[[#This Row],[Сумма в ценах закупки]]</f>
        <v>77.300000000000068</v>
      </c>
    </row>
    <row r="2242" spans="1:13" hidden="1" x14ac:dyDescent="0.3">
      <c r="A2242" s="16">
        <v>42895</v>
      </c>
      <c r="B2242" t="s">
        <v>7</v>
      </c>
      <c r="C2242" t="s">
        <v>270</v>
      </c>
      <c r="D2242" t="s">
        <v>134</v>
      </c>
      <c r="E2242" t="s">
        <v>271</v>
      </c>
      <c r="F2242" s="7">
        <v>1005300500</v>
      </c>
      <c r="G2242" t="str">
        <f>VLOOKUP(F2242,'группы товаров'!$A$1:$C$88,2,0)</f>
        <v>Рококо</v>
      </c>
      <c r="H2242" t="str">
        <f>VLOOKUP(Таблица1[[#This Row],[Код товара]],Группа_Товаров,3,0)</f>
        <v>Кремовые</v>
      </c>
      <c r="I2242" t="s">
        <v>8</v>
      </c>
      <c r="J2242">
        <v>5.5</v>
      </c>
      <c r="K2242" s="6">
        <v>570.9</v>
      </c>
      <c r="L2242" s="6">
        <v>649.22</v>
      </c>
      <c r="M2242" s="23">
        <f>Таблица1[[#This Row],[Сумма в ценах продажи]]-Таблица1[[#This Row],[Сумма в ценах закупки]]</f>
        <v>78.32000000000005</v>
      </c>
    </row>
    <row r="2243" spans="1:13" hidden="1" x14ac:dyDescent="0.3">
      <c r="A2243" s="16">
        <v>42895</v>
      </c>
      <c r="B2243" t="s">
        <v>9</v>
      </c>
      <c r="C2243" t="s">
        <v>171</v>
      </c>
      <c r="D2243" t="s">
        <v>131</v>
      </c>
      <c r="E2243" t="s">
        <v>172</v>
      </c>
      <c r="F2243" s="5">
        <v>580000</v>
      </c>
      <c r="G2243" t="str">
        <f>VLOOKUP(F2243,'группы товаров'!$A$1:$C$88,2,0)</f>
        <v>Вишня</v>
      </c>
      <c r="H2243" t="str">
        <f>VLOOKUP(Таблица1[[#This Row],[Код товара]],Группа_Товаров,3,0)</f>
        <v>Желейные</v>
      </c>
      <c r="I2243" t="s">
        <v>8</v>
      </c>
      <c r="J2243">
        <v>8</v>
      </c>
      <c r="K2243" s="6">
        <v>595.43920000000003</v>
      </c>
      <c r="L2243" s="6">
        <v>673.84</v>
      </c>
      <c r="M2243" s="23">
        <f>Таблица1[[#This Row],[Сумма в ценах продажи]]-Таблица1[[#This Row],[Сумма в ценах закупки]]</f>
        <v>78.400800000000004</v>
      </c>
    </row>
    <row r="2244" spans="1:13" hidden="1" x14ac:dyDescent="0.3">
      <c r="A2244" s="16">
        <v>42895</v>
      </c>
      <c r="B2244" t="s">
        <v>7</v>
      </c>
      <c r="C2244" t="s">
        <v>140</v>
      </c>
      <c r="D2244" t="s">
        <v>134</v>
      </c>
      <c r="E2244" t="s">
        <v>141</v>
      </c>
      <c r="F2244" s="7">
        <v>1005212201</v>
      </c>
      <c r="G2244" t="str">
        <f>VLOOKUP(F2244,'группы товаров'!$A$1:$C$88,2,0)</f>
        <v>Стежки</v>
      </c>
      <c r="H2244" t="str">
        <f>VLOOKUP(Таблица1[[#This Row],[Код товара]],Группа_Товаров,3,0)</f>
        <v>Вафельные</v>
      </c>
      <c r="I2244" t="s">
        <v>8</v>
      </c>
      <c r="J2244">
        <v>1.57</v>
      </c>
      <c r="K2244" s="6">
        <v>610.39600000000007</v>
      </c>
      <c r="L2244" s="6">
        <v>694.3</v>
      </c>
      <c r="M2244" s="23">
        <f>Таблица1[[#This Row],[Сумма в ценах продажи]]-Таблица1[[#This Row],[Сумма в ценах закупки]]</f>
        <v>83.903999999999883</v>
      </c>
    </row>
    <row r="2245" spans="1:13" hidden="1" x14ac:dyDescent="0.3">
      <c r="A2245" s="16">
        <v>42895</v>
      </c>
      <c r="B2245" t="s">
        <v>7</v>
      </c>
      <c r="C2245" t="s">
        <v>252</v>
      </c>
      <c r="D2245" t="s">
        <v>134</v>
      </c>
      <c r="E2245" t="s">
        <v>253</v>
      </c>
      <c r="F2245" s="7">
        <v>580000</v>
      </c>
      <c r="G2245" t="str">
        <f>VLOOKUP(F2245,'группы товаров'!$A$1:$C$88,2,0)</f>
        <v>Вишня</v>
      </c>
      <c r="H2245" t="str">
        <f>VLOOKUP(Таблица1[[#This Row],[Код товара]],Группа_Товаров,3,0)</f>
        <v>Желейные</v>
      </c>
      <c r="I2245" t="s">
        <v>8</v>
      </c>
      <c r="J2245">
        <v>8</v>
      </c>
      <c r="K2245" s="6">
        <v>387.85040000000004</v>
      </c>
      <c r="L2245" s="6">
        <v>477.2</v>
      </c>
      <c r="M2245" s="23">
        <f>Таблица1[[#This Row],[Сумма в ценах продажи]]-Таблица1[[#This Row],[Сумма в ценах закупки]]</f>
        <v>89.349599999999953</v>
      </c>
    </row>
    <row r="2246" spans="1:13" hidden="1" x14ac:dyDescent="0.3">
      <c r="A2246" s="16">
        <v>42895</v>
      </c>
      <c r="B2246" t="s">
        <v>9</v>
      </c>
      <c r="C2246" t="s">
        <v>220</v>
      </c>
      <c r="D2246" t="s">
        <v>134</v>
      </c>
      <c r="E2246" t="s">
        <v>221</v>
      </c>
      <c r="F2246" s="5">
        <v>1005220000</v>
      </c>
      <c r="G2246" t="str">
        <f>VLOOKUP(F2246,'группы товаров'!$A$1:$C$88,2,0)</f>
        <v>Веселый журавлик</v>
      </c>
      <c r="H2246" t="str">
        <f>VLOOKUP(Таблица1[[#This Row],[Код товара]],Группа_Товаров,3,0)</f>
        <v>Вафельные</v>
      </c>
      <c r="I2246" t="s">
        <v>8</v>
      </c>
      <c r="J2246">
        <v>7</v>
      </c>
      <c r="K2246" s="6">
        <v>654.29</v>
      </c>
      <c r="L2246" s="6">
        <v>744.24</v>
      </c>
      <c r="M2246" s="23">
        <f>Таблица1[[#This Row],[Сумма в ценах продажи]]-Таблица1[[#This Row],[Сумма в ценах закупки]]</f>
        <v>89.950000000000045</v>
      </c>
    </row>
    <row r="2247" spans="1:13" hidden="1" x14ac:dyDescent="0.3">
      <c r="A2247" s="16">
        <v>42895</v>
      </c>
      <c r="B2247" t="s">
        <v>7</v>
      </c>
      <c r="C2247" t="s">
        <v>136</v>
      </c>
      <c r="D2247" t="s">
        <v>131</v>
      </c>
      <c r="E2247" t="s">
        <v>137</v>
      </c>
      <c r="F2247" s="7">
        <v>1005052800</v>
      </c>
      <c r="G2247" t="str">
        <f>VLOOKUP(F2247,'группы товаров'!$A$1:$C$88,2,0)</f>
        <v>Желе барбариса</v>
      </c>
      <c r="H2247" t="str">
        <f>VLOOKUP(Таблица1[[#This Row],[Код товара]],Группа_Товаров,3,0)</f>
        <v>Помадка</v>
      </c>
      <c r="I2247" t="s">
        <v>8</v>
      </c>
      <c r="J2247">
        <v>5</v>
      </c>
      <c r="K2247" s="6">
        <v>608.745</v>
      </c>
      <c r="L2247" s="6">
        <v>702.75</v>
      </c>
      <c r="M2247" s="23">
        <f>Таблица1[[#This Row],[Сумма в ценах продажи]]-Таблица1[[#This Row],[Сумма в ценах закупки]]</f>
        <v>94.004999999999995</v>
      </c>
    </row>
    <row r="2248" spans="1:13" hidden="1" x14ac:dyDescent="0.3">
      <c r="A2248" s="16">
        <v>42895</v>
      </c>
      <c r="B2248" t="s">
        <v>7</v>
      </c>
      <c r="C2248" t="s">
        <v>195</v>
      </c>
      <c r="D2248" t="s">
        <v>131</v>
      </c>
      <c r="E2248" t="s">
        <v>196</v>
      </c>
      <c r="F2248" s="5">
        <v>1005300500</v>
      </c>
      <c r="G2248" t="str">
        <f>VLOOKUP(F2248,'группы товаров'!$A$1:$C$88,2,0)</f>
        <v>Рококо</v>
      </c>
      <c r="H2248" t="str">
        <f>VLOOKUP(Таблица1[[#This Row],[Код товара]],Группа_Товаров,3,0)</f>
        <v>Кремовые</v>
      </c>
      <c r="I2248" t="s">
        <v>8</v>
      </c>
      <c r="J2248">
        <v>3.5</v>
      </c>
      <c r="K2248" s="6">
        <v>684.35500000000002</v>
      </c>
      <c r="L2248" s="6">
        <v>778.43499999999995</v>
      </c>
      <c r="M2248" s="23">
        <f>Таблица1[[#This Row],[Сумма в ценах продажи]]-Таблица1[[#This Row],[Сумма в ценах закупки]]</f>
        <v>94.079999999999927</v>
      </c>
    </row>
    <row r="2249" spans="1:13" hidden="1" x14ac:dyDescent="0.3">
      <c r="A2249" s="16">
        <v>42895</v>
      </c>
      <c r="B2249" t="s">
        <v>7</v>
      </c>
      <c r="C2249" t="s">
        <v>175</v>
      </c>
      <c r="D2249" t="s">
        <v>134</v>
      </c>
      <c r="E2249" t="s">
        <v>176</v>
      </c>
      <c r="F2249" s="5">
        <v>1005050200</v>
      </c>
      <c r="G2249" t="str">
        <f>VLOOKUP(F2249,'группы товаров'!$A$1:$C$88,2,0)</f>
        <v>Серебрянный шедевр</v>
      </c>
      <c r="H2249" t="str">
        <f>VLOOKUP(Таблица1[[#This Row],[Код товара]],Группа_Товаров,3,0)</f>
        <v>Помадка</v>
      </c>
      <c r="I2249" t="s">
        <v>8</v>
      </c>
      <c r="J2249">
        <v>7</v>
      </c>
      <c r="K2249" s="6">
        <v>703.05790000000002</v>
      </c>
      <c r="L2249" s="6">
        <v>797.44</v>
      </c>
      <c r="M2249" s="23">
        <f>Таблица1[[#This Row],[Сумма в ценах продажи]]-Таблица1[[#This Row],[Сумма в ценах закупки]]</f>
        <v>94.382100000000037</v>
      </c>
    </row>
    <row r="2250" spans="1:13" hidden="1" x14ac:dyDescent="0.3">
      <c r="A2250" s="16">
        <v>42895</v>
      </c>
      <c r="B2250" t="s">
        <v>16</v>
      </c>
      <c r="C2250" t="s">
        <v>282</v>
      </c>
      <c r="D2250" t="s">
        <v>134</v>
      </c>
      <c r="E2250" t="s">
        <v>283</v>
      </c>
      <c r="F2250" s="5">
        <v>580000</v>
      </c>
      <c r="G2250" t="str">
        <f>VLOOKUP(F2250,'группы товаров'!$A$1:$C$88,2,0)</f>
        <v>Вишня</v>
      </c>
      <c r="H2250" t="str">
        <f>VLOOKUP(Таблица1[[#This Row],[Код товара]],Группа_Товаров,3,0)</f>
        <v>Желейные</v>
      </c>
      <c r="I2250" t="s">
        <v>8</v>
      </c>
      <c r="J2250">
        <v>8</v>
      </c>
      <c r="K2250" s="6">
        <v>595.28</v>
      </c>
      <c r="L2250" s="6">
        <v>690</v>
      </c>
      <c r="M2250" s="23">
        <f>Таблица1[[#This Row],[Сумма в ценах продажи]]-Таблица1[[#This Row],[Сумма в ценах закупки]]</f>
        <v>94.720000000000027</v>
      </c>
    </row>
    <row r="2251" spans="1:13" hidden="1" x14ac:dyDescent="0.3">
      <c r="A2251" s="16">
        <v>42895</v>
      </c>
      <c r="B2251" t="s">
        <v>7</v>
      </c>
      <c r="C2251" t="s">
        <v>171</v>
      </c>
      <c r="D2251" t="s">
        <v>131</v>
      </c>
      <c r="E2251" t="s">
        <v>172</v>
      </c>
      <c r="F2251" s="7">
        <v>5221000</v>
      </c>
      <c r="G2251" t="str">
        <f>VLOOKUP(F2251,'группы товаров'!$A$1:$C$88,2,0)</f>
        <v>Сливочно-творожный</v>
      </c>
      <c r="H2251" t="str">
        <f>VLOOKUP(Таблица1[[#This Row],[Код товара]],Группа_Товаров,3,0)</f>
        <v>Отливная</v>
      </c>
      <c r="I2251" t="s">
        <v>8</v>
      </c>
      <c r="J2251">
        <v>3.01</v>
      </c>
      <c r="K2251" s="6">
        <v>747.80510000000004</v>
      </c>
      <c r="L2251" s="6">
        <v>850.64</v>
      </c>
      <c r="M2251" s="23">
        <f>Таблица1[[#This Row],[Сумма в ценах продажи]]-Таблица1[[#This Row],[Сумма в ценах закупки]]</f>
        <v>102.83489999999995</v>
      </c>
    </row>
    <row r="2252" spans="1:13" hidden="1" x14ac:dyDescent="0.3">
      <c r="A2252" s="16">
        <v>42895</v>
      </c>
      <c r="B2252" t="s">
        <v>9</v>
      </c>
      <c r="C2252" t="s">
        <v>272</v>
      </c>
      <c r="D2252" t="s">
        <v>156</v>
      </c>
      <c r="E2252" t="s">
        <v>273</v>
      </c>
      <c r="F2252" s="7">
        <v>260100</v>
      </c>
      <c r="G2252" t="str">
        <f>VLOOKUP(F2252,'группы товаров'!$A$1:$C$88,2,0)</f>
        <v xml:space="preserve">Банан-вишня </v>
      </c>
      <c r="H2252" t="str">
        <f>VLOOKUP(Таблица1[[#This Row],[Код товара]],Группа_Товаров,3,0)</f>
        <v>Отливная</v>
      </c>
      <c r="I2252" t="s">
        <v>8</v>
      </c>
      <c r="J2252">
        <v>16</v>
      </c>
      <c r="K2252" s="6">
        <v>854.65920000000006</v>
      </c>
      <c r="L2252" s="6">
        <v>968.48</v>
      </c>
      <c r="M2252" s="23">
        <f>Таблица1[[#This Row],[Сумма в ценах продажи]]-Таблица1[[#This Row],[Сумма в ценах закупки]]</f>
        <v>113.82079999999996</v>
      </c>
    </row>
    <row r="2253" spans="1:13" hidden="1" x14ac:dyDescent="0.3">
      <c r="A2253" s="16">
        <v>42895</v>
      </c>
      <c r="B2253" t="s">
        <v>16</v>
      </c>
      <c r="C2253" t="s">
        <v>222</v>
      </c>
      <c r="D2253" t="s">
        <v>134</v>
      </c>
      <c r="E2253" t="s">
        <v>223</v>
      </c>
      <c r="F2253" s="7">
        <v>1005040900</v>
      </c>
      <c r="G2253" t="str">
        <f>VLOOKUP(F2253,'группы товаров'!$A$1:$C$88,2,0)</f>
        <v xml:space="preserve">Ромашка </v>
      </c>
      <c r="H2253" t="str">
        <f>VLOOKUP(Таблица1[[#This Row],[Код товара]],Группа_Товаров,3,0)</f>
        <v>Глазированные</v>
      </c>
      <c r="I2253" t="s">
        <v>8</v>
      </c>
      <c r="J2253">
        <v>2.15</v>
      </c>
      <c r="K2253" s="6">
        <v>572.16</v>
      </c>
      <c r="L2253" s="6">
        <v>690</v>
      </c>
      <c r="M2253" s="23">
        <f>Таблица1[[#This Row],[Сумма в ценах продажи]]-Таблица1[[#This Row],[Сумма в ценах закупки]]</f>
        <v>117.84000000000003</v>
      </c>
    </row>
    <row r="2254" spans="1:13" hidden="1" x14ac:dyDescent="0.3">
      <c r="A2254" s="16">
        <v>42895</v>
      </c>
      <c r="B2254" t="s">
        <v>9</v>
      </c>
      <c r="C2254" t="s">
        <v>282</v>
      </c>
      <c r="D2254" t="s">
        <v>134</v>
      </c>
      <c r="E2254" t="s">
        <v>283</v>
      </c>
      <c r="F2254" s="7">
        <v>1005274000</v>
      </c>
      <c r="G2254" t="str">
        <f>VLOOKUP(F2254,'группы товаров'!$A$1:$C$88,2,0)</f>
        <v>Ванильные</v>
      </c>
      <c r="H2254" t="str">
        <f>VLOOKUP(Таблица1[[#This Row],[Код товара]],Группа_Товаров,3,0)</f>
        <v>Кремовые</v>
      </c>
      <c r="I2254" t="s">
        <v>8</v>
      </c>
      <c r="J2254">
        <v>3.22</v>
      </c>
      <c r="K2254" s="6">
        <v>894.74</v>
      </c>
      <c r="L2254" s="6">
        <v>1017.66</v>
      </c>
      <c r="M2254" s="23">
        <f>Таблица1[[#This Row],[Сумма в ценах продажи]]-Таблица1[[#This Row],[Сумма в ценах закупки]]</f>
        <v>122.91999999999996</v>
      </c>
    </row>
    <row r="2255" spans="1:13" hidden="1" x14ac:dyDescent="0.3">
      <c r="A2255" s="16">
        <v>42895</v>
      </c>
      <c r="B2255" t="s">
        <v>7</v>
      </c>
      <c r="C2255" t="s">
        <v>228</v>
      </c>
      <c r="D2255" t="s">
        <v>134</v>
      </c>
      <c r="E2255" t="s">
        <v>229</v>
      </c>
      <c r="F2255" s="7">
        <v>573100</v>
      </c>
      <c r="G2255" t="str">
        <f>VLOOKUP(F2255,'группы товаров'!$A$1:$C$88,2,0)</f>
        <v xml:space="preserve">Пчелка </v>
      </c>
      <c r="H2255" t="str">
        <f>VLOOKUP(Таблица1[[#This Row],[Код товара]],Группа_Товаров,3,0)</f>
        <v>Желейные</v>
      </c>
      <c r="I2255" t="s">
        <v>8</v>
      </c>
      <c r="J2255">
        <v>15</v>
      </c>
      <c r="K2255" s="6">
        <v>905.75</v>
      </c>
      <c r="L2255" s="6">
        <v>1030.5</v>
      </c>
      <c r="M2255" s="23">
        <f>Таблица1[[#This Row],[Сумма в ценах продажи]]-Таблица1[[#This Row],[Сумма в ценах закупки]]</f>
        <v>124.75</v>
      </c>
    </row>
    <row r="2256" spans="1:13" hidden="1" x14ac:dyDescent="0.3">
      <c r="A2256" s="16">
        <v>42895</v>
      </c>
      <c r="B2256" t="s">
        <v>9</v>
      </c>
      <c r="C2256" t="s">
        <v>262</v>
      </c>
      <c r="D2256" t="s">
        <v>134</v>
      </c>
      <c r="E2256" t="s">
        <v>263</v>
      </c>
      <c r="F2256" s="7">
        <v>5162402</v>
      </c>
      <c r="G2256" t="str">
        <f>VLOOKUP(F2256,'группы товаров'!$A$1:$C$88,2,0)</f>
        <v>Лимонно-апельсиновый</v>
      </c>
      <c r="H2256" t="str">
        <f>VLOOKUP(Таблица1[[#This Row],[Код товара]],Группа_Товаров,3,0)</f>
        <v>Отливная</v>
      </c>
      <c r="I2256" t="s">
        <v>8</v>
      </c>
      <c r="J2256">
        <v>4</v>
      </c>
      <c r="K2256" s="6">
        <v>934.8</v>
      </c>
      <c r="L2256" s="6">
        <v>1063.2</v>
      </c>
      <c r="M2256" s="23">
        <f>Таблица1[[#This Row],[Сумма в ценах продажи]]-Таблица1[[#This Row],[Сумма в ценах закупки]]</f>
        <v>128.40000000000009</v>
      </c>
    </row>
    <row r="2257" spans="1:13" hidden="1" x14ac:dyDescent="0.3">
      <c r="A2257" s="16">
        <v>42895</v>
      </c>
      <c r="B2257" t="s">
        <v>7</v>
      </c>
      <c r="C2257" t="s">
        <v>162</v>
      </c>
      <c r="D2257" t="s">
        <v>134</v>
      </c>
      <c r="E2257" t="s">
        <v>164</v>
      </c>
      <c r="F2257" s="7">
        <v>1005212101</v>
      </c>
      <c r="G2257" t="str">
        <f>VLOOKUP(F2257,'группы товаров'!$A$1:$C$88,2,0)</f>
        <v>Зеленый петушок</v>
      </c>
      <c r="H2257" t="str">
        <f>VLOOKUP(Таблица1[[#This Row],[Код товара]],Группа_Товаров,3,0)</f>
        <v>Вафельные</v>
      </c>
      <c r="I2257" t="s">
        <v>8</v>
      </c>
      <c r="J2257">
        <v>7.8</v>
      </c>
      <c r="K2257" s="6">
        <v>1097.97</v>
      </c>
      <c r="L2257" s="6">
        <v>1230</v>
      </c>
      <c r="M2257" s="23">
        <f>Таблица1[[#This Row],[Сумма в ценах продажи]]-Таблица1[[#This Row],[Сумма в ценах закупки]]</f>
        <v>132.02999999999997</v>
      </c>
    </row>
    <row r="2258" spans="1:13" hidden="1" x14ac:dyDescent="0.3">
      <c r="A2258" s="16">
        <v>42895</v>
      </c>
      <c r="B2258" t="s">
        <v>7</v>
      </c>
      <c r="C2258" t="s">
        <v>138</v>
      </c>
      <c r="D2258" t="s">
        <v>134</v>
      </c>
      <c r="E2258" t="s">
        <v>139</v>
      </c>
      <c r="F2258" s="7">
        <v>580000</v>
      </c>
      <c r="G2258" t="str">
        <f>VLOOKUP(F2258,'группы товаров'!$A$1:$C$88,2,0)</f>
        <v>Вишня</v>
      </c>
      <c r="H2258" t="str">
        <f>VLOOKUP(Таблица1[[#This Row],[Код товара]],Группа_Товаров,3,0)</f>
        <v>Желейные</v>
      </c>
      <c r="I2258" t="s">
        <v>8</v>
      </c>
      <c r="J2258">
        <v>24</v>
      </c>
      <c r="K2258" s="6">
        <v>1282.0976000000001</v>
      </c>
      <c r="L2258" s="6">
        <v>1431.6</v>
      </c>
      <c r="M2258" s="23">
        <f>Таблица1[[#This Row],[Сумма в ценах продажи]]-Таблица1[[#This Row],[Сумма в ценах закупки]]</f>
        <v>149.50239999999985</v>
      </c>
    </row>
    <row r="2259" spans="1:13" hidden="1" x14ac:dyDescent="0.3">
      <c r="A2259" s="16">
        <v>42895</v>
      </c>
      <c r="B2259" t="s">
        <v>9</v>
      </c>
      <c r="C2259" t="s">
        <v>220</v>
      </c>
      <c r="D2259" t="s">
        <v>134</v>
      </c>
      <c r="E2259" t="s">
        <v>221</v>
      </c>
      <c r="F2259" s="5">
        <v>580000</v>
      </c>
      <c r="G2259" t="str">
        <f>VLOOKUP(F2259,'группы товаров'!$A$1:$C$88,2,0)</f>
        <v>Вишня</v>
      </c>
      <c r="H2259" t="str">
        <f>VLOOKUP(Таблица1[[#This Row],[Код товара]],Группа_Товаров,3,0)</f>
        <v>Желейные</v>
      </c>
      <c r="I2259" t="s">
        <v>8</v>
      </c>
      <c r="J2259">
        <v>16</v>
      </c>
      <c r="K2259" s="6">
        <v>1190.7448000000002</v>
      </c>
      <c r="L2259" s="6">
        <v>1347.68</v>
      </c>
      <c r="M2259" s="23">
        <f>Таблица1[[#This Row],[Сумма в ценах продажи]]-Таблица1[[#This Row],[Сумма в ценах закупки]]</f>
        <v>156.9351999999999</v>
      </c>
    </row>
    <row r="2260" spans="1:13" hidden="1" x14ac:dyDescent="0.3">
      <c r="A2260" s="16">
        <v>42895</v>
      </c>
      <c r="B2260" t="s">
        <v>9</v>
      </c>
      <c r="C2260" t="s">
        <v>262</v>
      </c>
      <c r="D2260" t="s">
        <v>134</v>
      </c>
      <c r="E2260" t="s">
        <v>263</v>
      </c>
      <c r="F2260" s="7">
        <v>1005712365</v>
      </c>
      <c r="G2260" t="str">
        <f>VLOOKUP(F2260,'группы товаров'!$A$1:$C$88,2,0)</f>
        <v>Желе в помаде</v>
      </c>
      <c r="H2260" t="str">
        <f>VLOOKUP(Таблица1[[#This Row],[Код товара]],Группа_Товаров,3,0)</f>
        <v>Глазированные</v>
      </c>
      <c r="I2260" t="s">
        <v>8</v>
      </c>
      <c r="J2260">
        <v>7.5</v>
      </c>
      <c r="K2260" s="6">
        <v>356.495</v>
      </c>
      <c r="L2260" s="6">
        <v>515.25</v>
      </c>
      <c r="M2260" s="23">
        <f>Таблица1[[#This Row],[Сумма в ценах продажи]]-Таблица1[[#This Row],[Сумма в ценах закупки]]</f>
        <v>158.755</v>
      </c>
    </row>
    <row r="2261" spans="1:13" hidden="1" x14ac:dyDescent="0.3">
      <c r="A2261" s="16">
        <v>42895</v>
      </c>
      <c r="B2261" t="s">
        <v>9</v>
      </c>
      <c r="C2261" t="s">
        <v>191</v>
      </c>
      <c r="D2261" t="s">
        <v>156</v>
      </c>
      <c r="E2261" t="s">
        <v>192</v>
      </c>
      <c r="F2261" s="7">
        <v>270400</v>
      </c>
      <c r="G2261" t="str">
        <f>VLOOKUP(F2261,'группы товаров'!$A$1:$C$88,2,0)</f>
        <v>Шипучка лимон</v>
      </c>
      <c r="H2261" t="str">
        <f>VLOOKUP(Таблица1[[#This Row],[Код товара]],Группа_Товаров,3,0)</f>
        <v>Леденцовая</v>
      </c>
      <c r="I2261" t="s">
        <v>8</v>
      </c>
      <c r="J2261">
        <v>4.5999999999999996</v>
      </c>
      <c r="K2261" s="6">
        <v>1316.4260000000002</v>
      </c>
      <c r="L2261" s="6">
        <v>1497.4</v>
      </c>
      <c r="M2261" s="23">
        <f>Таблица1[[#This Row],[Сумма в ценах продажи]]-Таблица1[[#This Row],[Сумма в ценах закупки]]</f>
        <v>180.97399999999993</v>
      </c>
    </row>
    <row r="2262" spans="1:13" hidden="1" x14ac:dyDescent="0.3">
      <c r="A2262" s="16">
        <v>42895</v>
      </c>
      <c r="B2262" t="s">
        <v>7</v>
      </c>
      <c r="C2262" t="s">
        <v>138</v>
      </c>
      <c r="D2262" t="s">
        <v>134</v>
      </c>
      <c r="E2262" t="s">
        <v>139</v>
      </c>
      <c r="F2262" s="7">
        <v>1005244300</v>
      </c>
      <c r="G2262" t="str">
        <f>VLOOKUP(F2262,'группы товаров'!$A$1:$C$88,2,0)</f>
        <v>Ореховые</v>
      </c>
      <c r="H2262" t="str">
        <f>VLOOKUP(Таблица1[[#This Row],[Код товара]],Группа_Товаров,3,0)</f>
        <v>Кремовые</v>
      </c>
      <c r="I2262" t="s">
        <v>8</v>
      </c>
      <c r="J2262">
        <v>4.5999999999999996</v>
      </c>
      <c r="K2262" s="6">
        <v>1316.308</v>
      </c>
      <c r="L2262" s="6">
        <v>1497.4</v>
      </c>
      <c r="M2262" s="23">
        <f>Таблица1[[#This Row],[Сумма в ценах продажи]]-Таблица1[[#This Row],[Сумма в ценах закупки]]</f>
        <v>181.0920000000001</v>
      </c>
    </row>
    <row r="2263" spans="1:13" hidden="1" x14ac:dyDescent="0.3">
      <c r="A2263" s="16">
        <v>42895</v>
      </c>
      <c r="B2263" t="s">
        <v>9</v>
      </c>
      <c r="C2263" t="s">
        <v>222</v>
      </c>
      <c r="D2263" t="s">
        <v>134</v>
      </c>
      <c r="E2263" t="s">
        <v>223</v>
      </c>
      <c r="F2263" s="7">
        <v>1005220000</v>
      </c>
      <c r="G2263" t="str">
        <f>VLOOKUP(F2263,'группы товаров'!$A$1:$C$88,2,0)</f>
        <v>Веселый журавлик</v>
      </c>
      <c r="H2263" t="str">
        <f>VLOOKUP(Таблица1[[#This Row],[Код товара]],Группа_Товаров,3,0)</f>
        <v>Вафельные</v>
      </c>
      <c r="I2263" t="s">
        <v>8</v>
      </c>
      <c r="J2263">
        <v>4</v>
      </c>
      <c r="K2263" s="6">
        <v>1316</v>
      </c>
      <c r="L2263" s="6">
        <v>1497.2</v>
      </c>
      <c r="M2263" s="23">
        <f>Таблица1[[#This Row],[Сумма в ценах продажи]]-Таблица1[[#This Row],[Сумма в ценах закупки]]</f>
        <v>181.20000000000005</v>
      </c>
    </row>
    <row r="2264" spans="1:13" hidden="1" x14ac:dyDescent="0.3">
      <c r="A2264" s="16">
        <v>42895</v>
      </c>
      <c r="B2264" t="s">
        <v>9</v>
      </c>
      <c r="C2264" t="s">
        <v>153</v>
      </c>
      <c r="D2264" t="s">
        <v>134</v>
      </c>
      <c r="E2264" t="s">
        <v>154</v>
      </c>
      <c r="F2264" s="5">
        <v>1005040200</v>
      </c>
      <c r="G2264" t="str">
        <f>VLOOKUP(F2264,'группы товаров'!$A$1:$C$88,2,0)</f>
        <v xml:space="preserve">Южный вечер </v>
      </c>
      <c r="H2264" t="str">
        <f>VLOOKUP(Таблица1[[#This Row],[Код товара]],Группа_Товаров,3,0)</f>
        <v>Глазированные</v>
      </c>
      <c r="I2264" t="s">
        <v>8</v>
      </c>
      <c r="J2264">
        <v>3</v>
      </c>
      <c r="K2264" s="6">
        <v>0</v>
      </c>
      <c r="L2264" s="6">
        <v>244.11</v>
      </c>
      <c r="M2264" s="23">
        <f>Таблица1[[#This Row],[Сумма в ценах продажи]]-Таблица1[[#This Row],[Сумма в ценах закупки]]</f>
        <v>244.11</v>
      </c>
    </row>
    <row r="2265" spans="1:13" hidden="1" x14ac:dyDescent="0.3">
      <c r="A2265" s="16">
        <v>42895</v>
      </c>
      <c r="B2265" t="s">
        <v>9</v>
      </c>
      <c r="C2265" t="s">
        <v>142</v>
      </c>
      <c r="D2265" t="s">
        <v>134</v>
      </c>
      <c r="E2265" t="s">
        <v>143</v>
      </c>
      <c r="F2265" s="7">
        <v>260200</v>
      </c>
      <c r="G2265" t="str">
        <f>VLOOKUP(F2265,'группы товаров'!$A$1:$C$88,2,0)</f>
        <v>Медовая дыня</v>
      </c>
      <c r="H2265" t="str">
        <f>VLOOKUP(Таблица1[[#This Row],[Код товара]],Группа_Товаров,3,0)</f>
        <v>Отливная</v>
      </c>
      <c r="I2265" t="s">
        <v>8</v>
      </c>
      <c r="J2265">
        <v>45</v>
      </c>
      <c r="K2265" s="6">
        <v>2717</v>
      </c>
      <c r="L2265" s="6">
        <v>3091.5</v>
      </c>
      <c r="M2265" s="23">
        <f>Таблица1[[#This Row],[Сумма в ценах продажи]]-Таблица1[[#This Row],[Сумма в ценах закупки]]</f>
        <v>374.5</v>
      </c>
    </row>
    <row r="2266" spans="1:13" hidden="1" x14ac:dyDescent="0.3">
      <c r="A2266" s="16">
        <v>42895</v>
      </c>
      <c r="B2266" t="s">
        <v>7</v>
      </c>
      <c r="C2266" t="s">
        <v>610</v>
      </c>
      <c r="D2266" t="s">
        <v>147</v>
      </c>
      <c r="E2266" t="s">
        <v>611</v>
      </c>
      <c r="F2266" s="5">
        <v>580000</v>
      </c>
      <c r="G2266" t="str">
        <f>VLOOKUP(F2266,'группы товаров'!$A$1:$C$88,2,0)</f>
        <v>Вишня</v>
      </c>
      <c r="H2266" t="str">
        <f>VLOOKUP(Таблица1[[#This Row],[Код товара]],Группа_Товаров,3,0)</f>
        <v>Желейные</v>
      </c>
      <c r="I2266" t="s">
        <v>8</v>
      </c>
      <c r="J2266">
        <v>64</v>
      </c>
      <c r="K2266" s="6">
        <v>4762.9792000000007</v>
      </c>
      <c r="L2266" s="6">
        <v>5315.2</v>
      </c>
      <c r="M2266" s="23">
        <f>Таблица1[[#This Row],[Сумма в ценах продажи]]-Таблица1[[#This Row],[Сумма в ценах закупки]]</f>
        <v>552.22079999999914</v>
      </c>
    </row>
    <row r="2267" spans="1:13" hidden="1" x14ac:dyDescent="0.3">
      <c r="A2267" s="16">
        <v>42894</v>
      </c>
      <c r="B2267" t="s">
        <v>16</v>
      </c>
      <c r="C2267" t="s">
        <v>585</v>
      </c>
      <c r="D2267" t="s">
        <v>147</v>
      </c>
      <c r="E2267" t="s">
        <v>586</v>
      </c>
      <c r="F2267" s="7">
        <v>1005051500</v>
      </c>
      <c r="G2267" t="str">
        <f>VLOOKUP(F2267,'группы товаров'!$A$1:$C$88,2,0)</f>
        <v>Ароматный банан</v>
      </c>
      <c r="H2267" t="str">
        <f>VLOOKUP(Таблица1[[#This Row],[Код товара]],Группа_Товаров,3,0)</f>
        <v>Помадка</v>
      </c>
      <c r="I2267" t="s">
        <v>8</v>
      </c>
      <c r="J2267">
        <v>0.22</v>
      </c>
      <c r="K2267" s="6">
        <v>39.985500000000002</v>
      </c>
      <c r="L2267" s="6">
        <v>48.3</v>
      </c>
      <c r="M2267" s="23">
        <f>Таблица1[[#This Row],[Сумма в ценах продажи]]-Таблица1[[#This Row],[Сумма в ценах закупки]]</f>
        <v>8.3144999999999953</v>
      </c>
    </row>
    <row r="2268" spans="1:13" hidden="1" x14ac:dyDescent="0.3">
      <c r="A2268" s="16">
        <v>42894</v>
      </c>
      <c r="B2268" t="s">
        <v>23</v>
      </c>
      <c r="C2268" t="s">
        <v>130</v>
      </c>
      <c r="D2268" t="s">
        <v>131</v>
      </c>
      <c r="E2268" t="s">
        <v>132</v>
      </c>
      <c r="F2268" s="7">
        <v>1005051500</v>
      </c>
      <c r="G2268" t="str">
        <f>VLOOKUP(F2268,'группы товаров'!$A$1:$C$88,2,0)</f>
        <v>Ароматный банан</v>
      </c>
      <c r="H2268" t="str">
        <f>VLOOKUP(Таблица1[[#This Row],[Код товара]],Группа_Товаров,3,0)</f>
        <v>Помадка</v>
      </c>
      <c r="I2268" t="s">
        <v>8</v>
      </c>
      <c r="J2268">
        <v>2</v>
      </c>
      <c r="K2268" s="6">
        <v>190.74980000000002</v>
      </c>
      <c r="L2268" s="6">
        <v>230.02</v>
      </c>
      <c r="M2268" s="23">
        <f>Таблица1[[#This Row],[Сумма в ценах продажи]]-Таблица1[[#This Row],[Сумма в ценах закупки]]</f>
        <v>39.270199999999988</v>
      </c>
    </row>
    <row r="2269" spans="1:13" hidden="1" x14ac:dyDescent="0.3">
      <c r="A2269" s="16">
        <v>42894</v>
      </c>
      <c r="B2269" t="s">
        <v>7</v>
      </c>
      <c r="C2269" t="s">
        <v>181</v>
      </c>
      <c r="D2269" t="s">
        <v>134</v>
      </c>
      <c r="E2269" t="s">
        <v>182</v>
      </c>
      <c r="F2269" s="7">
        <v>260000</v>
      </c>
      <c r="G2269" t="str">
        <f>VLOOKUP(F2269,'группы товаров'!$A$1:$C$88,2,0)</f>
        <v xml:space="preserve">Банан-клубника </v>
      </c>
      <c r="H2269" t="str">
        <f>VLOOKUP(Таблица1[[#This Row],[Код товара]],Группа_Товаров,3,0)</f>
        <v>Отливная</v>
      </c>
      <c r="I2269" t="s">
        <v>8</v>
      </c>
      <c r="J2269">
        <v>2.64</v>
      </c>
      <c r="K2269" s="6">
        <v>400.56720000000001</v>
      </c>
      <c r="L2269" s="6">
        <v>447</v>
      </c>
      <c r="M2269" s="23">
        <f>Таблица1[[#This Row],[Сумма в ценах продажи]]-Таблица1[[#This Row],[Сумма в ценах закупки]]</f>
        <v>46.432799999999986</v>
      </c>
    </row>
    <row r="2270" spans="1:13" hidden="1" x14ac:dyDescent="0.3">
      <c r="A2270" s="16">
        <v>42894</v>
      </c>
      <c r="B2270" t="s">
        <v>9</v>
      </c>
      <c r="C2270" t="s">
        <v>605</v>
      </c>
      <c r="D2270" t="s">
        <v>147</v>
      </c>
      <c r="E2270" t="s">
        <v>606</v>
      </c>
      <c r="F2270" s="7">
        <v>252505</v>
      </c>
      <c r="G2270" t="str">
        <f>VLOOKUP(F2270,'группы товаров'!$A$1:$C$88,2,0)</f>
        <v>Байкальская мята</v>
      </c>
      <c r="H2270" t="str">
        <f>VLOOKUP(Таблица1[[#This Row],[Код товара]],Группа_Товаров,3,0)</f>
        <v>Леденцовая</v>
      </c>
      <c r="I2270" t="s">
        <v>8</v>
      </c>
      <c r="J2270">
        <v>3.5</v>
      </c>
      <c r="K2270" s="6">
        <v>321.11560000000003</v>
      </c>
      <c r="L2270" s="6">
        <v>372.12</v>
      </c>
      <c r="M2270" s="23">
        <f>Таблица1[[#This Row],[Сумма в ценах продажи]]-Таблица1[[#This Row],[Сумма в ценах закупки]]</f>
        <v>51.004399999999976</v>
      </c>
    </row>
    <row r="2271" spans="1:13" hidden="1" x14ac:dyDescent="0.3">
      <c r="A2271" s="16">
        <v>42894</v>
      </c>
      <c r="B2271" t="s">
        <v>7</v>
      </c>
      <c r="C2271" t="s">
        <v>138</v>
      </c>
      <c r="D2271" t="s">
        <v>134</v>
      </c>
      <c r="E2271" t="s">
        <v>139</v>
      </c>
      <c r="F2271" s="7">
        <v>1005274000</v>
      </c>
      <c r="G2271" t="str">
        <f>VLOOKUP(F2271,'группы товаров'!$A$1:$C$88,2,0)</f>
        <v>Ванильные</v>
      </c>
      <c r="H2271" t="str">
        <f>VLOOKUP(Таблица1[[#This Row],[Код товара]],Группа_Товаров,3,0)</f>
        <v>Кремовые</v>
      </c>
      <c r="I2271" t="s">
        <v>8</v>
      </c>
      <c r="J2271">
        <v>1.92</v>
      </c>
      <c r="K2271" s="6">
        <v>467.5</v>
      </c>
      <c r="L2271" s="6">
        <v>522</v>
      </c>
      <c r="M2271" s="23">
        <f>Таблица1[[#This Row],[Сумма в ценах продажи]]-Таблица1[[#This Row],[Сумма в ценах закупки]]</f>
        <v>54.5</v>
      </c>
    </row>
    <row r="2272" spans="1:13" hidden="1" x14ac:dyDescent="0.3">
      <c r="A2272" s="16">
        <v>42894</v>
      </c>
      <c r="B2272" t="s">
        <v>9</v>
      </c>
      <c r="C2272" t="s">
        <v>607</v>
      </c>
      <c r="D2272" t="s">
        <v>147</v>
      </c>
      <c r="E2272" t="s">
        <v>608</v>
      </c>
      <c r="F2272" s="7">
        <v>270400</v>
      </c>
      <c r="G2272" t="str">
        <f>VLOOKUP(F2272,'группы товаров'!$A$1:$C$88,2,0)</f>
        <v>Шипучка лимон</v>
      </c>
      <c r="H2272" t="str">
        <f>VLOOKUP(Таблица1[[#This Row],[Код товара]],Группа_Товаров,3,0)</f>
        <v>Леденцовая</v>
      </c>
      <c r="I2272" t="s">
        <v>8</v>
      </c>
      <c r="J2272">
        <v>2.64</v>
      </c>
      <c r="K2272" s="6">
        <v>400.55280000000005</v>
      </c>
      <c r="L2272" s="6">
        <v>455.64</v>
      </c>
      <c r="M2272" s="23">
        <f>Таблица1[[#This Row],[Сумма в ценах продажи]]-Таблица1[[#This Row],[Сумма в ценах закупки]]</f>
        <v>55.087199999999939</v>
      </c>
    </row>
    <row r="2273" spans="1:13" hidden="1" x14ac:dyDescent="0.3">
      <c r="A2273" s="16">
        <v>42894</v>
      </c>
      <c r="B2273" t="s">
        <v>9</v>
      </c>
      <c r="C2273" t="s">
        <v>365</v>
      </c>
      <c r="D2273" t="s">
        <v>208</v>
      </c>
      <c r="E2273" t="s">
        <v>366</v>
      </c>
      <c r="F2273" s="7">
        <v>252505</v>
      </c>
      <c r="G2273" t="str">
        <f>VLOOKUP(F2273,'группы товаров'!$A$1:$C$88,2,0)</f>
        <v>Байкальская мята</v>
      </c>
      <c r="H2273" t="str">
        <f>VLOOKUP(Таблица1[[#This Row],[Код товара]],Группа_Товаров,3,0)</f>
        <v>Леденцовая</v>
      </c>
      <c r="I2273" t="s">
        <v>8</v>
      </c>
      <c r="J2273">
        <v>7.5</v>
      </c>
      <c r="K2273" s="6">
        <v>452.75</v>
      </c>
      <c r="L2273" s="6">
        <v>515.25</v>
      </c>
      <c r="M2273" s="23">
        <f>Таблица1[[#This Row],[Сумма в ценах продажи]]-Таблица1[[#This Row],[Сумма в ценах закупки]]</f>
        <v>62.5</v>
      </c>
    </row>
    <row r="2274" spans="1:13" hidden="1" x14ac:dyDescent="0.3">
      <c r="A2274" s="16">
        <v>42894</v>
      </c>
      <c r="B2274" t="s">
        <v>9</v>
      </c>
      <c r="C2274" t="s">
        <v>330</v>
      </c>
      <c r="D2274" t="s">
        <v>291</v>
      </c>
      <c r="E2274" t="s">
        <v>331</v>
      </c>
      <c r="F2274" s="5">
        <v>1005201000</v>
      </c>
      <c r="G2274" t="str">
        <f>VLOOKUP(F2274,'группы товаров'!$A$1:$C$88,2,0)</f>
        <v xml:space="preserve"> крем-шоколад </v>
      </c>
      <c r="H2274" t="str">
        <f>VLOOKUP(Таблица1[[#This Row],[Код товара]],Группа_Товаров,3,0)</f>
        <v>Вафельные</v>
      </c>
      <c r="I2274" t="s">
        <v>8</v>
      </c>
      <c r="J2274">
        <v>2</v>
      </c>
      <c r="K2274" s="6">
        <v>331.54040000000003</v>
      </c>
      <c r="L2274" s="6">
        <v>397.1</v>
      </c>
      <c r="M2274" s="23">
        <f>Таблица1[[#This Row],[Сумма в ценах продажи]]-Таблица1[[#This Row],[Сумма в ценах закупки]]</f>
        <v>65.559599999999989</v>
      </c>
    </row>
    <row r="2275" spans="1:13" hidden="1" x14ac:dyDescent="0.3">
      <c r="A2275" s="16">
        <v>42894</v>
      </c>
      <c r="B2275" t="s">
        <v>9</v>
      </c>
      <c r="C2275" t="s">
        <v>167</v>
      </c>
      <c r="D2275" t="s">
        <v>134</v>
      </c>
      <c r="E2275" t="s">
        <v>168</v>
      </c>
      <c r="F2275" s="5">
        <v>1005201500</v>
      </c>
      <c r="G2275" t="str">
        <f>VLOOKUP(F2275,'группы товаров'!$A$1:$C$88,2,0)</f>
        <v xml:space="preserve">крем-сгущенное молоко </v>
      </c>
      <c r="H2275" t="str">
        <f>VLOOKUP(Таблица1[[#This Row],[Код товара]],Группа_Товаров,3,0)</f>
        <v>Вафельные</v>
      </c>
      <c r="I2275" t="s">
        <v>8</v>
      </c>
      <c r="J2275">
        <v>2</v>
      </c>
      <c r="K2275" s="6">
        <v>330.39080000000001</v>
      </c>
      <c r="L2275" s="6">
        <v>397.1</v>
      </c>
      <c r="M2275" s="23">
        <f>Таблица1[[#This Row],[Сумма в ценах продажи]]-Таблица1[[#This Row],[Сумма в ценах закупки]]</f>
        <v>66.70920000000001</v>
      </c>
    </row>
    <row r="2276" spans="1:13" hidden="1" x14ac:dyDescent="0.3">
      <c r="A2276" s="16">
        <v>42894</v>
      </c>
      <c r="B2276" t="s">
        <v>7</v>
      </c>
      <c r="C2276" t="s">
        <v>191</v>
      </c>
      <c r="D2276" t="s">
        <v>156</v>
      </c>
      <c r="E2276" t="s">
        <v>192</v>
      </c>
      <c r="F2276" s="7">
        <v>5190002</v>
      </c>
      <c r="G2276" t="str">
        <f>VLOOKUP(F2276,'группы товаров'!$A$1:$C$88,2,0)</f>
        <v>Молочный</v>
      </c>
      <c r="H2276" t="str">
        <f>VLOOKUP(Таблица1[[#This Row],[Код товара]],Группа_Товаров,3,0)</f>
        <v>Отливная</v>
      </c>
      <c r="I2276" t="s">
        <v>8</v>
      </c>
      <c r="J2276">
        <v>6</v>
      </c>
      <c r="K2276" s="6">
        <v>492.2328</v>
      </c>
      <c r="L2276" s="6">
        <v>559.91999999999996</v>
      </c>
      <c r="M2276" s="23">
        <f>Таблица1[[#This Row],[Сумма в ценах продажи]]-Таблица1[[#This Row],[Сумма в ценах закупки]]</f>
        <v>67.687199999999962</v>
      </c>
    </row>
    <row r="2277" spans="1:13" hidden="1" x14ac:dyDescent="0.3">
      <c r="A2277" s="16">
        <v>42894</v>
      </c>
      <c r="B2277" t="s">
        <v>13</v>
      </c>
      <c r="C2277" t="s">
        <v>264</v>
      </c>
      <c r="D2277" t="s">
        <v>134</v>
      </c>
      <c r="E2277" t="s">
        <v>265</v>
      </c>
      <c r="F2277" s="7">
        <v>1005053500</v>
      </c>
      <c r="G2277" t="str">
        <f>VLOOKUP(F2277,'группы товаров'!$A$1:$C$88,2,0)</f>
        <v>Тоффи в помаде</v>
      </c>
      <c r="H2277" t="str">
        <f>VLOOKUP(Таблица1[[#This Row],[Код товара]],Группа_Товаров,3,0)</f>
        <v>Помадка</v>
      </c>
      <c r="I2277" t="s">
        <v>8</v>
      </c>
      <c r="J2277">
        <v>2.5</v>
      </c>
      <c r="K2277" s="6">
        <v>341.09219999999999</v>
      </c>
      <c r="L2277" s="6">
        <v>425.5</v>
      </c>
      <c r="M2277" s="23">
        <f>Таблица1[[#This Row],[Сумма в ценах продажи]]-Таблица1[[#This Row],[Сумма в ценах закупки]]</f>
        <v>84.407800000000009</v>
      </c>
    </row>
    <row r="2278" spans="1:13" hidden="1" x14ac:dyDescent="0.3">
      <c r="A2278" s="16">
        <v>42894</v>
      </c>
      <c r="B2278" t="s">
        <v>7</v>
      </c>
      <c r="C2278" t="s">
        <v>179</v>
      </c>
      <c r="D2278" t="s">
        <v>131</v>
      </c>
      <c r="E2278" t="s">
        <v>180</v>
      </c>
      <c r="F2278" s="5">
        <v>1005040600</v>
      </c>
      <c r="G2278" t="str">
        <f>VLOOKUP(F2278,'группы товаров'!$A$1:$C$88,2,0)</f>
        <v xml:space="preserve">Морская звезда </v>
      </c>
      <c r="H2278" t="str">
        <f>VLOOKUP(Таблица1[[#This Row],[Код товара]],Группа_Товаров,3,0)</f>
        <v>Глазированные</v>
      </c>
      <c r="I2278" t="s">
        <v>8</v>
      </c>
      <c r="J2278">
        <v>9</v>
      </c>
      <c r="K2278" s="6">
        <v>643.95000000000005</v>
      </c>
      <c r="L2278" s="6">
        <v>732.33</v>
      </c>
      <c r="M2278" s="23">
        <f>Таблица1[[#This Row],[Сумма в ценах продажи]]-Таблица1[[#This Row],[Сумма в ценах закупки]]</f>
        <v>88.38</v>
      </c>
    </row>
    <row r="2279" spans="1:13" hidden="1" x14ac:dyDescent="0.3">
      <c r="A2279" s="16">
        <v>42894</v>
      </c>
      <c r="B2279" t="s">
        <v>7</v>
      </c>
      <c r="C2279" t="s">
        <v>191</v>
      </c>
      <c r="D2279" t="s">
        <v>156</v>
      </c>
      <c r="E2279" t="s">
        <v>192</v>
      </c>
      <c r="F2279" s="7">
        <v>5281000</v>
      </c>
      <c r="G2279" t="str">
        <f>VLOOKUP(F2279,'группы товаров'!$A$1:$C$88,2,0)</f>
        <v>Барбасовая</v>
      </c>
      <c r="H2279" t="str">
        <f>VLOOKUP(Таблица1[[#This Row],[Код товара]],Группа_Товаров,3,0)</f>
        <v>Отливная</v>
      </c>
      <c r="I2279" t="s">
        <v>8</v>
      </c>
      <c r="J2279">
        <v>2.27</v>
      </c>
      <c r="K2279" s="6">
        <v>786.86500000000001</v>
      </c>
      <c r="L2279" s="6">
        <v>884</v>
      </c>
      <c r="M2279" s="23">
        <f>Таблица1[[#This Row],[Сумма в ценах продажи]]-Таблица1[[#This Row],[Сумма в ценах закупки]]</f>
        <v>97.134999999999991</v>
      </c>
    </row>
    <row r="2280" spans="1:13" hidden="1" x14ac:dyDescent="0.3">
      <c r="A2280" s="16">
        <v>42894</v>
      </c>
      <c r="B2280" t="s">
        <v>13</v>
      </c>
      <c r="C2280" t="s">
        <v>390</v>
      </c>
      <c r="D2280" t="s">
        <v>147</v>
      </c>
      <c r="E2280" t="s">
        <v>391</v>
      </c>
      <c r="F2280" s="7">
        <v>1005052800</v>
      </c>
      <c r="G2280" t="str">
        <f>VLOOKUP(F2280,'группы товаров'!$A$1:$C$88,2,0)</f>
        <v>Желе барбариса</v>
      </c>
      <c r="H2280" t="str">
        <f>VLOOKUP(Таблица1[[#This Row],[Код товара]],Группа_Товаров,3,0)</f>
        <v>Помадка</v>
      </c>
      <c r="I2280" t="s">
        <v>8</v>
      </c>
      <c r="J2280">
        <v>5</v>
      </c>
      <c r="K2280" s="6">
        <v>476.976</v>
      </c>
      <c r="L2280" s="6">
        <v>575.04999999999995</v>
      </c>
      <c r="M2280" s="23">
        <f>Таблица1[[#This Row],[Сумма в ценах продажи]]-Таблица1[[#This Row],[Сумма в ценах закупки]]</f>
        <v>98.073999999999955</v>
      </c>
    </row>
    <row r="2281" spans="1:13" hidden="1" x14ac:dyDescent="0.3">
      <c r="A2281" s="16">
        <v>42894</v>
      </c>
      <c r="B2281" t="s">
        <v>7</v>
      </c>
      <c r="C2281" t="s">
        <v>160</v>
      </c>
      <c r="D2281" t="s">
        <v>134</v>
      </c>
      <c r="E2281" t="s">
        <v>161</v>
      </c>
      <c r="F2281" s="7">
        <v>170101</v>
      </c>
      <c r="G2281" t="str">
        <f>VLOOKUP(F2281,'группы товаров'!$A$1:$C$88,2,0)</f>
        <v>Морошковая</v>
      </c>
      <c r="H2281" t="str">
        <f>VLOOKUP(Таблица1[[#This Row],[Код товара]],Группа_Товаров,3,0)</f>
        <v>Желейные</v>
      </c>
      <c r="I2281" t="s">
        <v>8</v>
      </c>
      <c r="J2281">
        <v>8</v>
      </c>
      <c r="K2281" s="6">
        <v>387.09360000000004</v>
      </c>
      <c r="L2281" s="6">
        <v>486</v>
      </c>
      <c r="M2281" s="23">
        <f>Таблица1[[#This Row],[Сумма в ценах продажи]]-Таблица1[[#This Row],[Сумма в ценах закупки]]</f>
        <v>98.906399999999962</v>
      </c>
    </row>
    <row r="2282" spans="1:13" hidden="1" x14ac:dyDescent="0.3">
      <c r="A2282" s="16">
        <v>42894</v>
      </c>
      <c r="B2282" t="s">
        <v>7</v>
      </c>
      <c r="C2282" t="s">
        <v>149</v>
      </c>
      <c r="D2282" t="s">
        <v>134</v>
      </c>
      <c r="E2282" t="s">
        <v>150</v>
      </c>
      <c r="F2282" s="7">
        <v>260000</v>
      </c>
      <c r="G2282" t="str">
        <f>VLOOKUP(F2282,'группы товаров'!$A$1:$C$88,2,0)</f>
        <v xml:space="preserve">Банан-клубника </v>
      </c>
      <c r="H2282" t="str">
        <f>VLOOKUP(Таблица1[[#This Row],[Код товара]],Группа_Товаров,3,0)</f>
        <v>Отливная</v>
      </c>
      <c r="I2282" t="s">
        <v>8</v>
      </c>
      <c r="J2282">
        <v>15</v>
      </c>
      <c r="K2282" s="6">
        <v>905.88499999999999</v>
      </c>
      <c r="L2282" s="6">
        <v>1012.5</v>
      </c>
      <c r="M2282" s="23">
        <f>Таблица1[[#This Row],[Сумма в ценах продажи]]-Таблица1[[#This Row],[Сумма в ценах закупки]]</f>
        <v>106.61500000000001</v>
      </c>
    </row>
    <row r="2283" spans="1:13" hidden="1" x14ac:dyDescent="0.3">
      <c r="A2283" s="16">
        <v>42894</v>
      </c>
      <c r="B2283" t="s">
        <v>7</v>
      </c>
      <c r="C2283" t="s">
        <v>160</v>
      </c>
      <c r="D2283" t="s">
        <v>134</v>
      </c>
      <c r="E2283" t="s">
        <v>161</v>
      </c>
      <c r="F2283" s="7">
        <v>170101</v>
      </c>
      <c r="G2283" t="str">
        <f>VLOOKUP(F2283,'группы товаров'!$A$1:$C$88,2,0)</f>
        <v>Морошковая</v>
      </c>
      <c r="H2283" t="str">
        <f>VLOOKUP(Таблица1[[#This Row],[Код товара]],Группа_Товаров,3,0)</f>
        <v>Желейные</v>
      </c>
      <c r="I2283" t="s">
        <v>8</v>
      </c>
      <c r="J2283">
        <v>4</v>
      </c>
      <c r="K2283" s="6">
        <v>820</v>
      </c>
      <c r="L2283" s="6">
        <v>933.2</v>
      </c>
      <c r="M2283" s="23">
        <f>Таблица1[[#This Row],[Сумма в ценах продажи]]-Таблица1[[#This Row],[Сумма в ценах закупки]]</f>
        <v>113.20000000000005</v>
      </c>
    </row>
    <row r="2284" spans="1:13" hidden="1" x14ac:dyDescent="0.3">
      <c r="A2284" s="16">
        <v>42894</v>
      </c>
      <c r="B2284" t="s">
        <v>9</v>
      </c>
      <c r="C2284" t="s">
        <v>133</v>
      </c>
      <c r="D2284" t="s">
        <v>134</v>
      </c>
      <c r="E2284" t="s">
        <v>135</v>
      </c>
      <c r="F2284" s="7">
        <v>1005274000</v>
      </c>
      <c r="G2284" t="str">
        <f>VLOOKUP(F2284,'группы товаров'!$A$1:$C$88,2,0)</f>
        <v>Ванильные</v>
      </c>
      <c r="H2284" t="str">
        <f>VLOOKUP(Таблица1[[#This Row],[Код товара]],Группа_Товаров,3,0)</f>
        <v>Кремовые</v>
      </c>
      <c r="I2284" t="s">
        <v>8</v>
      </c>
      <c r="J2284">
        <v>5</v>
      </c>
      <c r="K2284" s="6">
        <v>689.63150000000007</v>
      </c>
      <c r="L2284" s="6">
        <v>802.85</v>
      </c>
      <c r="M2284" s="23">
        <f>Таблица1[[#This Row],[Сумма в ценах продажи]]-Таблица1[[#This Row],[Сумма в ценах закупки]]</f>
        <v>113.21849999999995</v>
      </c>
    </row>
    <row r="2285" spans="1:13" hidden="1" x14ac:dyDescent="0.3">
      <c r="A2285" s="16">
        <v>42894</v>
      </c>
      <c r="B2285" t="s">
        <v>9</v>
      </c>
      <c r="C2285" t="s">
        <v>238</v>
      </c>
      <c r="D2285" t="s">
        <v>208</v>
      </c>
      <c r="E2285" t="s">
        <v>239</v>
      </c>
      <c r="F2285" s="7">
        <v>260100</v>
      </c>
      <c r="G2285" t="str">
        <f>VLOOKUP(F2285,'группы товаров'!$A$1:$C$88,2,0)</f>
        <v xml:space="preserve">Банан-вишня </v>
      </c>
      <c r="H2285" t="str">
        <f>VLOOKUP(Таблица1[[#This Row],[Код товара]],Группа_Товаров,3,0)</f>
        <v>Отливная</v>
      </c>
      <c r="I2285" t="s">
        <v>8</v>
      </c>
      <c r="J2285">
        <v>16</v>
      </c>
      <c r="K2285" s="6">
        <v>854.71600000000001</v>
      </c>
      <c r="L2285" s="6">
        <v>968.48</v>
      </c>
      <c r="M2285" s="23">
        <f>Таблица1[[#This Row],[Сумма в ценах продажи]]-Таблица1[[#This Row],[Сумма в ценах закупки]]</f>
        <v>113.76400000000001</v>
      </c>
    </row>
    <row r="2286" spans="1:13" hidden="1" x14ac:dyDescent="0.3">
      <c r="A2286" s="16">
        <v>42894</v>
      </c>
      <c r="B2286" t="s">
        <v>9</v>
      </c>
      <c r="C2286" t="s">
        <v>553</v>
      </c>
      <c r="D2286" t="s">
        <v>147</v>
      </c>
      <c r="E2286" t="s">
        <v>554</v>
      </c>
      <c r="F2286" s="7">
        <v>270200</v>
      </c>
      <c r="G2286" t="str">
        <f>VLOOKUP(F2286,'группы товаров'!$A$1:$C$88,2,0)</f>
        <v>Шипучка апельсин</v>
      </c>
      <c r="H2286" t="str">
        <f>VLOOKUP(Таблица1[[#This Row],[Код товара]],Группа_Товаров,3,0)</f>
        <v>Леденцовая</v>
      </c>
      <c r="I2286" t="s">
        <v>8</v>
      </c>
      <c r="J2286">
        <v>16</v>
      </c>
      <c r="K2286" s="6">
        <v>854.46400000000006</v>
      </c>
      <c r="L2286" s="6">
        <v>968.48</v>
      </c>
      <c r="M2286" s="23">
        <f>Таблица1[[#This Row],[Сумма в ценах продажи]]-Таблица1[[#This Row],[Сумма в ценах закупки]]</f>
        <v>114.01599999999996</v>
      </c>
    </row>
    <row r="2287" spans="1:13" hidden="1" x14ac:dyDescent="0.3">
      <c r="A2287" s="16">
        <v>42894</v>
      </c>
      <c r="B2287" t="s">
        <v>9</v>
      </c>
      <c r="C2287" t="s">
        <v>218</v>
      </c>
      <c r="D2287" t="s">
        <v>147</v>
      </c>
      <c r="E2287" t="s">
        <v>219</v>
      </c>
      <c r="F2287" s="7">
        <v>260200</v>
      </c>
      <c r="G2287" t="str">
        <f>VLOOKUP(F2287,'группы товаров'!$A$1:$C$88,2,0)</f>
        <v>Медовая дыня</v>
      </c>
      <c r="H2287" t="str">
        <f>VLOOKUP(Таблица1[[#This Row],[Код товара]],Группа_Товаров,3,0)</f>
        <v>Отливная</v>
      </c>
      <c r="I2287" t="s">
        <v>8</v>
      </c>
      <c r="J2287">
        <v>4</v>
      </c>
      <c r="K2287" s="6">
        <v>934.8</v>
      </c>
      <c r="L2287" s="6">
        <v>1063.2</v>
      </c>
      <c r="M2287" s="23">
        <f>Таблица1[[#This Row],[Сумма в ценах продажи]]-Таблица1[[#This Row],[Сумма в ценах закупки]]</f>
        <v>128.40000000000009</v>
      </c>
    </row>
    <row r="2288" spans="1:13" hidden="1" x14ac:dyDescent="0.3">
      <c r="A2288" s="16">
        <v>42894</v>
      </c>
      <c r="B2288" t="s">
        <v>7</v>
      </c>
      <c r="C2288" t="s">
        <v>199</v>
      </c>
      <c r="D2288" t="s">
        <v>134</v>
      </c>
      <c r="E2288" t="s">
        <v>200</v>
      </c>
      <c r="F2288" s="7">
        <v>1005040800</v>
      </c>
      <c r="G2288" t="str">
        <f>VLOOKUP(F2288,'группы товаров'!$A$1:$C$88,2,0)</f>
        <v>Бим-Бом</v>
      </c>
      <c r="H2288" t="str">
        <f>VLOOKUP(Таблица1[[#This Row],[Код товара]],Группа_Товаров,3,0)</f>
        <v>Глазированные</v>
      </c>
      <c r="I2288" t="s">
        <v>8</v>
      </c>
      <c r="J2288">
        <v>7.92</v>
      </c>
      <c r="K2288" s="6">
        <v>1201.6776</v>
      </c>
      <c r="L2288" s="6">
        <v>1341</v>
      </c>
      <c r="M2288" s="23">
        <f>Таблица1[[#This Row],[Сумма в ценах продажи]]-Таблица1[[#This Row],[Сумма в ценах закупки]]</f>
        <v>139.32240000000002</v>
      </c>
    </row>
    <row r="2289" spans="1:13" hidden="1" x14ac:dyDescent="0.3">
      <c r="A2289" s="16">
        <v>42894</v>
      </c>
      <c r="B2289" t="s">
        <v>9</v>
      </c>
      <c r="C2289" t="s">
        <v>199</v>
      </c>
      <c r="D2289" t="s">
        <v>134</v>
      </c>
      <c r="E2289" t="s">
        <v>200</v>
      </c>
      <c r="F2289" s="7">
        <v>1005030501</v>
      </c>
      <c r="G2289" t="str">
        <f>VLOOKUP(F2289,'группы товаров'!$A$1:$C$88,2,0)</f>
        <v>Орешек</v>
      </c>
      <c r="H2289" t="str">
        <f>VLOOKUP(Таблица1[[#This Row],[Код товара]],Группа_Товаров,3,0)</f>
        <v>Глазированные</v>
      </c>
      <c r="I2289" t="s">
        <v>8</v>
      </c>
      <c r="J2289">
        <v>11.55</v>
      </c>
      <c r="K2289" s="6">
        <v>1615.46</v>
      </c>
      <c r="L2289" s="6">
        <v>1837.99</v>
      </c>
      <c r="M2289" s="23">
        <f>Таблица1[[#This Row],[Сумма в ценах продажи]]-Таблица1[[#This Row],[Сумма в ценах закупки]]</f>
        <v>222.52999999999997</v>
      </c>
    </row>
    <row r="2290" spans="1:13" hidden="1" x14ac:dyDescent="0.3">
      <c r="A2290" s="16">
        <v>42894</v>
      </c>
      <c r="B2290" t="s">
        <v>7</v>
      </c>
      <c r="C2290" t="s">
        <v>160</v>
      </c>
      <c r="D2290" t="s">
        <v>134</v>
      </c>
      <c r="E2290" t="s">
        <v>161</v>
      </c>
      <c r="F2290" s="7">
        <v>170101</v>
      </c>
      <c r="G2290" t="str">
        <f>VLOOKUP(F2290,'группы товаров'!$A$1:$C$88,2,0)</f>
        <v>Морошковая</v>
      </c>
      <c r="H2290" t="str">
        <f>VLOOKUP(Таблица1[[#This Row],[Код товара]],Группа_Товаров,3,0)</f>
        <v>Желейные</v>
      </c>
      <c r="I2290" t="s">
        <v>8</v>
      </c>
      <c r="J2290">
        <v>6.45</v>
      </c>
      <c r="K2290" s="6">
        <v>1716.807</v>
      </c>
      <c r="L2290" s="6">
        <v>1943.7</v>
      </c>
      <c r="M2290" s="23">
        <f>Таблица1[[#This Row],[Сумма в ценах продажи]]-Таблица1[[#This Row],[Сумма в ценах закупки]]</f>
        <v>226.89300000000003</v>
      </c>
    </row>
    <row r="2291" spans="1:13" hidden="1" x14ac:dyDescent="0.3">
      <c r="A2291" s="16">
        <v>42894</v>
      </c>
      <c r="B2291" t="s">
        <v>13</v>
      </c>
      <c r="C2291" t="s">
        <v>430</v>
      </c>
      <c r="D2291" t="s">
        <v>147</v>
      </c>
      <c r="E2291" t="s">
        <v>431</v>
      </c>
      <c r="F2291" s="5">
        <v>1005040200</v>
      </c>
      <c r="G2291" t="str">
        <f>VLOOKUP(F2291,'группы товаров'!$A$1:$C$88,2,0)</f>
        <v xml:space="preserve">Южный вечер </v>
      </c>
      <c r="H2291" t="str">
        <f>VLOOKUP(Таблица1[[#This Row],[Код товара]],Группа_Товаров,3,0)</f>
        <v>Глазированные</v>
      </c>
      <c r="I2291" t="s">
        <v>8</v>
      </c>
      <c r="J2291">
        <v>6</v>
      </c>
      <c r="K2291" s="6">
        <v>0</v>
      </c>
      <c r="L2291" s="6">
        <v>517.5</v>
      </c>
      <c r="M2291" s="23">
        <f>Таблица1[[#This Row],[Сумма в ценах продажи]]-Таблица1[[#This Row],[Сумма в ценах закупки]]</f>
        <v>517.5</v>
      </c>
    </row>
    <row r="2292" spans="1:13" hidden="1" x14ac:dyDescent="0.3">
      <c r="A2292" s="16">
        <v>42893</v>
      </c>
      <c r="B2292" t="s">
        <v>13</v>
      </c>
      <c r="C2292" t="s">
        <v>228</v>
      </c>
      <c r="D2292" t="s">
        <v>134</v>
      </c>
      <c r="E2292" t="s">
        <v>229</v>
      </c>
      <c r="F2292" s="7">
        <v>1005040700</v>
      </c>
      <c r="G2292" t="str">
        <f>VLOOKUP(F2292,'группы товаров'!$A$1:$C$88,2,0)</f>
        <v>Буревестник</v>
      </c>
      <c r="H2292" t="str">
        <f>VLOOKUP(Таблица1[[#This Row],[Код товара]],Группа_Товаров,3,0)</f>
        <v>Глазированные</v>
      </c>
      <c r="I2292" t="s">
        <v>8</v>
      </c>
      <c r="J2292">
        <v>2</v>
      </c>
      <c r="K2292" s="6">
        <v>106.82980000000001</v>
      </c>
      <c r="L2292" s="6">
        <v>128.80000000000001</v>
      </c>
      <c r="M2292" s="23">
        <f>Таблица1[[#This Row],[Сумма в ценах продажи]]-Таблица1[[#This Row],[Сумма в ценах закупки]]</f>
        <v>21.970200000000006</v>
      </c>
    </row>
    <row r="2293" spans="1:13" hidden="1" x14ac:dyDescent="0.3">
      <c r="A2293" s="16">
        <v>42893</v>
      </c>
      <c r="B2293" t="s">
        <v>9</v>
      </c>
      <c r="C2293" t="s">
        <v>262</v>
      </c>
      <c r="D2293" t="s">
        <v>134</v>
      </c>
      <c r="E2293" t="s">
        <v>263</v>
      </c>
      <c r="F2293" s="7">
        <v>5221000</v>
      </c>
      <c r="G2293" t="str">
        <f>VLOOKUP(F2293,'группы товаров'!$A$1:$C$88,2,0)</f>
        <v>Сливочно-творожный</v>
      </c>
      <c r="H2293" t="str">
        <f>VLOOKUP(Таблица1[[#This Row],[Код товара]],Группа_Товаров,3,0)</f>
        <v>Отливная</v>
      </c>
      <c r="I2293" t="s">
        <v>8</v>
      </c>
      <c r="J2293">
        <v>2.52</v>
      </c>
      <c r="K2293" s="6">
        <v>206.64</v>
      </c>
      <c r="L2293" s="6">
        <v>234.78</v>
      </c>
      <c r="M2293" s="23">
        <f>Таблица1[[#This Row],[Сумма в ценах продажи]]-Таблица1[[#This Row],[Сумма в ценах закупки]]</f>
        <v>28.140000000000015</v>
      </c>
    </row>
    <row r="2294" spans="1:13" hidden="1" x14ac:dyDescent="0.3">
      <c r="A2294" s="16">
        <v>42893</v>
      </c>
      <c r="B2294" t="s">
        <v>7</v>
      </c>
      <c r="C2294" t="s">
        <v>210</v>
      </c>
      <c r="D2294" t="s">
        <v>156</v>
      </c>
      <c r="E2294" t="s">
        <v>211</v>
      </c>
      <c r="F2294" s="7">
        <v>252505</v>
      </c>
      <c r="G2294" t="str">
        <f>VLOOKUP(F2294,'группы товаров'!$A$1:$C$88,2,0)</f>
        <v>Байкальская мята</v>
      </c>
      <c r="H2294" t="str">
        <f>VLOOKUP(Таблица1[[#This Row],[Код товара]],Группа_Товаров,3,0)</f>
        <v>Леденцовая</v>
      </c>
      <c r="I2294" t="s">
        <v>8</v>
      </c>
      <c r="J2294">
        <v>4</v>
      </c>
      <c r="K2294" s="6">
        <v>313.02600000000001</v>
      </c>
      <c r="L2294" s="6">
        <v>347</v>
      </c>
      <c r="M2294" s="23">
        <f>Таблица1[[#This Row],[Сумма в ценах продажи]]-Таблица1[[#This Row],[Сумма в ценах закупки]]</f>
        <v>33.97399999999999</v>
      </c>
    </row>
    <row r="2295" spans="1:13" hidden="1" x14ac:dyDescent="0.3">
      <c r="A2295" s="16">
        <v>42893</v>
      </c>
      <c r="B2295" t="s">
        <v>9</v>
      </c>
      <c r="C2295" t="s">
        <v>228</v>
      </c>
      <c r="D2295" t="s">
        <v>134</v>
      </c>
      <c r="E2295" t="s">
        <v>229</v>
      </c>
      <c r="F2295" s="7">
        <v>5221000</v>
      </c>
      <c r="G2295" t="str">
        <f>VLOOKUP(F2295,'группы товаров'!$A$1:$C$88,2,0)</f>
        <v>Сливочно-творожный</v>
      </c>
      <c r="H2295" t="str">
        <f>VLOOKUP(Таблица1[[#This Row],[Код товара]],Группа_Товаров,3,0)</f>
        <v>Отливная</v>
      </c>
      <c r="I2295" t="s">
        <v>8</v>
      </c>
      <c r="J2295">
        <v>1.65</v>
      </c>
      <c r="K2295" s="6">
        <v>272.68889999999999</v>
      </c>
      <c r="L2295" s="6">
        <v>310.31</v>
      </c>
      <c r="M2295" s="23">
        <f>Таблица1[[#This Row],[Сумма в ценах продажи]]-Таблица1[[#This Row],[Сумма в ценах закупки]]</f>
        <v>37.621100000000013</v>
      </c>
    </row>
    <row r="2296" spans="1:13" hidden="1" x14ac:dyDescent="0.3">
      <c r="A2296" s="16">
        <v>42893</v>
      </c>
      <c r="B2296" t="s">
        <v>9</v>
      </c>
      <c r="C2296" t="s">
        <v>406</v>
      </c>
      <c r="D2296" t="s">
        <v>156</v>
      </c>
      <c r="E2296" t="s">
        <v>407</v>
      </c>
      <c r="F2296" s="5">
        <v>1005050200</v>
      </c>
      <c r="G2296" t="str">
        <f>VLOOKUP(F2296,'группы товаров'!$A$1:$C$88,2,0)</f>
        <v>Серебрянный шедевр</v>
      </c>
      <c r="H2296" t="str">
        <f>VLOOKUP(Таблица1[[#This Row],[Код товара]],Группа_Товаров,3,0)</f>
        <v>Помадка</v>
      </c>
      <c r="I2296" t="s">
        <v>8</v>
      </c>
      <c r="J2296">
        <v>3.5</v>
      </c>
      <c r="K2296" s="6">
        <v>351.02690000000001</v>
      </c>
      <c r="L2296" s="6">
        <v>398.72</v>
      </c>
      <c r="M2296" s="23">
        <f>Таблица1[[#This Row],[Сумма в ценах продажи]]-Таблица1[[#This Row],[Сумма в ценах закупки]]</f>
        <v>47.693100000000015</v>
      </c>
    </row>
    <row r="2297" spans="1:13" hidden="1" x14ac:dyDescent="0.3">
      <c r="A2297" s="16">
        <v>42893</v>
      </c>
      <c r="B2297" t="s">
        <v>7</v>
      </c>
      <c r="C2297" t="s">
        <v>181</v>
      </c>
      <c r="D2297" t="s">
        <v>134</v>
      </c>
      <c r="E2297" t="s">
        <v>182</v>
      </c>
      <c r="F2297" s="7">
        <v>1005186400</v>
      </c>
      <c r="G2297" t="str">
        <f>VLOOKUP(F2297,'группы товаров'!$A$1:$C$88,2,0)</f>
        <v xml:space="preserve">Мини вкус вишни </v>
      </c>
      <c r="H2297" t="str">
        <f>VLOOKUP(Таблица1[[#This Row],[Код товара]],Группа_Товаров,3,0)</f>
        <v>Вафельные</v>
      </c>
      <c r="I2297" t="s">
        <v>8</v>
      </c>
      <c r="J2297">
        <v>2.64</v>
      </c>
      <c r="K2297" s="6">
        <v>400.55880000000002</v>
      </c>
      <c r="L2297" s="6">
        <v>455.64</v>
      </c>
      <c r="M2297" s="23">
        <f>Таблица1[[#This Row],[Сумма в ценах продажи]]-Таблица1[[#This Row],[Сумма в ценах закупки]]</f>
        <v>55.081199999999967</v>
      </c>
    </row>
    <row r="2298" spans="1:13" hidden="1" x14ac:dyDescent="0.3">
      <c r="A2298" s="16">
        <v>42893</v>
      </c>
      <c r="B2298" t="s">
        <v>7</v>
      </c>
      <c r="C2298" t="s">
        <v>210</v>
      </c>
      <c r="D2298" t="s">
        <v>156</v>
      </c>
      <c r="E2298" t="s">
        <v>211</v>
      </c>
      <c r="F2298" s="7">
        <v>1005051500</v>
      </c>
      <c r="G2298" t="str">
        <f>VLOOKUP(F2298,'группы товаров'!$A$1:$C$88,2,0)</f>
        <v>Ароматный банан</v>
      </c>
      <c r="H2298" t="str">
        <f>VLOOKUP(Таблица1[[#This Row],[Код товара]],Группа_Товаров,3,0)</f>
        <v>Помадка</v>
      </c>
      <c r="I2298" t="s">
        <v>8</v>
      </c>
      <c r="J2298">
        <v>1.92</v>
      </c>
      <c r="K2298" s="6">
        <v>465.625</v>
      </c>
      <c r="L2298" s="6">
        <v>522</v>
      </c>
      <c r="M2298" s="23">
        <f>Таблица1[[#This Row],[Сумма в ценах продажи]]-Таблица1[[#This Row],[Сумма в ценах закупки]]</f>
        <v>56.375</v>
      </c>
    </row>
    <row r="2299" spans="1:13" hidden="1" x14ac:dyDescent="0.3">
      <c r="A2299" s="16">
        <v>42893</v>
      </c>
      <c r="B2299" t="s">
        <v>7</v>
      </c>
      <c r="C2299" t="s">
        <v>252</v>
      </c>
      <c r="D2299" t="s">
        <v>134</v>
      </c>
      <c r="E2299" t="s">
        <v>253</v>
      </c>
      <c r="F2299" s="7">
        <v>260100</v>
      </c>
      <c r="G2299" t="str">
        <f>VLOOKUP(F2299,'группы товаров'!$A$1:$C$88,2,0)</f>
        <v xml:space="preserve">Банан-вишня </v>
      </c>
      <c r="H2299" t="str">
        <f>VLOOKUP(Таблица1[[#This Row],[Код товара]],Группа_Товаров,3,0)</f>
        <v>Отливная</v>
      </c>
      <c r="I2299" t="s">
        <v>8</v>
      </c>
      <c r="J2299">
        <v>6</v>
      </c>
      <c r="K2299" s="6">
        <v>492.2328</v>
      </c>
      <c r="L2299" s="6">
        <v>549.6</v>
      </c>
      <c r="M2299" s="23">
        <f>Таблица1[[#This Row],[Сумма в ценах продажи]]-Таблица1[[#This Row],[Сумма в ценах закупки]]</f>
        <v>57.367200000000025</v>
      </c>
    </row>
    <row r="2300" spans="1:13" hidden="1" x14ac:dyDescent="0.3">
      <c r="A2300" s="16">
        <v>42893</v>
      </c>
      <c r="B2300" t="s">
        <v>9</v>
      </c>
      <c r="C2300" t="s">
        <v>303</v>
      </c>
      <c r="D2300" t="s">
        <v>208</v>
      </c>
      <c r="E2300" t="s">
        <v>304</v>
      </c>
      <c r="F2300" s="7">
        <v>252005</v>
      </c>
      <c r="G2300" t="str">
        <f>VLOOKUP(F2300,'группы товаров'!$A$1:$C$88,2,0)</f>
        <v>Кленовая</v>
      </c>
      <c r="H2300" t="str">
        <f>VLOOKUP(Таблица1[[#This Row],[Код товара]],Группа_Товаров,3,0)</f>
        <v>Леденцовая</v>
      </c>
      <c r="I2300" t="s">
        <v>8</v>
      </c>
      <c r="J2300">
        <v>7.5</v>
      </c>
      <c r="K2300" s="6">
        <v>452.75</v>
      </c>
      <c r="L2300" s="6">
        <v>515.25</v>
      </c>
      <c r="M2300" s="23">
        <f>Таблица1[[#This Row],[Сумма в ценах продажи]]-Таблица1[[#This Row],[Сумма в ценах закупки]]</f>
        <v>62.5</v>
      </c>
    </row>
    <row r="2301" spans="1:13" hidden="1" x14ac:dyDescent="0.3">
      <c r="A2301" s="16">
        <v>42893</v>
      </c>
      <c r="B2301" t="s">
        <v>9</v>
      </c>
      <c r="C2301" t="s">
        <v>167</v>
      </c>
      <c r="D2301" t="s">
        <v>134</v>
      </c>
      <c r="E2301" t="s">
        <v>168</v>
      </c>
      <c r="F2301" s="5">
        <v>1005201100</v>
      </c>
      <c r="G2301" t="str">
        <f>VLOOKUP(F2301,'группы товаров'!$A$1:$C$88,2,0)</f>
        <v xml:space="preserve">крем-орех </v>
      </c>
      <c r="H2301" t="str">
        <f>VLOOKUP(Таблица1[[#This Row],[Код товара]],Группа_Товаров,3,0)</f>
        <v>Вафельные</v>
      </c>
      <c r="I2301" t="s">
        <v>8</v>
      </c>
      <c r="J2301">
        <v>2</v>
      </c>
      <c r="K2301" s="6">
        <v>324.30540000000002</v>
      </c>
      <c r="L2301" s="6">
        <v>397.1</v>
      </c>
      <c r="M2301" s="23">
        <f>Таблица1[[#This Row],[Сумма в ценах продажи]]-Таблица1[[#This Row],[Сумма в ценах закупки]]</f>
        <v>72.794600000000003</v>
      </c>
    </row>
    <row r="2302" spans="1:13" hidden="1" x14ac:dyDescent="0.3">
      <c r="A2302" s="16">
        <v>42893</v>
      </c>
      <c r="B2302" t="s">
        <v>13</v>
      </c>
      <c r="C2302" t="s">
        <v>248</v>
      </c>
      <c r="D2302" t="s">
        <v>156</v>
      </c>
      <c r="E2302" t="s">
        <v>249</v>
      </c>
      <c r="F2302" s="7">
        <v>1005040700</v>
      </c>
      <c r="G2302" t="str">
        <f>VLOOKUP(F2302,'группы товаров'!$A$1:$C$88,2,0)</f>
        <v>Буревестник</v>
      </c>
      <c r="H2302" t="str">
        <f>VLOOKUP(Таблица1[[#This Row],[Код товара]],Группа_Товаров,3,0)</f>
        <v>Глазированные</v>
      </c>
      <c r="I2302" t="s">
        <v>8</v>
      </c>
      <c r="J2302">
        <v>8</v>
      </c>
      <c r="K2302" s="6">
        <v>427.28320000000002</v>
      </c>
      <c r="L2302" s="6">
        <v>515.20000000000005</v>
      </c>
      <c r="M2302" s="23">
        <f>Таблица1[[#This Row],[Сумма в ценах продажи]]-Таблица1[[#This Row],[Сумма в ценах закупки]]</f>
        <v>87.916800000000023</v>
      </c>
    </row>
    <row r="2303" spans="1:13" hidden="1" x14ac:dyDescent="0.3">
      <c r="A2303" s="16">
        <v>42893</v>
      </c>
      <c r="B2303" t="s">
        <v>7</v>
      </c>
      <c r="C2303" t="s">
        <v>138</v>
      </c>
      <c r="D2303" t="s">
        <v>134</v>
      </c>
      <c r="E2303" t="s">
        <v>139</v>
      </c>
      <c r="F2303" s="7">
        <v>5160002</v>
      </c>
      <c r="G2303" t="str">
        <f>VLOOKUP(F2303,'группы товаров'!$A$1:$C$88,2,0)</f>
        <v>Микс</v>
      </c>
      <c r="H2303" t="str">
        <f>VLOOKUP(Таблица1[[#This Row],[Код товара]],Группа_Товаров,3,0)</f>
        <v>Отливная</v>
      </c>
      <c r="I2303" t="s">
        <v>8</v>
      </c>
      <c r="J2303">
        <v>1.84</v>
      </c>
      <c r="K2303" s="6">
        <v>591.7432</v>
      </c>
      <c r="L2303" s="6">
        <v>682.16</v>
      </c>
      <c r="M2303" s="23">
        <f>Таблица1[[#This Row],[Сумма в ценах продажи]]-Таблица1[[#This Row],[Сумма в ценах закупки]]</f>
        <v>90.416799999999967</v>
      </c>
    </row>
    <row r="2304" spans="1:13" hidden="1" x14ac:dyDescent="0.3">
      <c r="A2304" s="16">
        <v>42893</v>
      </c>
      <c r="B2304" t="s">
        <v>7</v>
      </c>
      <c r="C2304" t="s">
        <v>301</v>
      </c>
      <c r="D2304" t="s">
        <v>134</v>
      </c>
      <c r="E2304" t="s">
        <v>302</v>
      </c>
      <c r="F2304" s="7">
        <v>1005186200</v>
      </c>
      <c r="G2304" t="str">
        <f>VLOOKUP(F2304,'группы товаров'!$A$1:$C$88,2,0)</f>
        <v xml:space="preserve">Мини  орех </v>
      </c>
      <c r="H2304" t="str">
        <f>VLOOKUP(Таблица1[[#This Row],[Код товара]],Группа_Товаров,3,0)</f>
        <v>Вафельные</v>
      </c>
      <c r="I2304" t="s">
        <v>8</v>
      </c>
      <c r="J2304">
        <v>6</v>
      </c>
      <c r="K2304" s="6">
        <v>578.98620000000005</v>
      </c>
      <c r="L2304" s="6">
        <v>670.5</v>
      </c>
      <c r="M2304" s="23">
        <f>Таблица1[[#This Row],[Сумма в ценах продажи]]-Таблица1[[#This Row],[Сумма в ценах закупки]]</f>
        <v>91.513799999999947</v>
      </c>
    </row>
    <row r="2305" spans="1:13" hidden="1" x14ac:dyDescent="0.3">
      <c r="A2305" s="16">
        <v>42893</v>
      </c>
      <c r="B2305" t="s">
        <v>9</v>
      </c>
      <c r="C2305" t="s">
        <v>181</v>
      </c>
      <c r="D2305" t="s">
        <v>134</v>
      </c>
      <c r="E2305" t="s">
        <v>182</v>
      </c>
      <c r="F2305" s="7">
        <v>1005274000</v>
      </c>
      <c r="G2305" t="str">
        <f>VLOOKUP(F2305,'группы товаров'!$A$1:$C$88,2,0)</f>
        <v>Ванильные</v>
      </c>
      <c r="H2305" t="str">
        <f>VLOOKUP(Таблица1[[#This Row],[Код товара]],Группа_Товаров,3,0)</f>
        <v>Кремовые</v>
      </c>
      <c r="I2305" t="s">
        <v>8</v>
      </c>
      <c r="J2305">
        <v>7.5</v>
      </c>
      <c r="K2305" s="6">
        <v>407.83</v>
      </c>
      <c r="L2305" s="6">
        <v>515.25</v>
      </c>
      <c r="M2305" s="23">
        <f>Таблица1[[#This Row],[Сумма в ценах продажи]]-Таблица1[[#This Row],[Сумма в ценах закупки]]</f>
        <v>107.42000000000002</v>
      </c>
    </row>
    <row r="2306" spans="1:13" hidden="1" x14ac:dyDescent="0.3">
      <c r="A2306" s="16">
        <v>42893</v>
      </c>
      <c r="B2306" t="s">
        <v>7</v>
      </c>
      <c r="C2306" t="s">
        <v>260</v>
      </c>
      <c r="D2306" t="s">
        <v>134</v>
      </c>
      <c r="E2306" t="s">
        <v>261</v>
      </c>
      <c r="F2306" s="7">
        <v>260100</v>
      </c>
      <c r="G2306" t="str">
        <f>VLOOKUP(F2306,'группы товаров'!$A$1:$C$88,2,0)</f>
        <v xml:space="preserve">Банан-вишня </v>
      </c>
      <c r="H2306" t="str">
        <f>VLOOKUP(Таблица1[[#This Row],[Код товара]],Группа_Товаров,3,0)</f>
        <v>Отливная</v>
      </c>
      <c r="I2306" t="s">
        <v>8</v>
      </c>
      <c r="J2306">
        <v>8</v>
      </c>
      <c r="K2306" s="6">
        <v>670.61200000000008</v>
      </c>
      <c r="L2306" s="6">
        <v>788</v>
      </c>
      <c r="M2306" s="23">
        <f>Таблица1[[#This Row],[Сумма в ценах продажи]]-Таблица1[[#This Row],[Сумма в ценах закупки]]</f>
        <v>117.38799999999992</v>
      </c>
    </row>
    <row r="2307" spans="1:13" hidden="1" x14ac:dyDescent="0.3">
      <c r="A2307" s="16">
        <v>42893</v>
      </c>
      <c r="B2307" t="s">
        <v>9</v>
      </c>
      <c r="C2307" t="s">
        <v>262</v>
      </c>
      <c r="D2307" t="s">
        <v>134</v>
      </c>
      <c r="E2307" t="s">
        <v>263</v>
      </c>
      <c r="F2307" s="7">
        <v>251000</v>
      </c>
      <c r="G2307" t="str">
        <f>VLOOKUP(F2307,'группы товаров'!$A$1:$C$88,2,0)</f>
        <v>Стеклышки микс</v>
      </c>
      <c r="H2307" t="str">
        <f>VLOOKUP(Таблица1[[#This Row],[Код товара]],Группа_Товаров,3,0)</f>
        <v>Отливная</v>
      </c>
      <c r="I2307" t="s">
        <v>8</v>
      </c>
      <c r="J2307">
        <v>4</v>
      </c>
      <c r="K2307" s="6">
        <v>858.39600000000007</v>
      </c>
      <c r="L2307" s="6">
        <v>976.8</v>
      </c>
      <c r="M2307" s="23">
        <f>Таблица1[[#This Row],[Сумма в ценах продажи]]-Таблица1[[#This Row],[Сумма в ценах закупки]]</f>
        <v>118.40399999999988</v>
      </c>
    </row>
    <row r="2308" spans="1:13" hidden="1" x14ac:dyDescent="0.3">
      <c r="A2308" s="16">
        <v>42893</v>
      </c>
      <c r="B2308" t="s">
        <v>9</v>
      </c>
      <c r="C2308" t="s">
        <v>603</v>
      </c>
      <c r="D2308" t="s">
        <v>147</v>
      </c>
      <c r="E2308" t="s">
        <v>604</v>
      </c>
      <c r="F2308" s="7">
        <v>251000</v>
      </c>
      <c r="G2308" t="str">
        <f>VLOOKUP(F2308,'группы товаров'!$A$1:$C$88,2,0)</f>
        <v>Стеклышки микс</v>
      </c>
      <c r="H2308" t="str">
        <f>VLOOKUP(Таблица1[[#This Row],[Код товара]],Группа_Товаров,3,0)</f>
        <v>Отливная</v>
      </c>
      <c r="I2308" t="s">
        <v>8</v>
      </c>
      <c r="J2308">
        <v>5</v>
      </c>
      <c r="K2308" s="6">
        <v>548.45000000000005</v>
      </c>
      <c r="L2308" s="6">
        <v>678.05</v>
      </c>
      <c r="M2308" s="23">
        <f>Таблица1[[#This Row],[Сумма в ценах продажи]]-Таблица1[[#This Row],[Сумма в ценах закупки]]</f>
        <v>129.59999999999991</v>
      </c>
    </row>
    <row r="2309" spans="1:13" hidden="1" x14ac:dyDescent="0.3">
      <c r="A2309" s="16">
        <v>42893</v>
      </c>
      <c r="B2309" t="s">
        <v>7</v>
      </c>
      <c r="C2309" t="s">
        <v>326</v>
      </c>
      <c r="D2309" t="s">
        <v>134</v>
      </c>
      <c r="E2309" t="s">
        <v>327</v>
      </c>
      <c r="F2309" s="7">
        <v>1005201000</v>
      </c>
      <c r="G2309" t="str">
        <f>VLOOKUP(F2309,'группы товаров'!$A$1:$C$88,2,0)</f>
        <v xml:space="preserve"> крем-шоколад </v>
      </c>
      <c r="H2309" t="str">
        <f>VLOOKUP(Таблица1[[#This Row],[Код товара]],Группа_Товаров,3,0)</f>
        <v>Вафельные</v>
      </c>
      <c r="I2309" t="s">
        <v>8</v>
      </c>
      <c r="J2309">
        <v>4.3</v>
      </c>
      <c r="K2309" s="6">
        <v>1144.508</v>
      </c>
      <c r="L2309" s="6">
        <v>1278</v>
      </c>
      <c r="M2309" s="23">
        <f>Таблица1[[#This Row],[Сумма в ценах продажи]]-Таблица1[[#This Row],[Сумма в ценах закупки]]</f>
        <v>133.49199999999996</v>
      </c>
    </row>
    <row r="2310" spans="1:13" hidden="1" x14ac:dyDescent="0.3">
      <c r="A2310" s="16">
        <v>42893</v>
      </c>
      <c r="B2310" t="s">
        <v>9</v>
      </c>
      <c r="C2310" t="s">
        <v>250</v>
      </c>
      <c r="D2310" t="s">
        <v>208</v>
      </c>
      <c r="E2310" t="s">
        <v>251</v>
      </c>
      <c r="F2310" s="7">
        <v>270400</v>
      </c>
      <c r="G2310" t="str">
        <f>VLOOKUP(F2310,'группы товаров'!$A$1:$C$88,2,0)</f>
        <v>Шипучка лимон</v>
      </c>
      <c r="H2310" t="str">
        <f>VLOOKUP(Таблица1[[#This Row],[Код товара]],Группа_Товаров,3,0)</f>
        <v>Леденцовая</v>
      </c>
      <c r="I2310" t="s">
        <v>8</v>
      </c>
      <c r="J2310">
        <v>3</v>
      </c>
      <c r="K2310" s="6">
        <v>588.29129999999998</v>
      </c>
      <c r="L2310" s="6">
        <v>732.3</v>
      </c>
      <c r="M2310" s="23">
        <f>Таблица1[[#This Row],[Сумма в ценах продажи]]-Таблица1[[#This Row],[Сумма в ценах закупки]]</f>
        <v>144.00869999999998</v>
      </c>
    </row>
    <row r="2311" spans="1:13" hidden="1" x14ac:dyDescent="0.3">
      <c r="A2311" s="16">
        <v>42893</v>
      </c>
      <c r="B2311" t="s">
        <v>7</v>
      </c>
      <c r="C2311" t="s">
        <v>240</v>
      </c>
      <c r="D2311" t="s">
        <v>156</v>
      </c>
      <c r="E2311" t="s">
        <v>241</v>
      </c>
      <c r="F2311" s="7">
        <v>1005186300</v>
      </c>
      <c r="G2311" t="str">
        <f>VLOOKUP(F2311,'группы товаров'!$A$1:$C$88,2,0)</f>
        <v>Мини  молоко</v>
      </c>
      <c r="H2311" t="str">
        <f>VLOOKUP(Таблица1[[#This Row],[Код товара]],Группа_Товаров,3,0)</f>
        <v>Вафельные</v>
      </c>
      <c r="I2311" t="s">
        <v>8</v>
      </c>
      <c r="J2311">
        <v>10</v>
      </c>
      <c r="K2311" s="6">
        <v>1163.7</v>
      </c>
      <c r="L2311" s="6">
        <v>1317.5</v>
      </c>
      <c r="M2311" s="23">
        <f>Таблица1[[#This Row],[Сумма в ценах продажи]]-Таблица1[[#This Row],[Сумма в ценах закупки]]</f>
        <v>153.79999999999995</v>
      </c>
    </row>
    <row r="2312" spans="1:13" hidden="1" x14ac:dyDescent="0.3">
      <c r="A2312" s="16">
        <v>42893</v>
      </c>
      <c r="B2312" t="s">
        <v>9</v>
      </c>
      <c r="C2312" t="s">
        <v>278</v>
      </c>
      <c r="D2312" t="s">
        <v>208</v>
      </c>
      <c r="E2312" t="s">
        <v>279</v>
      </c>
      <c r="F2312" s="7">
        <v>5162402</v>
      </c>
      <c r="G2312" t="str">
        <f>VLOOKUP(F2312,'группы товаров'!$A$1:$C$88,2,0)</f>
        <v>Лимонно-апельсиновый</v>
      </c>
      <c r="H2312" t="str">
        <f>VLOOKUP(Таблица1[[#This Row],[Код товара]],Группа_Товаров,3,0)</f>
        <v>Отливная</v>
      </c>
      <c r="I2312" t="s">
        <v>8</v>
      </c>
      <c r="J2312">
        <v>5.76</v>
      </c>
      <c r="K2312" s="6">
        <v>1402.5</v>
      </c>
      <c r="L2312" s="6">
        <v>1595.1</v>
      </c>
      <c r="M2312" s="23">
        <f>Таблица1[[#This Row],[Сумма в ценах продажи]]-Таблица1[[#This Row],[Сумма в ценах закупки]]</f>
        <v>192.59999999999991</v>
      </c>
    </row>
    <row r="2313" spans="1:13" hidden="1" x14ac:dyDescent="0.3">
      <c r="A2313" s="16">
        <v>42893</v>
      </c>
      <c r="B2313" t="s">
        <v>7</v>
      </c>
      <c r="C2313" t="s">
        <v>171</v>
      </c>
      <c r="D2313" t="s">
        <v>131</v>
      </c>
      <c r="E2313" t="s">
        <v>172</v>
      </c>
      <c r="F2313" s="7">
        <v>1005186100</v>
      </c>
      <c r="G2313" t="str">
        <f>VLOOKUP(F2313,'группы товаров'!$A$1:$C$88,2,0)</f>
        <v xml:space="preserve">Мини  шоколад </v>
      </c>
      <c r="H2313" t="str">
        <f>VLOOKUP(Таблица1[[#This Row],[Код товара]],Группа_Товаров,3,0)</f>
        <v>Вафельные</v>
      </c>
      <c r="I2313" t="s">
        <v>8</v>
      </c>
      <c r="J2313">
        <v>6</v>
      </c>
      <c r="K2313" s="6">
        <v>108.71340000000001</v>
      </c>
      <c r="L2313" s="6">
        <v>412.2</v>
      </c>
      <c r="M2313" s="23">
        <f>Таблица1[[#This Row],[Сумма в ценах продажи]]-Таблица1[[#This Row],[Сумма в ценах закупки]]</f>
        <v>303.48659999999995</v>
      </c>
    </row>
    <row r="2314" spans="1:13" hidden="1" x14ac:dyDescent="0.3">
      <c r="A2314" s="16">
        <v>42893</v>
      </c>
      <c r="B2314" t="s">
        <v>11</v>
      </c>
      <c r="C2314" t="s">
        <v>140</v>
      </c>
      <c r="D2314" t="s">
        <v>134</v>
      </c>
      <c r="E2314" t="s">
        <v>141</v>
      </c>
      <c r="F2314" s="7">
        <v>252505</v>
      </c>
      <c r="G2314" t="str">
        <f>VLOOKUP(F2314,'группы товаров'!$A$1:$C$88,2,0)</f>
        <v>Байкальская мята</v>
      </c>
      <c r="H2314" t="str">
        <f>VLOOKUP(Таблица1[[#This Row],[Код товара]],Группа_Товаров,3,0)</f>
        <v>Леденцовая</v>
      </c>
      <c r="I2314" t="s">
        <v>8</v>
      </c>
      <c r="J2314">
        <v>35</v>
      </c>
      <c r="K2314" s="6">
        <v>3211.1555000000003</v>
      </c>
      <c r="L2314" s="6">
        <v>3585.75</v>
      </c>
      <c r="M2314" s="23">
        <f>Таблица1[[#This Row],[Сумма в ценах продажи]]-Таблица1[[#This Row],[Сумма в ценах закупки]]</f>
        <v>374.5944999999997</v>
      </c>
    </row>
    <row r="2315" spans="1:13" hidden="1" x14ac:dyDescent="0.3">
      <c r="A2315" s="16">
        <v>42893</v>
      </c>
      <c r="B2315" t="s">
        <v>11</v>
      </c>
      <c r="C2315" t="s">
        <v>288</v>
      </c>
      <c r="D2315" t="s">
        <v>134</v>
      </c>
      <c r="E2315" t="s">
        <v>289</v>
      </c>
      <c r="F2315" s="5">
        <v>1005274000</v>
      </c>
      <c r="G2315" t="str">
        <f>VLOOKUP(F2315,'группы товаров'!$A$1:$C$88,2,0)</f>
        <v>Ванильные</v>
      </c>
      <c r="H2315" t="str">
        <f>VLOOKUP(Таблица1[[#This Row],[Код товара]],Группа_Товаров,3,0)</f>
        <v>Кремовые</v>
      </c>
      <c r="I2315" t="s">
        <v>8</v>
      </c>
      <c r="J2315">
        <v>24.5</v>
      </c>
      <c r="K2315" s="6">
        <v>4790.6833999999999</v>
      </c>
      <c r="L2315" s="6">
        <v>5250.35</v>
      </c>
      <c r="M2315" s="23">
        <f>Таблица1[[#This Row],[Сумма в ценах продажи]]-Таблица1[[#This Row],[Сумма в ценах закупки]]</f>
        <v>459.66660000000047</v>
      </c>
    </row>
    <row r="2316" spans="1:13" hidden="1" x14ac:dyDescent="0.3">
      <c r="A2316" s="16">
        <v>42893</v>
      </c>
      <c r="B2316" t="s">
        <v>11</v>
      </c>
      <c r="C2316" t="s">
        <v>155</v>
      </c>
      <c r="D2316" t="s">
        <v>156</v>
      </c>
      <c r="E2316" t="s">
        <v>157</v>
      </c>
      <c r="F2316" s="7">
        <v>252505</v>
      </c>
      <c r="G2316" t="str">
        <f>VLOOKUP(F2316,'группы товаров'!$A$1:$C$88,2,0)</f>
        <v>Байкальская мята</v>
      </c>
      <c r="H2316" t="str">
        <f>VLOOKUP(Таблица1[[#This Row],[Код товара]],Группа_Товаров,3,0)</f>
        <v>Леденцовая</v>
      </c>
      <c r="I2316" t="s">
        <v>8</v>
      </c>
      <c r="J2316">
        <v>82.5</v>
      </c>
      <c r="K2316" s="6">
        <v>5950.4032000000007</v>
      </c>
      <c r="L2316" s="6">
        <v>6727.875</v>
      </c>
      <c r="M2316" s="23">
        <f>Таблица1[[#This Row],[Сумма в ценах продажи]]-Таблица1[[#This Row],[Сумма в ценах закупки]]</f>
        <v>777.47179999999935</v>
      </c>
    </row>
    <row r="2317" spans="1:13" hidden="1" x14ac:dyDescent="0.3">
      <c r="A2317" s="16">
        <v>42892</v>
      </c>
      <c r="B2317" t="s">
        <v>14</v>
      </c>
      <c r="C2317" t="s">
        <v>242</v>
      </c>
      <c r="D2317" t="s">
        <v>134</v>
      </c>
      <c r="E2317" t="s">
        <v>243</v>
      </c>
      <c r="F2317" s="7">
        <v>1005053500</v>
      </c>
      <c r="G2317" t="str">
        <f>VLOOKUP(F2317,'группы товаров'!$A$1:$C$88,2,0)</f>
        <v>Тоффи в помаде</v>
      </c>
      <c r="H2317" t="str">
        <f>VLOOKUP(Таблица1[[#This Row],[Код товара]],Группа_Товаров,3,0)</f>
        <v>Помадка</v>
      </c>
      <c r="I2317" t="s">
        <v>8</v>
      </c>
      <c r="J2317">
        <v>2</v>
      </c>
      <c r="K2317" s="6">
        <v>106.82980000000001</v>
      </c>
      <c r="L2317" s="6">
        <v>125.04</v>
      </c>
      <c r="M2317" s="23">
        <f>Таблица1[[#This Row],[Сумма в ценах продажи]]-Таблица1[[#This Row],[Сумма в ценах закупки]]</f>
        <v>18.2102</v>
      </c>
    </row>
    <row r="2318" spans="1:13" hidden="1" x14ac:dyDescent="0.3">
      <c r="A2318" s="16">
        <v>42892</v>
      </c>
      <c r="B2318" t="s">
        <v>9</v>
      </c>
      <c r="C2318" t="s">
        <v>365</v>
      </c>
      <c r="D2318" t="s">
        <v>208</v>
      </c>
      <c r="E2318" t="s">
        <v>366</v>
      </c>
      <c r="F2318" s="5">
        <v>1005040600</v>
      </c>
      <c r="G2318" t="str">
        <f>VLOOKUP(F2318,'группы товаров'!$A$1:$C$88,2,0)</f>
        <v xml:space="preserve">Морская звезда </v>
      </c>
      <c r="H2318" t="str">
        <f>VLOOKUP(Таблица1[[#This Row],[Код товара]],Группа_Товаров,3,0)</f>
        <v>Глазированные</v>
      </c>
      <c r="I2318" t="s">
        <v>8</v>
      </c>
      <c r="J2318">
        <v>3</v>
      </c>
      <c r="K2318" s="6">
        <v>214.65</v>
      </c>
      <c r="L2318" s="6">
        <v>244.11</v>
      </c>
      <c r="M2318" s="23">
        <f>Таблица1[[#This Row],[Сумма в ценах продажи]]-Таблица1[[#This Row],[Сумма в ценах закупки]]</f>
        <v>29.460000000000008</v>
      </c>
    </row>
    <row r="2319" spans="1:13" hidden="1" x14ac:dyDescent="0.3">
      <c r="A2319" s="16">
        <v>42892</v>
      </c>
      <c r="B2319" t="s">
        <v>14</v>
      </c>
      <c r="C2319" t="s">
        <v>228</v>
      </c>
      <c r="D2319" t="s">
        <v>134</v>
      </c>
      <c r="E2319" t="s">
        <v>229</v>
      </c>
      <c r="F2319" s="7">
        <v>5221000</v>
      </c>
      <c r="G2319" t="str">
        <f>VLOOKUP(F2319,'группы товаров'!$A$1:$C$88,2,0)</f>
        <v>Сливочно-творожный</v>
      </c>
      <c r="H2319" t="str">
        <f>VLOOKUP(Таблица1[[#This Row],[Код товара]],Группа_Товаров,3,0)</f>
        <v>Отливная</v>
      </c>
      <c r="I2319" t="s">
        <v>8</v>
      </c>
      <c r="J2319">
        <v>1</v>
      </c>
      <c r="K2319" s="6">
        <v>109.69</v>
      </c>
      <c r="L2319" s="6">
        <v>139.56</v>
      </c>
      <c r="M2319" s="23">
        <f>Таблица1[[#This Row],[Сумма в ценах продажи]]-Таблица1[[#This Row],[Сумма в ценах закупки]]</f>
        <v>29.870000000000005</v>
      </c>
    </row>
    <row r="2320" spans="1:13" hidden="1" x14ac:dyDescent="0.3">
      <c r="A2320" s="16">
        <v>42892</v>
      </c>
      <c r="B2320" t="s">
        <v>7</v>
      </c>
      <c r="C2320" t="s">
        <v>151</v>
      </c>
      <c r="D2320" t="s">
        <v>134</v>
      </c>
      <c r="E2320" t="s">
        <v>152</v>
      </c>
      <c r="F2320" s="7">
        <v>1005201100</v>
      </c>
      <c r="G2320" t="str">
        <f>VLOOKUP(F2320,'группы товаров'!$A$1:$C$88,2,0)</f>
        <v xml:space="preserve">крем-орех </v>
      </c>
      <c r="H2320" t="str">
        <f>VLOOKUP(Таблица1[[#This Row],[Код товара]],Группа_Товаров,3,0)</f>
        <v>Вафельные</v>
      </c>
      <c r="I2320" t="s">
        <v>8</v>
      </c>
      <c r="J2320">
        <v>2.4</v>
      </c>
      <c r="K2320" s="6">
        <v>209.2654</v>
      </c>
      <c r="L2320" s="6">
        <v>255.16800000000001</v>
      </c>
      <c r="M2320" s="23">
        <f>Таблица1[[#This Row],[Сумма в ценах продажи]]-Таблица1[[#This Row],[Сумма в ценах закупки]]</f>
        <v>45.902600000000007</v>
      </c>
    </row>
    <row r="2321" spans="1:13" hidden="1" x14ac:dyDescent="0.3">
      <c r="A2321" s="16">
        <v>42892</v>
      </c>
      <c r="B2321" t="s">
        <v>7</v>
      </c>
      <c r="C2321" t="s">
        <v>191</v>
      </c>
      <c r="D2321" t="s">
        <v>156</v>
      </c>
      <c r="E2321" t="s">
        <v>192</v>
      </c>
      <c r="F2321" s="7">
        <v>15000</v>
      </c>
      <c r="G2321" t="str">
        <f>VLOOKUP(F2321,'группы товаров'!$A$1:$C$88,2,0)</f>
        <v>Цитрусовый коктейль</v>
      </c>
      <c r="H2321" t="str">
        <f>VLOOKUP(Таблица1[[#This Row],[Код товара]],Группа_Товаров,3,0)</f>
        <v>Отливная</v>
      </c>
      <c r="I2321" t="s">
        <v>8</v>
      </c>
      <c r="J2321">
        <v>3.5</v>
      </c>
      <c r="K2321" s="6">
        <v>321.11560000000003</v>
      </c>
      <c r="L2321" s="6">
        <v>372.12</v>
      </c>
      <c r="M2321" s="23">
        <f>Таблица1[[#This Row],[Сумма в ценах продажи]]-Таблица1[[#This Row],[Сумма в ценах закупки]]</f>
        <v>51.004399999999976</v>
      </c>
    </row>
    <row r="2322" spans="1:13" hidden="1" x14ac:dyDescent="0.3">
      <c r="A2322" s="16">
        <v>42892</v>
      </c>
      <c r="B2322" t="s">
        <v>9</v>
      </c>
      <c r="C2322" t="s">
        <v>601</v>
      </c>
      <c r="D2322" t="s">
        <v>147</v>
      </c>
      <c r="E2322" t="s">
        <v>602</v>
      </c>
      <c r="F2322" s="7">
        <v>260000</v>
      </c>
      <c r="G2322" t="str">
        <f>VLOOKUP(F2322,'группы товаров'!$A$1:$C$88,2,0)</f>
        <v xml:space="preserve">Банан-клубника </v>
      </c>
      <c r="H2322" t="str">
        <f>VLOOKUP(Таблица1[[#This Row],[Код товара]],Группа_Товаров,3,0)</f>
        <v>Отливная</v>
      </c>
      <c r="I2322" t="s">
        <v>8</v>
      </c>
      <c r="J2322">
        <v>5</v>
      </c>
      <c r="K2322" s="6">
        <v>395.9</v>
      </c>
      <c r="L2322" s="6">
        <v>450.25</v>
      </c>
      <c r="M2322" s="23">
        <f>Таблица1[[#This Row],[Сумма в ценах продажи]]-Таблица1[[#This Row],[Сумма в ценах закупки]]</f>
        <v>54.350000000000023</v>
      </c>
    </row>
    <row r="2323" spans="1:13" hidden="1" x14ac:dyDescent="0.3">
      <c r="A2323" s="16">
        <v>42892</v>
      </c>
      <c r="B2323" t="s">
        <v>7</v>
      </c>
      <c r="C2323" t="s">
        <v>272</v>
      </c>
      <c r="D2323" t="s">
        <v>156</v>
      </c>
      <c r="E2323" t="s">
        <v>273</v>
      </c>
      <c r="F2323" s="5">
        <v>252005</v>
      </c>
      <c r="G2323" t="str">
        <f>VLOOKUP(F2323,'группы товаров'!$A$1:$C$88,2,0)</f>
        <v>Кленовая</v>
      </c>
      <c r="H2323" t="str">
        <f>VLOOKUP(Таблица1[[#This Row],[Код товара]],Группа_Товаров,3,0)</f>
        <v>Леденцовая</v>
      </c>
      <c r="I2323" t="s">
        <v>8</v>
      </c>
      <c r="J2323">
        <v>8</v>
      </c>
      <c r="K2323" s="6">
        <v>426.98160000000001</v>
      </c>
      <c r="L2323" s="6">
        <v>486</v>
      </c>
      <c r="M2323" s="23">
        <f>Таблица1[[#This Row],[Сумма в ценах продажи]]-Таблица1[[#This Row],[Сумма в ценах закупки]]</f>
        <v>59.018399999999986</v>
      </c>
    </row>
    <row r="2324" spans="1:13" hidden="1" x14ac:dyDescent="0.3">
      <c r="A2324" s="16">
        <v>42892</v>
      </c>
      <c r="B2324" t="s">
        <v>9</v>
      </c>
      <c r="C2324" t="s">
        <v>303</v>
      </c>
      <c r="D2324" t="s">
        <v>208</v>
      </c>
      <c r="E2324" t="s">
        <v>304</v>
      </c>
      <c r="F2324" s="7">
        <v>170101</v>
      </c>
      <c r="G2324" t="str">
        <f>VLOOKUP(F2324,'группы товаров'!$A$1:$C$88,2,0)</f>
        <v>Морошковая</v>
      </c>
      <c r="H2324" t="str">
        <f>VLOOKUP(Таблица1[[#This Row],[Код товара]],Группа_Товаров,3,0)</f>
        <v>Желейные</v>
      </c>
      <c r="I2324" t="s">
        <v>8</v>
      </c>
      <c r="J2324">
        <v>2.56</v>
      </c>
      <c r="K2324" s="6">
        <v>259.11360000000002</v>
      </c>
      <c r="L2324" s="6">
        <v>319.36</v>
      </c>
      <c r="M2324" s="23">
        <f>Таблица1[[#This Row],[Сумма в ценах продажи]]-Таблица1[[#This Row],[Сумма в ценах закупки]]</f>
        <v>60.246399999999994</v>
      </c>
    </row>
    <row r="2325" spans="1:13" hidden="1" x14ac:dyDescent="0.3">
      <c r="A2325" s="16">
        <v>42892</v>
      </c>
      <c r="B2325" t="s">
        <v>9</v>
      </c>
      <c r="C2325" t="s">
        <v>398</v>
      </c>
      <c r="D2325" t="s">
        <v>147</v>
      </c>
      <c r="E2325" t="s">
        <v>399</v>
      </c>
      <c r="F2325" s="7">
        <v>1005186100</v>
      </c>
      <c r="G2325" t="str">
        <f>VLOOKUP(F2325,'группы товаров'!$A$1:$C$88,2,0)</f>
        <v xml:space="preserve">Мини  шоколад </v>
      </c>
      <c r="H2325" t="str">
        <f>VLOOKUP(Таблица1[[#This Row],[Код товара]],Группа_Товаров,3,0)</f>
        <v>Вафельные</v>
      </c>
      <c r="I2325" t="s">
        <v>8</v>
      </c>
      <c r="J2325">
        <v>7.5</v>
      </c>
      <c r="K2325" s="6">
        <v>452.65499999999997</v>
      </c>
      <c r="L2325" s="6">
        <v>515.25</v>
      </c>
      <c r="M2325" s="23">
        <f>Таблица1[[#This Row],[Сумма в ценах продажи]]-Таблица1[[#This Row],[Сумма в ценах закупки]]</f>
        <v>62.595000000000027</v>
      </c>
    </row>
    <row r="2326" spans="1:13" hidden="1" x14ac:dyDescent="0.3">
      <c r="A2326" s="16">
        <v>42892</v>
      </c>
      <c r="B2326" t="s">
        <v>9</v>
      </c>
      <c r="C2326" t="s">
        <v>203</v>
      </c>
      <c r="D2326" t="s">
        <v>134</v>
      </c>
      <c r="E2326" t="s">
        <v>204</v>
      </c>
      <c r="F2326" s="7">
        <v>1005274300</v>
      </c>
      <c r="G2326" t="str">
        <f>VLOOKUP(F2326,'группы товаров'!$A$1:$C$88,2,0)</f>
        <v>Миндальные</v>
      </c>
      <c r="H2326" t="str">
        <f>VLOOKUP(Таблица1[[#This Row],[Код товара]],Группа_Товаров,3,0)</f>
        <v>Кремовые</v>
      </c>
      <c r="I2326" t="s">
        <v>8</v>
      </c>
      <c r="J2326">
        <v>4.5999999999999996</v>
      </c>
      <c r="K2326" s="6">
        <v>470.86520000000002</v>
      </c>
      <c r="L2326" s="6">
        <v>536.59</v>
      </c>
      <c r="M2326" s="23">
        <f>Таблица1[[#This Row],[Сумма в ценах продажи]]-Таблица1[[#This Row],[Сумма в ценах закупки]]</f>
        <v>65.724800000000016</v>
      </c>
    </row>
    <row r="2327" spans="1:13" hidden="1" x14ac:dyDescent="0.3">
      <c r="A2327" s="16">
        <v>42892</v>
      </c>
      <c r="B2327" t="s">
        <v>9</v>
      </c>
      <c r="C2327" t="s">
        <v>398</v>
      </c>
      <c r="D2327" t="s">
        <v>147</v>
      </c>
      <c r="E2327" t="s">
        <v>399</v>
      </c>
      <c r="F2327" s="7">
        <v>1005274300</v>
      </c>
      <c r="G2327" t="str">
        <f>VLOOKUP(F2327,'группы товаров'!$A$1:$C$88,2,0)</f>
        <v>Миндальные</v>
      </c>
      <c r="H2327" t="str">
        <f>VLOOKUP(Таблица1[[#This Row],[Код товара]],Группа_Товаров,3,0)</f>
        <v>Кремовые</v>
      </c>
      <c r="I2327" t="s">
        <v>8</v>
      </c>
      <c r="J2327">
        <v>3.5</v>
      </c>
      <c r="K2327" s="6">
        <v>301.27019999999999</v>
      </c>
      <c r="L2327" s="6">
        <v>372.12</v>
      </c>
      <c r="M2327" s="23">
        <f>Таблица1[[#This Row],[Сумма в ценах продажи]]-Таблица1[[#This Row],[Сумма в ценах закупки]]</f>
        <v>70.849800000000016</v>
      </c>
    </row>
    <row r="2328" spans="1:13" hidden="1" x14ac:dyDescent="0.3">
      <c r="A2328" s="16">
        <v>42892</v>
      </c>
      <c r="B2328" t="s">
        <v>7</v>
      </c>
      <c r="C2328" t="s">
        <v>195</v>
      </c>
      <c r="D2328" t="s">
        <v>131</v>
      </c>
      <c r="E2328" t="s">
        <v>196</v>
      </c>
      <c r="F2328" s="7">
        <v>5162402</v>
      </c>
      <c r="G2328" t="str">
        <f>VLOOKUP(F2328,'группы товаров'!$A$1:$C$88,2,0)</f>
        <v>Лимонно-апельсиновый</v>
      </c>
      <c r="H2328" t="str">
        <f>VLOOKUP(Таблица1[[#This Row],[Код товара]],Группа_Товаров,3,0)</f>
        <v>Отливная</v>
      </c>
      <c r="I2328" t="s">
        <v>8</v>
      </c>
      <c r="J2328">
        <v>5.8</v>
      </c>
      <c r="K2328" s="6">
        <v>542.15499999999997</v>
      </c>
      <c r="L2328" s="6">
        <v>616.65600000000006</v>
      </c>
      <c r="M2328" s="23">
        <f>Таблица1[[#This Row],[Сумма в ценах продажи]]-Таблица1[[#This Row],[Сумма в ценах закупки]]</f>
        <v>74.50100000000009</v>
      </c>
    </row>
    <row r="2329" spans="1:13" hidden="1" x14ac:dyDescent="0.3">
      <c r="A2329" s="16">
        <v>42892</v>
      </c>
      <c r="B2329" t="s">
        <v>11</v>
      </c>
      <c r="C2329" t="s">
        <v>155</v>
      </c>
      <c r="D2329" t="s">
        <v>156</v>
      </c>
      <c r="E2329" t="s">
        <v>157</v>
      </c>
      <c r="F2329" s="7">
        <v>252005</v>
      </c>
      <c r="G2329" t="str">
        <f>VLOOKUP(F2329,'группы товаров'!$A$1:$C$88,2,0)</f>
        <v>Кленовая</v>
      </c>
      <c r="H2329" t="str">
        <f>VLOOKUP(Таблица1[[#This Row],[Код товара]],Группа_Товаров,3,0)</f>
        <v>Леденцовая</v>
      </c>
      <c r="I2329" t="s">
        <v>8</v>
      </c>
      <c r="J2329">
        <v>1.84</v>
      </c>
      <c r="K2329" s="6">
        <v>598.35520000000008</v>
      </c>
      <c r="L2329" s="6">
        <v>677.6</v>
      </c>
      <c r="M2329" s="23">
        <f>Таблица1[[#This Row],[Сумма в ценах продажи]]-Таблица1[[#This Row],[Сумма в ценах закупки]]</f>
        <v>79.244799999999941</v>
      </c>
    </row>
    <row r="2330" spans="1:13" hidden="1" x14ac:dyDescent="0.3">
      <c r="A2330" s="16">
        <v>42892</v>
      </c>
      <c r="B2330" t="s">
        <v>7</v>
      </c>
      <c r="C2330" t="s">
        <v>222</v>
      </c>
      <c r="D2330" t="s">
        <v>134</v>
      </c>
      <c r="E2330" t="s">
        <v>223</v>
      </c>
      <c r="F2330" s="5">
        <v>170000</v>
      </c>
      <c r="G2330" t="str">
        <f>VLOOKUP(F2330,'группы товаров'!$A$1:$C$88,2,0)</f>
        <v>Лайм</v>
      </c>
      <c r="H2330" t="str">
        <f>VLOOKUP(Таблица1[[#This Row],[Код товара]],Группа_Товаров,3,0)</f>
        <v>Желейные</v>
      </c>
      <c r="I2330" t="s">
        <v>8</v>
      </c>
      <c r="J2330">
        <v>5</v>
      </c>
      <c r="K2330" s="6">
        <v>363.88150000000002</v>
      </c>
      <c r="L2330" s="6">
        <v>444.8</v>
      </c>
      <c r="M2330" s="23">
        <f>Таблица1[[#This Row],[Сумма в ценах продажи]]-Таблица1[[#This Row],[Сумма в ценах закупки]]</f>
        <v>80.918499999999995</v>
      </c>
    </row>
    <row r="2331" spans="1:13" hidden="1" x14ac:dyDescent="0.3">
      <c r="A2331" s="16">
        <v>42892</v>
      </c>
      <c r="B2331" t="s">
        <v>9</v>
      </c>
      <c r="C2331" t="s">
        <v>138</v>
      </c>
      <c r="D2331" t="s">
        <v>134</v>
      </c>
      <c r="E2331" t="s">
        <v>139</v>
      </c>
      <c r="F2331" s="7">
        <v>1005201100</v>
      </c>
      <c r="G2331" t="str">
        <f>VLOOKUP(F2331,'группы товаров'!$A$1:$C$88,2,0)</f>
        <v xml:space="preserve">крем-орех </v>
      </c>
      <c r="H2331" t="str">
        <f>VLOOKUP(Таблица1[[#This Row],[Код товара]],Группа_Товаров,3,0)</f>
        <v>Вафельные</v>
      </c>
      <c r="I2331" t="s">
        <v>8</v>
      </c>
      <c r="J2331">
        <v>1.84</v>
      </c>
      <c r="K2331" s="6">
        <v>598.93360000000007</v>
      </c>
      <c r="L2331" s="6">
        <v>682.16</v>
      </c>
      <c r="M2331" s="23">
        <f>Таблица1[[#This Row],[Сумма в ценах продажи]]-Таблица1[[#This Row],[Сумма в ценах закупки]]</f>
        <v>83.226399999999899</v>
      </c>
    </row>
    <row r="2332" spans="1:13" hidden="1" x14ac:dyDescent="0.3">
      <c r="A2332" s="16">
        <v>42892</v>
      </c>
      <c r="B2332" t="s">
        <v>7</v>
      </c>
      <c r="C2332" t="s">
        <v>177</v>
      </c>
      <c r="D2332" t="s">
        <v>131</v>
      </c>
      <c r="E2332" t="s">
        <v>178</v>
      </c>
      <c r="F2332" s="7">
        <v>5162402</v>
      </c>
      <c r="G2332" t="str">
        <f>VLOOKUP(F2332,'группы товаров'!$A$1:$C$88,2,0)</f>
        <v>Лимонно-апельсиновый</v>
      </c>
      <c r="H2332" t="str">
        <f>VLOOKUP(Таблица1[[#This Row],[Код товара]],Группа_Товаров,3,0)</f>
        <v>Отливная</v>
      </c>
      <c r="I2332" t="s">
        <v>8</v>
      </c>
      <c r="J2332">
        <v>2.2999999999999998</v>
      </c>
      <c r="K2332" s="6">
        <v>658.24300000000005</v>
      </c>
      <c r="L2332" s="6">
        <v>748.7</v>
      </c>
      <c r="M2332" s="23">
        <f>Таблица1[[#This Row],[Сумма в ценах продажи]]-Таблица1[[#This Row],[Сумма в ценах закупки]]</f>
        <v>90.456999999999994</v>
      </c>
    </row>
    <row r="2333" spans="1:13" hidden="1" x14ac:dyDescent="0.3">
      <c r="A2333" s="16">
        <v>42892</v>
      </c>
      <c r="B2333" t="s">
        <v>7</v>
      </c>
      <c r="C2333" t="s">
        <v>160</v>
      </c>
      <c r="D2333" t="s">
        <v>134</v>
      </c>
      <c r="E2333" t="s">
        <v>161</v>
      </c>
      <c r="F2333" s="5">
        <v>1005053500</v>
      </c>
      <c r="G2333" t="str">
        <f>VLOOKUP(F2333,'группы товаров'!$A$1:$C$88,2,0)</f>
        <v>Тоффи в помаде</v>
      </c>
      <c r="H2333" t="str">
        <f>VLOOKUP(Таблица1[[#This Row],[Код товара]],Группа_Товаров,3,0)</f>
        <v>Помадка</v>
      </c>
      <c r="I2333" t="s">
        <v>8</v>
      </c>
      <c r="J2333">
        <v>7</v>
      </c>
      <c r="K2333" s="6">
        <v>704.09220000000005</v>
      </c>
      <c r="L2333" s="6">
        <v>797.44</v>
      </c>
      <c r="M2333" s="23">
        <f>Таблица1[[#This Row],[Сумма в ценах продажи]]-Таблица1[[#This Row],[Сумма в ценах закупки]]</f>
        <v>93.347800000000007</v>
      </c>
    </row>
    <row r="2334" spans="1:13" hidden="1" x14ac:dyDescent="0.3">
      <c r="A2334" s="16">
        <v>42892</v>
      </c>
      <c r="B2334" t="s">
        <v>14</v>
      </c>
      <c r="C2334" t="s">
        <v>173</v>
      </c>
      <c r="D2334" t="s">
        <v>156</v>
      </c>
      <c r="E2334" t="s">
        <v>174</v>
      </c>
      <c r="F2334" s="7">
        <v>1005244000</v>
      </c>
      <c r="G2334" t="str">
        <f>VLOOKUP(F2334,'группы товаров'!$A$1:$C$88,2,0)</f>
        <v>Кофейные</v>
      </c>
      <c r="H2334" t="str">
        <f>VLOOKUP(Таблица1[[#This Row],[Код товара]],Группа_Товаров,3,0)</f>
        <v>Кремовые</v>
      </c>
      <c r="I2334" t="s">
        <v>8</v>
      </c>
      <c r="J2334">
        <v>3.5</v>
      </c>
      <c r="K2334" s="6">
        <v>280.73680000000002</v>
      </c>
      <c r="L2334" s="6">
        <v>382.97</v>
      </c>
      <c r="M2334" s="23">
        <f>Таблица1[[#This Row],[Сумма в ценах продажи]]-Таблица1[[#This Row],[Сумма в ценах закупки]]</f>
        <v>102.23320000000001</v>
      </c>
    </row>
    <row r="2335" spans="1:13" hidden="1" x14ac:dyDescent="0.3">
      <c r="A2335" s="16">
        <v>42892</v>
      </c>
      <c r="B2335" t="s">
        <v>9</v>
      </c>
      <c r="C2335" t="s">
        <v>278</v>
      </c>
      <c r="D2335" t="s">
        <v>208</v>
      </c>
      <c r="E2335" t="s">
        <v>279</v>
      </c>
      <c r="F2335" s="7">
        <v>15000</v>
      </c>
      <c r="G2335" t="str">
        <f>VLOOKUP(F2335,'группы товаров'!$A$1:$C$88,2,0)</f>
        <v>Цитрусовый коктейль</v>
      </c>
      <c r="H2335" t="str">
        <f>VLOOKUP(Таблица1[[#This Row],[Код товара]],Группа_Товаров,3,0)</f>
        <v>Отливная</v>
      </c>
      <c r="I2335" t="s">
        <v>8</v>
      </c>
      <c r="J2335">
        <v>4</v>
      </c>
      <c r="K2335" s="6">
        <v>934.8</v>
      </c>
      <c r="L2335" s="6">
        <v>1063.2</v>
      </c>
      <c r="M2335" s="23">
        <f>Таблица1[[#This Row],[Сумма в ценах продажи]]-Таблица1[[#This Row],[Сумма в ценах закупки]]</f>
        <v>128.40000000000009</v>
      </c>
    </row>
    <row r="2336" spans="1:13" hidden="1" x14ac:dyDescent="0.3">
      <c r="A2336" s="16">
        <v>42892</v>
      </c>
      <c r="B2336" t="s">
        <v>9</v>
      </c>
      <c r="C2336" t="s">
        <v>599</v>
      </c>
      <c r="D2336" t="s">
        <v>147</v>
      </c>
      <c r="E2336" t="s">
        <v>600</v>
      </c>
      <c r="F2336" s="7">
        <v>5160002</v>
      </c>
      <c r="G2336" t="str">
        <f>VLOOKUP(F2336,'группы товаров'!$A$1:$C$88,2,0)</f>
        <v>Микс</v>
      </c>
      <c r="H2336" t="str">
        <f>VLOOKUP(Таблица1[[#This Row],[Код товара]],Группа_Товаров,3,0)</f>
        <v>Отливная</v>
      </c>
      <c r="I2336" t="s">
        <v>8</v>
      </c>
      <c r="J2336">
        <v>10</v>
      </c>
      <c r="K2336" s="6">
        <v>953.976</v>
      </c>
      <c r="L2336" s="6">
        <v>1085</v>
      </c>
      <c r="M2336" s="23">
        <f>Таблица1[[#This Row],[Сумма в ценах продажи]]-Таблица1[[#This Row],[Сумма в ценах закупки]]</f>
        <v>131.024</v>
      </c>
    </row>
    <row r="2337" spans="1:13" hidden="1" x14ac:dyDescent="0.3">
      <c r="A2337" s="16">
        <v>42892</v>
      </c>
      <c r="B2337" t="s">
        <v>7</v>
      </c>
      <c r="C2337" t="s">
        <v>138</v>
      </c>
      <c r="D2337" t="s">
        <v>134</v>
      </c>
      <c r="E2337" t="s">
        <v>139</v>
      </c>
      <c r="F2337" s="7">
        <v>1005040800</v>
      </c>
      <c r="G2337" t="str">
        <f>VLOOKUP(F2337,'группы товаров'!$A$1:$C$88,2,0)</f>
        <v>Бим-Бом</v>
      </c>
      <c r="H2337" t="str">
        <f>VLOOKUP(Таблица1[[#This Row],[Код товара]],Группа_Товаров,3,0)</f>
        <v>Глазированные</v>
      </c>
      <c r="I2337" t="s">
        <v>8</v>
      </c>
      <c r="J2337">
        <v>10</v>
      </c>
      <c r="K2337" s="6">
        <v>953.976</v>
      </c>
      <c r="L2337" s="6">
        <v>1085</v>
      </c>
      <c r="M2337" s="23">
        <f>Таблица1[[#This Row],[Сумма в ценах продажи]]-Таблица1[[#This Row],[Сумма в ценах закупки]]</f>
        <v>131.024</v>
      </c>
    </row>
    <row r="2338" spans="1:13" hidden="1" x14ac:dyDescent="0.3">
      <c r="A2338" s="16">
        <v>42892</v>
      </c>
      <c r="B2338" t="s">
        <v>9</v>
      </c>
      <c r="C2338" t="s">
        <v>597</v>
      </c>
      <c r="D2338" t="s">
        <v>147</v>
      </c>
      <c r="E2338" t="s">
        <v>598</v>
      </c>
      <c r="F2338" s="5">
        <v>5162402</v>
      </c>
      <c r="G2338" t="str">
        <f>VLOOKUP(F2338,'группы товаров'!$A$1:$C$88,2,0)</f>
        <v>Лимонно-апельсиновый</v>
      </c>
      <c r="H2338" t="str">
        <f>VLOOKUP(Таблица1[[#This Row],[Код товара]],Группа_Товаров,3,0)</f>
        <v>Отливная</v>
      </c>
      <c r="I2338" t="s">
        <v>8</v>
      </c>
      <c r="J2338">
        <v>9.6</v>
      </c>
      <c r="K2338" s="6">
        <v>769.66800000000001</v>
      </c>
      <c r="L2338" s="6">
        <v>910.8</v>
      </c>
      <c r="M2338" s="23">
        <f>Таблица1[[#This Row],[Сумма в ценах продажи]]-Таблица1[[#This Row],[Сумма в ценах закупки]]</f>
        <v>141.13199999999995</v>
      </c>
    </row>
    <row r="2339" spans="1:13" hidden="1" x14ac:dyDescent="0.3">
      <c r="A2339" s="16">
        <v>42892</v>
      </c>
      <c r="B2339" t="s">
        <v>7</v>
      </c>
      <c r="C2339" t="s">
        <v>260</v>
      </c>
      <c r="D2339" t="s">
        <v>134</v>
      </c>
      <c r="E2339" t="s">
        <v>261</v>
      </c>
      <c r="F2339" s="7">
        <v>270400</v>
      </c>
      <c r="G2339" t="str">
        <f>VLOOKUP(F2339,'группы товаров'!$A$1:$C$88,2,0)</f>
        <v>Шипучка лимон</v>
      </c>
      <c r="H2339" t="str">
        <f>VLOOKUP(Таблица1[[#This Row],[Код товара]],Группа_Товаров,3,0)</f>
        <v>Леденцовая</v>
      </c>
      <c r="I2339" t="s">
        <v>8</v>
      </c>
      <c r="J2339">
        <v>3.5</v>
      </c>
      <c r="K2339" s="6">
        <v>626.74570000000006</v>
      </c>
      <c r="L2339" s="6">
        <v>778.43499999999995</v>
      </c>
      <c r="M2339" s="23">
        <f>Таблица1[[#This Row],[Сумма в ценах продажи]]-Таблица1[[#This Row],[Сумма в ценах закупки]]</f>
        <v>151.68929999999989</v>
      </c>
    </row>
    <row r="2340" spans="1:13" hidden="1" x14ac:dyDescent="0.3">
      <c r="A2340" s="16">
        <v>42892</v>
      </c>
      <c r="B2340" t="s">
        <v>7</v>
      </c>
      <c r="C2340" t="s">
        <v>138</v>
      </c>
      <c r="D2340" t="s">
        <v>134</v>
      </c>
      <c r="E2340" t="s">
        <v>139</v>
      </c>
      <c r="F2340" s="5">
        <v>1005201500</v>
      </c>
      <c r="G2340" t="str">
        <f>VLOOKUP(F2340,'группы товаров'!$A$1:$C$88,2,0)</f>
        <v xml:space="preserve">крем-сгущенное молоко </v>
      </c>
      <c r="H2340" t="str">
        <f>VLOOKUP(Таблица1[[#This Row],[Код товара]],Группа_Товаров,3,0)</f>
        <v>Вафельные</v>
      </c>
      <c r="I2340" t="s">
        <v>8</v>
      </c>
      <c r="J2340">
        <v>6</v>
      </c>
      <c r="K2340" s="6">
        <v>991.17240000000004</v>
      </c>
      <c r="L2340" s="6">
        <v>1191.3</v>
      </c>
      <c r="M2340" s="23">
        <f>Таблица1[[#This Row],[Сумма в ценах продажи]]-Таблица1[[#This Row],[Сумма в ценах закупки]]</f>
        <v>200.12759999999992</v>
      </c>
    </row>
    <row r="2341" spans="1:13" hidden="1" x14ac:dyDescent="0.3">
      <c r="A2341" s="16">
        <v>42892</v>
      </c>
      <c r="B2341" t="s">
        <v>11</v>
      </c>
      <c r="C2341" t="s">
        <v>155</v>
      </c>
      <c r="D2341" t="s">
        <v>156</v>
      </c>
      <c r="E2341" t="s">
        <v>157</v>
      </c>
      <c r="F2341" s="7">
        <v>1005051700</v>
      </c>
      <c r="G2341" t="str">
        <f>VLOOKUP(F2341,'группы товаров'!$A$1:$C$88,2,0)</f>
        <v>Аромат мяты</v>
      </c>
      <c r="H2341" t="str">
        <f>VLOOKUP(Таблица1[[#This Row],[Код товара]],Группа_Товаров,3,0)</f>
        <v>Помадка</v>
      </c>
      <c r="I2341" t="s">
        <v>8</v>
      </c>
      <c r="J2341">
        <v>320</v>
      </c>
      <c r="K2341" s="6">
        <v>17094.32</v>
      </c>
      <c r="L2341" s="6">
        <v>18736</v>
      </c>
      <c r="M2341" s="23">
        <f>Таблица1[[#This Row],[Сумма в ценах продажи]]-Таблица1[[#This Row],[Сумма в ценах закупки]]</f>
        <v>1641.6800000000003</v>
      </c>
    </row>
    <row r="2342" spans="1:13" hidden="1" x14ac:dyDescent="0.3">
      <c r="A2342" s="16">
        <v>42891</v>
      </c>
      <c r="B2342" t="s">
        <v>9</v>
      </c>
      <c r="C2342" t="s">
        <v>185</v>
      </c>
      <c r="D2342" t="s">
        <v>134</v>
      </c>
      <c r="E2342" t="s">
        <v>186</v>
      </c>
      <c r="F2342" s="7">
        <v>260200</v>
      </c>
      <c r="G2342" t="str">
        <f>VLOOKUP(F2342,'группы товаров'!$A$1:$C$88,2,0)</f>
        <v>Медовая дыня</v>
      </c>
      <c r="H2342" t="str">
        <f>VLOOKUP(Таблица1[[#This Row],[Код товара]],Группа_Товаров,3,0)</f>
        <v>Отливная</v>
      </c>
      <c r="I2342" t="s">
        <v>8</v>
      </c>
      <c r="J2342">
        <v>1.65</v>
      </c>
      <c r="K2342" s="6">
        <v>229.67450000000002</v>
      </c>
      <c r="L2342" s="6">
        <v>262.57</v>
      </c>
      <c r="M2342" s="23">
        <f>Таблица1[[#This Row],[Сумма в ценах продажи]]-Таблица1[[#This Row],[Сумма в ценах закупки]]</f>
        <v>32.89549999999997</v>
      </c>
    </row>
    <row r="2343" spans="1:13" hidden="1" x14ac:dyDescent="0.3">
      <c r="A2343" s="16">
        <v>42891</v>
      </c>
      <c r="B2343" t="s">
        <v>9</v>
      </c>
      <c r="C2343" t="s">
        <v>309</v>
      </c>
      <c r="D2343" t="s">
        <v>147</v>
      </c>
      <c r="E2343" t="s">
        <v>310</v>
      </c>
      <c r="F2343" s="7">
        <v>260100</v>
      </c>
      <c r="G2343" t="str">
        <f>VLOOKUP(F2343,'группы товаров'!$A$1:$C$88,2,0)</f>
        <v xml:space="preserve">Банан-вишня </v>
      </c>
      <c r="H2343" t="str">
        <f>VLOOKUP(Таблица1[[#This Row],[Код товара]],Группа_Товаров,3,0)</f>
        <v>Отливная</v>
      </c>
      <c r="I2343" t="s">
        <v>8</v>
      </c>
      <c r="J2343">
        <v>3.4</v>
      </c>
      <c r="K2343" s="6">
        <v>243.23600000000002</v>
      </c>
      <c r="L2343" s="6">
        <v>276.65800000000002</v>
      </c>
      <c r="M2343" s="23">
        <f>Таблица1[[#This Row],[Сумма в ценах продажи]]-Таблица1[[#This Row],[Сумма в ценах закупки]]</f>
        <v>33.421999999999997</v>
      </c>
    </row>
    <row r="2344" spans="1:13" hidden="1" x14ac:dyDescent="0.3">
      <c r="A2344" s="16">
        <v>42891</v>
      </c>
      <c r="B2344" t="s">
        <v>7</v>
      </c>
      <c r="C2344" t="s">
        <v>252</v>
      </c>
      <c r="D2344" t="s">
        <v>134</v>
      </c>
      <c r="E2344" t="s">
        <v>253</v>
      </c>
      <c r="F2344" s="7">
        <v>1005244000</v>
      </c>
      <c r="G2344" t="str">
        <f>VLOOKUP(F2344,'группы товаров'!$A$1:$C$88,2,0)</f>
        <v>Кофейные</v>
      </c>
      <c r="H2344" t="str">
        <f>VLOOKUP(Таблица1[[#This Row],[Код товара]],Группа_Товаров,3,0)</f>
        <v>Кремовые</v>
      </c>
      <c r="I2344" t="s">
        <v>8</v>
      </c>
      <c r="J2344">
        <v>3.5</v>
      </c>
      <c r="K2344" s="6">
        <v>326.81360000000001</v>
      </c>
      <c r="L2344" s="6">
        <v>372.12</v>
      </c>
      <c r="M2344" s="23">
        <f>Таблица1[[#This Row],[Сумма в ценах продажи]]-Таблица1[[#This Row],[Сумма в ценах закупки]]</f>
        <v>45.306399999999996</v>
      </c>
    </row>
    <row r="2345" spans="1:13" hidden="1" x14ac:dyDescent="0.3">
      <c r="A2345" s="16">
        <v>42891</v>
      </c>
      <c r="B2345" t="s">
        <v>7</v>
      </c>
      <c r="C2345" t="s">
        <v>258</v>
      </c>
      <c r="D2345" t="s">
        <v>134</v>
      </c>
      <c r="E2345" t="s">
        <v>259</v>
      </c>
      <c r="F2345" s="7">
        <v>220000</v>
      </c>
      <c r="G2345" t="str">
        <f>VLOOKUP(F2345,'группы товаров'!$A$1:$C$88,2,0)</f>
        <v>Сливки-апельсин</v>
      </c>
      <c r="H2345" t="str">
        <f>VLOOKUP(Таблица1[[#This Row],[Код товара]],Группа_Товаров,3,0)</f>
        <v>Отливная</v>
      </c>
      <c r="I2345" t="s">
        <v>8</v>
      </c>
      <c r="J2345">
        <v>2.64</v>
      </c>
      <c r="K2345" s="6">
        <v>400.56720000000001</v>
      </c>
      <c r="L2345" s="6">
        <v>455.64</v>
      </c>
      <c r="M2345" s="23">
        <f>Таблица1[[#This Row],[Сумма в ценах продажи]]-Таблица1[[#This Row],[Сумма в ценах закупки]]</f>
        <v>55.072799999999972</v>
      </c>
    </row>
    <row r="2346" spans="1:13" hidden="1" x14ac:dyDescent="0.3">
      <c r="A2346" s="16">
        <v>42891</v>
      </c>
      <c r="B2346" t="s">
        <v>9</v>
      </c>
      <c r="C2346" t="s">
        <v>228</v>
      </c>
      <c r="D2346" t="s">
        <v>134</v>
      </c>
      <c r="E2346" t="s">
        <v>229</v>
      </c>
      <c r="F2346" s="7">
        <v>5162402</v>
      </c>
      <c r="G2346" t="str">
        <f>VLOOKUP(F2346,'группы товаров'!$A$1:$C$88,2,0)</f>
        <v>Лимонно-апельсиновый</v>
      </c>
      <c r="H2346" t="str">
        <f>VLOOKUP(Таблица1[[#This Row],[Код товара]],Группа_Товаров,3,0)</f>
        <v>Отливная</v>
      </c>
      <c r="I2346" t="s">
        <v>8</v>
      </c>
      <c r="J2346">
        <v>2.64</v>
      </c>
      <c r="K2346" s="6">
        <v>400.5564</v>
      </c>
      <c r="L2346" s="6">
        <v>455.64</v>
      </c>
      <c r="M2346" s="23">
        <f>Таблица1[[#This Row],[Сумма в ценах продажи]]-Таблица1[[#This Row],[Сумма в ценах закупки]]</f>
        <v>55.08359999999999</v>
      </c>
    </row>
    <row r="2347" spans="1:13" hidden="1" x14ac:dyDescent="0.3">
      <c r="A2347" s="16">
        <v>42891</v>
      </c>
      <c r="B2347" t="s">
        <v>11</v>
      </c>
      <c r="C2347" t="s">
        <v>144</v>
      </c>
      <c r="D2347" t="s">
        <v>134</v>
      </c>
      <c r="E2347" t="s">
        <v>145</v>
      </c>
      <c r="F2347" s="7">
        <v>220000</v>
      </c>
      <c r="G2347" t="str">
        <f>VLOOKUP(F2347,'группы товаров'!$A$1:$C$88,2,0)</f>
        <v>Сливки-апельсин</v>
      </c>
      <c r="H2347" t="str">
        <f>VLOOKUP(Таблица1[[#This Row],[Код товара]],Группа_Товаров,3,0)</f>
        <v>Отливная</v>
      </c>
      <c r="I2347" t="s">
        <v>8</v>
      </c>
      <c r="J2347">
        <v>1.248</v>
      </c>
      <c r="K2347" s="6">
        <v>457.92</v>
      </c>
      <c r="L2347" s="6">
        <v>517.4</v>
      </c>
      <c r="M2347" s="23">
        <f>Таблица1[[#This Row],[Сумма в ценах продажи]]-Таблица1[[#This Row],[Сумма в ценах закупки]]</f>
        <v>59.479999999999961</v>
      </c>
    </row>
    <row r="2348" spans="1:13" hidden="1" x14ac:dyDescent="0.3">
      <c r="A2348" s="16">
        <v>42891</v>
      </c>
      <c r="B2348" t="s">
        <v>7</v>
      </c>
      <c r="C2348" t="s">
        <v>138</v>
      </c>
      <c r="D2348" t="s">
        <v>134</v>
      </c>
      <c r="E2348" t="s">
        <v>139</v>
      </c>
      <c r="F2348" s="7">
        <v>20100</v>
      </c>
      <c r="G2348" t="str">
        <f>VLOOKUP(F2348,'группы товаров'!$A$1:$C$88,2,0)</f>
        <v xml:space="preserve">Карамель дюшес </v>
      </c>
      <c r="H2348" t="str">
        <f>VLOOKUP(Таблица1[[#This Row],[Код товара]],Группа_Товаров,3,0)</f>
        <v>Леденцовая</v>
      </c>
      <c r="I2348" t="s">
        <v>8</v>
      </c>
      <c r="J2348">
        <v>3.3</v>
      </c>
      <c r="K2348" s="6">
        <v>461.56</v>
      </c>
      <c r="L2348" s="6">
        <v>525.14</v>
      </c>
      <c r="M2348" s="23">
        <f>Таблица1[[#This Row],[Сумма в ценах продажи]]-Таблица1[[#This Row],[Сумма в ценах закупки]]</f>
        <v>63.579999999999984</v>
      </c>
    </row>
    <row r="2349" spans="1:13" hidden="1" x14ac:dyDescent="0.3">
      <c r="A2349" s="16">
        <v>42891</v>
      </c>
      <c r="B2349" t="s">
        <v>7</v>
      </c>
      <c r="C2349" t="s">
        <v>160</v>
      </c>
      <c r="D2349" t="s">
        <v>134</v>
      </c>
      <c r="E2349" t="s">
        <v>161</v>
      </c>
      <c r="F2349" s="7">
        <v>251000</v>
      </c>
      <c r="G2349" t="str">
        <f>VLOOKUP(F2349,'группы товаров'!$A$1:$C$88,2,0)</f>
        <v>Стеклышки микс</v>
      </c>
      <c r="H2349" t="str">
        <f>VLOOKUP(Таблица1[[#This Row],[Код товара]],Группа_Товаров,3,0)</f>
        <v>Отливная</v>
      </c>
      <c r="I2349" t="s">
        <v>8</v>
      </c>
      <c r="J2349">
        <v>4</v>
      </c>
      <c r="K2349" s="6">
        <v>335.30600000000004</v>
      </c>
      <c r="L2349" s="6">
        <v>401.6</v>
      </c>
      <c r="M2349" s="23">
        <f>Таблица1[[#This Row],[Сумма в ценах продажи]]-Таблица1[[#This Row],[Сумма в ценах закупки]]</f>
        <v>66.293999999999983</v>
      </c>
    </row>
    <row r="2350" spans="1:13" hidden="1" x14ac:dyDescent="0.3">
      <c r="A2350" s="16">
        <v>42891</v>
      </c>
      <c r="B2350" t="s">
        <v>7</v>
      </c>
      <c r="C2350" t="s">
        <v>252</v>
      </c>
      <c r="D2350" t="s">
        <v>134</v>
      </c>
      <c r="E2350" t="s">
        <v>253</v>
      </c>
      <c r="F2350" s="7">
        <v>220000</v>
      </c>
      <c r="G2350" t="str">
        <f>VLOOKUP(F2350,'группы товаров'!$A$1:$C$88,2,0)</f>
        <v>Сливки-апельсин</v>
      </c>
      <c r="H2350" t="str">
        <f>VLOOKUP(Таблица1[[#This Row],[Код товара]],Группа_Товаров,3,0)</f>
        <v>Отливная</v>
      </c>
      <c r="I2350" t="s">
        <v>8</v>
      </c>
      <c r="J2350">
        <v>7.5</v>
      </c>
      <c r="K2350" s="6">
        <v>448.9</v>
      </c>
      <c r="L2350" s="6">
        <v>515.25</v>
      </c>
      <c r="M2350" s="23">
        <f>Таблица1[[#This Row],[Сумма в ценах продажи]]-Таблица1[[#This Row],[Сумма в ценах закупки]]</f>
        <v>66.350000000000023</v>
      </c>
    </row>
    <row r="2351" spans="1:13" hidden="1" x14ac:dyDescent="0.3">
      <c r="A2351" s="16">
        <v>42891</v>
      </c>
      <c r="B2351" t="s">
        <v>11</v>
      </c>
      <c r="C2351" t="s">
        <v>226</v>
      </c>
      <c r="D2351" t="s">
        <v>134</v>
      </c>
      <c r="E2351" t="s">
        <v>227</v>
      </c>
      <c r="F2351" s="8">
        <v>1500000050</v>
      </c>
      <c r="G2351" t="str">
        <f>VLOOKUP(F2351,'группы товаров'!$A$1:$C$88,2,0)</f>
        <v xml:space="preserve">Рулет шоколадно-ореховый </v>
      </c>
      <c r="H2351" t="str">
        <f>VLOOKUP(Таблица1[[#This Row],[Код товара]],Группа_Товаров,3,0)</f>
        <v>Бисквиты</v>
      </c>
      <c r="I2351" t="s">
        <v>8</v>
      </c>
      <c r="J2351">
        <v>5</v>
      </c>
      <c r="K2351" s="6">
        <v>581.91600000000005</v>
      </c>
      <c r="L2351" s="6">
        <v>654.5</v>
      </c>
      <c r="M2351" s="23">
        <f>Таблица1[[#This Row],[Сумма в ценах продажи]]-Таблица1[[#This Row],[Сумма в ценах закупки]]</f>
        <v>72.583999999999946</v>
      </c>
    </row>
    <row r="2352" spans="1:13" hidden="1" x14ac:dyDescent="0.3">
      <c r="A2352" s="16">
        <v>42891</v>
      </c>
      <c r="B2352" t="s">
        <v>9</v>
      </c>
      <c r="C2352" t="s">
        <v>262</v>
      </c>
      <c r="D2352" t="s">
        <v>134</v>
      </c>
      <c r="E2352" t="s">
        <v>263</v>
      </c>
      <c r="F2352" s="5">
        <v>1005201100</v>
      </c>
      <c r="G2352" t="str">
        <f>VLOOKUP(F2352,'группы товаров'!$A$1:$C$88,2,0)</f>
        <v xml:space="preserve">крем-орех </v>
      </c>
      <c r="H2352" t="str">
        <f>VLOOKUP(Таблица1[[#This Row],[Код товара]],Группа_Товаров,3,0)</f>
        <v>Вафельные</v>
      </c>
      <c r="I2352" t="s">
        <v>8</v>
      </c>
      <c r="J2352">
        <v>2</v>
      </c>
      <c r="K2352" s="6">
        <v>324.30540000000002</v>
      </c>
      <c r="L2352" s="6">
        <v>397.1</v>
      </c>
      <c r="M2352" s="23">
        <f>Таблица1[[#This Row],[Сумма в ценах продажи]]-Таблица1[[#This Row],[Сумма в ценах закупки]]</f>
        <v>72.794600000000003</v>
      </c>
    </row>
    <row r="2353" spans="1:13" hidden="1" x14ac:dyDescent="0.3">
      <c r="A2353" s="16">
        <v>42891</v>
      </c>
      <c r="B2353" t="s">
        <v>11</v>
      </c>
      <c r="C2353" t="s">
        <v>212</v>
      </c>
      <c r="D2353" t="s">
        <v>156</v>
      </c>
      <c r="E2353" t="s">
        <v>213</v>
      </c>
      <c r="F2353" s="7">
        <v>1005051600</v>
      </c>
      <c r="G2353" t="str">
        <f>VLOOKUP(F2353,'группы товаров'!$A$1:$C$88,2,0)</f>
        <v xml:space="preserve">Тарантелла </v>
      </c>
      <c r="H2353" t="str">
        <f>VLOOKUP(Таблица1[[#This Row],[Код товара]],Группа_Товаров,3,0)</f>
        <v>Помадка</v>
      </c>
      <c r="I2353" t="s">
        <v>8</v>
      </c>
      <c r="J2353">
        <v>2.15</v>
      </c>
      <c r="K2353" s="6">
        <v>572.29899999999998</v>
      </c>
      <c r="L2353" s="6">
        <v>646.5</v>
      </c>
      <c r="M2353" s="23">
        <f>Таблица1[[#This Row],[Сумма в ценах продажи]]-Таблица1[[#This Row],[Сумма в ценах закупки]]</f>
        <v>74.201000000000022</v>
      </c>
    </row>
    <row r="2354" spans="1:13" hidden="1" x14ac:dyDescent="0.3">
      <c r="A2354" s="16">
        <v>42891</v>
      </c>
      <c r="B2354" t="s">
        <v>9</v>
      </c>
      <c r="C2354" t="s">
        <v>262</v>
      </c>
      <c r="D2354" t="s">
        <v>134</v>
      </c>
      <c r="E2354" t="s">
        <v>263</v>
      </c>
      <c r="F2354" s="7">
        <v>30000</v>
      </c>
      <c r="G2354" t="str">
        <f>VLOOKUP(F2354,'группы товаров'!$A$1:$C$88,2,0)</f>
        <v>Цитрусовая карамель</v>
      </c>
      <c r="H2354" t="str">
        <f>VLOOKUP(Таблица1[[#This Row],[Код товара]],Группа_Товаров,3,0)</f>
        <v>Леденцовая</v>
      </c>
      <c r="I2354" t="s">
        <v>8</v>
      </c>
      <c r="J2354">
        <v>5</v>
      </c>
      <c r="K2354" s="6">
        <v>581.85</v>
      </c>
      <c r="L2354" s="6">
        <v>658.75</v>
      </c>
      <c r="M2354" s="23">
        <f>Таблица1[[#This Row],[Сумма в ценах продажи]]-Таблица1[[#This Row],[Сумма в ценах закупки]]</f>
        <v>76.899999999999977</v>
      </c>
    </row>
    <row r="2355" spans="1:13" hidden="1" x14ac:dyDescent="0.3">
      <c r="A2355" s="16">
        <v>42891</v>
      </c>
      <c r="B2355" t="s">
        <v>11</v>
      </c>
      <c r="C2355" t="s">
        <v>301</v>
      </c>
      <c r="D2355" t="s">
        <v>134</v>
      </c>
      <c r="E2355" t="s">
        <v>302</v>
      </c>
      <c r="F2355" s="8">
        <v>210000</v>
      </c>
      <c r="G2355" t="str">
        <f>VLOOKUP(F2355,'группы товаров'!$A$1:$C$88,2,0)</f>
        <v>Сливки-апельсин</v>
      </c>
      <c r="H2355" t="str">
        <f>VLOOKUP(Таблица1[[#This Row],[Код товара]],Группа_Товаров,3,0)</f>
        <v>Отливная</v>
      </c>
      <c r="I2355" t="s">
        <v>8</v>
      </c>
      <c r="J2355">
        <v>3.01</v>
      </c>
      <c r="K2355" s="6">
        <v>747.81</v>
      </c>
      <c r="L2355" s="6">
        <v>844.9</v>
      </c>
      <c r="M2355" s="23">
        <f>Таблица1[[#This Row],[Сумма в ценах продажи]]-Таблица1[[#This Row],[Сумма в ценах закупки]]</f>
        <v>97.090000000000032</v>
      </c>
    </row>
    <row r="2356" spans="1:13" hidden="1" x14ac:dyDescent="0.3">
      <c r="A2356" s="16">
        <v>42891</v>
      </c>
      <c r="B2356" t="s">
        <v>9</v>
      </c>
      <c r="C2356" t="s">
        <v>330</v>
      </c>
      <c r="D2356" t="s">
        <v>291</v>
      </c>
      <c r="E2356" t="s">
        <v>331</v>
      </c>
      <c r="F2356" s="7">
        <v>1005400001</v>
      </c>
      <c r="G2356" t="str">
        <f>VLOOKUP(F2356,'группы товаров'!$A$1:$C$88,2,0)</f>
        <v>Лесной орех</v>
      </c>
      <c r="H2356" t="str">
        <f>VLOOKUP(Таблица1[[#This Row],[Код товара]],Группа_Товаров,3,0)</f>
        <v>Кремовые</v>
      </c>
      <c r="I2356" t="s">
        <v>8</v>
      </c>
      <c r="J2356">
        <v>10</v>
      </c>
      <c r="K2356" s="6">
        <v>778.83100000000002</v>
      </c>
      <c r="L2356" s="6">
        <v>889.6</v>
      </c>
      <c r="M2356" s="23">
        <f>Таблица1[[#This Row],[Сумма в ценах продажи]]-Таблица1[[#This Row],[Сумма в ценах закупки]]</f>
        <v>110.76900000000001</v>
      </c>
    </row>
    <row r="2357" spans="1:13" hidden="1" x14ac:dyDescent="0.3">
      <c r="A2357" s="16">
        <v>42891</v>
      </c>
      <c r="B2357" t="s">
        <v>11</v>
      </c>
      <c r="C2357" t="s">
        <v>191</v>
      </c>
      <c r="D2357" t="s">
        <v>156</v>
      </c>
      <c r="E2357" t="s">
        <v>192</v>
      </c>
      <c r="F2357" s="7">
        <v>1005300500</v>
      </c>
      <c r="G2357" t="str">
        <f>VLOOKUP(F2357,'группы товаров'!$A$1:$C$88,2,0)</f>
        <v>Рококо</v>
      </c>
      <c r="H2357" t="str">
        <f>VLOOKUP(Таблица1[[#This Row],[Код товара]],Группа_Товаров,3,0)</f>
        <v>Кремовые</v>
      </c>
      <c r="I2357" t="s">
        <v>8</v>
      </c>
      <c r="J2357">
        <v>3.22</v>
      </c>
      <c r="K2357" s="6">
        <v>894.74</v>
      </c>
      <c r="L2357" s="6">
        <v>1010.8</v>
      </c>
      <c r="M2357" s="23">
        <f>Таблица1[[#This Row],[Сумма в ценах продажи]]-Таблица1[[#This Row],[Сумма в ценах закупки]]</f>
        <v>116.05999999999995</v>
      </c>
    </row>
    <row r="2358" spans="1:13" hidden="1" x14ac:dyDescent="0.3">
      <c r="A2358" s="16">
        <v>42891</v>
      </c>
      <c r="B2358" t="s">
        <v>9</v>
      </c>
      <c r="C2358" t="s">
        <v>171</v>
      </c>
      <c r="D2358" t="s">
        <v>131</v>
      </c>
      <c r="E2358" t="s">
        <v>172</v>
      </c>
      <c r="F2358" s="7">
        <v>20000</v>
      </c>
      <c r="G2358" t="str">
        <f>VLOOKUP(F2358,'группы товаров'!$A$1:$C$88,2,0)</f>
        <v>Карамель барбарис</v>
      </c>
      <c r="H2358" t="str">
        <f>VLOOKUP(Таблица1[[#This Row],[Код товара]],Группа_Товаров,3,0)</f>
        <v>Леденцовая</v>
      </c>
      <c r="I2358" t="s">
        <v>8</v>
      </c>
      <c r="J2358">
        <v>4</v>
      </c>
      <c r="K2358" s="6">
        <v>934.8</v>
      </c>
      <c r="L2358" s="6">
        <v>1063.2</v>
      </c>
      <c r="M2358" s="23">
        <f>Таблица1[[#This Row],[Сумма в ценах продажи]]-Таблица1[[#This Row],[Сумма в ценах закупки]]</f>
        <v>128.40000000000009</v>
      </c>
    </row>
    <row r="2359" spans="1:13" hidden="1" x14ac:dyDescent="0.3">
      <c r="A2359" s="16">
        <v>42891</v>
      </c>
      <c r="B2359" t="s">
        <v>9</v>
      </c>
      <c r="C2359" t="s">
        <v>595</v>
      </c>
      <c r="D2359" t="s">
        <v>291</v>
      </c>
      <c r="E2359" t="s">
        <v>596</v>
      </c>
      <c r="F2359" s="5">
        <v>1005244000</v>
      </c>
      <c r="G2359" t="str">
        <f>VLOOKUP(F2359,'группы товаров'!$A$1:$C$88,2,0)</f>
        <v>Кофейные</v>
      </c>
      <c r="H2359" t="str">
        <f>VLOOKUP(Таблица1[[#This Row],[Код товара]],Группа_Товаров,3,0)</f>
        <v>Кремовые</v>
      </c>
      <c r="I2359" t="s">
        <v>8</v>
      </c>
      <c r="J2359">
        <v>5.4</v>
      </c>
      <c r="K2359" s="6">
        <v>963.30600000000004</v>
      </c>
      <c r="L2359" s="6">
        <v>1095.606</v>
      </c>
      <c r="M2359" s="23">
        <f>Таблица1[[#This Row],[Сумма в ценах продажи]]-Таблица1[[#This Row],[Сумма в ценах закупки]]</f>
        <v>132.29999999999995</v>
      </c>
    </row>
    <row r="2360" spans="1:13" hidden="1" x14ac:dyDescent="0.3">
      <c r="A2360" s="16">
        <v>42891</v>
      </c>
      <c r="B2360" t="s">
        <v>7</v>
      </c>
      <c r="C2360" t="s">
        <v>179</v>
      </c>
      <c r="D2360" t="s">
        <v>131</v>
      </c>
      <c r="E2360" t="s">
        <v>180</v>
      </c>
      <c r="F2360" s="5">
        <v>1005244000</v>
      </c>
      <c r="G2360" t="str">
        <f>VLOOKUP(F2360,'группы товаров'!$A$1:$C$88,2,0)</f>
        <v>Кофейные</v>
      </c>
      <c r="H2360" t="str">
        <f>VLOOKUP(Таблица1[[#This Row],[Код товара]],Группа_Товаров,3,0)</f>
        <v>Кремовые</v>
      </c>
      <c r="I2360" t="s">
        <v>8</v>
      </c>
      <c r="J2360">
        <v>5.4</v>
      </c>
      <c r="K2360" s="6">
        <v>963.30600000000004</v>
      </c>
      <c r="L2360" s="6">
        <v>1095.606</v>
      </c>
      <c r="M2360" s="23">
        <f>Таблица1[[#This Row],[Сумма в ценах продажи]]-Таблица1[[#This Row],[Сумма в ценах закупки]]</f>
        <v>132.29999999999995</v>
      </c>
    </row>
    <row r="2361" spans="1:13" hidden="1" x14ac:dyDescent="0.3">
      <c r="A2361" s="16">
        <v>42891</v>
      </c>
      <c r="B2361" t="s">
        <v>9</v>
      </c>
      <c r="C2361" t="s">
        <v>183</v>
      </c>
      <c r="D2361" t="s">
        <v>156</v>
      </c>
      <c r="E2361" t="s">
        <v>184</v>
      </c>
      <c r="F2361" s="5">
        <v>1005201500</v>
      </c>
      <c r="G2361" t="str">
        <f>VLOOKUP(F2361,'группы товаров'!$A$1:$C$88,2,0)</f>
        <v xml:space="preserve">крем-сгущенное молоко </v>
      </c>
      <c r="H2361" t="str">
        <f>VLOOKUP(Таблица1[[#This Row],[Код товара]],Группа_Товаров,3,0)</f>
        <v>Вафельные</v>
      </c>
      <c r="I2361" t="s">
        <v>8</v>
      </c>
      <c r="J2361">
        <v>4</v>
      </c>
      <c r="K2361" s="6">
        <v>660.78160000000003</v>
      </c>
      <c r="L2361" s="6">
        <v>794.2</v>
      </c>
      <c r="M2361" s="23">
        <f>Таблица1[[#This Row],[Сумма в ценах продажи]]-Таблица1[[#This Row],[Сумма в ценах закупки]]</f>
        <v>133.41840000000002</v>
      </c>
    </row>
    <row r="2362" spans="1:13" hidden="1" x14ac:dyDescent="0.3">
      <c r="A2362" s="16">
        <v>42891</v>
      </c>
      <c r="B2362" t="s">
        <v>7</v>
      </c>
      <c r="C2362" t="s">
        <v>222</v>
      </c>
      <c r="D2362" t="s">
        <v>134</v>
      </c>
      <c r="E2362" t="s">
        <v>223</v>
      </c>
      <c r="F2362" s="7">
        <v>220000</v>
      </c>
      <c r="G2362" t="str">
        <f>VLOOKUP(F2362,'группы товаров'!$A$1:$C$88,2,0)</f>
        <v>Сливки-апельсин</v>
      </c>
      <c r="H2362" t="str">
        <f>VLOOKUP(Таблица1[[#This Row],[Код товара]],Группа_Товаров,3,0)</f>
        <v>Отливная</v>
      </c>
      <c r="I2362" t="s">
        <v>8</v>
      </c>
      <c r="J2362">
        <v>12</v>
      </c>
      <c r="K2362" s="6">
        <v>984.46559999999999</v>
      </c>
      <c r="L2362" s="6">
        <v>1119.8399999999999</v>
      </c>
      <c r="M2362" s="23">
        <f>Таблица1[[#This Row],[Сумма в ценах продажи]]-Таблица1[[#This Row],[Сумма в ценах закупки]]</f>
        <v>135.37439999999992</v>
      </c>
    </row>
    <row r="2363" spans="1:13" hidden="1" x14ac:dyDescent="0.3">
      <c r="A2363" s="16">
        <v>42891</v>
      </c>
      <c r="B2363" t="s">
        <v>7</v>
      </c>
      <c r="C2363" t="s">
        <v>254</v>
      </c>
      <c r="D2363" t="s">
        <v>131</v>
      </c>
      <c r="E2363" t="s">
        <v>255</v>
      </c>
      <c r="F2363" s="5">
        <v>1005201100</v>
      </c>
      <c r="G2363" t="str">
        <f>VLOOKUP(F2363,'группы товаров'!$A$1:$C$88,2,0)</f>
        <v xml:space="preserve">крем-орех </v>
      </c>
      <c r="H2363" t="str">
        <f>VLOOKUP(Таблица1[[#This Row],[Код товара]],Группа_Товаров,3,0)</f>
        <v>Вафельные</v>
      </c>
      <c r="I2363" t="s">
        <v>8</v>
      </c>
      <c r="J2363">
        <v>4</v>
      </c>
      <c r="K2363" s="6">
        <v>648.61080000000004</v>
      </c>
      <c r="L2363" s="6">
        <v>794.2</v>
      </c>
      <c r="M2363" s="23">
        <f>Таблица1[[#This Row],[Сумма в ценах продажи]]-Таблица1[[#This Row],[Сумма в ценах закупки]]</f>
        <v>145.58920000000001</v>
      </c>
    </row>
    <row r="2364" spans="1:13" hidden="1" x14ac:dyDescent="0.3">
      <c r="A2364" s="16">
        <v>42891</v>
      </c>
      <c r="B2364" t="s">
        <v>7</v>
      </c>
      <c r="C2364" t="s">
        <v>136</v>
      </c>
      <c r="D2364" t="s">
        <v>131</v>
      </c>
      <c r="E2364" t="s">
        <v>137</v>
      </c>
      <c r="F2364" s="5">
        <v>1005244600</v>
      </c>
      <c r="G2364" t="str">
        <f>VLOOKUP(F2364,'группы товаров'!$A$1:$C$88,2,0)</f>
        <v>Кремовые</v>
      </c>
      <c r="H2364" t="str">
        <f>VLOOKUP(Таблица1[[#This Row],[Код товара]],Группа_Товаров,3,0)</f>
        <v>Кремовые</v>
      </c>
      <c r="I2364" t="s">
        <v>8</v>
      </c>
      <c r="J2364">
        <v>5.4</v>
      </c>
      <c r="K2364" s="6">
        <v>948.30700000000002</v>
      </c>
      <c r="L2364" s="6">
        <v>1095.606</v>
      </c>
      <c r="M2364" s="23">
        <f>Таблица1[[#This Row],[Сумма в ценах продажи]]-Таблица1[[#This Row],[Сумма в ценах закупки]]</f>
        <v>147.29899999999998</v>
      </c>
    </row>
    <row r="2365" spans="1:13" hidden="1" x14ac:dyDescent="0.3">
      <c r="A2365" s="16">
        <v>42891</v>
      </c>
      <c r="B2365" t="s">
        <v>7</v>
      </c>
      <c r="C2365" t="s">
        <v>252</v>
      </c>
      <c r="D2365" t="s">
        <v>134</v>
      </c>
      <c r="E2365" t="s">
        <v>253</v>
      </c>
      <c r="F2365" s="8">
        <v>210100</v>
      </c>
      <c r="G2365" t="str">
        <f>VLOOKUP(F2365,'группы товаров'!$A$1:$C$88,2,0)</f>
        <v>Сливки-малина</v>
      </c>
      <c r="H2365" t="str">
        <f>VLOOKUP(Таблица1[[#This Row],[Код товара]],Группа_Товаров,3,0)</f>
        <v>Отливная</v>
      </c>
      <c r="I2365" t="s">
        <v>8</v>
      </c>
      <c r="J2365">
        <v>10</v>
      </c>
      <c r="K2365" s="6">
        <v>1163.7</v>
      </c>
      <c r="L2365" s="6">
        <v>1317.5</v>
      </c>
      <c r="M2365" s="23">
        <f>Таблица1[[#This Row],[Сумма в ценах продажи]]-Таблица1[[#This Row],[Сумма в ценах закупки]]</f>
        <v>153.79999999999995</v>
      </c>
    </row>
    <row r="2366" spans="1:13" hidden="1" x14ac:dyDescent="0.3">
      <c r="A2366" s="16">
        <v>42891</v>
      </c>
      <c r="B2366" t="s">
        <v>9</v>
      </c>
      <c r="C2366" t="s">
        <v>392</v>
      </c>
      <c r="D2366" t="s">
        <v>147</v>
      </c>
      <c r="E2366" t="s">
        <v>393</v>
      </c>
      <c r="F2366" s="5">
        <v>1005040200</v>
      </c>
      <c r="G2366" t="str">
        <f>VLOOKUP(F2366,'группы товаров'!$A$1:$C$88,2,0)</f>
        <v xml:space="preserve">Южный вечер </v>
      </c>
      <c r="H2366" t="str">
        <f>VLOOKUP(Таблица1[[#This Row],[Код товара]],Группа_Товаров,3,0)</f>
        <v>Глазированные</v>
      </c>
      <c r="I2366" t="s">
        <v>8</v>
      </c>
      <c r="J2366">
        <v>3</v>
      </c>
      <c r="K2366" s="6">
        <v>0</v>
      </c>
      <c r="L2366" s="6">
        <v>244.11</v>
      </c>
      <c r="M2366" s="23">
        <f>Таблица1[[#This Row],[Сумма в ценах продажи]]-Таблица1[[#This Row],[Сумма в ценах закупки]]</f>
        <v>244.11</v>
      </c>
    </row>
    <row r="2367" spans="1:13" hidden="1" x14ac:dyDescent="0.3">
      <c r="A2367" s="16">
        <v>42888</v>
      </c>
      <c r="B2367" t="s">
        <v>9</v>
      </c>
      <c r="C2367" t="s">
        <v>228</v>
      </c>
      <c r="D2367" t="s">
        <v>134</v>
      </c>
      <c r="E2367" t="s">
        <v>229</v>
      </c>
      <c r="F2367" s="5">
        <v>1005050000</v>
      </c>
      <c r="G2367" t="str">
        <f>VLOOKUP(F2367,'группы товаров'!$A$1:$C$88,2,0)</f>
        <v>Золотой орех</v>
      </c>
      <c r="H2367" t="str">
        <f>VLOOKUP(Таблица1[[#This Row],[Код товара]],Группа_Товаров,3,0)</f>
        <v>Помадка</v>
      </c>
      <c r="I2367" t="s">
        <v>8</v>
      </c>
      <c r="J2367">
        <v>3.5</v>
      </c>
      <c r="K2367" s="6">
        <v>423.09890000000001</v>
      </c>
      <c r="L2367" s="6">
        <v>398.72</v>
      </c>
      <c r="M2367" s="23">
        <f>Таблица1[[#This Row],[Сумма в ценах продажи]]-Таблица1[[#This Row],[Сумма в ценах закупки]]</f>
        <v>-24.378899999999987</v>
      </c>
    </row>
    <row r="2368" spans="1:13" hidden="1" x14ac:dyDescent="0.3">
      <c r="A2368" s="16">
        <v>42888</v>
      </c>
      <c r="B2368" t="s">
        <v>9</v>
      </c>
      <c r="C2368" t="s">
        <v>250</v>
      </c>
      <c r="D2368" t="s">
        <v>208</v>
      </c>
      <c r="E2368" t="s">
        <v>251</v>
      </c>
      <c r="F2368" s="7">
        <v>1005040200</v>
      </c>
      <c r="G2368" t="str">
        <f>VLOOKUP(F2368,'группы товаров'!$A$1:$C$88,2,0)</f>
        <v xml:space="preserve">Южный вечер </v>
      </c>
      <c r="H2368" t="str">
        <f>VLOOKUP(Таблица1[[#This Row],[Код товара]],Группа_Товаров,3,0)</f>
        <v>Глазированные</v>
      </c>
      <c r="I2368" t="s">
        <v>8</v>
      </c>
      <c r="J2368">
        <v>1.65</v>
      </c>
      <c r="K2368" s="6">
        <v>230.78</v>
      </c>
      <c r="L2368" s="6">
        <v>262.57</v>
      </c>
      <c r="M2368" s="23">
        <f>Таблица1[[#This Row],[Сумма в ценах продажи]]-Таблица1[[#This Row],[Сумма в ценах закупки]]</f>
        <v>31.789999999999992</v>
      </c>
    </row>
    <row r="2369" spans="1:13" hidden="1" x14ac:dyDescent="0.3">
      <c r="A2369" s="16">
        <v>42888</v>
      </c>
      <c r="B2369" t="s">
        <v>9</v>
      </c>
      <c r="C2369" t="s">
        <v>140</v>
      </c>
      <c r="D2369" t="s">
        <v>134</v>
      </c>
      <c r="E2369" t="s">
        <v>141</v>
      </c>
      <c r="F2369" s="7">
        <v>190000</v>
      </c>
      <c r="G2369" t="str">
        <f>VLOOKUP(F2369,'группы товаров'!$A$1:$C$88,2,0)</f>
        <v>Капри молоко</v>
      </c>
      <c r="H2369" t="str">
        <f>VLOOKUP(Таблица1[[#This Row],[Код товара]],Группа_Товаров,3,0)</f>
        <v>Отливная</v>
      </c>
      <c r="I2369" t="s">
        <v>8</v>
      </c>
      <c r="J2369">
        <v>2.5</v>
      </c>
      <c r="K2369" s="6">
        <v>305.25</v>
      </c>
      <c r="L2369" s="6">
        <v>347.2</v>
      </c>
      <c r="M2369" s="23">
        <f>Таблица1[[#This Row],[Сумма в ценах продажи]]-Таблица1[[#This Row],[Сумма в ценах закупки]]</f>
        <v>41.949999999999989</v>
      </c>
    </row>
    <row r="2370" spans="1:13" hidden="1" x14ac:dyDescent="0.3">
      <c r="A2370" s="16">
        <v>42888</v>
      </c>
      <c r="B2370" t="s">
        <v>9</v>
      </c>
      <c r="C2370" t="s">
        <v>193</v>
      </c>
      <c r="D2370" t="s">
        <v>134</v>
      </c>
      <c r="E2370" t="s">
        <v>194</v>
      </c>
      <c r="F2370" s="5">
        <v>1005052500</v>
      </c>
      <c r="G2370" t="str">
        <f>VLOOKUP(F2370,'группы товаров'!$A$1:$C$88,2,0)</f>
        <v>желе в помаде</v>
      </c>
      <c r="H2370" t="str">
        <f>VLOOKUP(Таблица1[[#This Row],[Код товара]],Группа_Товаров,3,0)</f>
        <v>Помадка</v>
      </c>
      <c r="I2370" t="s">
        <v>8</v>
      </c>
      <c r="J2370">
        <v>3.5</v>
      </c>
      <c r="K2370" s="6">
        <v>350.52499999999998</v>
      </c>
      <c r="L2370" s="6">
        <v>398.72</v>
      </c>
      <c r="M2370" s="23">
        <f>Таблица1[[#This Row],[Сумма в ценах продажи]]-Таблица1[[#This Row],[Сумма в ценах закупки]]</f>
        <v>48.19500000000005</v>
      </c>
    </row>
    <row r="2371" spans="1:13" hidden="1" x14ac:dyDescent="0.3">
      <c r="A2371" s="16">
        <v>42888</v>
      </c>
      <c r="B2371" t="s">
        <v>11</v>
      </c>
      <c r="C2371" t="s">
        <v>301</v>
      </c>
      <c r="D2371" t="s">
        <v>134</v>
      </c>
      <c r="E2371" t="s">
        <v>302</v>
      </c>
      <c r="F2371" s="7">
        <v>1005040400</v>
      </c>
      <c r="G2371" t="str">
        <f>VLOOKUP(F2371,'группы товаров'!$A$1:$C$88,2,0)</f>
        <v>Ласточка</v>
      </c>
      <c r="H2371" t="str">
        <f>VLOOKUP(Таблица1[[#This Row],[Код товара]],Группа_Товаров,3,0)</f>
        <v>Глазированные</v>
      </c>
      <c r="I2371" t="s">
        <v>8</v>
      </c>
      <c r="J2371">
        <v>5</v>
      </c>
      <c r="K2371" s="6">
        <v>395.9</v>
      </c>
      <c r="L2371" s="6">
        <v>447.25</v>
      </c>
      <c r="M2371" s="23">
        <f>Таблица1[[#This Row],[Сумма в ценах продажи]]-Таблица1[[#This Row],[Сумма в ценах закупки]]</f>
        <v>51.350000000000023</v>
      </c>
    </row>
    <row r="2372" spans="1:13" hidden="1" x14ac:dyDescent="0.3">
      <c r="A2372" s="16">
        <v>42888</v>
      </c>
      <c r="B2372" t="s">
        <v>9</v>
      </c>
      <c r="C2372" t="s">
        <v>555</v>
      </c>
      <c r="D2372" t="s">
        <v>156</v>
      </c>
      <c r="E2372" t="s">
        <v>556</v>
      </c>
      <c r="F2372" s="7">
        <v>1005040200</v>
      </c>
      <c r="G2372" t="str">
        <f>VLOOKUP(F2372,'группы товаров'!$A$1:$C$88,2,0)</f>
        <v xml:space="preserve">Южный вечер </v>
      </c>
      <c r="H2372" t="str">
        <f>VLOOKUP(Таблица1[[#This Row],[Код товара]],Группа_Товаров,3,0)</f>
        <v>Глазированные</v>
      </c>
      <c r="I2372" t="s">
        <v>8</v>
      </c>
      <c r="J2372">
        <v>2.6</v>
      </c>
      <c r="K2372" s="6">
        <v>365.99</v>
      </c>
      <c r="L2372" s="6">
        <v>418</v>
      </c>
      <c r="M2372" s="23">
        <f>Таблица1[[#This Row],[Сумма в ценах продажи]]-Таблица1[[#This Row],[Сумма в ценах закупки]]</f>
        <v>52.009999999999991</v>
      </c>
    </row>
    <row r="2373" spans="1:13" hidden="1" x14ac:dyDescent="0.3">
      <c r="A2373" s="16">
        <v>42888</v>
      </c>
      <c r="B2373" t="s">
        <v>11</v>
      </c>
      <c r="C2373" t="s">
        <v>203</v>
      </c>
      <c r="D2373" t="s">
        <v>134</v>
      </c>
      <c r="E2373" t="s">
        <v>204</v>
      </c>
      <c r="F2373" s="7">
        <v>5190002</v>
      </c>
      <c r="G2373" t="str">
        <f>VLOOKUP(F2373,'группы товаров'!$A$1:$C$88,2,0)</f>
        <v>Молочный</v>
      </c>
      <c r="H2373" t="str">
        <f>VLOOKUP(Таблица1[[#This Row],[Код товара]],Группа_Товаров,3,0)</f>
        <v>Отливная</v>
      </c>
      <c r="I2373" t="s">
        <v>8</v>
      </c>
      <c r="J2373">
        <v>2.5</v>
      </c>
      <c r="K2373" s="6">
        <v>344.81580000000002</v>
      </c>
      <c r="L2373" s="6">
        <v>398.75</v>
      </c>
      <c r="M2373" s="23">
        <f>Таблица1[[#This Row],[Сумма в ценах продажи]]-Таблица1[[#This Row],[Сумма в ценах закупки]]</f>
        <v>53.934199999999976</v>
      </c>
    </row>
    <row r="2374" spans="1:13" hidden="1" x14ac:dyDescent="0.3">
      <c r="A2374" s="16">
        <v>42888</v>
      </c>
      <c r="B2374" t="s">
        <v>11</v>
      </c>
      <c r="C2374" t="s">
        <v>264</v>
      </c>
      <c r="D2374" t="s">
        <v>134</v>
      </c>
      <c r="E2374" t="s">
        <v>265</v>
      </c>
      <c r="F2374" s="7">
        <v>1005300000</v>
      </c>
      <c r="G2374" t="str">
        <f>VLOOKUP(F2374,'группы товаров'!$A$1:$C$88,2,0)</f>
        <v>Нежные</v>
      </c>
      <c r="H2374" t="str">
        <f>VLOOKUP(Таблица1[[#This Row],[Код товара]],Группа_Товаров,3,0)</f>
        <v>Кремовые</v>
      </c>
      <c r="I2374" t="s">
        <v>8</v>
      </c>
      <c r="J2374">
        <v>8.5</v>
      </c>
      <c r="K2374" s="6">
        <v>421.685</v>
      </c>
      <c r="L2374" s="6">
        <v>476.42500000000001</v>
      </c>
      <c r="M2374" s="23">
        <f>Таблица1[[#This Row],[Сумма в ценах продажи]]-Таблица1[[#This Row],[Сумма в ценах закупки]]</f>
        <v>54.740000000000009</v>
      </c>
    </row>
    <row r="2375" spans="1:13" hidden="1" x14ac:dyDescent="0.3">
      <c r="A2375" s="16">
        <v>42888</v>
      </c>
      <c r="B2375" t="s">
        <v>7</v>
      </c>
      <c r="C2375" t="s">
        <v>169</v>
      </c>
      <c r="D2375" t="s">
        <v>156</v>
      </c>
      <c r="E2375" t="s">
        <v>170</v>
      </c>
      <c r="F2375" s="5">
        <v>190000</v>
      </c>
      <c r="G2375" t="str">
        <f>VLOOKUP(F2375,'группы товаров'!$A$1:$C$88,2,0)</f>
        <v>Капри молоко</v>
      </c>
      <c r="H2375" t="str">
        <f>VLOOKUP(Таблица1[[#This Row],[Код товара]],Группа_Товаров,3,0)</f>
        <v>Отливная</v>
      </c>
      <c r="I2375" t="s">
        <v>8</v>
      </c>
      <c r="J2375">
        <v>5</v>
      </c>
      <c r="K2375" s="6">
        <v>389.8365</v>
      </c>
      <c r="L2375" s="6">
        <v>444.8</v>
      </c>
      <c r="M2375" s="23">
        <f>Таблица1[[#This Row],[Сумма в ценах продажи]]-Таблица1[[#This Row],[Сумма в ценах закупки]]</f>
        <v>54.96350000000001</v>
      </c>
    </row>
    <row r="2376" spans="1:13" hidden="1" x14ac:dyDescent="0.3">
      <c r="A2376" s="16">
        <v>42888</v>
      </c>
      <c r="B2376" t="s">
        <v>7</v>
      </c>
      <c r="C2376" t="s">
        <v>222</v>
      </c>
      <c r="D2376" t="s">
        <v>134</v>
      </c>
      <c r="E2376" t="s">
        <v>223</v>
      </c>
      <c r="F2376" s="5">
        <v>20000</v>
      </c>
      <c r="G2376" t="str">
        <f>VLOOKUP(F2376,'группы товаров'!$A$1:$C$88,2,0)</f>
        <v>Карамель барбарис</v>
      </c>
      <c r="H2376" t="str">
        <f>VLOOKUP(Таблица1[[#This Row],[Код товара]],Группа_Товаров,3,0)</f>
        <v>Леденцовая</v>
      </c>
      <c r="I2376" t="s">
        <v>8</v>
      </c>
      <c r="J2376">
        <v>8</v>
      </c>
      <c r="K2376" s="6">
        <v>427.36560000000003</v>
      </c>
      <c r="L2376" s="6">
        <v>486</v>
      </c>
      <c r="M2376" s="23">
        <f>Таблица1[[#This Row],[Сумма в ценах продажи]]-Таблица1[[#This Row],[Сумма в ценах закупки]]</f>
        <v>58.634399999999971</v>
      </c>
    </row>
    <row r="2377" spans="1:13" hidden="1" x14ac:dyDescent="0.3">
      <c r="A2377" s="16">
        <v>42888</v>
      </c>
      <c r="B2377" t="s">
        <v>11</v>
      </c>
      <c r="C2377" t="s">
        <v>181</v>
      </c>
      <c r="D2377" t="s">
        <v>134</v>
      </c>
      <c r="E2377" t="s">
        <v>182</v>
      </c>
      <c r="F2377" s="5">
        <v>1005201500</v>
      </c>
      <c r="G2377" t="str">
        <f>VLOOKUP(F2377,'группы товаров'!$A$1:$C$88,2,0)</f>
        <v xml:space="preserve">крем-сгущенное молоко </v>
      </c>
      <c r="H2377" t="str">
        <f>VLOOKUP(Таблица1[[#This Row],[Код товара]],Группа_Товаров,3,0)</f>
        <v>Вафельные</v>
      </c>
      <c r="I2377" t="s">
        <v>8</v>
      </c>
      <c r="J2377">
        <v>2</v>
      </c>
      <c r="K2377" s="6">
        <v>330.39080000000001</v>
      </c>
      <c r="L2377" s="6">
        <v>394.5</v>
      </c>
      <c r="M2377" s="23">
        <f>Таблица1[[#This Row],[Сумма в ценах продажи]]-Таблица1[[#This Row],[Сумма в ценах закупки]]</f>
        <v>64.109199999999987</v>
      </c>
    </row>
    <row r="2378" spans="1:13" hidden="1" x14ac:dyDescent="0.3">
      <c r="A2378" s="16">
        <v>42888</v>
      </c>
      <c r="B2378" t="s">
        <v>9</v>
      </c>
      <c r="C2378" t="s">
        <v>226</v>
      </c>
      <c r="D2378" t="s">
        <v>134</v>
      </c>
      <c r="E2378" t="s">
        <v>227</v>
      </c>
      <c r="F2378" s="7">
        <v>580000</v>
      </c>
      <c r="G2378" t="str">
        <f>VLOOKUP(F2378,'группы товаров'!$A$1:$C$88,2,0)</f>
        <v>Вишня</v>
      </c>
      <c r="H2378" t="str">
        <f>VLOOKUP(Таблица1[[#This Row],[Код товара]],Группа_Товаров,3,0)</f>
        <v>Желейные</v>
      </c>
      <c r="I2378" t="s">
        <v>8</v>
      </c>
      <c r="J2378">
        <v>3.3</v>
      </c>
      <c r="K2378" s="6">
        <v>459.90780000000001</v>
      </c>
      <c r="L2378" s="6">
        <v>525.14</v>
      </c>
      <c r="M2378" s="23">
        <f>Таблица1[[#This Row],[Сумма в ценах продажи]]-Таблица1[[#This Row],[Сумма в ценах закупки]]</f>
        <v>65.232199999999978</v>
      </c>
    </row>
    <row r="2379" spans="1:13" hidden="1" x14ac:dyDescent="0.3">
      <c r="A2379" s="16">
        <v>42888</v>
      </c>
      <c r="B2379" t="s">
        <v>7</v>
      </c>
      <c r="C2379" t="s">
        <v>165</v>
      </c>
      <c r="D2379" t="s">
        <v>134</v>
      </c>
      <c r="E2379" t="s">
        <v>166</v>
      </c>
      <c r="F2379" s="5">
        <v>1005712010</v>
      </c>
      <c r="G2379" t="str">
        <f>VLOOKUP(F2379,'группы товаров'!$A$1:$C$88,2,0)</f>
        <v>Сказочный мишка</v>
      </c>
      <c r="H2379" t="str">
        <f>VLOOKUP(Таблица1[[#This Row],[Код товара]],Группа_Товаров,3,0)</f>
        <v>Глазированные</v>
      </c>
      <c r="I2379" t="s">
        <v>8</v>
      </c>
      <c r="J2379">
        <v>4.8</v>
      </c>
      <c r="K2379" s="6">
        <v>509.98080000000004</v>
      </c>
      <c r="L2379" s="6">
        <v>580.79999999999995</v>
      </c>
      <c r="M2379" s="23">
        <f>Таблица1[[#This Row],[Сумма в ценах продажи]]-Таблица1[[#This Row],[Сумма в ценах закупки]]</f>
        <v>70.81919999999991</v>
      </c>
    </row>
    <row r="2380" spans="1:13" hidden="1" x14ac:dyDescent="0.3">
      <c r="A2380" s="16">
        <v>42888</v>
      </c>
      <c r="B2380" t="s">
        <v>7</v>
      </c>
      <c r="C2380" t="s">
        <v>165</v>
      </c>
      <c r="D2380" t="s">
        <v>134</v>
      </c>
      <c r="E2380" t="s">
        <v>166</v>
      </c>
      <c r="F2380" s="8">
        <v>210000</v>
      </c>
      <c r="G2380" t="str">
        <f>VLOOKUP(F2380,'группы товаров'!$A$1:$C$88,2,0)</f>
        <v>Сливки-апельсин</v>
      </c>
      <c r="H2380" t="str">
        <f>VLOOKUP(Таблица1[[#This Row],[Код товара]],Группа_Товаров,3,0)</f>
        <v>Отливная</v>
      </c>
      <c r="I2380" t="s">
        <v>8</v>
      </c>
      <c r="J2380">
        <v>5.8</v>
      </c>
      <c r="K2380" s="6">
        <v>542.18400000000008</v>
      </c>
      <c r="L2380" s="6">
        <v>616.65600000000006</v>
      </c>
      <c r="M2380" s="23">
        <f>Таблица1[[#This Row],[Сумма в ценах продажи]]-Таблица1[[#This Row],[Сумма в ценах закупки]]</f>
        <v>74.47199999999998</v>
      </c>
    </row>
    <row r="2381" spans="1:13" hidden="1" x14ac:dyDescent="0.3">
      <c r="A2381" s="16">
        <v>42888</v>
      </c>
      <c r="B2381" t="s">
        <v>7</v>
      </c>
      <c r="C2381" t="s">
        <v>149</v>
      </c>
      <c r="D2381" t="s">
        <v>134</v>
      </c>
      <c r="E2381" t="s">
        <v>150</v>
      </c>
      <c r="F2381" s="7">
        <v>20100</v>
      </c>
      <c r="G2381" t="str">
        <f>VLOOKUP(F2381,'группы товаров'!$A$1:$C$88,2,0)</f>
        <v xml:space="preserve">Карамель дюшес </v>
      </c>
      <c r="H2381" t="str">
        <f>VLOOKUP(Таблица1[[#This Row],[Код товара]],Группа_Товаров,3,0)</f>
        <v>Леденцовая</v>
      </c>
      <c r="I2381" t="s">
        <v>8</v>
      </c>
      <c r="J2381">
        <v>2.2999999999999998</v>
      </c>
      <c r="K2381" s="6">
        <v>541.53380000000004</v>
      </c>
      <c r="L2381" s="6">
        <v>618.83800000000008</v>
      </c>
      <c r="M2381" s="23">
        <f>Таблица1[[#This Row],[Сумма в ценах продажи]]-Таблица1[[#This Row],[Сумма в ценах закупки]]</f>
        <v>77.304200000000037</v>
      </c>
    </row>
    <row r="2382" spans="1:13" hidden="1" x14ac:dyDescent="0.3">
      <c r="A2382" s="16">
        <v>42888</v>
      </c>
      <c r="B2382" t="s">
        <v>11</v>
      </c>
      <c r="C2382" t="s">
        <v>140</v>
      </c>
      <c r="D2382" t="s">
        <v>134</v>
      </c>
      <c r="E2382" t="s">
        <v>141</v>
      </c>
      <c r="F2382" s="7">
        <v>1005186300</v>
      </c>
      <c r="G2382" t="str">
        <f>VLOOKUP(F2382,'группы товаров'!$A$1:$C$88,2,0)</f>
        <v>Мини  молоко</v>
      </c>
      <c r="H2382" t="str">
        <f>VLOOKUP(Таблица1[[#This Row],[Код товара]],Группа_Товаров,3,0)</f>
        <v>Вафельные</v>
      </c>
      <c r="I2382" t="s">
        <v>8</v>
      </c>
      <c r="J2382">
        <v>1.84</v>
      </c>
      <c r="K2382" s="6">
        <v>599.4248</v>
      </c>
      <c r="L2382" s="6">
        <v>677.6</v>
      </c>
      <c r="M2382" s="23">
        <f>Таблица1[[#This Row],[Сумма в ценах продажи]]-Таблица1[[#This Row],[Сумма в ценах закупки]]</f>
        <v>78.175200000000018</v>
      </c>
    </row>
    <row r="2383" spans="1:13" hidden="1" x14ac:dyDescent="0.3">
      <c r="A2383" s="16">
        <v>42888</v>
      </c>
      <c r="B2383" t="s">
        <v>9</v>
      </c>
      <c r="C2383" t="s">
        <v>224</v>
      </c>
      <c r="D2383" t="s">
        <v>134</v>
      </c>
      <c r="E2383" t="s">
        <v>225</v>
      </c>
      <c r="F2383" s="7">
        <v>1005360000</v>
      </c>
      <c r="G2383" t="str">
        <f>VLOOKUP(F2383,'группы товаров'!$A$1:$C$88,2,0)</f>
        <v>Вишня в шоколаде</v>
      </c>
      <c r="H2383" t="str">
        <f>VLOOKUP(Таблица1[[#This Row],[Код товара]],Группа_Товаров,3,0)</f>
        <v>Кремовые</v>
      </c>
      <c r="I2383" t="s">
        <v>8</v>
      </c>
      <c r="J2383">
        <v>1.3440000000000001</v>
      </c>
      <c r="K2383" s="6">
        <v>145.31440000000001</v>
      </c>
      <c r="L2383" s="6">
        <v>234.08</v>
      </c>
      <c r="M2383" s="23">
        <f>Таблица1[[#This Row],[Сумма в ценах продажи]]-Таблица1[[#This Row],[Сумма в ценах закупки]]</f>
        <v>88.765600000000006</v>
      </c>
    </row>
    <row r="2384" spans="1:13" hidden="1" x14ac:dyDescent="0.3">
      <c r="A2384" s="16">
        <v>42888</v>
      </c>
      <c r="B2384" t="s">
        <v>7</v>
      </c>
      <c r="C2384" t="s">
        <v>167</v>
      </c>
      <c r="D2384" t="s">
        <v>134</v>
      </c>
      <c r="E2384" t="s">
        <v>168</v>
      </c>
      <c r="F2384" s="8">
        <v>210000</v>
      </c>
      <c r="G2384" t="str">
        <f>VLOOKUP(F2384,'группы товаров'!$A$1:$C$88,2,0)</f>
        <v>Сливки-апельсин</v>
      </c>
      <c r="H2384" t="str">
        <f>VLOOKUP(Таблица1[[#This Row],[Код товара]],Группа_Товаров,3,0)</f>
        <v>Отливная</v>
      </c>
      <c r="I2384" t="s">
        <v>8</v>
      </c>
      <c r="J2384">
        <v>2.2999999999999998</v>
      </c>
      <c r="K2384" s="6">
        <v>658.24300000000005</v>
      </c>
      <c r="L2384" s="6">
        <v>748.7</v>
      </c>
      <c r="M2384" s="23">
        <f>Таблица1[[#This Row],[Сумма в ценах продажи]]-Таблица1[[#This Row],[Сумма в ценах закупки]]</f>
        <v>90.456999999999994</v>
      </c>
    </row>
    <row r="2385" spans="1:13" hidden="1" x14ac:dyDescent="0.3">
      <c r="A2385" s="16">
        <v>42888</v>
      </c>
      <c r="B2385" t="s">
        <v>7</v>
      </c>
      <c r="C2385" t="s">
        <v>222</v>
      </c>
      <c r="D2385" t="s">
        <v>134</v>
      </c>
      <c r="E2385" t="s">
        <v>223</v>
      </c>
      <c r="F2385" s="5">
        <v>220000</v>
      </c>
      <c r="G2385" t="str">
        <f>VLOOKUP(F2385,'группы товаров'!$A$1:$C$88,2,0)</f>
        <v>Сливки-апельсин</v>
      </c>
      <c r="H2385" t="str">
        <f>VLOOKUP(Таблица1[[#This Row],[Код товара]],Группа_Товаров,3,0)</f>
        <v>Отливная</v>
      </c>
      <c r="I2385" t="s">
        <v>8</v>
      </c>
      <c r="J2385">
        <v>5</v>
      </c>
      <c r="K2385" s="6">
        <v>338.55850000000004</v>
      </c>
      <c r="L2385" s="6">
        <v>444.8</v>
      </c>
      <c r="M2385" s="23">
        <f>Таблица1[[#This Row],[Сумма в ценах продажи]]-Таблица1[[#This Row],[Сумма в ценах закупки]]</f>
        <v>106.24149999999997</v>
      </c>
    </row>
    <row r="2386" spans="1:13" hidden="1" x14ac:dyDescent="0.3">
      <c r="A2386" s="16">
        <v>42888</v>
      </c>
      <c r="B2386" t="s">
        <v>7</v>
      </c>
      <c r="C2386" t="s">
        <v>278</v>
      </c>
      <c r="D2386" t="s">
        <v>208</v>
      </c>
      <c r="E2386" t="s">
        <v>279</v>
      </c>
      <c r="F2386" s="7">
        <v>1005050200</v>
      </c>
      <c r="G2386" t="str">
        <f>VLOOKUP(F2386,'группы товаров'!$A$1:$C$88,2,0)</f>
        <v>Серебрянный шедевр</v>
      </c>
      <c r="H2386" t="str">
        <f>VLOOKUP(Таблица1[[#This Row],[Код товара]],Группа_Товаров,3,0)</f>
        <v>Помадка</v>
      </c>
      <c r="I2386" t="s">
        <v>8</v>
      </c>
      <c r="J2386">
        <v>10</v>
      </c>
      <c r="K2386" s="6">
        <v>791.8</v>
      </c>
      <c r="L2386" s="6">
        <v>900.5</v>
      </c>
      <c r="M2386" s="23">
        <f>Таблица1[[#This Row],[Сумма в ценах продажи]]-Таблица1[[#This Row],[Сумма в ценах закупки]]</f>
        <v>108.70000000000005</v>
      </c>
    </row>
    <row r="2387" spans="1:13" hidden="1" x14ac:dyDescent="0.3">
      <c r="A2387" s="16">
        <v>42888</v>
      </c>
      <c r="B2387" t="s">
        <v>7</v>
      </c>
      <c r="C2387" t="s">
        <v>138</v>
      </c>
      <c r="D2387" t="s">
        <v>134</v>
      </c>
      <c r="E2387" t="s">
        <v>139</v>
      </c>
      <c r="F2387" s="7">
        <v>190000</v>
      </c>
      <c r="G2387" t="str">
        <f>VLOOKUP(F2387,'группы товаров'!$A$1:$C$88,2,0)</f>
        <v>Капри молоко</v>
      </c>
      <c r="H2387" t="str">
        <f>VLOOKUP(Таблица1[[#This Row],[Код товара]],Группа_Товаров,3,0)</f>
        <v>Отливная</v>
      </c>
      <c r="I2387" t="s">
        <v>8</v>
      </c>
      <c r="J2387">
        <v>4</v>
      </c>
      <c r="K2387" s="6">
        <v>820.94800000000009</v>
      </c>
      <c r="L2387" s="6">
        <v>933.2</v>
      </c>
      <c r="M2387" s="23">
        <f>Таблица1[[#This Row],[Сумма в ценах продажи]]-Таблица1[[#This Row],[Сумма в ценах закупки]]</f>
        <v>112.25199999999995</v>
      </c>
    </row>
    <row r="2388" spans="1:13" hidden="1" x14ac:dyDescent="0.3">
      <c r="A2388" s="16">
        <v>42888</v>
      </c>
      <c r="B2388" t="s">
        <v>7</v>
      </c>
      <c r="C2388" t="s">
        <v>133</v>
      </c>
      <c r="D2388" t="s">
        <v>134</v>
      </c>
      <c r="E2388" t="s">
        <v>135</v>
      </c>
      <c r="F2388" s="7">
        <v>20000</v>
      </c>
      <c r="G2388" t="str">
        <f>VLOOKUP(F2388,'группы товаров'!$A$1:$C$88,2,0)</f>
        <v>Карамель барбарис</v>
      </c>
      <c r="H2388" t="str">
        <f>VLOOKUP(Таблица1[[#This Row],[Код товара]],Группа_Товаров,3,0)</f>
        <v>Леденцовая</v>
      </c>
      <c r="I2388" t="s">
        <v>8</v>
      </c>
      <c r="J2388">
        <v>7</v>
      </c>
      <c r="K2388" s="6">
        <v>630.70420000000001</v>
      </c>
      <c r="L2388" s="6">
        <v>744.24</v>
      </c>
      <c r="M2388" s="23">
        <f>Таблица1[[#This Row],[Сумма в ценах продажи]]-Таблица1[[#This Row],[Сумма в ценах закупки]]</f>
        <v>113.53579999999999</v>
      </c>
    </row>
    <row r="2389" spans="1:13" hidden="1" x14ac:dyDescent="0.3">
      <c r="A2389" s="16">
        <v>42888</v>
      </c>
      <c r="B2389" t="s">
        <v>9</v>
      </c>
      <c r="C2389" t="s">
        <v>375</v>
      </c>
      <c r="D2389" t="s">
        <v>147</v>
      </c>
      <c r="E2389" t="s">
        <v>376</v>
      </c>
      <c r="F2389" s="7">
        <v>1005051600</v>
      </c>
      <c r="G2389" t="str">
        <f>VLOOKUP(F2389,'группы товаров'!$A$1:$C$88,2,0)</f>
        <v xml:space="preserve">Тарантелла </v>
      </c>
      <c r="H2389" t="str">
        <f>VLOOKUP(Таблица1[[#This Row],[Код товара]],Группа_Товаров,3,0)</f>
        <v>Помадка</v>
      </c>
      <c r="I2389" t="s">
        <v>8</v>
      </c>
      <c r="J2389">
        <v>4</v>
      </c>
      <c r="K2389" s="6">
        <v>858.4</v>
      </c>
      <c r="L2389" s="6">
        <v>976.8</v>
      </c>
      <c r="M2389" s="23">
        <f>Таблица1[[#This Row],[Сумма в ценах продажи]]-Таблица1[[#This Row],[Сумма в ценах закупки]]</f>
        <v>118.39999999999998</v>
      </c>
    </row>
    <row r="2390" spans="1:13" hidden="1" x14ac:dyDescent="0.3">
      <c r="A2390" s="16">
        <v>42888</v>
      </c>
      <c r="B2390" t="s">
        <v>9</v>
      </c>
      <c r="C2390" t="s">
        <v>367</v>
      </c>
      <c r="D2390" t="s">
        <v>208</v>
      </c>
      <c r="E2390" t="s">
        <v>368</v>
      </c>
      <c r="F2390" s="7">
        <v>1005244000</v>
      </c>
      <c r="G2390" t="str">
        <f>VLOOKUP(F2390,'группы товаров'!$A$1:$C$88,2,0)</f>
        <v>Кофейные</v>
      </c>
      <c r="H2390" t="str">
        <f>VLOOKUP(Таблица1[[#This Row],[Код товара]],Группа_Товаров,3,0)</f>
        <v>Кремовые</v>
      </c>
      <c r="I2390" t="s">
        <v>8</v>
      </c>
      <c r="J2390">
        <v>4</v>
      </c>
      <c r="K2390" s="6">
        <v>858.4</v>
      </c>
      <c r="L2390" s="6">
        <v>976.8</v>
      </c>
      <c r="M2390" s="23">
        <f>Таблица1[[#This Row],[Сумма в ценах продажи]]-Таблица1[[#This Row],[Сумма в ценах закупки]]</f>
        <v>118.39999999999998</v>
      </c>
    </row>
    <row r="2391" spans="1:13" hidden="1" x14ac:dyDescent="0.3">
      <c r="A2391" s="16">
        <v>42888</v>
      </c>
      <c r="B2391" t="s">
        <v>9</v>
      </c>
      <c r="C2391" t="s">
        <v>593</v>
      </c>
      <c r="D2391" t="s">
        <v>147</v>
      </c>
      <c r="E2391" t="s">
        <v>594</v>
      </c>
      <c r="F2391" s="7">
        <v>170000</v>
      </c>
      <c r="G2391" t="str">
        <f>VLOOKUP(F2391,'группы товаров'!$A$1:$C$88,2,0)</f>
        <v>Лайм</v>
      </c>
      <c r="H2391" t="str">
        <f>VLOOKUP(Таблица1[[#This Row],[Код товара]],Группа_Товаров,3,0)</f>
        <v>Желейные</v>
      </c>
      <c r="I2391" t="s">
        <v>8</v>
      </c>
      <c r="J2391">
        <v>7</v>
      </c>
      <c r="K2391" s="6">
        <v>1311.1007</v>
      </c>
      <c r="L2391" s="6">
        <v>1556.87</v>
      </c>
      <c r="M2391" s="23">
        <f>Таблица1[[#This Row],[Сумма в ценах продажи]]-Таблица1[[#This Row],[Сумма в ценах закупки]]</f>
        <v>245.76929999999993</v>
      </c>
    </row>
    <row r="2392" spans="1:13" hidden="1" x14ac:dyDescent="0.3">
      <c r="A2392" s="16">
        <v>42887</v>
      </c>
      <c r="B2392" t="s">
        <v>7</v>
      </c>
      <c r="C2392" t="s">
        <v>133</v>
      </c>
      <c r="D2392" t="s">
        <v>134</v>
      </c>
      <c r="E2392" t="s">
        <v>135</v>
      </c>
      <c r="F2392" s="5">
        <v>1005050000</v>
      </c>
      <c r="G2392" t="str">
        <f>VLOOKUP(F2392,'группы товаров'!$A$1:$C$88,2,0)</f>
        <v>Золотой орех</v>
      </c>
      <c r="H2392" t="str">
        <f>VLOOKUP(Таблица1[[#This Row],[Код товара]],Группа_Товаров,3,0)</f>
        <v>Помадка</v>
      </c>
      <c r="I2392" t="s">
        <v>8</v>
      </c>
      <c r="J2392">
        <v>3.5</v>
      </c>
      <c r="K2392" s="6">
        <v>423.09890000000001</v>
      </c>
      <c r="L2392" s="6">
        <v>398.72</v>
      </c>
      <c r="M2392" s="23">
        <f>Таблица1[[#This Row],[Сумма в ценах продажи]]-Таблица1[[#This Row],[Сумма в ценах закупки]]</f>
        <v>-24.378899999999987</v>
      </c>
    </row>
    <row r="2393" spans="1:13" hidden="1" x14ac:dyDescent="0.3">
      <c r="A2393" s="16">
        <v>42887</v>
      </c>
      <c r="B2393" t="s">
        <v>9</v>
      </c>
      <c r="C2393" t="s">
        <v>171</v>
      </c>
      <c r="D2393" t="s">
        <v>131</v>
      </c>
      <c r="E2393" t="s">
        <v>172</v>
      </c>
      <c r="F2393" s="5">
        <v>1005040800</v>
      </c>
      <c r="G2393" t="str">
        <f>VLOOKUP(F2393,'группы товаров'!$A$1:$C$88,2,0)</f>
        <v>Бим-Бом</v>
      </c>
      <c r="H2393" t="str">
        <f>VLOOKUP(Таблица1[[#This Row],[Код товара]],Группа_Товаров,3,0)</f>
        <v>Глазированные</v>
      </c>
      <c r="I2393" t="s">
        <v>8</v>
      </c>
      <c r="J2393">
        <v>3</v>
      </c>
      <c r="K2393" s="6">
        <v>214.62</v>
      </c>
      <c r="L2393" s="6">
        <v>244.11</v>
      </c>
      <c r="M2393" s="23">
        <f>Таблица1[[#This Row],[Сумма в ценах продажи]]-Таблица1[[#This Row],[Сумма в ценах закупки]]</f>
        <v>29.490000000000009</v>
      </c>
    </row>
    <row r="2394" spans="1:13" hidden="1" x14ac:dyDescent="0.3">
      <c r="A2394" s="16">
        <v>42887</v>
      </c>
      <c r="B2394" t="s">
        <v>7</v>
      </c>
      <c r="C2394" t="s">
        <v>133</v>
      </c>
      <c r="D2394" t="s">
        <v>134</v>
      </c>
      <c r="E2394" t="s">
        <v>135</v>
      </c>
      <c r="F2394" s="7">
        <v>1005712005</v>
      </c>
      <c r="G2394" t="str">
        <f>VLOOKUP(F2394,'группы товаров'!$A$1:$C$88,2,0)</f>
        <v>Золотой теленок</v>
      </c>
      <c r="H2394" t="str">
        <f>VLOOKUP(Таблица1[[#This Row],[Код товара]],Группа_Товаров,3,0)</f>
        <v>Глазированные</v>
      </c>
      <c r="I2394" t="s">
        <v>8</v>
      </c>
      <c r="J2394">
        <v>2.4</v>
      </c>
      <c r="K2394" s="6">
        <v>224.352</v>
      </c>
      <c r="L2394" s="6">
        <v>255.16800000000001</v>
      </c>
      <c r="M2394" s="23">
        <f>Таблица1[[#This Row],[Сумма в ценах продажи]]-Таблица1[[#This Row],[Сумма в ценах закупки]]</f>
        <v>30.816000000000003</v>
      </c>
    </row>
    <row r="2395" spans="1:13" hidden="1" x14ac:dyDescent="0.3">
      <c r="A2395" s="16">
        <v>42887</v>
      </c>
      <c r="B2395" t="s">
        <v>11</v>
      </c>
      <c r="C2395" t="s">
        <v>212</v>
      </c>
      <c r="D2395" t="s">
        <v>156</v>
      </c>
      <c r="E2395" t="s">
        <v>213</v>
      </c>
      <c r="F2395" s="7">
        <v>1005244000</v>
      </c>
      <c r="G2395" t="str">
        <f>VLOOKUP(F2395,'группы товаров'!$A$1:$C$88,2,0)</f>
        <v>Кофейные</v>
      </c>
      <c r="H2395" t="str">
        <f>VLOOKUP(Таблица1[[#This Row],[Код товара]],Группа_Товаров,3,0)</f>
        <v>Кремовые</v>
      </c>
      <c r="I2395" t="s">
        <v>8</v>
      </c>
      <c r="J2395">
        <v>2.5</v>
      </c>
      <c r="K2395" s="6">
        <v>305.27249999999998</v>
      </c>
      <c r="L2395" s="6">
        <v>344.875</v>
      </c>
      <c r="M2395" s="23">
        <f>Таблица1[[#This Row],[Сумма в ценах продажи]]-Таблица1[[#This Row],[Сумма в ценах закупки]]</f>
        <v>39.60250000000002</v>
      </c>
    </row>
    <row r="2396" spans="1:13" hidden="1" x14ac:dyDescent="0.3">
      <c r="A2396" s="16">
        <v>42887</v>
      </c>
      <c r="B2396" t="s">
        <v>7</v>
      </c>
      <c r="C2396" t="s">
        <v>138</v>
      </c>
      <c r="D2396" t="s">
        <v>134</v>
      </c>
      <c r="E2396" t="s">
        <v>139</v>
      </c>
      <c r="F2396" s="7">
        <v>1005050000</v>
      </c>
      <c r="G2396" t="str">
        <f>VLOOKUP(F2396,'группы товаров'!$A$1:$C$88,2,0)</f>
        <v>Золотой орех</v>
      </c>
      <c r="H2396" t="str">
        <f>VLOOKUP(Таблица1[[#This Row],[Код товара]],Группа_Товаров,3,0)</f>
        <v>Помадка</v>
      </c>
      <c r="I2396" t="s">
        <v>8</v>
      </c>
      <c r="J2396">
        <v>3</v>
      </c>
      <c r="K2396" s="6">
        <v>294.28559999999999</v>
      </c>
      <c r="L2396" s="6">
        <v>335.25</v>
      </c>
      <c r="M2396" s="23">
        <f>Таблица1[[#This Row],[Сумма в ценах продажи]]-Таблица1[[#This Row],[Сумма в ценах закупки]]</f>
        <v>40.964400000000012</v>
      </c>
    </row>
    <row r="2397" spans="1:13" hidden="1" x14ac:dyDescent="0.3">
      <c r="A2397" s="16">
        <v>42887</v>
      </c>
      <c r="B2397" t="s">
        <v>9</v>
      </c>
      <c r="C2397" t="s">
        <v>591</v>
      </c>
      <c r="D2397" t="s">
        <v>147</v>
      </c>
      <c r="E2397" t="s">
        <v>592</v>
      </c>
      <c r="F2397" s="7">
        <v>1005010100</v>
      </c>
      <c r="G2397" t="str">
        <f>VLOOKUP(F2397,'группы товаров'!$A$1:$C$88,2,0)</f>
        <v>Кофейная со сливками</v>
      </c>
      <c r="H2397" t="str">
        <f>VLOOKUP(Таблица1[[#This Row],[Код товара]],Группа_Товаров,3,0)</f>
        <v>Глазированные</v>
      </c>
      <c r="I2397" t="s">
        <v>8</v>
      </c>
      <c r="J2397">
        <v>3.2</v>
      </c>
      <c r="K2397" s="6">
        <v>260.35200000000003</v>
      </c>
      <c r="L2397" s="6">
        <v>303.60000000000002</v>
      </c>
      <c r="M2397" s="23">
        <f>Таблица1[[#This Row],[Сумма в ценах продажи]]-Таблица1[[#This Row],[Сумма в ценах закупки]]</f>
        <v>43.24799999999999</v>
      </c>
    </row>
    <row r="2398" spans="1:13" hidden="1" x14ac:dyDescent="0.3">
      <c r="A2398" s="16">
        <v>42887</v>
      </c>
      <c r="B2398" t="s">
        <v>7</v>
      </c>
      <c r="C2398" t="s">
        <v>165</v>
      </c>
      <c r="D2398" t="s">
        <v>134</v>
      </c>
      <c r="E2398" t="s">
        <v>166</v>
      </c>
      <c r="F2398" s="5">
        <v>1005050300</v>
      </c>
      <c r="G2398" t="str">
        <f>VLOOKUP(F2398,'группы товаров'!$A$1:$C$88,2,0)</f>
        <v>Золотой шар</v>
      </c>
      <c r="H2398" t="str">
        <f>VLOOKUP(Таблица1[[#This Row],[Код товара]],Группа_Товаров,3,0)</f>
        <v>Помадка</v>
      </c>
      <c r="I2398" t="s">
        <v>8</v>
      </c>
      <c r="J2398">
        <v>7</v>
      </c>
      <c r="K2398" s="6">
        <v>740.62729999999999</v>
      </c>
      <c r="L2398" s="6">
        <v>797.44</v>
      </c>
      <c r="M2398" s="23">
        <f>Таблица1[[#This Row],[Сумма в ценах продажи]]-Таблица1[[#This Row],[Сумма в ценах закупки]]</f>
        <v>56.812700000000063</v>
      </c>
    </row>
    <row r="2399" spans="1:13" hidden="1" x14ac:dyDescent="0.3">
      <c r="A2399" s="16">
        <v>42887</v>
      </c>
      <c r="B2399" t="s">
        <v>7</v>
      </c>
      <c r="C2399" t="s">
        <v>173</v>
      </c>
      <c r="D2399" t="s">
        <v>156</v>
      </c>
      <c r="E2399" t="s">
        <v>174</v>
      </c>
      <c r="F2399" s="5">
        <v>1005050300</v>
      </c>
      <c r="G2399" t="str">
        <f>VLOOKUP(F2399,'группы товаров'!$A$1:$C$88,2,0)</f>
        <v>Золотой шар</v>
      </c>
      <c r="H2399" t="str">
        <f>VLOOKUP(Таблица1[[#This Row],[Код товара]],Группа_Товаров,3,0)</f>
        <v>Помадка</v>
      </c>
      <c r="I2399" t="s">
        <v>8</v>
      </c>
      <c r="J2399">
        <v>7</v>
      </c>
      <c r="K2399" s="6">
        <v>740.62729999999999</v>
      </c>
      <c r="L2399" s="6">
        <v>797.44</v>
      </c>
      <c r="M2399" s="23">
        <f>Таблица1[[#This Row],[Сумма в ценах продажи]]-Таблица1[[#This Row],[Сумма в ценах закупки]]</f>
        <v>56.812700000000063</v>
      </c>
    </row>
    <row r="2400" spans="1:13" hidden="1" x14ac:dyDescent="0.3">
      <c r="A2400" s="16">
        <v>42887</v>
      </c>
      <c r="B2400" t="s">
        <v>9</v>
      </c>
      <c r="C2400" t="s">
        <v>384</v>
      </c>
      <c r="D2400" t="s">
        <v>134</v>
      </c>
      <c r="E2400" t="s">
        <v>385</v>
      </c>
      <c r="F2400" s="5">
        <v>1005220000</v>
      </c>
      <c r="G2400" t="str">
        <f>VLOOKUP(F2400,'группы товаров'!$A$1:$C$88,2,0)</f>
        <v>Веселый журавлик</v>
      </c>
      <c r="H2400" t="str">
        <f>VLOOKUP(Таблица1[[#This Row],[Код товара]],Группа_Товаров,3,0)</f>
        <v>Вафельные</v>
      </c>
      <c r="I2400" t="s">
        <v>8</v>
      </c>
      <c r="J2400">
        <v>3.5</v>
      </c>
      <c r="K2400" s="6">
        <v>313.12470000000002</v>
      </c>
      <c r="L2400" s="6">
        <v>372.12</v>
      </c>
      <c r="M2400" s="23">
        <f>Таблица1[[#This Row],[Сумма в ценах продажи]]-Таблица1[[#This Row],[Сумма в ценах закупки]]</f>
        <v>58.995299999999986</v>
      </c>
    </row>
    <row r="2401" spans="1:13" hidden="1" x14ac:dyDescent="0.3">
      <c r="A2401" s="16">
        <v>42887</v>
      </c>
      <c r="B2401" t="s">
        <v>11</v>
      </c>
      <c r="C2401" t="s">
        <v>212</v>
      </c>
      <c r="D2401" t="s">
        <v>156</v>
      </c>
      <c r="E2401" t="s">
        <v>213</v>
      </c>
      <c r="F2401" s="5">
        <v>1005201100</v>
      </c>
      <c r="G2401" t="str">
        <f>VLOOKUP(F2401,'группы товаров'!$A$1:$C$88,2,0)</f>
        <v xml:space="preserve">крем-орех </v>
      </c>
      <c r="H2401" t="str">
        <f>VLOOKUP(Таблица1[[#This Row],[Код товара]],Группа_Товаров,3,0)</f>
        <v>Вафельные</v>
      </c>
      <c r="I2401" t="s">
        <v>8</v>
      </c>
      <c r="J2401">
        <v>2</v>
      </c>
      <c r="K2401" s="6">
        <v>324.30540000000002</v>
      </c>
      <c r="L2401" s="6">
        <v>394.5</v>
      </c>
      <c r="M2401" s="23">
        <f>Таблица1[[#This Row],[Сумма в ценах продажи]]-Таблица1[[#This Row],[Сумма в ценах закупки]]</f>
        <v>70.19459999999998</v>
      </c>
    </row>
    <row r="2402" spans="1:13" hidden="1" x14ac:dyDescent="0.3">
      <c r="A2402" s="16">
        <v>42887</v>
      </c>
      <c r="B2402" t="s">
        <v>7</v>
      </c>
      <c r="C2402" t="s">
        <v>153</v>
      </c>
      <c r="D2402" t="s">
        <v>134</v>
      </c>
      <c r="E2402" t="s">
        <v>154</v>
      </c>
      <c r="F2402" s="5">
        <v>1005712005</v>
      </c>
      <c r="G2402" t="str">
        <f>VLOOKUP(F2402,'группы товаров'!$A$1:$C$88,2,0)</f>
        <v>Золотой теленок</v>
      </c>
      <c r="H2402" t="str">
        <f>VLOOKUP(Таблица1[[#This Row],[Код товара]],Группа_Товаров,3,0)</f>
        <v>Глазированные</v>
      </c>
      <c r="I2402" t="s">
        <v>8</v>
      </c>
      <c r="J2402">
        <v>4.8</v>
      </c>
      <c r="K2402" s="6">
        <v>506.25840000000005</v>
      </c>
      <c r="L2402" s="6">
        <v>580.79999999999995</v>
      </c>
      <c r="M2402" s="23">
        <f>Таблица1[[#This Row],[Сумма в ценах продажи]]-Таблица1[[#This Row],[Сумма в ценах закупки]]</f>
        <v>74.541599999999903</v>
      </c>
    </row>
    <row r="2403" spans="1:13" hidden="1" x14ac:dyDescent="0.3">
      <c r="A2403" s="16">
        <v>42887</v>
      </c>
      <c r="B2403" t="s">
        <v>7</v>
      </c>
      <c r="C2403" t="s">
        <v>254</v>
      </c>
      <c r="D2403" t="s">
        <v>131</v>
      </c>
      <c r="E2403" t="s">
        <v>255</v>
      </c>
      <c r="F2403" s="5">
        <v>1005030501</v>
      </c>
      <c r="G2403" t="str">
        <f>VLOOKUP(F2403,'группы товаров'!$A$1:$C$88,2,0)</f>
        <v>Орешек</v>
      </c>
      <c r="H2403" t="str">
        <f>VLOOKUP(Таблица1[[#This Row],[Код товара]],Группа_Товаров,3,0)</f>
        <v>Глазированные</v>
      </c>
      <c r="I2403" t="s">
        <v>8</v>
      </c>
      <c r="J2403">
        <v>5.6</v>
      </c>
      <c r="K2403" s="6">
        <v>560.84</v>
      </c>
      <c r="L2403" s="6">
        <v>637.952</v>
      </c>
      <c r="M2403" s="23">
        <f>Таблица1[[#This Row],[Сумма в ценах продажи]]-Таблица1[[#This Row],[Сумма в ценах закупки]]</f>
        <v>77.111999999999966</v>
      </c>
    </row>
    <row r="2404" spans="1:13" hidden="1" x14ac:dyDescent="0.3">
      <c r="A2404" s="16">
        <v>42887</v>
      </c>
      <c r="B2404" t="s">
        <v>7</v>
      </c>
      <c r="C2404" t="s">
        <v>130</v>
      </c>
      <c r="D2404" t="s">
        <v>131</v>
      </c>
      <c r="E2404" t="s">
        <v>132</v>
      </c>
      <c r="F2404" s="7">
        <v>573100</v>
      </c>
      <c r="G2404" t="str">
        <f>VLOOKUP(F2404,'группы товаров'!$A$1:$C$88,2,0)</f>
        <v xml:space="preserve">Пчелка </v>
      </c>
      <c r="H2404" t="str">
        <f>VLOOKUP(Таблица1[[#This Row],[Код товара]],Группа_Товаров,3,0)</f>
        <v>Желейные</v>
      </c>
      <c r="I2404" t="s">
        <v>8</v>
      </c>
      <c r="J2404">
        <v>4.5</v>
      </c>
      <c r="K2404" s="6">
        <v>620.32320000000004</v>
      </c>
      <c r="L2404" s="6">
        <v>706.86</v>
      </c>
      <c r="M2404" s="23">
        <f>Таблица1[[#This Row],[Сумма в ценах продажи]]-Таблица1[[#This Row],[Сумма в ценах закупки]]</f>
        <v>86.536799999999971</v>
      </c>
    </row>
    <row r="2405" spans="1:13" hidden="1" x14ac:dyDescent="0.3">
      <c r="A2405" s="16">
        <v>42887</v>
      </c>
      <c r="B2405" t="s">
        <v>11</v>
      </c>
      <c r="C2405" t="s">
        <v>288</v>
      </c>
      <c r="D2405" t="s">
        <v>134</v>
      </c>
      <c r="E2405" t="s">
        <v>289</v>
      </c>
      <c r="F2405" s="7">
        <v>170100</v>
      </c>
      <c r="G2405" t="str">
        <f>VLOOKUP(F2405,'группы товаров'!$A$1:$C$88,2,0)</f>
        <v>Клюковка</v>
      </c>
      <c r="H2405" t="str">
        <f>VLOOKUP(Таблица1[[#This Row],[Код товара]],Группа_Товаров,3,0)</f>
        <v>Желейные</v>
      </c>
      <c r="I2405" t="s">
        <v>8</v>
      </c>
      <c r="J2405">
        <v>1.8880000000000001</v>
      </c>
      <c r="K2405" s="6">
        <v>667.76</v>
      </c>
      <c r="L2405" s="6">
        <v>754.4</v>
      </c>
      <c r="M2405" s="23">
        <f>Таблица1[[#This Row],[Сумма в ценах продажи]]-Таблица1[[#This Row],[Сумма в ценах закупки]]</f>
        <v>86.639999999999986</v>
      </c>
    </row>
    <row r="2406" spans="1:13" hidden="1" x14ac:dyDescent="0.3">
      <c r="A2406" s="16">
        <v>42887</v>
      </c>
      <c r="B2406" t="s">
        <v>7</v>
      </c>
      <c r="C2406" t="s">
        <v>254</v>
      </c>
      <c r="D2406" t="s">
        <v>131</v>
      </c>
      <c r="E2406" t="s">
        <v>255</v>
      </c>
      <c r="F2406" s="5">
        <v>1005050200</v>
      </c>
      <c r="G2406" t="str">
        <f>VLOOKUP(F2406,'группы товаров'!$A$1:$C$88,2,0)</f>
        <v>Серебрянный шедевр</v>
      </c>
      <c r="H2406" t="str">
        <f>VLOOKUP(Таблица1[[#This Row],[Код товара]],Группа_Товаров,3,0)</f>
        <v>Помадка</v>
      </c>
      <c r="I2406" t="s">
        <v>8</v>
      </c>
      <c r="J2406">
        <v>7</v>
      </c>
      <c r="K2406" s="6">
        <v>703.05790000000002</v>
      </c>
      <c r="L2406" s="6">
        <v>797.44</v>
      </c>
      <c r="M2406" s="23">
        <f>Таблица1[[#This Row],[Сумма в ценах продажи]]-Таблица1[[#This Row],[Сумма в ценах закупки]]</f>
        <v>94.382100000000037</v>
      </c>
    </row>
    <row r="2407" spans="1:13" hidden="1" x14ac:dyDescent="0.3">
      <c r="A2407" s="16">
        <v>42887</v>
      </c>
      <c r="B2407" t="s">
        <v>7</v>
      </c>
      <c r="C2407" t="s">
        <v>160</v>
      </c>
      <c r="D2407" t="s">
        <v>134</v>
      </c>
      <c r="E2407" t="s">
        <v>161</v>
      </c>
      <c r="F2407" s="7">
        <v>573100</v>
      </c>
      <c r="G2407" t="str">
        <f>VLOOKUP(F2407,'группы товаров'!$A$1:$C$88,2,0)</f>
        <v xml:space="preserve">Пчелка </v>
      </c>
      <c r="H2407" t="str">
        <f>VLOOKUP(Таблица1[[#This Row],[Код товара]],Группа_Товаров,3,0)</f>
        <v>Желейные</v>
      </c>
      <c r="I2407" t="s">
        <v>8</v>
      </c>
      <c r="J2407">
        <v>8</v>
      </c>
      <c r="K2407" s="6">
        <v>387.85040000000004</v>
      </c>
      <c r="L2407" s="6">
        <v>486</v>
      </c>
      <c r="M2407" s="23">
        <f>Таблица1[[#This Row],[Сумма в ценах продажи]]-Таблица1[[#This Row],[Сумма в ценах закупки]]</f>
        <v>98.149599999999964</v>
      </c>
    </row>
    <row r="2408" spans="1:13" hidden="1" x14ac:dyDescent="0.3">
      <c r="A2408" s="16">
        <v>42887</v>
      </c>
      <c r="B2408" t="s">
        <v>9</v>
      </c>
      <c r="C2408" t="s">
        <v>390</v>
      </c>
      <c r="D2408" t="s">
        <v>147</v>
      </c>
      <c r="E2408" t="s">
        <v>391</v>
      </c>
      <c r="F2408" s="7">
        <v>1005201500</v>
      </c>
      <c r="G2408" t="str">
        <f>VLOOKUP(F2408,'группы товаров'!$A$1:$C$88,2,0)</f>
        <v xml:space="preserve">крем-сгущенное молоко </v>
      </c>
      <c r="H2408" t="str">
        <f>VLOOKUP(Таблица1[[#This Row],[Код товара]],Группа_Товаров,3,0)</f>
        <v>Вафельные</v>
      </c>
      <c r="I2408" t="s">
        <v>8</v>
      </c>
      <c r="J2408">
        <v>11</v>
      </c>
      <c r="K2408" s="6">
        <v>755.37</v>
      </c>
      <c r="L2408" s="6">
        <v>859.21</v>
      </c>
      <c r="M2408" s="23">
        <f>Таблица1[[#This Row],[Сумма в ценах продажи]]-Таблица1[[#This Row],[Сумма в ценах закупки]]</f>
        <v>103.84000000000003</v>
      </c>
    </row>
    <row r="2409" spans="1:13" hidden="1" x14ac:dyDescent="0.3">
      <c r="A2409" s="16">
        <v>42887</v>
      </c>
      <c r="B2409" t="s">
        <v>9</v>
      </c>
      <c r="C2409" t="s">
        <v>589</v>
      </c>
      <c r="D2409" t="s">
        <v>147</v>
      </c>
      <c r="E2409" t="s">
        <v>590</v>
      </c>
      <c r="F2409" s="7">
        <v>280500</v>
      </c>
      <c r="G2409" t="str">
        <f>VLOOKUP(F2409,'группы товаров'!$A$1:$C$88,2,0)</f>
        <v>Шипучка микс</v>
      </c>
      <c r="H2409" t="str">
        <f>VLOOKUP(Таблица1[[#This Row],[Код товара]],Группа_Товаров,3,0)</f>
        <v>Леденцовая</v>
      </c>
      <c r="I2409" t="s">
        <v>8</v>
      </c>
      <c r="J2409">
        <v>5.28</v>
      </c>
      <c r="K2409" s="6">
        <v>801.10560000000009</v>
      </c>
      <c r="L2409" s="6">
        <v>911.28</v>
      </c>
      <c r="M2409" s="23">
        <f>Таблица1[[#This Row],[Сумма в ценах продажи]]-Таблица1[[#This Row],[Сумма в ценах закупки]]</f>
        <v>110.17439999999988</v>
      </c>
    </row>
    <row r="2410" spans="1:13" hidden="1" x14ac:dyDescent="0.3">
      <c r="A2410" s="16">
        <v>42887</v>
      </c>
      <c r="B2410" t="s">
        <v>9</v>
      </c>
      <c r="C2410" t="s">
        <v>140</v>
      </c>
      <c r="D2410" t="s">
        <v>134</v>
      </c>
      <c r="E2410" t="s">
        <v>141</v>
      </c>
      <c r="F2410" s="7">
        <v>260000</v>
      </c>
      <c r="G2410" t="str">
        <f>VLOOKUP(F2410,'группы товаров'!$A$1:$C$88,2,0)</f>
        <v xml:space="preserve">Банан-клубника </v>
      </c>
      <c r="H2410" t="str">
        <f>VLOOKUP(Таблица1[[#This Row],[Код товара]],Группа_Товаров,3,0)</f>
        <v>Отливная</v>
      </c>
      <c r="I2410" t="s">
        <v>8</v>
      </c>
      <c r="J2410">
        <v>16</v>
      </c>
      <c r="K2410" s="6">
        <v>854.65920000000006</v>
      </c>
      <c r="L2410" s="6">
        <v>968.48</v>
      </c>
      <c r="M2410" s="23">
        <f>Таблица1[[#This Row],[Сумма в ценах продажи]]-Таблица1[[#This Row],[Сумма в ценах закупки]]</f>
        <v>113.82079999999996</v>
      </c>
    </row>
    <row r="2411" spans="1:13" hidden="1" x14ac:dyDescent="0.3">
      <c r="A2411" s="16">
        <v>42887</v>
      </c>
      <c r="B2411" t="s">
        <v>9</v>
      </c>
      <c r="C2411" t="s">
        <v>288</v>
      </c>
      <c r="D2411" t="s">
        <v>134</v>
      </c>
      <c r="E2411" t="s">
        <v>289</v>
      </c>
      <c r="F2411" s="7">
        <v>1005051600</v>
      </c>
      <c r="G2411" t="str">
        <f>VLOOKUP(F2411,'группы товаров'!$A$1:$C$88,2,0)</f>
        <v xml:space="preserve">Тарантелла </v>
      </c>
      <c r="H2411" t="str">
        <f>VLOOKUP(Таблица1[[#This Row],[Код товара]],Группа_Товаров,3,0)</f>
        <v>Помадка</v>
      </c>
      <c r="I2411" t="s">
        <v>8</v>
      </c>
      <c r="J2411">
        <v>4</v>
      </c>
      <c r="K2411" s="6">
        <v>934.79600000000005</v>
      </c>
      <c r="L2411" s="6">
        <v>1063.2</v>
      </c>
      <c r="M2411" s="23">
        <f>Таблица1[[#This Row],[Сумма в ценах продажи]]-Таблица1[[#This Row],[Сумма в ценах закупки]]</f>
        <v>128.404</v>
      </c>
    </row>
    <row r="2412" spans="1:13" hidden="1" x14ac:dyDescent="0.3">
      <c r="A2412" s="16">
        <v>42887</v>
      </c>
      <c r="B2412" t="s">
        <v>9</v>
      </c>
      <c r="C2412" t="s">
        <v>478</v>
      </c>
      <c r="D2412" t="s">
        <v>147</v>
      </c>
      <c r="E2412" t="s">
        <v>479</v>
      </c>
      <c r="F2412" s="7">
        <v>260000</v>
      </c>
      <c r="G2412" t="str">
        <f>VLOOKUP(F2412,'группы товаров'!$A$1:$C$88,2,0)</f>
        <v xml:space="preserve">Банан-клубника </v>
      </c>
      <c r="H2412" t="str">
        <f>VLOOKUP(Таблица1[[#This Row],[Код товара]],Группа_Товаров,3,0)</f>
        <v>Отливная</v>
      </c>
      <c r="I2412" t="s">
        <v>8</v>
      </c>
      <c r="J2412">
        <v>5</v>
      </c>
      <c r="K2412" s="6">
        <v>548.45000000000005</v>
      </c>
      <c r="L2412" s="6">
        <v>678.05</v>
      </c>
      <c r="M2412" s="23">
        <f>Таблица1[[#This Row],[Сумма в ценах продажи]]-Таблица1[[#This Row],[Сумма в ценах закупки]]</f>
        <v>129.59999999999991</v>
      </c>
    </row>
    <row r="2413" spans="1:13" hidden="1" x14ac:dyDescent="0.3">
      <c r="A2413" s="16">
        <v>42887</v>
      </c>
      <c r="B2413" t="s">
        <v>7</v>
      </c>
      <c r="C2413" t="s">
        <v>169</v>
      </c>
      <c r="D2413" t="s">
        <v>156</v>
      </c>
      <c r="E2413" t="s">
        <v>170</v>
      </c>
      <c r="F2413" s="7">
        <v>1005050000</v>
      </c>
      <c r="G2413" t="str">
        <f>VLOOKUP(F2413,'группы товаров'!$A$1:$C$88,2,0)</f>
        <v>Золотой орех</v>
      </c>
      <c r="H2413" t="str">
        <f>VLOOKUP(Таблица1[[#This Row],[Код товара]],Группа_Товаров,3,0)</f>
        <v>Помадка</v>
      </c>
      <c r="I2413" t="s">
        <v>8</v>
      </c>
      <c r="J2413">
        <v>7</v>
      </c>
      <c r="K2413" s="6">
        <v>602.54039999999998</v>
      </c>
      <c r="L2413" s="6">
        <v>744.24</v>
      </c>
      <c r="M2413" s="23">
        <f>Таблица1[[#This Row],[Сумма в ценах продажи]]-Таблица1[[#This Row],[Сумма в ценах закупки]]</f>
        <v>141.69960000000003</v>
      </c>
    </row>
    <row r="2414" spans="1:13" hidden="1" x14ac:dyDescent="0.3">
      <c r="A2414" s="16">
        <v>42887</v>
      </c>
      <c r="B2414" t="s">
        <v>9</v>
      </c>
      <c r="C2414" t="s">
        <v>140</v>
      </c>
      <c r="D2414" t="s">
        <v>134</v>
      </c>
      <c r="E2414" t="s">
        <v>141</v>
      </c>
      <c r="F2414" s="5">
        <v>580000</v>
      </c>
      <c r="G2414" t="str">
        <f>VLOOKUP(F2414,'группы товаров'!$A$1:$C$88,2,0)</f>
        <v>Вишня</v>
      </c>
      <c r="H2414" t="str">
        <f>VLOOKUP(Таблица1[[#This Row],[Код товара]],Группа_Товаров,3,0)</f>
        <v>Желейные</v>
      </c>
      <c r="I2414" t="s">
        <v>8</v>
      </c>
      <c r="J2414">
        <v>16</v>
      </c>
      <c r="K2414" s="6">
        <v>1190.6112000000001</v>
      </c>
      <c r="L2414" s="6">
        <v>1347.68</v>
      </c>
      <c r="M2414" s="23">
        <f>Таблица1[[#This Row],[Сумма в ценах продажи]]-Таблица1[[#This Row],[Сумма в ценах закупки]]</f>
        <v>157.06880000000001</v>
      </c>
    </row>
    <row r="2415" spans="1:13" hidden="1" x14ac:dyDescent="0.3">
      <c r="A2415" s="16">
        <v>42887</v>
      </c>
      <c r="B2415" t="s">
        <v>9</v>
      </c>
      <c r="C2415" t="s">
        <v>140</v>
      </c>
      <c r="D2415" t="s">
        <v>134</v>
      </c>
      <c r="E2415" t="s">
        <v>141</v>
      </c>
      <c r="F2415" s="7">
        <v>5281000</v>
      </c>
      <c r="G2415" t="str">
        <f>VLOOKUP(F2415,'группы товаров'!$A$1:$C$88,2,0)</f>
        <v>Барбасовая</v>
      </c>
      <c r="H2415" t="str">
        <f>VLOOKUP(Таблица1[[#This Row],[Код товара]],Группа_Товаров,3,0)</f>
        <v>Отливная</v>
      </c>
      <c r="I2415" t="s">
        <v>8</v>
      </c>
      <c r="J2415">
        <v>8.6</v>
      </c>
      <c r="K2415" s="6">
        <v>2289.1060000000002</v>
      </c>
      <c r="L2415" s="6">
        <v>2591.6</v>
      </c>
      <c r="M2415" s="23">
        <f>Таблица1[[#This Row],[Сумма в ценах продажи]]-Таблица1[[#This Row],[Сумма в ценах закупки]]</f>
        <v>302.49399999999969</v>
      </c>
    </row>
    <row r="2416" spans="1:13" hidden="1" x14ac:dyDescent="0.3">
      <c r="A2416" s="16">
        <v>42887</v>
      </c>
      <c r="B2416" t="s">
        <v>7</v>
      </c>
      <c r="C2416" t="s">
        <v>191</v>
      </c>
      <c r="D2416" t="s">
        <v>156</v>
      </c>
      <c r="E2416" t="s">
        <v>192</v>
      </c>
      <c r="F2416" s="7">
        <v>1005040400</v>
      </c>
      <c r="G2416" t="str">
        <f>VLOOKUP(F2416,'группы товаров'!$A$1:$C$88,2,0)</f>
        <v>Ласточка</v>
      </c>
      <c r="H2416" t="str">
        <f>VLOOKUP(Таблица1[[#This Row],[Код товара]],Группа_Товаров,3,0)</f>
        <v>Глазированные</v>
      </c>
      <c r="I2416" t="s">
        <v>8</v>
      </c>
      <c r="J2416">
        <v>6</v>
      </c>
      <c r="K2416" s="6">
        <v>108.71340000000001</v>
      </c>
      <c r="L2416" s="6">
        <v>412.2</v>
      </c>
      <c r="M2416" s="23">
        <f>Таблица1[[#This Row],[Сумма в ценах продажи]]-Таблица1[[#This Row],[Сумма в ценах закупки]]</f>
        <v>303.48659999999995</v>
      </c>
    </row>
    <row r="2417" spans="1:13" hidden="1" x14ac:dyDescent="0.3">
      <c r="A2417" s="16">
        <v>42886</v>
      </c>
      <c r="B2417" t="s">
        <v>9</v>
      </c>
      <c r="C2417" t="s">
        <v>587</v>
      </c>
      <c r="D2417" t="s">
        <v>147</v>
      </c>
      <c r="E2417" t="s">
        <v>588</v>
      </c>
      <c r="F2417" s="7">
        <v>580000</v>
      </c>
      <c r="G2417" t="str">
        <f>VLOOKUP(F2417,'группы товаров'!$A$1:$C$88,2,0)</f>
        <v>Вишня</v>
      </c>
      <c r="H2417" t="str">
        <f>VLOOKUP(Таблица1[[#This Row],[Код товара]],Группа_Товаров,3,0)</f>
        <v>Желейные</v>
      </c>
      <c r="I2417" t="s">
        <v>8</v>
      </c>
      <c r="J2417">
        <v>3.5</v>
      </c>
      <c r="K2417" s="6">
        <v>374.39850000000001</v>
      </c>
      <c r="L2417" s="6">
        <v>398.72</v>
      </c>
      <c r="M2417" s="23">
        <f>Таблица1[[#This Row],[Сумма в ценах продажи]]-Таблица1[[#This Row],[Сумма в ценах закупки]]</f>
        <v>24.321500000000015</v>
      </c>
    </row>
    <row r="2418" spans="1:13" hidden="1" x14ac:dyDescent="0.3">
      <c r="A2418" s="16">
        <v>42886</v>
      </c>
      <c r="B2418" t="s">
        <v>9</v>
      </c>
      <c r="C2418" t="s">
        <v>185</v>
      </c>
      <c r="D2418" t="s">
        <v>134</v>
      </c>
      <c r="E2418" t="s">
        <v>186</v>
      </c>
      <c r="F2418" s="7">
        <v>1005051600</v>
      </c>
      <c r="G2418" t="str">
        <f>VLOOKUP(F2418,'группы товаров'!$A$1:$C$88,2,0)</f>
        <v xml:space="preserve">Тарантелла </v>
      </c>
      <c r="H2418" t="str">
        <f>VLOOKUP(Таблица1[[#This Row],[Код товара]],Группа_Товаров,3,0)</f>
        <v>Помадка</v>
      </c>
      <c r="I2418" t="s">
        <v>8</v>
      </c>
      <c r="J2418">
        <v>1.65</v>
      </c>
      <c r="K2418" s="6">
        <v>230.78</v>
      </c>
      <c r="L2418" s="6">
        <v>262.57</v>
      </c>
      <c r="M2418" s="23">
        <f>Таблица1[[#This Row],[Сумма в ценах продажи]]-Таблица1[[#This Row],[Сумма в ценах закупки]]</f>
        <v>31.789999999999992</v>
      </c>
    </row>
    <row r="2419" spans="1:13" hidden="1" x14ac:dyDescent="0.3">
      <c r="A2419" s="16">
        <v>42886</v>
      </c>
      <c r="B2419" t="s">
        <v>7</v>
      </c>
      <c r="C2419" t="s">
        <v>133</v>
      </c>
      <c r="D2419" t="s">
        <v>134</v>
      </c>
      <c r="E2419" t="s">
        <v>135</v>
      </c>
      <c r="F2419" s="7">
        <v>1005300000</v>
      </c>
      <c r="G2419" t="str">
        <f>VLOOKUP(F2419,'группы товаров'!$A$1:$C$88,2,0)</f>
        <v>Нежные</v>
      </c>
      <c r="H2419" t="str">
        <f>VLOOKUP(Таблица1[[#This Row],[Код товара]],Группа_Товаров,3,0)</f>
        <v>Кремовые</v>
      </c>
      <c r="I2419" t="s">
        <v>8</v>
      </c>
      <c r="J2419">
        <v>3</v>
      </c>
      <c r="K2419" s="6">
        <v>294.28559999999999</v>
      </c>
      <c r="L2419" s="6">
        <v>335.25</v>
      </c>
      <c r="M2419" s="23">
        <f>Таблица1[[#This Row],[Сумма в ценах продажи]]-Таблица1[[#This Row],[Сумма в ценах закупки]]</f>
        <v>40.964400000000012</v>
      </c>
    </row>
    <row r="2420" spans="1:13" hidden="1" x14ac:dyDescent="0.3">
      <c r="A2420" s="16">
        <v>42886</v>
      </c>
      <c r="B2420" t="s">
        <v>7</v>
      </c>
      <c r="C2420" t="s">
        <v>220</v>
      </c>
      <c r="D2420" t="s">
        <v>134</v>
      </c>
      <c r="E2420" t="s">
        <v>221</v>
      </c>
      <c r="F2420" s="5">
        <v>1005050000</v>
      </c>
      <c r="G2420" t="str">
        <f>VLOOKUP(F2420,'группы товаров'!$A$1:$C$88,2,0)</f>
        <v>Золотой орех</v>
      </c>
      <c r="H2420" t="str">
        <f>VLOOKUP(Таблица1[[#This Row],[Код товара]],Группа_Товаров,3,0)</f>
        <v>Помадка</v>
      </c>
      <c r="I2420" t="s">
        <v>8</v>
      </c>
      <c r="J2420">
        <v>3.5</v>
      </c>
      <c r="K2420" s="6">
        <v>355.06100000000004</v>
      </c>
      <c r="L2420" s="6">
        <v>398.72</v>
      </c>
      <c r="M2420" s="23">
        <f>Таблица1[[#This Row],[Сумма в ценах продажи]]-Таблица1[[#This Row],[Сумма в ценах закупки]]</f>
        <v>43.658999999999992</v>
      </c>
    </row>
    <row r="2421" spans="1:13" hidden="1" x14ac:dyDescent="0.3">
      <c r="A2421" s="16">
        <v>42886</v>
      </c>
      <c r="B2421" t="s">
        <v>7</v>
      </c>
      <c r="C2421" t="s">
        <v>220</v>
      </c>
      <c r="D2421" t="s">
        <v>134</v>
      </c>
      <c r="E2421" t="s">
        <v>221</v>
      </c>
      <c r="F2421" s="7">
        <v>1005050000</v>
      </c>
      <c r="G2421" t="str">
        <f>VLOOKUP(F2421,'группы товаров'!$A$1:$C$88,2,0)</f>
        <v>Золотой орех</v>
      </c>
      <c r="H2421" t="str">
        <f>VLOOKUP(Таблица1[[#This Row],[Код товара]],Группа_Товаров,3,0)</f>
        <v>Помадка</v>
      </c>
      <c r="I2421" t="s">
        <v>8</v>
      </c>
      <c r="J2421">
        <v>3.5</v>
      </c>
      <c r="K2421" s="6">
        <v>326.81360000000001</v>
      </c>
      <c r="L2421" s="6">
        <v>372.12</v>
      </c>
      <c r="M2421" s="23">
        <f>Таблица1[[#This Row],[Сумма в ценах продажи]]-Таблица1[[#This Row],[Сумма в ценах закупки]]</f>
        <v>45.306399999999996</v>
      </c>
    </row>
    <row r="2422" spans="1:13" hidden="1" x14ac:dyDescent="0.3">
      <c r="A2422" s="16">
        <v>42886</v>
      </c>
      <c r="B2422" t="s">
        <v>7</v>
      </c>
      <c r="C2422" t="s">
        <v>272</v>
      </c>
      <c r="D2422" t="s">
        <v>156</v>
      </c>
      <c r="E2422" t="s">
        <v>273</v>
      </c>
      <c r="F2422" s="5">
        <v>1005052700</v>
      </c>
      <c r="G2422" t="str">
        <f>VLOOKUP(F2422,'группы товаров'!$A$1:$C$88,2,0)</f>
        <v>Желе черники</v>
      </c>
      <c r="H2422" t="str">
        <f>VLOOKUP(Таблица1[[#This Row],[Код товара]],Группа_Товаров,3,0)</f>
        <v>Помадка</v>
      </c>
      <c r="I2422" t="s">
        <v>8</v>
      </c>
      <c r="J2422">
        <v>3.5</v>
      </c>
      <c r="K2422" s="6">
        <v>350.52499999999998</v>
      </c>
      <c r="L2422" s="6">
        <v>398.72</v>
      </c>
      <c r="M2422" s="23">
        <f>Таблица1[[#This Row],[Сумма в ценах продажи]]-Таблица1[[#This Row],[Сумма в ценах закупки]]</f>
        <v>48.19500000000005</v>
      </c>
    </row>
    <row r="2423" spans="1:13" hidden="1" x14ac:dyDescent="0.3">
      <c r="A2423" s="16">
        <v>42886</v>
      </c>
      <c r="B2423" t="s">
        <v>7</v>
      </c>
      <c r="C2423" t="s">
        <v>140</v>
      </c>
      <c r="D2423" t="s">
        <v>134</v>
      </c>
      <c r="E2423" t="s">
        <v>141</v>
      </c>
      <c r="F2423" s="5">
        <v>1005050100</v>
      </c>
      <c r="G2423" t="str">
        <f>VLOOKUP(F2423,'группы товаров'!$A$1:$C$88,2,0)</f>
        <v>Золотой  крем-брюле</v>
      </c>
      <c r="H2423" t="str">
        <f>VLOOKUP(Таблица1[[#This Row],[Код товара]],Группа_Товаров,3,0)</f>
        <v>Помадка</v>
      </c>
      <c r="I2423" t="s">
        <v>8</v>
      </c>
      <c r="J2423">
        <v>3.5</v>
      </c>
      <c r="K2423" s="6">
        <v>350.52499999999998</v>
      </c>
      <c r="L2423" s="6">
        <v>398.72</v>
      </c>
      <c r="M2423" s="23">
        <f>Таблица1[[#This Row],[Сумма в ценах продажи]]-Таблица1[[#This Row],[Сумма в ценах закупки]]</f>
        <v>48.19500000000005</v>
      </c>
    </row>
    <row r="2424" spans="1:13" hidden="1" x14ac:dyDescent="0.3">
      <c r="A2424" s="16">
        <v>42886</v>
      </c>
      <c r="B2424" t="s">
        <v>7</v>
      </c>
      <c r="C2424" t="s">
        <v>165</v>
      </c>
      <c r="D2424" t="s">
        <v>134</v>
      </c>
      <c r="E2424" t="s">
        <v>166</v>
      </c>
      <c r="F2424" s="7">
        <v>1005040600</v>
      </c>
      <c r="G2424" t="str">
        <f>VLOOKUP(F2424,'группы товаров'!$A$1:$C$88,2,0)</f>
        <v xml:space="preserve">Морская звезда </v>
      </c>
      <c r="H2424" t="str">
        <f>VLOOKUP(Таблица1[[#This Row],[Код товара]],Группа_Товаров,3,0)</f>
        <v>Глазированные</v>
      </c>
      <c r="I2424" t="s">
        <v>8</v>
      </c>
      <c r="J2424">
        <v>2.64</v>
      </c>
      <c r="K2424" s="6">
        <v>400.56</v>
      </c>
      <c r="L2424" s="6">
        <v>455.64</v>
      </c>
      <c r="M2424" s="23">
        <f>Таблица1[[#This Row],[Сумма в ценах продажи]]-Таблица1[[#This Row],[Сумма в ценах закупки]]</f>
        <v>55.079999999999984</v>
      </c>
    </row>
    <row r="2425" spans="1:13" hidden="1" x14ac:dyDescent="0.3">
      <c r="A2425" s="16">
        <v>42886</v>
      </c>
      <c r="B2425" t="s">
        <v>9</v>
      </c>
      <c r="C2425" t="s">
        <v>144</v>
      </c>
      <c r="D2425" t="s">
        <v>134</v>
      </c>
      <c r="E2425" t="s">
        <v>145</v>
      </c>
      <c r="F2425" s="5">
        <v>1005201000</v>
      </c>
      <c r="G2425" t="str">
        <f>VLOOKUP(F2425,'группы товаров'!$A$1:$C$88,2,0)</f>
        <v xml:space="preserve"> крем-шоколад </v>
      </c>
      <c r="H2425" t="str">
        <f>VLOOKUP(Таблица1[[#This Row],[Код товара]],Группа_Товаров,3,0)</f>
        <v>Вафельные</v>
      </c>
      <c r="I2425" t="s">
        <v>8</v>
      </c>
      <c r="J2425">
        <v>2</v>
      </c>
      <c r="K2425" s="6">
        <v>331.54040000000003</v>
      </c>
      <c r="L2425" s="6">
        <v>397.1</v>
      </c>
      <c r="M2425" s="23">
        <f>Таблица1[[#This Row],[Сумма в ценах продажи]]-Таблица1[[#This Row],[Сумма в ценах закупки]]</f>
        <v>65.559599999999989</v>
      </c>
    </row>
    <row r="2426" spans="1:13" hidden="1" x14ac:dyDescent="0.3">
      <c r="A2426" s="16">
        <v>42886</v>
      </c>
      <c r="B2426" t="s">
        <v>7</v>
      </c>
      <c r="C2426" t="s">
        <v>260</v>
      </c>
      <c r="D2426" t="s">
        <v>134</v>
      </c>
      <c r="E2426" t="s">
        <v>261</v>
      </c>
      <c r="F2426" s="5">
        <v>1005244300</v>
      </c>
      <c r="G2426" t="str">
        <f>VLOOKUP(F2426,'группы товаров'!$A$1:$C$88,2,0)</f>
        <v>Ореховые</v>
      </c>
      <c r="H2426" t="str">
        <f>VLOOKUP(Таблица1[[#This Row],[Код товара]],Группа_Товаров,3,0)</f>
        <v>Кремовые</v>
      </c>
      <c r="I2426" t="s">
        <v>8</v>
      </c>
      <c r="J2426">
        <v>2.7</v>
      </c>
      <c r="K2426" s="6">
        <v>481.65300000000002</v>
      </c>
      <c r="L2426" s="6">
        <v>547.803</v>
      </c>
      <c r="M2426" s="23">
        <f>Таблица1[[#This Row],[Сумма в ценах продажи]]-Таблица1[[#This Row],[Сумма в ценах закупки]]</f>
        <v>66.149999999999977</v>
      </c>
    </row>
    <row r="2427" spans="1:13" hidden="1" x14ac:dyDescent="0.3">
      <c r="A2427" s="16">
        <v>42886</v>
      </c>
      <c r="B2427" t="s">
        <v>7</v>
      </c>
      <c r="C2427" t="s">
        <v>149</v>
      </c>
      <c r="D2427" t="s">
        <v>134</v>
      </c>
      <c r="E2427" t="s">
        <v>150</v>
      </c>
      <c r="F2427" s="7">
        <v>1005712365</v>
      </c>
      <c r="G2427" t="str">
        <f>VLOOKUP(F2427,'группы товаров'!$A$1:$C$88,2,0)</f>
        <v>Желе в помаде</v>
      </c>
      <c r="H2427" t="str">
        <f>VLOOKUP(Таблица1[[#This Row],[Код товара]],Группа_Товаров,3,0)</f>
        <v>Глазированные</v>
      </c>
      <c r="I2427" t="s">
        <v>8</v>
      </c>
      <c r="J2427">
        <v>5</v>
      </c>
      <c r="K2427" s="6">
        <v>582.78650000000005</v>
      </c>
      <c r="L2427" s="6">
        <v>658.75</v>
      </c>
      <c r="M2427" s="23">
        <f>Таблица1[[#This Row],[Сумма в ценах продажи]]-Таблица1[[#This Row],[Сумма в ценах закупки]]</f>
        <v>75.963499999999954</v>
      </c>
    </row>
    <row r="2428" spans="1:13" hidden="1" x14ac:dyDescent="0.3">
      <c r="A2428" s="16">
        <v>42886</v>
      </c>
      <c r="B2428" t="s">
        <v>7</v>
      </c>
      <c r="C2428" t="s">
        <v>185</v>
      </c>
      <c r="D2428" t="s">
        <v>134</v>
      </c>
      <c r="E2428" t="s">
        <v>186</v>
      </c>
      <c r="F2428" s="7">
        <v>1005212101</v>
      </c>
      <c r="G2428" t="str">
        <f>VLOOKUP(F2428,'группы товаров'!$A$1:$C$88,2,0)</f>
        <v>Зеленый петушок</v>
      </c>
      <c r="H2428" t="str">
        <f>VLOOKUP(Таблица1[[#This Row],[Код товара]],Группа_Товаров,3,0)</f>
        <v>Вафельные</v>
      </c>
      <c r="I2428" t="s">
        <v>8</v>
      </c>
      <c r="J2428">
        <v>4.8</v>
      </c>
      <c r="K2428" s="6">
        <v>755.52</v>
      </c>
      <c r="L2428" s="6">
        <v>859.2</v>
      </c>
      <c r="M2428" s="23">
        <f>Таблица1[[#This Row],[Сумма в ценах продажи]]-Таблица1[[#This Row],[Сумма в ценах закупки]]</f>
        <v>103.68000000000006</v>
      </c>
    </row>
    <row r="2429" spans="1:13" hidden="1" x14ac:dyDescent="0.3">
      <c r="A2429" s="16">
        <v>42886</v>
      </c>
      <c r="B2429" t="s">
        <v>7</v>
      </c>
      <c r="C2429" t="s">
        <v>149</v>
      </c>
      <c r="D2429" t="s">
        <v>134</v>
      </c>
      <c r="E2429" t="s">
        <v>150</v>
      </c>
      <c r="F2429" s="7">
        <v>1005040600</v>
      </c>
      <c r="G2429" t="str">
        <f>VLOOKUP(F2429,'группы товаров'!$A$1:$C$88,2,0)</f>
        <v xml:space="preserve">Морская звезда </v>
      </c>
      <c r="H2429" t="str">
        <f>VLOOKUP(Таблица1[[#This Row],[Код товара]],Группа_Товаров,3,0)</f>
        <v>Глазированные</v>
      </c>
      <c r="I2429" t="s">
        <v>8</v>
      </c>
      <c r="J2429">
        <v>10</v>
      </c>
      <c r="K2429" s="6">
        <v>791.9</v>
      </c>
      <c r="L2429" s="6">
        <v>900.5</v>
      </c>
      <c r="M2429" s="23">
        <f>Таблица1[[#This Row],[Сумма в ценах продажи]]-Таблица1[[#This Row],[Сумма в ценах закупки]]</f>
        <v>108.60000000000002</v>
      </c>
    </row>
    <row r="2430" spans="1:13" hidden="1" x14ac:dyDescent="0.3">
      <c r="A2430" s="16">
        <v>42886</v>
      </c>
      <c r="B2430" t="s">
        <v>7</v>
      </c>
      <c r="C2430" t="s">
        <v>162</v>
      </c>
      <c r="D2430" t="s">
        <v>163</v>
      </c>
      <c r="E2430" t="s">
        <v>164</v>
      </c>
      <c r="F2430" s="7">
        <v>1005050400</v>
      </c>
      <c r="G2430" t="str">
        <f>VLOOKUP(F2430,'группы товаров'!$A$1:$C$88,2,0)</f>
        <v>Золотой кокос</v>
      </c>
      <c r="H2430" t="str">
        <f>VLOOKUP(Таблица1[[#This Row],[Код товара]],Группа_Товаров,3,0)</f>
        <v>Помадка</v>
      </c>
      <c r="I2430" t="s">
        <v>8</v>
      </c>
      <c r="J2430">
        <v>4.95</v>
      </c>
      <c r="K2430" s="6">
        <v>818.06889999999999</v>
      </c>
      <c r="L2430" s="6">
        <v>930.93</v>
      </c>
      <c r="M2430" s="23">
        <f>Таблица1[[#This Row],[Сумма в ценах продажи]]-Таблица1[[#This Row],[Сумма в ценах закупки]]</f>
        <v>112.86109999999996</v>
      </c>
    </row>
    <row r="2431" spans="1:13" hidden="1" x14ac:dyDescent="0.3">
      <c r="A2431" s="16">
        <v>42886</v>
      </c>
      <c r="B2431" t="s">
        <v>9</v>
      </c>
      <c r="C2431" t="s">
        <v>140</v>
      </c>
      <c r="D2431" t="s">
        <v>134</v>
      </c>
      <c r="E2431" t="s">
        <v>141</v>
      </c>
      <c r="F2431" s="7">
        <v>260000</v>
      </c>
      <c r="G2431" t="str">
        <f>VLOOKUP(F2431,'группы товаров'!$A$1:$C$88,2,0)</f>
        <v xml:space="preserve">Банан-клубника </v>
      </c>
      <c r="H2431" t="str">
        <f>VLOOKUP(Таблица1[[#This Row],[Код товара]],Группа_Товаров,3,0)</f>
        <v>Отливная</v>
      </c>
      <c r="I2431" t="s">
        <v>8</v>
      </c>
      <c r="J2431">
        <v>16</v>
      </c>
      <c r="K2431" s="6">
        <v>854.56640000000004</v>
      </c>
      <c r="L2431" s="6">
        <v>968.48</v>
      </c>
      <c r="M2431" s="23">
        <f>Таблица1[[#This Row],[Сумма в ценах продажи]]-Таблица1[[#This Row],[Сумма в ценах закупки]]</f>
        <v>113.91359999999997</v>
      </c>
    </row>
    <row r="2432" spans="1:13" hidden="1" x14ac:dyDescent="0.3">
      <c r="A2432" s="16">
        <v>42886</v>
      </c>
      <c r="B2432" t="s">
        <v>9</v>
      </c>
      <c r="C2432" t="s">
        <v>248</v>
      </c>
      <c r="D2432" t="s">
        <v>156</v>
      </c>
      <c r="E2432" t="s">
        <v>249</v>
      </c>
      <c r="F2432" s="7">
        <v>1005201500</v>
      </c>
      <c r="G2432" t="str">
        <f>VLOOKUP(F2432,'группы товаров'!$A$1:$C$88,2,0)</f>
        <v xml:space="preserve">крем-сгущенное молоко </v>
      </c>
      <c r="H2432" t="str">
        <f>VLOOKUP(Таблица1[[#This Row],[Код товара]],Группа_Товаров,3,0)</f>
        <v>Вафельные</v>
      </c>
      <c r="I2432" t="s">
        <v>8</v>
      </c>
      <c r="J2432">
        <v>15</v>
      </c>
      <c r="K2432" s="6">
        <v>905.31</v>
      </c>
      <c r="L2432" s="6">
        <v>1030.5</v>
      </c>
      <c r="M2432" s="23">
        <f>Таблица1[[#This Row],[Сумма в ценах продажи]]-Таблица1[[#This Row],[Сумма в ценах закупки]]</f>
        <v>125.19000000000005</v>
      </c>
    </row>
    <row r="2433" spans="1:13" hidden="1" x14ac:dyDescent="0.3">
      <c r="A2433" s="16">
        <v>42886</v>
      </c>
      <c r="B2433" t="s">
        <v>9</v>
      </c>
      <c r="C2433" t="s">
        <v>193</v>
      </c>
      <c r="D2433" t="s">
        <v>134</v>
      </c>
      <c r="E2433" t="s">
        <v>194</v>
      </c>
      <c r="F2433" s="8">
        <v>210000</v>
      </c>
      <c r="G2433" t="str">
        <f>VLOOKUP(F2433,'группы товаров'!$A$1:$C$88,2,0)</f>
        <v>Сливки-апельсин</v>
      </c>
      <c r="H2433" t="str">
        <f>VLOOKUP(Таблица1[[#This Row],[Код товара]],Группа_Товаров,3,0)</f>
        <v>Отливная</v>
      </c>
      <c r="I2433" t="s">
        <v>8</v>
      </c>
      <c r="J2433">
        <v>5</v>
      </c>
      <c r="K2433" s="6">
        <v>548.45000000000005</v>
      </c>
      <c r="L2433" s="6">
        <v>678.05</v>
      </c>
      <c r="M2433" s="23">
        <f>Таблица1[[#This Row],[Сумма в ценах продажи]]-Таблица1[[#This Row],[Сумма в ценах закупки]]</f>
        <v>129.59999999999991</v>
      </c>
    </row>
    <row r="2434" spans="1:13" hidden="1" x14ac:dyDescent="0.3">
      <c r="A2434" s="16">
        <v>42886</v>
      </c>
      <c r="B2434" t="s">
        <v>7</v>
      </c>
      <c r="C2434" t="s">
        <v>326</v>
      </c>
      <c r="D2434" t="s">
        <v>134</v>
      </c>
      <c r="E2434" t="s">
        <v>327</v>
      </c>
      <c r="F2434" s="5">
        <v>1005300000</v>
      </c>
      <c r="G2434" t="str">
        <f>VLOOKUP(F2434,'группы товаров'!$A$1:$C$88,2,0)</f>
        <v>Нежные</v>
      </c>
      <c r="H2434" t="str">
        <f>VLOOKUP(Таблица1[[#This Row],[Код товара]],Группа_Товаров,3,0)</f>
        <v>Кремовые</v>
      </c>
      <c r="I2434" t="s">
        <v>8</v>
      </c>
      <c r="J2434">
        <v>3.5</v>
      </c>
      <c r="K2434" s="6">
        <v>627.96510000000001</v>
      </c>
      <c r="L2434" s="6">
        <v>778.43499999999995</v>
      </c>
      <c r="M2434" s="23">
        <f>Таблица1[[#This Row],[Сумма в ценах продажи]]-Таблица1[[#This Row],[Сумма в ценах закупки]]</f>
        <v>150.46989999999994</v>
      </c>
    </row>
    <row r="2435" spans="1:13" hidden="1" x14ac:dyDescent="0.3">
      <c r="A2435" s="16">
        <v>42886</v>
      </c>
      <c r="B2435" t="s">
        <v>7</v>
      </c>
      <c r="C2435" t="s">
        <v>210</v>
      </c>
      <c r="D2435" t="s">
        <v>156</v>
      </c>
      <c r="E2435" t="s">
        <v>211</v>
      </c>
      <c r="F2435" s="7">
        <v>1005712005</v>
      </c>
      <c r="G2435" t="str">
        <f>VLOOKUP(F2435,'группы товаров'!$A$1:$C$88,2,0)</f>
        <v>Золотой теленок</v>
      </c>
      <c r="H2435" t="str">
        <f>VLOOKUP(Таблица1[[#This Row],[Код товара]],Группа_Товаров,3,0)</f>
        <v>Глазированные</v>
      </c>
      <c r="I2435" t="s">
        <v>8</v>
      </c>
      <c r="J2435">
        <v>15</v>
      </c>
      <c r="K2435" s="6">
        <v>1187.8499999999999</v>
      </c>
      <c r="L2435" s="6">
        <v>1350.75</v>
      </c>
      <c r="M2435" s="23">
        <f>Таблица1[[#This Row],[Сумма в ценах продажи]]-Таблица1[[#This Row],[Сумма в ценах закупки]]</f>
        <v>162.90000000000009</v>
      </c>
    </row>
    <row r="2436" spans="1:13" hidden="1" x14ac:dyDescent="0.3">
      <c r="A2436" s="16">
        <v>42886</v>
      </c>
      <c r="B2436" t="s">
        <v>9</v>
      </c>
      <c r="C2436" t="s">
        <v>388</v>
      </c>
      <c r="D2436" t="s">
        <v>147</v>
      </c>
      <c r="E2436" t="s">
        <v>389</v>
      </c>
      <c r="F2436" s="7">
        <v>20000</v>
      </c>
      <c r="G2436" t="str">
        <f>VLOOKUP(F2436,'группы товаров'!$A$1:$C$88,2,0)</f>
        <v>Карамель барбарис</v>
      </c>
      <c r="H2436" t="str">
        <f>VLOOKUP(Таблица1[[#This Row],[Код товара]],Группа_Товаров,3,0)</f>
        <v>Леденцовая</v>
      </c>
      <c r="I2436" t="s">
        <v>8</v>
      </c>
      <c r="J2436">
        <v>2.6880000000000002</v>
      </c>
      <c r="K2436" s="6">
        <v>290.62880000000001</v>
      </c>
      <c r="L2436" s="6">
        <v>468.16</v>
      </c>
      <c r="M2436" s="23">
        <f>Таблица1[[#This Row],[Сумма в ценах продажи]]-Таблица1[[#This Row],[Сумма в ценах закупки]]</f>
        <v>177.53120000000001</v>
      </c>
    </row>
    <row r="2437" spans="1:13" hidden="1" x14ac:dyDescent="0.3">
      <c r="A2437" s="16">
        <v>42886</v>
      </c>
      <c r="B2437" t="s">
        <v>7</v>
      </c>
      <c r="C2437" t="s">
        <v>171</v>
      </c>
      <c r="D2437" t="s">
        <v>131</v>
      </c>
      <c r="E2437" t="s">
        <v>172</v>
      </c>
      <c r="F2437" s="7">
        <v>1005212101</v>
      </c>
      <c r="G2437" t="str">
        <f>VLOOKUP(F2437,'группы товаров'!$A$1:$C$88,2,0)</f>
        <v>Зеленый петушок</v>
      </c>
      <c r="H2437" t="str">
        <f>VLOOKUP(Таблица1[[#This Row],[Код товара]],Группа_Товаров,3,0)</f>
        <v>Вафельные</v>
      </c>
      <c r="I2437" t="s">
        <v>8</v>
      </c>
      <c r="J2437">
        <v>15</v>
      </c>
      <c r="K2437" s="6">
        <v>1775.3385000000001</v>
      </c>
      <c r="L2437" s="6">
        <v>1976.25</v>
      </c>
      <c r="M2437" s="23">
        <f>Таблица1[[#This Row],[Сумма в ценах продажи]]-Таблица1[[#This Row],[Сумма в ценах закупки]]</f>
        <v>200.91149999999993</v>
      </c>
    </row>
    <row r="2438" spans="1:13" hidden="1" x14ac:dyDescent="0.3">
      <c r="A2438" s="16">
        <v>42886</v>
      </c>
      <c r="B2438" t="s">
        <v>9</v>
      </c>
      <c r="C2438" t="s">
        <v>185</v>
      </c>
      <c r="D2438" t="s">
        <v>134</v>
      </c>
      <c r="E2438" t="s">
        <v>186</v>
      </c>
      <c r="F2438" s="5">
        <v>1005040200</v>
      </c>
      <c r="G2438" t="str">
        <f>VLOOKUP(F2438,'группы товаров'!$A$1:$C$88,2,0)</f>
        <v xml:space="preserve">Южный вечер </v>
      </c>
      <c r="H2438" t="str">
        <f>VLOOKUP(Таблица1[[#This Row],[Код товара]],Группа_Товаров,3,0)</f>
        <v>Глазированные</v>
      </c>
      <c r="I2438" t="s">
        <v>8</v>
      </c>
      <c r="J2438">
        <v>3</v>
      </c>
      <c r="K2438" s="6">
        <v>0</v>
      </c>
      <c r="L2438" s="6">
        <v>244.11</v>
      </c>
      <c r="M2438" s="23">
        <f>Таблица1[[#This Row],[Сумма в ценах продажи]]-Таблица1[[#This Row],[Сумма в ценах закупки]]</f>
        <v>244.11</v>
      </c>
    </row>
    <row r="2439" spans="1:13" hidden="1" x14ac:dyDescent="0.3">
      <c r="A2439" s="16">
        <v>42886</v>
      </c>
      <c r="B2439" t="s">
        <v>9</v>
      </c>
      <c r="C2439" t="s">
        <v>177</v>
      </c>
      <c r="D2439" t="s">
        <v>131</v>
      </c>
      <c r="E2439" t="s">
        <v>178</v>
      </c>
      <c r="F2439" s="7">
        <v>280500</v>
      </c>
      <c r="G2439" t="str">
        <f>VLOOKUP(F2439,'группы товаров'!$A$1:$C$88,2,0)</f>
        <v>Шипучка микс</v>
      </c>
      <c r="H2439" t="str">
        <f>VLOOKUP(Таблица1[[#This Row],[Код товара]],Группа_Товаров,3,0)</f>
        <v>Леденцовая</v>
      </c>
      <c r="I2439" t="s">
        <v>8</v>
      </c>
      <c r="J2439">
        <v>6</v>
      </c>
      <c r="K2439" s="6">
        <v>1176.5826</v>
      </c>
      <c r="L2439" s="6">
        <v>1464.6</v>
      </c>
      <c r="M2439" s="23">
        <f>Таблица1[[#This Row],[Сумма в ценах продажи]]-Таблица1[[#This Row],[Сумма в ценах закупки]]</f>
        <v>288.01739999999995</v>
      </c>
    </row>
    <row r="2440" spans="1:13" hidden="1" x14ac:dyDescent="0.3">
      <c r="A2440" s="16">
        <v>42886</v>
      </c>
      <c r="B2440" t="s">
        <v>9</v>
      </c>
      <c r="C2440" t="s">
        <v>142</v>
      </c>
      <c r="D2440" t="s">
        <v>134</v>
      </c>
      <c r="E2440" t="s">
        <v>143</v>
      </c>
      <c r="F2440" s="7">
        <v>1005051600</v>
      </c>
      <c r="G2440" t="str">
        <f>VLOOKUP(F2440,'группы товаров'!$A$1:$C$88,2,0)</f>
        <v xml:space="preserve">Тарантелла </v>
      </c>
      <c r="H2440" t="str">
        <f>VLOOKUP(Таблица1[[#This Row],[Код товара]],Группа_Товаров,3,0)</f>
        <v>Помадка</v>
      </c>
      <c r="I2440" t="s">
        <v>8</v>
      </c>
      <c r="J2440">
        <v>6</v>
      </c>
      <c r="K2440" s="6">
        <v>108.71340000000001</v>
      </c>
      <c r="L2440" s="6">
        <v>412.2</v>
      </c>
      <c r="M2440" s="23">
        <f>Таблица1[[#This Row],[Сумма в ценах продажи]]-Таблица1[[#This Row],[Сумма в ценах закупки]]</f>
        <v>303.48659999999995</v>
      </c>
    </row>
    <row r="2441" spans="1:13" hidden="1" x14ac:dyDescent="0.3">
      <c r="A2441" s="16">
        <v>42886</v>
      </c>
      <c r="B2441" t="s">
        <v>7</v>
      </c>
      <c r="C2441" t="s">
        <v>254</v>
      </c>
      <c r="D2441" t="s">
        <v>131</v>
      </c>
      <c r="E2441" t="s">
        <v>255</v>
      </c>
      <c r="F2441" s="7">
        <v>1005050400</v>
      </c>
      <c r="G2441" t="str">
        <f>VLOOKUP(F2441,'группы товаров'!$A$1:$C$88,2,0)</f>
        <v>Золотой кокос</v>
      </c>
      <c r="H2441" t="str">
        <f>VLOOKUP(Таблица1[[#This Row],[Код товара]],Группа_Товаров,3,0)</f>
        <v>Помадка</v>
      </c>
      <c r="I2441" t="s">
        <v>8</v>
      </c>
      <c r="J2441">
        <v>22.5</v>
      </c>
      <c r="K2441" s="6">
        <v>3084.7243000000003</v>
      </c>
      <c r="L2441" s="6">
        <v>3612.8250000000003</v>
      </c>
      <c r="M2441" s="23">
        <f>Таблица1[[#This Row],[Сумма в ценах продажи]]-Таблица1[[#This Row],[Сумма в ценах закупки]]</f>
        <v>528.10069999999996</v>
      </c>
    </row>
    <row r="2442" spans="1:13" hidden="1" x14ac:dyDescent="0.3">
      <c r="A2442" s="16">
        <v>42885</v>
      </c>
      <c r="B2442" t="s">
        <v>7</v>
      </c>
      <c r="C2442" t="s">
        <v>171</v>
      </c>
      <c r="D2442" t="s">
        <v>131</v>
      </c>
      <c r="E2442" t="s">
        <v>172</v>
      </c>
      <c r="F2442" s="7">
        <v>1005052600</v>
      </c>
      <c r="G2442" t="str">
        <f>VLOOKUP(F2442,'группы товаров'!$A$1:$C$88,2,0)</f>
        <v>Желе апельсина</v>
      </c>
      <c r="H2442" t="str">
        <f>VLOOKUP(Таблица1[[#This Row],[Код товара]],Группа_Товаров,3,0)</f>
        <v>Помадка</v>
      </c>
      <c r="I2442" t="s">
        <v>8</v>
      </c>
      <c r="J2442">
        <v>5.7</v>
      </c>
      <c r="K2442" s="6">
        <v>255.64500000000001</v>
      </c>
      <c r="L2442" s="6">
        <v>290.64300000000003</v>
      </c>
      <c r="M2442" s="23">
        <f>Таблица1[[#This Row],[Сумма в ценах продажи]]-Таблица1[[#This Row],[Сумма в ценах закупки]]</f>
        <v>34.998000000000019</v>
      </c>
    </row>
    <row r="2443" spans="1:13" hidden="1" x14ac:dyDescent="0.3">
      <c r="A2443" s="16">
        <v>42885</v>
      </c>
      <c r="B2443" t="s">
        <v>7</v>
      </c>
      <c r="C2443" t="s">
        <v>149</v>
      </c>
      <c r="D2443" t="s">
        <v>134</v>
      </c>
      <c r="E2443" t="s">
        <v>150</v>
      </c>
      <c r="F2443" s="7">
        <v>1005186400</v>
      </c>
      <c r="G2443" t="str">
        <f>VLOOKUP(F2443,'группы товаров'!$A$1:$C$88,2,0)</f>
        <v xml:space="preserve">Мини вкус вишни </v>
      </c>
      <c r="H2443" t="str">
        <f>VLOOKUP(Таблица1[[#This Row],[Код товара]],Группа_Товаров,3,0)</f>
        <v>Вафельные</v>
      </c>
      <c r="I2443" t="s">
        <v>8</v>
      </c>
      <c r="J2443">
        <v>5.7</v>
      </c>
      <c r="K2443" s="6">
        <v>255.62450000000001</v>
      </c>
      <c r="L2443" s="6">
        <v>290.64300000000003</v>
      </c>
      <c r="M2443" s="23">
        <f>Таблица1[[#This Row],[Сумма в ценах продажи]]-Таблица1[[#This Row],[Сумма в ценах закупки]]</f>
        <v>35.018500000000017</v>
      </c>
    </row>
    <row r="2444" spans="1:13" hidden="1" x14ac:dyDescent="0.3">
      <c r="A2444" s="16">
        <v>42885</v>
      </c>
      <c r="B2444" t="s">
        <v>7</v>
      </c>
      <c r="C2444" t="s">
        <v>254</v>
      </c>
      <c r="D2444" t="s">
        <v>131</v>
      </c>
      <c r="E2444" t="s">
        <v>255</v>
      </c>
      <c r="F2444" s="7">
        <v>570000</v>
      </c>
      <c r="G2444" t="str">
        <f>VLOOKUP(F2444,'группы товаров'!$A$1:$C$88,2,0)</f>
        <v xml:space="preserve">Грушевые </v>
      </c>
      <c r="H2444" t="str">
        <f>VLOOKUP(Таблица1[[#This Row],[Код товара]],Группа_Товаров,3,0)</f>
        <v>Желейные</v>
      </c>
      <c r="I2444" t="s">
        <v>8</v>
      </c>
      <c r="J2444">
        <v>5.7</v>
      </c>
      <c r="K2444" s="6">
        <v>255.62450000000001</v>
      </c>
      <c r="L2444" s="6">
        <v>290.64300000000003</v>
      </c>
      <c r="M2444" s="23">
        <f>Таблица1[[#This Row],[Сумма в ценах продажи]]-Таблица1[[#This Row],[Сумма в ценах закупки]]</f>
        <v>35.018500000000017</v>
      </c>
    </row>
    <row r="2445" spans="1:13" hidden="1" x14ac:dyDescent="0.3">
      <c r="A2445" s="16">
        <v>42885</v>
      </c>
      <c r="B2445" t="s">
        <v>7</v>
      </c>
      <c r="C2445" t="s">
        <v>158</v>
      </c>
      <c r="D2445" t="s">
        <v>156</v>
      </c>
      <c r="E2445" t="s">
        <v>159</v>
      </c>
      <c r="F2445" s="7">
        <v>1005052800</v>
      </c>
      <c r="G2445" t="str">
        <f>VLOOKUP(F2445,'группы товаров'!$A$1:$C$88,2,0)</f>
        <v>Желе барбариса</v>
      </c>
      <c r="H2445" t="str">
        <f>VLOOKUP(Таблица1[[#This Row],[Код товара]],Группа_Товаров,3,0)</f>
        <v>Помадка</v>
      </c>
      <c r="I2445" t="s">
        <v>8</v>
      </c>
      <c r="J2445">
        <v>1.65</v>
      </c>
      <c r="K2445" s="6">
        <v>272.68889999999999</v>
      </c>
      <c r="L2445" s="6">
        <v>310.31</v>
      </c>
      <c r="M2445" s="23">
        <f>Таблица1[[#This Row],[Сумма в ценах продажи]]-Таблица1[[#This Row],[Сумма в ценах закупки]]</f>
        <v>37.621100000000013</v>
      </c>
    </row>
    <row r="2446" spans="1:13" hidden="1" x14ac:dyDescent="0.3">
      <c r="A2446" s="16">
        <v>42885</v>
      </c>
      <c r="B2446" t="s">
        <v>9</v>
      </c>
      <c r="C2446" t="s">
        <v>410</v>
      </c>
      <c r="D2446" t="s">
        <v>156</v>
      </c>
      <c r="E2446" t="s">
        <v>411</v>
      </c>
      <c r="F2446" s="7">
        <v>280500</v>
      </c>
      <c r="G2446" t="str">
        <f>VLOOKUP(F2446,'группы товаров'!$A$1:$C$88,2,0)</f>
        <v>Шипучка микс</v>
      </c>
      <c r="H2446" t="str">
        <f>VLOOKUP(Таблица1[[#This Row],[Код товара]],Группа_Товаров,3,0)</f>
        <v>Леденцовая</v>
      </c>
      <c r="I2446" t="s">
        <v>8</v>
      </c>
      <c r="J2446">
        <v>4</v>
      </c>
      <c r="K2446" s="6">
        <v>351.178</v>
      </c>
      <c r="L2446" s="6">
        <v>401.6</v>
      </c>
      <c r="M2446" s="23">
        <f>Таблица1[[#This Row],[Сумма в ценах продажи]]-Таблица1[[#This Row],[Сумма в ценах закупки]]</f>
        <v>50.422000000000025</v>
      </c>
    </row>
    <row r="2447" spans="1:13" hidden="1" x14ac:dyDescent="0.3">
      <c r="A2447" s="16">
        <v>42885</v>
      </c>
      <c r="B2447" t="s">
        <v>9</v>
      </c>
      <c r="C2447" t="s">
        <v>301</v>
      </c>
      <c r="D2447" t="s">
        <v>134</v>
      </c>
      <c r="E2447" t="s">
        <v>302</v>
      </c>
      <c r="F2447" s="5">
        <v>280500</v>
      </c>
      <c r="G2447" t="str">
        <f>VLOOKUP(F2447,'группы товаров'!$A$1:$C$88,2,0)</f>
        <v>Шипучка микс</v>
      </c>
      <c r="H2447" t="str">
        <f>VLOOKUP(Таблица1[[#This Row],[Код товара]],Группа_Товаров,3,0)</f>
        <v>Леденцовая</v>
      </c>
      <c r="I2447" t="s">
        <v>8</v>
      </c>
      <c r="J2447">
        <v>5</v>
      </c>
      <c r="K2447" s="6">
        <v>391.0385</v>
      </c>
      <c r="L2447" s="6">
        <v>444.8</v>
      </c>
      <c r="M2447" s="23">
        <f>Таблица1[[#This Row],[Сумма в ценах продажи]]-Таблица1[[#This Row],[Сумма в ценах закупки]]</f>
        <v>53.761500000000012</v>
      </c>
    </row>
    <row r="2448" spans="1:13" hidden="1" x14ac:dyDescent="0.3">
      <c r="A2448" s="16">
        <v>42885</v>
      </c>
      <c r="B2448" t="s">
        <v>7</v>
      </c>
      <c r="C2448" t="s">
        <v>220</v>
      </c>
      <c r="D2448" t="s">
        <v>134</v>
      </c>
      <c r="E2448" t="s">
        <v>221</v>
      </c>
      <c r="F2448" s="7">
        <v>170101</v>
      </c>
      <c r="G2448" t="str">
        <f>VLOOKUP(F2448,'группы товаров'!$A$1:$C$88,2,0)</f>
        <v>Морошковая</v>
      </c>
      <c r="H2448" t="str">
        <f>VLOOKUP(Таблица1[[#This Row],[Код товара]],Группа_Товаров,3,0)</f>
        <v>Желейные</v>
      </c>
      <c r="I2448" t="s">
        <v>8</v>
      </c>
      <c r="J2448">
        <v>5</v>
      </c>
      <c r="K2448" s="6">
        <v>388.72900000000004</v>
      </c>
      <c r="L2448" s="6">
        <v>444.8</v>
      </c>
      <c r="M2448" s="23">
        <f>Таблица1[[#This Row],[Сумма в ценах продажи]]-Таблица1[[#This Row],[Сумма в ценах закупки]]</f>
        <v>56.07099999999997</v>
      </c>
    </row>
    <row r="2449" spans="1:13" hidden="1" x14ac:dyDescent="0.3">
      <c r="A2449" s="16">
        <v>42885</v>
      </c>
      <c r="B2449" t="s">
        <v>9</v>
      </c>
      <c r="C2449" t="s">
        <v>526</v>
      </c>
      <c r="D2449" t="s">
        <v>147</v>
      </c>
      <c r="E2449" t="s">
        <v>527</v>
      </c>
      <c r="F2449" s="5">
        <v>20000</v>
      </c>
      <c r="G2449" t="str">
        <f>VLOOKUP(F2449,'группы товаров'!$A$1:$C$88,2,0)</f>
        <v>Карамель барбарис</v>
      </c>
      <c r="H2449" t="str">
        <f>VLOOKUP(Таблица1[[#This Row],[Код товара]],Группа_Товаров,3,0)</f>
        <v>Леденцовая</v>
      </c>
      <c r="I2449" t="s">
        <v>8</v>
      </c>
      <c r="J2449">
        <v>8</v>
      </c>
      <c r="K2449" s="6">
        <v>427.36560000000003</v>
      </c>
      <c r="L2449" s="6">
        <v>486</v>
      </c>
      <c r="M2449" s="23">
        <f>Таблица1[[#This Row],[Сумма в ценах продажи]]-Таблица1[[#This Row],[Сумма в ценах закупки]]</f>
        <v>58.634399999999971</v>
      </c>
    </row>
    <row r="2450" spans="1:13" hidden="1" x14ac:dyDescent="0.3">
      <c r="A2450" s="16">
        <v>42885</v>
      </c>
      <c r="B2450" t="s">
        <v>7</v>
      </c>
      <c r="C2450" t="s">
        <v>160</v>
      </c>
      <c r="D2450" t="s">
        <v>134</v>
      </c>
      <c r="E2450" t="s">
        <v>161</v>
      </c>
      <c r="F2450" s="7">
        <v>1005274300</v>
      </c>
      <c r="G2450" t="str">
        <f>VLOOKUP(F2450,'группы товаров'!$A$1:$C$88,2,0)</f>
        <v>Миндальные</v>
      </c>
      <c r="H2450" t="str">
        <f>VLOOKUP(Таблица1[[#This Row],[Код товара]],Группа_Товаров,3,0)</f>
        <v>Кремовые</v>
      </c>
      <c r="I2450" t="s">
        <v>8</v>
      </c>
      <c r="J2450">
        <v>6.8</v>
      </c>
      <c r="K2450" s="6">
        <v>486.47200000000004</v>
      </c>
      <c r="L2450" s="6">
        <v>553.31600000000003</v>
      </c>
      <c r="M2450" s="23">
        <f>Таблица1[[#This Row],[Сумма в ценах продажи]]-Таблица1[[#This Row],[Сумма в ценах закупки]]</f>
        <v>66.843999999999994</v>
      </c>
    </row>
    <row r="2451" spans="1:13" hidden="1" x14ac:dyDescent="0.3">
      <c r="A2451" s="16">
        <v>42885</v>
      </c>
      <c r="B2451" t="s">
        <v>9</v>
      </c>
      <c r="C2451" t="s">
        <v>244</v>
      </c>
      <c r="D2451" t="s">
        <v>134</v>
      </c>
      <c r="E2451" t="s">
        <v>245</v>
      </c>
      <c r="F2451" s="7">
        <v>270200</v>
      </c>
      <c r="G2451" t="str">
        <f>VLOOKUP(F2451,'группы товаров'!$A$1:$C$88,2,0)</f>
        <v>Шипучка апельсин</v>
      </c>
      <c r="H2451" t="str">
        <f>VLOOKUP(Таблица1[[#This Row],[Код товара]],Группа_Товаров,3,0)</f>
        <v>Леденцовая</v>
      </c>
      <c r="I2451" t="s">
        <v>8</v>
      </c>
      <c r="J2451">
        <v>6</v>
      </c>
      <c r="K2451" s="6">
        <v>492.2328</v>
      </c>
      <c r="L2451" s="6">
        <v>559.91999999999996</v>
      </c>
      <c r="M2451" s="23">
        <f>Таблица1[[#This Row],[Сумма в ценах продажи]]-Таблица1[[#This Row],[Сумма в ценах закупки]]</f>
        <v>67.687199999999962</v>
      </c>
    </row>
    <row r="2452" spans="1:13" hidden="1" x14ac:dyDescent="0.3">
      <c r="A2452" s="16">
        <v>42885</v>
      </c>
      <c r="B2452" t="s">
        <v>7</v>
      </c>
      <c r="C2452" t="s">
        <v>226</v>
      </c>
      <c r="D2452" t="s">
        <v>134</v>
      </c>
      <c r="E2452" t="s">
        <v>227</v>
      </c>
      <c r="F2452" s="5">
        <v>1005052600</v>
      </c>
      <c r="G2452" t="str">
        <f>VLOOKUP(F2452,'группы товаров'!$A$1:$C$88,2,0)</f>
        <v>Желе апельсина</v>
      </c>
      <c r="H2452" t="str">
        <f>VLOOKUP(Таблица1[[#This Row],[Код товара]],Группа_Товаров,3,0)</f>
        <v>Помадка</v>
      </c>
      <c r="I2452" t="s">
        <v>8</v>
      </c>
      <c r="J2452">
        <v>7</v>
      </c>
      <c r="K2452" s="6">
        <v>710.15480000000002</v>
      </c>
      <c r="L2452" s="6">
        <v>797.44</v>
      </c>
      <c r="M2452" s="23">
        <f>Таблица1[[#This Row],[Сумма в ценах продажи]]-Таблица1[[#This Row],[Сумма в ценах закупки]]</f>
        <v>87.285200000000032</v>
      </c>
    </row>
    <row r="2453" spans="1:13" hidden="1" x14ac:dyDescent="0.3">
      <c r="A2453" s="16">
        <v>42885</v>
      </c>
      <c r="B2453" t="s">
        <v>7</v>
      </c>
      <c r="C2453" t="s">
        <v>136</v>
      </c>
      <c r="D2453" t="s">
        <v>131</v>
      </c>
      <c r="E2453" t="s">
        <v>137</v>
      </c>
      <c r="F2453" s="7">
        <v>1005212000</v>
      </c>
      <c r="G2453" t="str">
        <f>VLOOKUP(F2453,'группы товаров'!$A$1:$C$88,2,0)</f>
        <v xml:space="preserve">Знаки Зодиака </v>
      </c>
      <c r="H2453" t="str">
        <f>VLOOKUP(Таблица1[[#This Row],[Код товара]],Группа_Товаров,3,0)</f>
        <v>Вафельные</v>
      </c>
      <c r="I2453" t="s">
        <v>8</v>
      </c>
      <c r="J2453">
        <v>4</v>
      </c>
      <c r="K2453" s="6">
        <v>820</v>
      </c>
      <c r="L2453" s="6">
        <v>933.2</v>
      </c>
      <c r="M2453" s="23">
        <f>Таблица1[[#This Row],[Сумма в ценах продажи]]-Таблица1[[#This Row],[Сумма в ценах закупки]]</f>
        <v>113.20000000000005</v>
      </c>
    </row>
    <row r="2454" spans="1:13" hidden="1" x14ac:dyDescent="0.3">
      <c r="A2454" s="16">
        <v>42885</v>
      </c>
      <c r="B2454" t="s">
        <v>7</v>
      </c>
      <c r="C2454" t="s">
        <v>167</v>
      </c>
      <c r="D2454" t="s">
        <v>134</v>
      </c>
      <c r="E2454" t="s">
        <v>168</v>
      </c>
      <c r="F2454" s="7">
        <v>1005186200</v>
      </c>
      <c r="G2454" t="str">
        <f>VLOOKUP(F2454,'группы товаров'!$A$1:$C$88,2,0)</f>
        <v xml:space="preserve">Мини  орех </v>
      </c>
      <c r="H2454" t="str">
        <f>VLOOKUP(Таблица1[[#This Row],[Код товара]],Группа_Товаров,3,0)</f>
        <v>Вафельные</v>
      </c>
      <c r="I2454" t="s">
        <v>8</v>
      </c>
      <c r="J2454">
        <v>17</v>
      </c>
      <c r="K2454" s="6">
        <v>843.37</v>
      </c>
      <c r="L2454" s="6">
        <v>959.14</v>
      </c>
      <c r="M2454" s="23">
        <f>Таблица1[[#This Row],[Сумма в ценах продажи]]-Таблица1[[#This Row],[Сумма в ценах закупки]]</f>
        <v>115.76999999999998</v>
      </c>
    </row>
    <row r="2455" spans="1:13" hidden="1" x14ac:dyDescent="0.3">
      <c r="A2455" s="16">
        <v>42885</v>
      </c>
      <c r="B2455" t="s">
        <v>7</v>
      </c>
      <c r="C2455" t="s">
        <v>181</v>
      </c>
      <c r="D2455" t="s">
        <v>134</v>
      </c>
      <c r="E2455" t="s">
        <v>182</v>
      </c>
      <c r="F2455" s="7">
        <v>1005212101</v>
      </c>
      <c r="G2455" t="str">
        <f>VLOOKUP(F2455,'группы товаров'!$A$1:$C$88,2,0)</f>
        <v>Зеленый петушок</v>
      </c>
      <c r="H2455" t="str">
        <f>VLOOKUP(Таблица1[[#This Row],[Код товара]],Группа_Товаров,3,0)</f>
        <v>Вафельные</v>
      </c>
      <c r="I2455" t="s">
        <v>8</v>
      </c>
      <c r="J2455">
        <v>15</v>
      </c>
      <c r="K2455" s="6">
        <v>905.31</v>
      </c>
      <c r="L2455" s="6">
        <v>1030.5</v>
      </c>
      <c r="M2455" s="23">
        <f>Таблица1[[#This Row],[Сумма в ценах продажи]]-Таблица1[[#This Row],[Сумма в ценах закупки]]</f>
        <v>125.19000000000005</v>
      </c>
    </row>
    <row r="2456" spans="1:13" hidden="1" x14ac:dyDescent="0.3">
      <c r="A2456" s="16">
        <v>42885</v>
      </c>
      <c r="B2456" t="s">
        <v>9</v>
      </c>
      <c r="C2456" t="s">
        <v>155</v>
      </c>
      <c r="D2456" t="s">
        <v>156</v>
      </c>
      <c r="E2456" t="s">
        <v>157</v>
      </c>
      <c r="F2456" s="7">
        <v>270400</v>
      </c>
      <c r="G2456" t="str">
        <f>VLOOKUP(F2456,'группы товаров'!$A$1:$C$88,2,0)</f>
        <v>Шипучка лимон</v>
      </c>
      <c r="H2456" t="str">
        <f>VLOOKUP(Таблица1[[#This Row],[Код товара]],Группа_Товаров,3,0)</f>
        <v>Леденцовая</v>
      </c>
      <c r="I2456" t="s">
        <v>8</v>
      </c>
      <c r="J2456">
        <v>4</v>
      </c>
      <c r="K2456" s="6">
        <v>934.8</v>
      </c>
      <c r="L2456" s="6">
        <v>1063.2</v>
      </c>
      <c r="M2456" s="23">
        <f>Таблица1[[#This Row],[Сумма в ценах продажи]]-Таблица1[[#This Row],[Сумма в ценах закупки]]</f>
        <v>128.40000000000009</v>
      </c>
    </row>
    <row r="2457" spans="1:13" hidden="1" x14ac:dyDescent="0.3">
      <c r="A2457" s="16">
        <v>42885</v>
      </c>
      <c r="B2457" t="s">
        <v>7</v>
      </c>
      <c r="C2457" t="s">
        <v>240</v>
      </c>
      <c r="D2457" t="s">
        <v>156</v>
      </c>
      <c r="E2457" t="s">
        <v>241</v>
      </c>
      <c r="F2457" s="7">
        <v>1005712365</v>
      </c>
      <c r="G2457" t="str">
        <f>VLOOKUP(F2457,'группы товаров'!$A$1:$C$88,2,0)</f>
        <v>Желе в помаде</v>
      </c>
      <c r="H2457" t="str">
        <f>VLOOKUP(Таблица1[[#This Row],[Код товара]],Группа_Товаров,3,0)</f>
        <v>Глазированные</v>
      </c>
      <c r="I2457" t="s">
        <v>8</v>
      </c>
      <c r="J2457">
        <v>5</v>
      </c>
      <c r="K2457" s="6">
        <v>582.71749999999997</v>
      </c>
      <c r="L2457" s="6">
        <v>716.1</v>
      </c>
      <c r="M2457" s="23">
        <f>Таблица1[[#This Row],[Сумма в ценах продажи]]-Таблица1[[#This Row],[Сумма в ценах закупки]]</f>
        <v>133.38250000000005</v>
      </c>
    </row>
    <row r="2458" spans="1:13" hidden="1" x14ac:dyDescent="0.3">
      <c r="A2458" s="16">
        <v>42885</v>
      </c>
      <c r="B2458" t="s">
        <v>7</v>
      </c>
      <c r="C2458" t="s">
        <v>201</v>
      </c>
      <c r="D2458" t="s">
        <v>134</v>
      </c>
      <c r="E2458" t="s">
        <v>202</v>
      </c>
      <c r="F2458" s="7">
        <v>1005050100</v>
      </c>
      <c r="G2458" t="str">
        <f>VLOOKUP(F2458,'группы товаров'!$A$1:$C$88,2,0)</f>
        <v>Золотой  крем-брюле</v>
      </c>
      <c r="H2458" t="str">
        <f>VLOOKUP(Таблица1[[#This Row],[Код товара]],Группа_Товаров,3,0)</f>
        <v>Помадка</v>
      </c>
      <c r="I2458" t="s">
        <v>8</v>
      </c>
      <c r="J2458">
        <v>3</v>
      </c>
      <c r="K2458" s="6">
        <v>588.2106</v>
      </c>
      <c r="L2458" s="6">
        <v>732.3</v>
      </c>
      <c r="M2458" s="23">
        <f>Таблица1[[#This Row],[Сумма в ценах продажи]]-Таблица1[[#This Row],[Сумма в ценах закупки]]</f>
        <v>144.08939999999996</v>
      </c>
    </row>
    <row r="2459" spans="1:13" hidden="1" x14ac:dyDescent="0.3">
      <c r="A2459" s="16">
        <v>42885</v>
      </c>
      <c r="B2459" t="s">
        <v>9</v>
      </c>
      <c r="C2459" t="s">
        <v>153</v>
      </c>
      <c r="D2459" t="s">
        <v>134</v>
      </c>
      <c r="E2459" t="s">
        <v>154</v>
      </c>
      <c r="F2459" s="8">
        <v>210100</v>
      </c>
      <c r="G2459" t="str">
        <f>VLOOKUP(F2459,'группы товаров'!$A$1:$C$88,2,0)</f>
        <v>Сливки-малина</v>
      </c>
      <c r="H2459" t="str">
        <f>VLOOKUP(Таблица1[[#This Row],[Код товара]],Группа_Товаров,3,0)</f>
        <v>Отливная</v>
      </c>
      <c r="I2459" t="s">
        <v>8</v>
      </c>
      <c r="J2459">
        <v>10</v>
      </c>
      <c r="K2459" s="6">
        <v>1096.9000000000001</v>
      </c>
      <c r="L2459" s="6">
        <v>1242</v>
      </c>
      <c r="M2459" s="23">
        <f>Таблица1[[#This Row],[Сумма в ценах продажи]]-Таблица1[[#This Row],[Сумма в ценах закупки]]</f>
        <v>145.09999999999991</v>
      </c>
    </row>
    <row r="2460" spans="1:13" hidden="1" x14ac:dyDescent="0.3">
      <c r="A2460" s="16">
        <v>42885</v>
      </c>
      <c r="B2460" t="s">
        <v>7</v>
      </c>
      <c r="C2460" t="s">
        <v>280</v>
      </c>
      <c r="D2460" t="s">
        <v>134</v>
      </c>
      <c r="E2460" t="s">
        <v>281</v>
      </c>
      <c r="F2460" s="7">
        <v>1005186200</v>
      </c>
      <c r="G2460" t="str">
        <f>VLOOKUP(F2460,'группы товаров'!$A$1:$C$88,2,0)</f>
        <v xml:space="preserve">Мини  орех </v>
      </c>
      <c r="H2460" t="str">
        <f>VLOOKUP(Таблица1[[#This Row],[Код товара]],Группа_Товаров,3,0)</f>
        <v>Вафельные</v>
      </c>
      <c r="I2460" t="s">
        <v>8</v>
      </c>
      <c r="J2460">
        <v>4.5999999999999996</v>
      </c>
      <c r="K2460" s="6">
        <v>1084.4249</v>
      </c>
      <c r="L2460" s="6">
        <v>1237.6760000000002</v>
      </c>
      <c r="M2460" s="23">
        <f>Таблица1[[#This Row],[Сумма в ценах продажи]]-Таблица1[[#This Row],[Сумма в ценах закупки]]</f>
        <v>153.25110000000018</v>
      </c>
    </row>
    <row r="2461" spans="1:13" hidden="1" x14ac:dyDescent="0.3">
      <c r="A2461" s="16">
        <v>42885</v>
      </c>
      <c r="B2461" t="s">
        <v>9</v>
      </c>
      <c r="C2461" t="s">
        <v>173</v>
      </c>
      <c r="D2461" t="s">
        <v>156</v>
      </c>
      <c r="E2461" t="s">
        <v>174</v>
      </c>
      <c r="F2461" s="7">
        <v>280500</v>
      </c>
      <c r="G2461" t="str">
        <f>VLOOKUP(F2461,'группы товаров'!$A$1:$C$88,2,0)</f>
        <v>Шипучка микс</v>
      </c>
      <c r="H2461" t="str">
        <f>VLOOKUP(Таблица1[[#This Row],[Код товара]],Группа_Товаров,3,0)</f>
        <v>Леденцовая</v>
      </c>
      <c r="I2461" t="s">
        <v>8</v>
      </c>
      <c r="J2461">
        <v>11</v>
      </c>
      <c r="K2461" s="6">
        <v>1141.6724000000002</v>
      </c>
      <c r="L2461" s="6">
        <v>1298.44</v>
      </c>
      <c r="M2461" s="23">
        <f>Таблица1[[#This Row],[Сумма в ценах продажи]]-Таблица1[[#This Row],[Сумма в ценах закупки]]</f>
        <v>156.7675999999999</v>
      </c>
    </row>
    <row r="2462" spans="1:13" hidden="1" x14ac:dyDescent="0.3">
      <c r="A2462" s="16">
        <v>42885</v>
      </c>
      <c r="B2462" t="s">
        <v>7</v>
      </c>
      <c r="C2462" t="s">
        <v>201</v>
      </c>
      <c r="D2462" t="s">
        <v>134</v>
      </c>
      <c r="E2462" t="s">
        <v>202</v>
      </c>
      <c r="F2462" s="7">
        <v>1005052700</v>
      </c>
      <c r="G2462" t="str">
        <f>VLOOKUP(F2462,'группы товаров'!$A$1:$C$88,2,0)</f>
        <v>Желе черники</v>
      </c>
      <c r="H2462" t="str">
        <f>VLOOKUP(Таблица1[[#This Row],[Код товара]],Группа_Товаров,3,0)</f>
        <v>Помадка</v>
      </c>
      <c r="I2462" t="s">
        <v>8</v>
      </c>
      <c r="J2462">
        <v>24</v>
      </c>
      <c r="K2462" s="6">
        <v>1282.2064</v>
      </c>
      <c r="L2462" s="6">
        <v>1452.72</v>
      </c>
      <c r="M2462" s="23">
        <f>Таблица1[[#This Row],[Сумма в ценах продажи]]-Таблица1[[#This Row],[Сумма в ценах закупки]]</f>
        <v>170.5136</v>
      </c>
    </row>
    <row r="2463" spans="1:13" hidden="1" x14ac:dyDescent="0.3">
      <c r="A2463" s="16">
        <v>42885</v>
      </c>
      <c r="B2463" t="s">
        <v>9</v>
      </c>
      <c r="C2463" t="s">
        <v>585</v>
      </c>
      <c r="D2463" t="s">
        <v>147</v>
      </c>
      <c r="E2463" t="s">
        <v>586</v>
      </c>
      <c r="F2463" s="5">
        <v>1005040200</v>
      </c>
      <c r="G2463" t="str">
        <f>VLOOKUP(F2463,'группы товаров'!$A$1:$C$88,2,0)</f>
        <v xml:space="preserve">Южный вечер </v>
      </c>
      <c r="H2463" t="str">
        <f>VLOOKUP(Таблица1[[#This Row],[Код товара]],Группа_Товаров,3,0)</f>
        <v>Глазированные</v>
      </c>
      <c r="I2463" t="s">
        <v>8</v>
      </c>
      <c r="J2463">
        <v>3</v>
      </c>
      <c r="K2463" s="6">
        <v>0</v>
      </c>
      <c r="L2463" s="6">
        <v>244.11</v>
      </c>
      <c r="M2463" s="23">
        <f>Таблица1[[#This Row],[Сумма в ценах продажи]]-Таблица1[[#This Row],[Сумма в ценах закупки]]</f>
        <v>244.11</v>
      </c>
    </row>
    <row r="2464" spans="1:13" hidden="1" x14ac:dyDescent="0.3">
      <c r="A2464" s="16">
        <v>42885</v>
      </c>
      <c r="B2464" t="s">
        <v>9</v>
      </c>
      <c r="C2464" t="s">
        <v>177</v>
      </c>
      <c r="D2464" t="s">
        <v>131</v>
      </c>
      <c r="E2464" t="s">
        <v>178</v>
      </c>
      <c r="F2464" s="7">
        <v>252005</v>
      </c>
      <c r="G2464" t="str">
        <f>VLOOKUP(F2464,'группы товаров'!$A$1:$C$88,2,0)</f>
        <v>Кленовая</v>
      </c>
      <c r="H2464" t="str">
        <f>VLOOKUP(Таблица1[[#This Row],[Код товара]],Группа_Товаров,3,0)</f>
        <v>Леденцовая</v>
      </c>
      <c r="I2464" t="s">
        <v>8</v>
      </c>
      <c r="J2464">
        <v>15</v>
      </c>
      <c r="K2464" s="6">
        <v>1831.5450000000001</v>
      </c>
      <c r="L2464" s="6">
        <v>2083.1999999999998</v>
      </c>
      <c r="M2464" s="23">
        <f>Таблица1[[#This Row],[Сумма в ценах продажи]]-Таблица1[[#This Row],[Сумма в ценах закупки]]</f>
        <v>251.65499999999975</v>
      </c>
    </row>
    <row r="2465" spans="1:13" hidden="1" x14ac:dyDescent="0.3">
      <c r="A2465" s="16">
        <v>42885</v>
      </c>
      <c r="B2465" t="s">
        <v>7</v>
      </c>
      <c r="C2465" t="s">
        <v>133</v>
      </c>
      <c r="D2465" t="s">
        <v>134</v>
      </c>
      <c r="E2465" t="s">
        <v>135</v>
      </c>
      <c r="F2465" s="7">
        <v>1005050100</v>
      </c>
      <c r="G2465" t="str">
        <f>VLOOKUP(F2465,'группы товаров'!$A$1:$C$88,2,0)</f>
        <v>Золотой  крем-брюле</v>
      </c>
      <c r="H2465" t="str">
        <f>VLOOKUP(Таблица1[[#This Row],[Код товара]],Группа_Товаров,3,0)</f>
        <v>Помадка</v>
      </c>
      <c r="I2465" t="s">
        <v>8</v>
      </c>
      <c r="J2465">
        <v>22.5</v>
      </c>
      <c r="K2465" s="6">
        <v>1223.49</v>
      </c>
      <c r="L2465" s="6">
        <v>1545.75</v>
      </c>
      <c r="M2465" s="23">
        <f>Таблица1[[#This Row],[Сумма в ценах продажи]]-Таблица1[[#This Row],[Сумма в ценах закупки]]</f>
        <v>322.26</v>
      </c>
    </row>
    <row r="2466" spans="1:13" hidden="1" x14ac:dyDescent="0.3">
      <c r="A2466" s="16">
        <v>42885</v>
      </c>
      <c r="B2466" t="s">
        <v>9</v>
      </c>
      <c r="C2466" t="s">
        <v>175</v>
      </c>
      <c r="D2466" t="s">
        <v>134</v>
      </c>
      <c r="E2466" t="s">
        <v>176</v>
      </c>
      <c r="F2466" s="5">
        <v>1005201500</v>
      </c>
      <c r="G2466" t="str">
        <f>VLOOKUP(F2466,'группы товаров'!$A$1:$C$88,2,0)</f>
        <v xml:space="preserve">крем-сгущенное молоко </v>
      </c>
      <c r="H2466" t="str">
        <f>VLOOKUP(Таблица1[[#This Row],[Код товара]],Группа_Товаров,3,0)</f>
        <v>Вафельные</v>
      </c>
      <c r="I2466" t="s">
        <v>8</v>
      </c>
      <c r="J2466">
        <v>30</v>
      </c>
      <c r="K2466" s="6">
        <v>4955.8620000000001</v>
      </c>
      <c r="L2466" s="6">
        <v>5956.5</v>
      </c>
      <c r="M2466" s="23">
        <f>Таблица1[[#This Row],[Сумма в ценах продажи]]-Таблица1[[#This Row],[Сумма в ценах закупки]]</f>
        <v>1000.6379999999999</v>
      </c>
    </row>
    <row r="2467" spans="1:13" hidden="1" x14ac:dyDescent="0.3">
      <c r="A2467" s="16">
        <v>42884</v>
      </c>
      <c r="B2467" t="s">
        <v>7</v>
      </c>
      <c r="C2467" t="s">
        <v>406</v>
      </c>
      <c r="D2467" t="s">
        <v>156</v>
      </c>
      <c r="E2467" t="s">
        <v>407</v>
      </c>
      <c r="F2467" s="5">
        <v>1005220000</v>
      </c>
      <c r="G2467" t="str">
        <f>VLOOKUP(F2467,'группы товаров'!$A$1:$C$88,2,0)</f>
        <v>Веселый журавлик</v>
      </c>
      <c r="H2467" t="str">
        <f>VLOOKUP(Таблица1[[#This Row],[Код товара]],Группа_Товаров,3,0)</f>
        <v>Вафельные</v>
      </c>
      <c r="I2467" t="s">
        <v>8</v>
      </c>
      <c r="J2467">
        <v>3.5</v>
      </c>
      <c r="K2467" s="6">
        <v>327.14499999999998</v>
      </c>
      <c r="L2467" s="6">
        <v>372.12</v>
      </c>
      <c r="M2467" s="23">
        <f>Таблица1[[#This Row],[Сумма в ценах продажи]]-Таблица1[[#This Row],[Сумма в ценах закупки]]</f>
        <v>44.975000000000023</v>
      </c>
    </row>
    <row r="2468" spans="1:13" hidden="1" x14ac:dyDescent="0.3">
      <c r="A2468" s="16">
        <v>42884</v>
      </c>
      <c r="B2468" t="s">
        <v>7</v>
      </c>
      <c r="C2468" t="s">
        <v>162</v>
      </c>
      <c r="D2468" t="s">
        <v>163</v>
      </c>
      <c r="E2468" t="s">
        <v>164</v>
      </c>
      <c r="F2468" s="5">
        <v>1005052500</v>
      </c>
      <c r="G2468" t="str">
        <f>VLOOKUP(F2468,'группы товаров'!$A$1:$C$88,2,0)</f>
        <v>желе в помаде</v>
      </c>
      <c r="H2468" t="str">
        <f>VLOOKUP(Таблица1[[#This Row],[Код товара]],Группа_Товаров,3,0)</f>
        <v>Помадка</v>
      </c>
      <c r="I2468" t="s">
        <v>8</v>
      </c>
      <c r="J2468">
        <v>3.5</v>
      </c>
      <c r="K2468" s="6">
        <v>350.52499999999998</v>
      </c>
      <c r="L2468" s="6">
        <v>398.72</v>
      </c>
      <c r="M2468" s="23">
        <f>Таблица1[[#This Row],[Сумма в ценах продажи]]-Таблица1[[#This Row],[Сумма в ценах закупки]]</f>
        <v>48.19500000000005</v>
      </c>
    </row>
    <row r="2469" spans="1:13" hidden="1" x14ac:dyDescent="0.3">
      <c r="A2469" s="16">
        <v>42884</v>
      </c>
      <c r="B2469" t="s">
        <v>9</v>
      </c>
      <c r="C2469" t="s">
        <v>230</v>
      </c>
      <c r="D2469" t="s">
        <v>147</v>
      </c>
      <c r="E2469" t="s">
        <v>231</v>
      </c>
      <c r="F2469" s="5">
        <v>280500</v>
      </c>
      <c r="G2469" t="str">
        <f>VLOOKUP(F2469,'группы товаров'!$A$1:$C$88,2,0)</f>
        <v>Шипучка микс</v>
      </c>
      <c r="H2469" t="str">
        <f>VLOOKUP(Таблица1[[#This Row],[Код товара]],Группа_Товаров,3,0)</f>
        <v>Леденцовая</v>
      </c>
      <c r="I2469" t="s">
        <v>8</v>
      </c>
      <c r="J2469">
        <v>5</v>
      </c>
      <c r="K2469" s="6">
        <v>391.0385</v>
      </c>
      <c r="L2469" s="6">
        <v>444.8</v>
      </c>
      <c r="M2469" s="23">
        <f>Таблица1[[#This Row],[Сумма в ценах продажи]]-Таблица1[[#This Row],[Сумма в ценах закупки]]</f>
        <v>53.761500000000012</v>
      </c>
    </row>
    <row r="2470" spans="1:13" hidden="1" x14ac:dyDescent="0.3">
      <c r="A2470" s="16">
        <v>42884</v>
      </c>
      <c r="B2470" t="s">
        <v>9</v>
      </c>
      <c r="C2470" t="s">
        <v>238</v>
      </c>
      <c r="D2470" t="s">
        <v>208</v>
      </c>
      <c r="E2470" t="s">
        <v>239</v>
      </c>
      <c r="F2470" s="7">
        <v>190000</v>
      </c>
      <c r="G2470" t="str">
        <f>VLOOKUP(F2470,'группы товаров'!$A$1:$C$88,2,0)</f>
        <v>Капри молоко</v>
      </c>
      <c r="H2470" t="str">
        <f>VLOOKUP(Таблица1[[#This Row],[Код товара]],Группа_Товаров,3,0)</f>
        <v>Отливная</v>
      </c>
      <c r="I2470" t="s">
        <v>8</v>
      </c>
      <c r="J2470">
        <v>5</v>
      </c>
      <c r="K2470" s="6">
        <v>389.41550000000001</v>
      </c>
      <c r="L2470" s="6">
        <v>444.8</v>
      </c>
      <c r="M2470" s="23">
        <f>Таблица1[[#This Row],[Сумма в ценах продажи]]-Таблица1[[#This Row],[Сумма в ценах закупки]]</f>
        <v>55.384500000000003</v>
      </c>
    </row>
    <row r="2471" spans="1:13" hidden="1" x14ac:dyDescent="0.3">
      <c r="A2471" s="16">
        <v>42884</v>
      </c>
      <c r="B2471" t="s">
        <v>7</v>
      </c>
      <c r="C2471" t="s">
        <v>171</v>
      </c>
      <c r="D2471" t="s">
        <v>131</v>
      </c>
      <c r="E2471" t="s">
        <v>172</v>
      </c>
      <c r="F2471" s="7">
        <v>580000</v>
      </c>
      <c r="G2471" t="str">
        <f>VLOOKUP(F2471,'группы товаров'!$A$1:$C$88,2,0)</f>
        <v>Вишня</v>
      </c>
      <c r="H2471" t="str">
        <f>VLOOKUP(Таблица1[[#This Row],[Код товара]],Группа_Товаров,3,0)</f>
        <v>Желейные</v>
      </c>
      <c r="I2471" t="s">
        <v>8</v>
      </c>
      <c r="J2471">
        <v>8</v>
      </c>
      <c r="K2471" s="6">
        <v>427.23200000000003</v>
      </c>
      <c r="L2471" s="6">
        <v>484.24</v>
      </c>
      <c r="M2471" s="23">
        <f>Таблица1[[#This Row],[Сумма в ценах продажи]]-Таблица1[[#This Row],[Сумма в ценах закупки]]</f>
        <v>57.007999999999981</v>
      </c>
    </row>
    <row r="2472" spans="1:13" hidden="1" x14ac:dyDescent="0.3">
      <c r="A2472" s="16">
        <v>42884</v>
      </c>
      <c r="B2472" t="s">
        <v>7</v>
      </c>
      <c r="C2472" t="s">
        <v>228</v>
      </c>
      <c r="D2472" t="s">
        <v>134</v>
      </c>
      <c r="E2472" t="s">
        <v>229</v>
      </c>
      <c r="F2472" s="5">
        <v>1005040500</v>
      </c>
      <c r="G2472" t="str">
        <f>VLOOKUP(F2472,'группы товаров'!$A$1:$C$88,2,0)</f>
        <v>Пилот</v>
      </c>
      <c r="H2472" t="str">
        <f>VLOOKUP(Таблица1[[#This Row],[Код товара]],Группа_Товаров,3,0)</f>
        <v>Глазированные</v>
      </c>
      <c r="I2472" t="s">
        <v>8</v>
      </c>
      <c r="J2472">
        <v>6</v>
      </c>
      <c r="K2472" s="6">
        <v>429.24</v>
      </c>
      <c r="L2472" s="6">
        <v>488.22</v>
      </c>
      <c r="M2472" s="23">
        <f>Таблица1[[#This Row],[Сумма в ценах продажи]]-Таблица1[[#This Row],[Сумма в ценах закупки]]</f>
        <v>58.980000000000018</v>
      </c>
    </row>
    <row r="2473" spans="1:13" hidden="1" x14ac:dyDescent="0.3">
      <c r="A2473" s="16">
        <v>42884</v>
      </c>
      <c r="B2473" t="s">
        <v>7</v>
      </c>
      <c r="C2473" t="s">
        <v>256</v>
      </c>
      <c r="D2473" t="s">
        <v>134</v>
      </c>
      <c r="E2473" t="s">
        <v>257</v>
      </c>
      <c r="F2473" s="7">
        <v>260200</v>
      </c>
      <c r="G2473" t="str">
        <f>VLOOKUP(F2473,'группы товаров'!$A$1:$C$88,2,0)</f>
        <v>Медовая дыня</v>
      </c>
      <c r="H2473" t="str">
        <f>VLOOKUP(Таблица1[[#This Row],[Код товара]],Группа_Товаров,3,0)</f>
        <v>Отливная</v>
      </c>
      <c r="I2473" t="s">
        <v>8</v>
      </c>
      <c r="J2473">
        <v>2.56</v>
      </c>
      <c r="K2473" s="6">
        <v>259.11360000000002</v>
      </c>
      <c r="L2473" s="6">
        <v>319.36</v>
      </c>
      <c r="M2473" s="23">
        <f>Таблица1[[#This Row],[Сумма в ценах продажи]]-Таблица1[[#This Row],[Сумма в ценах закупки]]</f>
        <v>60.246399999999994</v>
      </c>
    </row>
    <row r="2474" spans="1:13" hidden="1" x14ac:dyDescent="0.3">
      <c r="A2474" s="16">
        <v>42884</v>
      </c>
      <c r="B2474" t="s">
        <v>9</v>
      </c>
      <c r="C2474" t="s">
        <v>153</v>
      </c>
      <c r="D2474" t="s">
        <v>134</v>
      </c>
      <c r="E2474" t="s">
        <v>154</v>
      </c>
      <c r="F2474" s="8">
        <v>210100</v>
      </c>
      <c r="G2474" t="str">
        <f>VLOOKUP(F2474,'группы товаров'!$A$1:$C$88,2,0)</f>
        <v>Сливки-малина</v>
      </c>
      <c r="H2474" t="str">
        <f>VLOOKUP(Таблица1[[#This Row],[Код товара]],Группа_Товаров,3,0)</f>
        <v>Отливная</v>
      </c>
      <c r="I2474" t="s">
        <v>8</v>
      </c>
      <c r="J2474">
        <v>5.5</v>
      </c>
      <c r="K2474" s="6">
        <v>570.77240000000006</v>
      </c>
      <c r="L2474" s="6">
        <v>649.22</v>
      </c>
      <c r="M2474" s="23">
        <f>Таблица1[[#This Row],[Сумма в ценах продажи]]-Таблица1[[#This Row],[Сумма в ценах закупки]]</f>
        <v>78.447599999999966</v>
      </c>
    </row>
    <row r="2475" spans="1:13" hidden="1" x14ac:dyDescent="0.3">
      <c r="A2475" s="16">
        <v>42884</v>
      </c>
      <c r="B2475" t="s">
        <v>7</v>
      </c>
      <c r="C2475" t="s">
        <v>228</v>
      </c>
      <c r="D2475" t="s">
        <v>134</v>
      </c>
      <c r="E2475" t="s">
        <v>229</v>
      </c>
      <c r="F2475" s="7">
        <v>580000</v>
      </c>
      <c r="G2475" t="str">
        <f>VLOOKUP(F2475,'группы товаров'!$A$1:$C$88,2,0)</f>
        <v>Вишня</v>
      </c>
      <c r="H2475" t="str">
        <f>VLOOKUP(Таблица1[[#This Row],[Код товара]],Группа_Товаров,3,0)</f>
        <v>Желейные</v>
      </c>
      <c r="I2475" t="s">
        <v>8</v>
      </c>
      <c r="J2475">
        <v>1.84</v>
      </c>
      <c r="K2475" s="6">
        <v>598.93360000000007</v>
      </c>
      <c r="L2475" s="6">
        <v>682.16</v>
      </c>
      <c r="M2475" s="23">
        <f>Таблица1[[#This Row],[Сумма в ценах продажи]]-Таблица1[[#This Row],[Сумма в ценах закупки]]</f>
        <v>83.226399999999899</v>
      </c>
    </row>
    <row r="2476" spans="1:13" hidden="1" x14ac:dyDescent="0.3">
      <c r="A2476" s="16">
        <v>42884</v>
      </c>
      <c r="B2476" t="s">
        <v>7</v>
      </c>
      <c r="C2476" t="s">
        <v>160</v>
      </c>
      <c r="D2476" t="s">
        <v>134</v>
      </c>
      <c r="E2476" t="s">
        <v>161</v>
      </c>
      <c r="F2476" s="7">
        <v>570000</v>
      </c>
      <c r="G2476" t="str">
        <f>VLOOKUP(F2476,'группы товаров'!$A$1:$C$88,2,0)</f>
        <v xml:space="preserve">Грушевые </v>
      </c>
      <c r="H2476" t="str">
        <f>VLOOKUP(Таблица1[[#This Row],[Код товара]],Группа_Товаров,3,0)</f>
        <v>Желейные</v>
      </c>
      <c r="I2476" t="s">
        <v>8</v>
      </c>
      <c r="J2476">
        <v>4.5</v>
      </c>
      <c r="K2476" s="6">
        <v>620.32320000000004</v>
      </c>
      <c r="L2476" s="6">
        <v>706.86</v>
      </c>
      <c r="M2476" s="23">
        <f>Таблица1[[#This Row],[Сумма в ценах продажи]]-Таблица1[[#This Row],[Сумма в ценах закупки]]</f>
        <v>86.536799999999971</v>
      </c>
    </row>
    <row r="2477" spans="1:13" hidden="1" x14ac:dyDescent="0.3">
      <c r="A2477" s="16">
        <v>42884</v>
      </c>
      <c r="B2477" t="s">
        <v>7</v>
      </c>
      <c r="C2477" t="s">
        <v>326</v>
      </c>
      <c r="D2477" t="s">
        <v>134</v>
      </c>
      <c r="E2477" t="s">
        <v>327</v>
      </c>
      <c r="F2477" s="7">
        <v>260200</v>
      </c>
      <c r="G2477" t="str">
        <f>VLOOKUP(F2477,'группы товаров'!$A$1:$C$88,2,0)</f>
        <v>Медовая дыня</v>
      </c>
      <c r="H2477" t="str">
        <f>VLOOKUP(Таблица1[[#This Row],[Код товара]],Группа_Товаров,3,0)</f>
        <v>Отливная</v>
      </c>
      <c r="I2477" t="s">
        <v>8</v>
      </c>
      <c r="J2477">
        <v>2.2999999999999998</v>
      </c>
      <c r="K2477" s="6">
        <v>658.21300000000008</v>
      </c>
      <c r="L2477" s="6">
        <v>748.7</v>
      </c>
      <c r="M2477" s="23">
        <f>Таблица1[[#This Row],[Сумма в ценах продажи]]-Таблица1[[#This Row],[Сумма в ценах закупки]]</f>
        <v>90.486999999999966</v>
      </c>
    </row>
    <row r="2478" spans="1:13" hidden="1" x14ac:dyDescent="0.3">
      <c r="A2478" s="16">
        <v>42884</v>
      </c>
      <c r="B2478" t="s">
        <v>7</v>
      </c>
      <c r="C2478" t="s">
        <v>272</v>
      </c>
      <c r="D2478" t="s">
        <v>156</v>
      </c>
      <c r="E2478" t="s">
        <v>273</v>
      </c>
      <c r="F2478" s="7">
        <v>260200</v>
      </c>
      <c r="G2478" t="str">
        <f>VLOOKUP(F2478,'группы товаров'!$A$1:$C$88,2,0)</f>
        <v>Медовая дыня</v>
      </c>
      <c r="H2478" t="str">
        <f>VLOOKUP(Таблица1[[#This Row],[Код товара]],Группа_Товаров,3,0)</f>
        <v>Отливная</v>
      </c>
      <c r="I2478" t="s">
        <v>8</v>
      </c>
      <c r="J2478">
        <v>5</v>
      </c>
      <c r="K2478" s="6">
        <v>345.245</v>
      </c>
      <c r="L2478" s="6">
        <v>444.8</v>
      </c>
      <c r="M2478" s="23">
        <f>Таблица1[[#This Row],[Сумма в ценах продажи]]-Таблица1[[#This Row],[Сумма в ценах закупки]]</f>
        <v>99.555000000000007</v>
      </c>
    </row>
    <row r="2479" spans="1:13" hidden="1" x14ac:dyDescent="0.3">
      <c r="A2479" s="16">
        <v>42884</v>
      </c>
      <c r="B2479" t="s">
        <v>9</v>
      </c>
      <c r="C2479" t="s">
        <v>398</v>
      </c>
      <c r="D2479" t="s">
        <v>147</v>
      </c>
      <c r="E2479" t="s">
        <v>399</v>
      </c>
      <c r="F2479" s="5">
        <v>280500</v>
      </c>
      <c r="G2479" t="str">
        <f>VLOOKUP(F2479,'группы товаров'!$A$1:$C$88,2,0)</f>
        <v>Шипучка микс</v>
      </c>
      <c r="H2479" t="str">
        <f>VLOOKUP(Таблица1[[#This Row],[Код товара]],Группа_Товаров,3,0)</f>
        <v>Леденцовая</v>
      </c>
      <c r="I2479" t="s">
        <v>8</v>
      </c>
      <c r="J2479">
        <v>10</v>
      </c>
      <c r="K2479" s="6">
        <v>782.077</v>
      </c>
      <c r="L2479" s="6">
        <v>889.6</v>
      </c>
      <c r="M2479" s="23">
        <f>Таблица1[[#This Row],[Сумма в ценах продажи]]-Таблица1[[#This Row],[Сумма в ценах закупки]]</f>
        <v>107.52300000000002</v>
      </c>
    </row>
    <row r="2480" spans="1:13" hidden="1" x14ac:dyDescent="0.3">
      <c r="A2480" s="16">
        <v>42884</v>
      </c>
      <c r="B2480" t="s">
        <v>9</v>
      </c>
      <c r="C2480" t="s">
        <v>185</v>
      </c>
      <c r="D2480" t="s">
        <v>134</v>
      </c>
      <c r="E2480" t="s">
        <v>186</v>
      </c>
      <c r="F2480" s="8">
        <v>210200</v>
      </c>
      <c r="G2480" t="str">
        <f>VLOOKUP(F2480,'группы товаров'!$A$1:$C$88,2,0)</f>
        <v>Сливки-клубника</v>
      </c>
      <c r="H2480" t="str">
        <f>VLOOKUP(Таблица1[[#This Row],[Код товара]],Группа_Товаров,3,0)</f>
        <v>Отливная</v>
      </c>
      <c r="I2480" t="s">
        <v>8</v>
      </c>
      <c r="J2480">
        <v>4</v>
      </c>
      <c r="K2480" s="6">
        <v>858.4</v>
      </c>
      <c r="L2480" s="6">
        <v>976.8</v>
      </c>
      <c r="M2480" s="23">
        <f>Таблица1[[#This Row],[Сумма в ценах продажи]]-Таблица1[[#This Row],[Сумма в ценах закупки]]</f>
        <v>118.39999999999998</v>
      </c>
    </row>
    <row r="2481" spans="1:13" hidden="1" x14ac:dyDescent="0.3">
      <c r="A2481" s="16">
        <v>42884</v>
      </c>
      <c r="B2481" t="s">
        <v>7</v>
      </c>
      <c r="C2481" t="s">
        <v>199</v>
      </c>
      <c r="D2481" t="s">
        <v>134</v>
      </c>
      <c r="E2481" t="s">
        <v>200</v>
      </c>
      <c r="F2481" s="5">
        <v>1005360000</v>
      </c>
      <c r="G2481" t="str">
        <f>VLOOKUP(F2481,'группы товаров'!$A$1:$C$88,2,0)</f>
        <v>Вишня в шоколаде</v>
      </c>
      <c r="H2481" t="str">
        <f>VLOOKUP(Таблица1[[#This Row],[Код товара]],Группа_Товаров,3,0)</f>
        <v>Кремовые</v>
      </c>
      <c r="I2481" t="s">
        <v>8</v>
      </c>
      <c r="J2481">
        <v>2.5</v>
      </c>
      <c r="K2481" s="6">
        <v>526.69200000000001</v>
      </c>
      <c r="L2481" s="6">
        <v>650.95000000000005</v>
      </c>
      <c r="M2481" s="23">
        <f>Таблица1[[#This Row],[Сумма в ценах продажи]]-Таблица1[[#This Row],[Сумма в ценах закупки]]</f>
        <v>124.25800000000004</v>
      </c>
    </row>
    <row r="2482" spans="1:13" hidden="1" x14ac:dyDescent="0.3">
      <c r="A2482" s="16">
        <v>42884</v>
      </c>
      <c r="B2482" t="s">
        <v>9</v>
      </c>
      <c r="C2482" t="s">
        <v>288</v>
      </c>
      <c r="D2482" t="s">
        <v>134</v>
      </c>
      <c r="E2482" t="s">
        <v>289</v>
      </c>
      <c r="F2482" s="8">
        <v>210200</v>
      </c>
      <c r="G2482" t="str">
        <f>VLOOKUP(F2482,'группы товаров'!$A$1:$C$88,2,0)</f>
        <v>Сливки-клубника</v>
      </c>
      <c r="H2482" t="str">
        <f>VLOOKUP(Таблица1[[#This Row],[Код товара]],Группа_Товаров,3,0)</f>
        <v>Отливная</v>
      </c>
      <c r="I2482" t="s">
        <v>8</v>
      </c>
      <c r="J2482">
        <v>3</v>
      </c>
      <c r="K2482" s="6">
        <v>595.96350000000007</v>
      </c>
      <c r="L2482" s="6">
        <v>732.3</v>
      </c>
      <c r="M2482" s="23">
        <f>Таблица1[[#This Row],[Сумма в ценах продажи]]-Таблица1[[#This Row],[Сумма в ценах закупки]]</f>
        <v>136.33649999999989</v>
      </c>
    </row>
    <row r="2483" spans="1:13" hidden="1" x14ac:dyDescent="0.3">
      <c r="A2483" s="16">
        <v>42884</v>
      </c>
      <c r="B2483" t="s">
        <v>7</v>
      </c>
      <c r="C2483" t="s">
        <v>175</v>
      </c>
      <c r="D2483" t="s">
        <v>134</v>
      </c>
      <c r="E2483" t="s">
        <v>176</v>
      </c>
      <c r="F2483" s="5">
        <v>580000</v>
      </c>
      <c r="G2483" t="str">
        <f>VLOOKUP(F2483,'группы товаров'!$A$1:$C$88,2,0)</f>
        <v>Вишня</v>
      </c>
      <c r="H2483" t="str">
        <f>VLOOKUP(Таблица1[[#This Row],[Код товара]],Группа_Товаров,3,0)</f>
        <v>Желейные</v>
      </c>
      <c r="I2483" t="s">
        <v>8</v>
      </c>
      <c r="J2483">
        <v>16</v>
      </c>
      <c r="K2483" s="6">
        <v>1190.7448000000002</v>
      </c>
      <c r="L2483" s="6">
        <v>1347.68</v>
      </c>
      <c r="M2483" s="23">
        <f>Таблица1[[#This Row],[Сумма в ценах продажи]]-Таблица1[[#This Row],[Сумма в ценах закупки]]</f>
        <v>156.9351999999999</v>
      </c>
    </row>
    <row r="2484" spans="1:13" hidden="1" x14ac:dyDescent="0.3">
      <c r="A2484" s="16">
        <v>42884</v>
      </c>
      <c r="B2484" t="s">
        <v>7</v>
      </c>
      <c r="C2484" t="s">
        <v>262</v>
      </c>
      <c r="D2484" t="s">
        <v>134</v>
      </c>
      <c r="E2484" t="s">
        <v>263</v>
      </c>
      <c r="F2484" s="5">
        <v>1005274300</v>
      </c>
      <c r="G2484" t="str">
        <f>VLOOKUP(F2484,'группы товаров'!$A$1:$C$88,2,0)</f>
        <v>Миндальные</v>
      </c>
      <c r="H2484" t="str">
        <f>VLOOKUP(Таблица1[[#This Row],[Код товара]],Группа_Товаров,3,0)</f>
        <v>Кремовые</v>
      </c>
      <c r="I2484" t="s">
        <v>8</v>
      </c>
      <c r="J2484">
        <v>3.5</v>
      </c>
      <c r="K2484" s="6">
        <v>619.41920000000005</v>
      </c>
      <c r="L2484" s="6">
        <v>778.43499999999995</v>
      </c>
      <c r="M2484" s="23">
        <f>Таблица1[[#This Row],[Сумма в ценах продажи]]-Таблица1[[#This Row],[Сумма в ценах закупки]]</f>
        <v>159.0157999999999</v>
      </c>
    </row>
    <row r="2485" spans="1:13" hidden="1" x14ac:dyDescent="0.3">
      <c r="A2485" s="16">
        <v>42884</v>
      </c>
      <c r="B2485" t="s">
        <v>7</v>
      </c>
      <c r="C2485" t="s">
        <v>167</v>
      </c>
      <c r="D2485" t="s">
        <v>134</v>
      </c>
      <c r="E2485" t="s">
        <v>168</v>
      </c>
      <c r="F2485" s="7">
        <v>1005052700</v>
      </c>
      <c r="G2485" t="str">
        <f>VLOOKUP(F2485,'группы товаров'!$A$1:$C$88,2,0)</f>
        <v>Желе черники</v>
      </c>
      <c r="H2485" t="str">
        <f>VLOOKUP(Таблица1[[#This Row],[Код товара]],Группа_Товаров,3,0)</f>
        <v>Помадка</v>
      </c>
      <c r="I2485" t="s">
        <v>8</v>
      </c>
      <c r="J2485">
        <v>24</v>
      </c>
      <c r="K2485" s="6">
        <v>1282.1488000000002</v>
      </c>
      <c r="L2485" s="6">
        <v>1452.72</v>
      </c>
      <c r="M2485" s="23">
        <f>Таблица1[[#This Row],[Сумма в ценах продажи]]-Таблица1[[#This Row],[Сумма в ценах закупки]]</f>
        <v>170.57119999999986</v>
      </c>
    </row>
    <row r="2486" spans="1:13" hidden="1" x14ac:dyDescent="0.3">
      <c r="A2486" s="16">
        <v>42884</v>
      </c>
      <c r="B2486" t="s">
        <v>9</v>
      </c>
      <c r="C2486" t="s">
        <v>262</v>
      </c>
      <c r="D2486" t="s">
        <v>134</v>
      </c>
      <c r="E2486" t="s">
        <v>263</v>
      </c>
      <c r="F2486" s="8">
        <v>210200</v>
      </c>
      <c r="G2486" t="str">
        <f>VLOOKUP(F2486,'группы товаров'!$A$1:$C$88,2,0)</f>
        <v>Сливки-клубника</v>
      </c>
      <c r="H2486" t="str">
        <f>VLOOKUP(Таблица1[[#This Row],[Код товара]],Группа_Товаров,3,0)</f>
        <v>Отливная</v>
      </c>
      <c r="I2486" t="s">
        <v>8</v>
      </c>
      <c r="J2486">
        <v>24</v>
      </c>
      <c r="K2486" s="6">
        <v>1282.0976000000001</v>
      </c>
      <c r="L2486" s="6">
        <v>1452.72</v>
      </c>
      <c r="M2486" s="23">
        <f>Таблица1[[#This Row],[Сумма в ценах продажи]]-Таблица1[[#This Row],[Сумма в ценах закупки]]</f>
        <v>170.62239999999997</v>
      </c>
    </row>
    <row r="2487" spans="1:13" hidden="1" x14ac:dyDescent="0.3">
      <c r="A2487" s="16">
        <v>42884</v>
      </c>
      <c r="B2487" t="s">
        <v>9</v>
      </c>
      <c r="C2487" t="s">
        <v>153</v>
      </c>
      <c r="D2487" t="s">
        <v>134</v>
      </c>
      <c r="E2487" t="s">
        <v>154</v>
      </c>
      <c r="F2487" s="8">
        <v>210200</v>
      </c>
      <c r="G2487" t="str">
        <f>VLOOKUP(F2487,'группы товаров'!$A$1:$C$88,2,0)</f>
        <v>Сливки-клубника</v>
      </c>
      <c r="H2487" t="str">
        <f>VLOOKUP(Таблица1[[#This Row],[Код товара]],Группа_Товаров,3,0)</f>
        <v>Отливная</v>
      </c>
      <c r="I2487" t="s">
        <v>8</v>
      </c>
      <c r="J2487">
        <v>24</v>
      </c>
      <c r="K2487" s="6">
        <v>1281.9992</v>
      </c>
      <c r="L2487" s="6">
        <v>1452.72</v>
      </c>
      <c r="M2487" s="23">
        <f>Таблица1[[#This Row],[Сумма в ценах продажи]]-Таблица1[[#This Row],[Сумма в ценах закупки]]</f>
        <v>170.72080000000005</v>
      </c>
    </row>
    <row r="2488" spans="1:13" hidden="1" x14ac:dyDescent="0.3">
      <c r="A2488" s="16">
        <v>42884</v>
      </c>
      <c r="B2488" t="s">
        <v>9</v>
      </c>
      <c r="C2488" t="s">
        <v>203</v>
      </c>
      <c r="D2488" t="s">
        <v>134</v>
      </c>
      <c r="E2488" t="s">
        <v>204</v>
      </c>
      <c r="F2488" s="7">
        <v>1005212201</v>
      </c>
      <c r="G2488" t="str">
        <f>VLOOKUP(F2488,'группы товаров'!$A$1:$C$88,2,0)</f>
        <v>Стежки</v>
      </c>
      <c r="H2488" t="str">
        <f>VLOOKUP(Таблица1[[#This Row],[Код товара]],Группа_Товаров,3,0)</f>
        <v>Вафельные</v>
      </c>
      <c r="I2488" t="s">
        <v>8</v>
      </c>
      <c r="J2488">
        <v>4</v>
      </c>
      <c r="K2488" s="6">
        <v>1316</v>
      </c>
      <c r="L2488" s="6">
        <v>1497.2</v>
      </c>
      <c r="M2488" s="23">
        <f>Таблица1[[#This Row],[Сумма в ценах продажи]]-Таблица1[[#This Row],[Сумма в ценах закупки]]</f>
        <v>181.20000000000005</v>
      </c>
    </row>
    <row r="2489" spans="1:13" hidden="1" x14ac:dyDescent="0.3">
      <c r="A2489" s="16">
        <v>42884</v>
      </c>
      <c r="B2489" t="s">
        <v>7</v>
      </c>
      <c r="C2489" t="s">
        <v>169</v>
      </c>
      <c r="D2489" t="s">
        <v>156</v>
      </c>
      <c r="E2489" t="s">
        <v>170</v>
      </c>
      <c r="F2489" s="7">
        <v>5160002</v>
      </c>
      <c r="G2489" t="str">
        <f>VLOOKUP(F2489,'группы товаров'!$A$1:$C$88,2,0)</f>
        <v>Микс</v>
      </c>
      <c r="H2489" t="str">
        <f>VLOOKUP(Таблица1[[#This Row],[Код товара]],Группа_Товаров,3,0)</f>
        <v>Отливная</v>
      </c>
      <c r="I2489" t="s">
        <v>8</v>
      </c>
      <c r="J2489">
        <v>6.02</v>
      </c>
      <c r="K2489" s="6">
        <v>1495.6151</v>
      </c>
      <c r="L2489" s="6">
        <v>1701.28</v>
      </c>
      <c r="M2489" s="23">
        <f>Таблица1[[#This Row],[Сумма в ценах продажи]]-Таблица1[[#This Row],[Сумма в ценах закупки]]</f>
        <v>205.66489999999999</v>
      </c>
    </row>
    <row r="2490" spans="1:13" hidden="1" x14ac:dyDescent="0.3">
      <c r="A2490" s="16">
        <v>42884</v>
      </c>
      <c r="B2490" t="s">
        <v>7</v>
      </c>
      <c r="C2490" t="s">
        <v>583</v>
      </c>
      <c r="D2490" t="s">
        <v>156</v>
      </c>
      <c r="E2490" t="s">
        <v>584</v>
      </c>
      <c r="F2490" s="5">
        <v>580000</v>
      </c>
      <c r="G2490" t="str">
        <f>VLOOKUP(F2490,'группы товаров'!$A$1:$C$88,2,0)</f>
        <v>Вишня</v>
      </c>
      <c r="H2490" t="str">
        <f>VLOOKUP(Таблица1[[#This Row],[Код товара]],Группа_Товаров,3,0)</f>
        <v>Желейные</v>
      </c>
      <c r="I2490" t="s">
        <v>8</v>
      </c>
      <c r="J2490">
        <v>24</v>
      </c>
      <c r="K2490" s="6">
        <v>1786.1840000000002</v>
      </c>
      <c r="L2490" s="6">
        <v>2021.52</v>
      </c>
      <c r="M2490" s="23">
        <f>Таблица1[[#This Row],[Сумма в ценах продажи]]-Таблица1[[#This Row],[Сумма в ценах закупки]]</f>
        <v>235.33599999999979</v>
      </c>
    </row>
    <row r="2491" spans="1:13" hidden="1" x14ac:dyDescent="0.3">
      <c r="A2491" s="16">
        <v>42884</v>
      </c>
      <c r="B2491" t="s">
        <v>9</v>
      </c>
      <c r="C2491" t="s">
        <v>288</v>
      </c>
      <c r="D2491" t="s">
        <v>134</v>
      </c>
      <c r="E2491" t="s">
        <v>289</v>
      </c>
      <c r="F2491" s="5">
        <v>1005201100</v>
      </c>
      <c r="G2491" t="str">
        <f>VLOOKUP(F2491,'группы товаров'!$A$1:$C$88,2,0)</f>
        <v xml:space="preserve">крем-орех </v>
      </c>
      <c r="H2491" t="str">
        <f>VLOOKUP(Таблица1[[#This Row],[Код товара]],Группа_Товаров,3,0)</f>
        <v>Вафельные</v>
      </c>
      <c r="I2491" t="s">
        <v>8</v>
      </c>
      <c r="J2491">
        <v>24</v>
      </c>
      <c r="K2491" s="6">
        <v>3891.6648</v>
      </c>
      <c r="L2491" s="6">
        <v>4765.2</v>
      </c>
      <c r="M2491" s="23">
        <f>Таблица1[[#This Row],[Сумма в ценах продажи]]-Таблица1[[#This Row],[Сумма в ценах закупки]]</f>
        <v>873.5351999999998</v>
      </c>
    </row>
    <row r="2492" spans="1:13" hidden="1" x14ac:dyDescent="0.3">
      <c r="A2492" s="16">
        <v>42881</v>
      </c>
      <c r="B2492" t="s">
        <v>9</v>
      </c>
      <c r="C2492" t="s">
        <v>193</v>
      </c>
      <c r="D2492" t="s">
        <v>134</v>
      </c>
      <c r="E2492" t="s">
        <v>194</v>
      </c>
      <c r="F2492" s="7">
        <v>573100</v>
      </c>
      <c r="G2492" t="str">
        <f>VLOOKUP(F2492,'группы товаров'!$A$1:$C$88,2,0)</f>
        <v xml:space="preserve">Пчелка </v>
      </c>
      <c r="H2492" t="str">
        <f>VLOOKUP(Таблица1[[#This Row],[Код товара]],Группа_Товаров,3,0)</f>
        <v>Желейные</v>
      </c>
      <c r="I2492" t="s">
        <v>8</v>
      </c>
      <c r="J2492">
        <v>1.65</v>
      </c>
      <c r="K2492" s="6">
        <v>229.9539</v>
      </c>
      <c r="L2492" s="6">
        <v>262.57</v>
      </c>
      <c r="M2492" s="23">
        <f>Таблица1[[#This Row],[Сумма в ценах продажи]]-Таблица1[[#This Row],[Сумма в ценах закупки]]</f>
        <v>32.616099999999989</v>
      </c>
    </row>
    <row r="2493" spans="1:13" hidden="1" x14ac:dyDescent="0.3">
      <c r="A2493" s="16">
        <v>42881</v>
      </c>
      <c r="B2493" t="s">
        <v>7</v>
      </c>
      <c r="C2493" t="s">
        <v>167</v>
      </c>
      <c r="D2493" t="s">
        <v>134</v>
      </c>
      <c r="E2493" t="s">
        <v>168</v>
      </c>
      <c r="F2493" s="7">
        <v>1005051700</v>
      </c>
      <c r="G2493" t="str">
        <f>VLOOKUP(F2493,'группы товаров'!$A$1:$C$88,2,0)</f>
        <v>Аромат мяты</v>
      </c>
      <c r="H2493" t="str">
        <f>VLOOKUP(Таблица1[[#This Row],[Код товара]],Группа_Товаров,3,0)</f>
        <v>Помадка</v>
      </c>
      <c r="I2493" t="s">
        <v>8</v>
      </c>
      <c r="J2493">
        <v>1.65</v>
      </c>
      <c r="K2493" s="6">
        <v>229.67450000000002</v>
      </c>
      <c r="L2493" s="6">
        <v>262.57</v>
      </c>
      <c r="M2493" s="23">
        <f>Таблица1[[#This Row],[Сумма в ценах продажи]]-Таблица1[[#This Row],[Сумма в ценах закупки]]</f>
        <v>32.89549999999997</v>
      </c>
    </row>
    <row r="2494" spans="1:13" hidden="1" x14ac:dyDescent="0.3">
      <c r="A2494" s="16">
        <v>42881</v>
      </c>
      <c r="B2494" t="s">
        <v>7</v>
      </c>
      <c r="C2494" t="s">
        <v>177</v>
      </c>
      <c r="D2494" t="s">
        <v>131</v>
      </c>
      <c r="E2494" t="s">
        <v>178</v>
      </c>
      <c r="F2494" s="7">
        <v>260000</v>
      </c>
      <c r="G2494" t="str">
        <f>VLOOKUP(F2494,'группы товаров'!$A$1:$C$88,2,0)</f>
        <v xml:space="preserve">Банан-клубника </v>
      </c>
      <c r="H2494" t="str">
        <f>VLOOKUP(Таблица1[[#This Row],[Код товара]],Группа_Товаров,3,0)</f>
        <v>Отливная</v>
      </c>
      <c r="I2494" t="s">
        <v>8</v>
      </c>
      <c r="J2494">
        <v>5.7</v>
      </c>
      <c r="K2494" s="6">
        <v>255.58800000000002</v>
      </c>
      <c r="L2494" s="6">
        <v>290.64300000000003</v>
      </c>
      <c r="M2494" s="23">
        <f>Таблица1[[#This Row],[Сумма в ценах продажи]]-Таблица1[[#This Row],[Сумма в ценах закупки]]</f>
        <v>35.055000000000007</v>
      </c>
    </row>
    <row r="2495" spans="1:13" hidden="1" x14ac:dyDescent="0.3">
      <c r="A2495" s="16">
        <v>42881</v>
      </c>
      <c r="B2495" t="s">
        <v>7</v>
      </c>
      <c r="C2495" t="s">
        <v>177</v>
      </c>
      <c r="D2495" t="s">
        <v>131</v>
      </c>
      <c r="E2495" t="s">
        <v>178</v>
      </c>
      <c r="F2495" s="7">
        <v>252505</v>
      </c>
      <c r="G2495" t="str">
        <f>VLOOKUP(F2495,'группы товаров'!$A$1:$C$88,2,0)</f>
        <v>Байкальская мята</v>
      </c>
      <c r="H2495" t="str">
        <f>VLOOKUP(Таблица1[[#This Row],[Код товара]],Группа_Товаров,3,0)</f>
        <v>Леденцовая</v>
      </c>
      <c r="I2495" t="s">
        <v>8</v>
      </c>
      <c r="J2495">
        <v>5</v>
      </c>
      <c r="K2495" s="6">
        <v>395.9</v>
      </c>
      <c r="L2495" s="6">
        <v>450.25</v>
      </c>
      <c r="M2495" s="23">
        <f>Таблица1[[#This Row],[Сумма в ценах продажи]]-Таблица1[[#This Row],[Сумма в ценах закупки]]</f>
        <v>54.350000000000023</v>
      </c>
    </row>
    <row r="2496" spans="1:13" hidden="1" x14ac:dyDescent="0.3">
      <c r="A2496" s="16">
        <v>42881</v>
      </c>
      <c r="B2496" t="s">
        <v>9</v>
      </c>
      <c r="C2496" t="s">
        <v>549</v>
      </c>
      <c r="D2496" t="s">
        <v>147</v>
      </c>
      <c r="E2496" t="s">
        <v>550</v>
      </c>
      <c r="F2496" s="7">
        <v>270200</v>
      </c>
      <c r="G2496" t="str">
        <f>VLOOKUP(F2496,'группы товаров'!$A$1:$C$88,2,0)</f>
        <v>Шипучка апельсин</v>
      </c>
      <c r="H2496" t="str">
        <f>VLOOKUP(Таблица1[[#This Row],[Код товара]],Группа_Товаров,3,0)</f>
        <v>Леденцовая</v>
      </c>
      <c r="I2496" t="s">
        <v>8</v>
      </c>
      <c r="J2496">
        <v>2.64</v>
      </c>
      <c r="K2496" s="6">
        <v>400.56120000000004</v>
      </c>
      <c r="L2496" s="6">
        <v>455.64</v>
      </c>
      <c r="M2496" s="23">
        <f>Таблица1[[#This Row],[Сумма в ценах продажи]]-Таблица1[[#This Row],[Сумма в ценах закупки]]</f>
        <v>55.078799999999944</v>
      </c>
    </row>
    <row r="2497" spans="1:13" hidden="1" x14ac:dyDescent="0.3">
      <c r="A2497" s="16">
        <v>42881</v>
      </c>
      <c r="B2497" t="s">
        <v>7</v>
      </c>
      <c r="C2497" t="s">
        <v>248</v>
      </c>
      <c r="D2497" t="s">
        <v>156</v>
      </c>
      <c r="E2497" t="s">
        <v>249</v>
      </c>
      <c r="F2497" s="5">
        <v>1005040800</v>
      </c>
      <c r="G2497" t="str">
        <f>VLOOKUP(F2497,'группы товаров'!$A$1:$C$88,2,0)</f>
        <v>Бим-Бом</v>
      </c>
      <c r="H2497" t="str">
        <f>VLOOKUP(Таблица1[[#This Row],[Код товара]],Группа_Товаров,3,0)</f>
        <v>Глазированные</v>
      </c>
      <c r="I2497" t="s">
        <v>8</v>
      </c>
      <c r="J2497">
        <v>6</v>
      </c>
      <c r="K2497" s="6">
        <v>429.24</v>
      </c>
      <c r="L2497" s="6">
        <v>488.22</v>
      </c>
      <c r="M2497" s="23">
        <f>Таблица1[[#This Row],[Сумма в ценах продажи]]-Таблица1[[#This Row],[Сумма в ценах закупки]]</f>
        <v>58.980000000000018</v>
      </c>
    </row>
    <row r="2498" spans="1:13" hidden="1" x14ac:dyDescent="0.3">
      <c r="A2498" s="16">
        <v>42881</v>
      </c>
      <c r="B2498" t="s">
        <v>9</v>
      </c>
      <c r="C2498" t="s">
        <v>518</v>
      </c>
      <c r="D2498" t="s">
        <v>147</v>
      </c>
      <c r="E2498" t="s">
        <v>519</v>
      </c>
      <c r="F2498" s="7">
        <v>220000</v>
      </c>
      <c r="G2498" t="str">
        <f>VLOOKUP(F2498,'группы товаров'!$A$1:$C$88,2,0)</f>
        <v>Сливки-апельсин</v>
      </c>
      <c r="H2498" t="str">
        <f>VLOOKUP(Таблица1[[#This Row],[Код товара]],Группа_Товаров,3,0)</f>
        <v>Отливная</v>
      </c>
      <c r="I2498" t="s">
        <v>8</v>
      </c>
      <c r="J2498">
        <v>6.8</v>
      </c>
      <c r="K2498" s="6">
        <v>486.47200000000004</v>
      </c>
      <c r="L2498" s="6">
        <v>553.31600000000003</v>
      </c>
      <c r="M2498" s="23">
        <f>Таблица1[[#This Row],[Сумма в ценах продажи]]-Таблица1[[#This Row],[Сумма в ценах закупки]]</f>
        <v>66.843999999999994</v>
      </c>
    </row>
    <row r="2499" spans="1:13" hidden="1" x14ac:dyDescent="0.3">
      <c r="A2499" s="16">
        <v>42881</v>
      </c>
      <c r="B2499" t="s">
        <v>7</v>
      </c>
      <c r="C2499" t="s">
        <v>262</v>
      </c>
      <c r="D2499" t="s">
        <v>134</v>
      </c>
      <c r="E2499" t="s">
        <v>263</v>
      </c>
      <c r="F2499" s="7">
        <v>1005040800</v>
      </c>
      <c r="G2499" t="str">
        <f>VLOOKUP(F2499,'группы товаров'!$A$1:$C$88,2,0)</f>
        <v>Бим-Бом</v>
      </c>
      <c r="H2499" t="str">
        <f>VLOOKUP(Таблица1[[#This Row],[Код товара]],Группа_Товаров,3,0)</f>
        <v>Глазированные</v>
      </c>
      <c r="I2499" t="s">
        <v>8</v>
      </c>
      <c r="J2499">
        <v>5</v>
      </c>
      <c r="K2499" s="6">
        <v>372.46200000000005</v>
      </c>
      <c r="L2499" s="6">
        <v>444.8</v>
      </c>
      <c r="M2499" s="23">
        <f>Таблица1[[#This Row],[Сумма в ценах продажи]]-Таблица1[[#This Row],[Сумма в ценах закупки]]</f>
        <v>72.337999999999965</v>
      </c>
    </row>
    <row r="2500" spans="1:13" hidden="1" x14ac:dyDescent="0.3">
      <c r="A2500" s="16">
        <v>42881</v>
      </c>
      <c r="B2500" t="s">
        <v>9</v>
      </c>
      <c r="C2500" t="s">
        <v>142</v>
      </c>
      <c r="D2500" t="s">
        <v>134</v>
      </c>
      <c r="E2500" t="s">
        <v>143</v>
      </c>
      <c r="F2500" s="8">
        <v>1500000801</v>
      </c>
      <c r="G2500" t="str">
        <f>VLOOKUP(F2500,'группы товаров'!$A$1:$C$88,2,0)</f>
        <v>Рулет апельсин-крем</v>
      </c>
      <c r="H2500" t="str">
        <f>VLOOKUP(Таблица1[[#This Row],[Код товара]],Группа_Товаров,3,0)</f>
        <v>Бисквиты</v>
      </c>
      <c r="I2500" t="s">
        <v>8</v>
      </c>
      <c r="J2500">
        <v>5</v>
      </c>
      <c r="K2500" s="6">
        <v>581.85</v>
      </c>
      <c r="L2500" s="6">
        <v>658.75</v>
      </c>
      <c r="M2500" s="23">
        <f>Таблица1[[#This Row],[Сумма в ценах продажи]]-Таблица1[[#This Row],[Сумма в ценах закупки]]</f>
        <v>76.899999999999977</v>
      </c>
    </row>
    <row r="2501" spans="1:13" hidden="1" x14ac:dyDescent="0.3">
      <c r="A2501" s="16">
        <v>42881</v>
      </c>
      <c r="B2501" t="s">
        <v>9</v>
      </c>
      <c r="C2501" t="s">
        <v>317</v>
      </c>
      <c r="D2501" t="s">
        <v>147</v>
      </c>
      <c r="E2501" t="s">
        <v>318</v>
      </c>
      <c r="F2501" s="7">
        <v>1005244600</v>
      </c>
      <c r="G2501" t="str">
        <f>VLOOKUP(F2501,'группы товаров'!$A$1:$C$88,2,0)</f>
        <v>Кремовые</v>
      </c>
      <c r="H2501" t="str">
        <f>VLOOKUP(Таблица1[[#This Row],[Код товара]],Группа_Товаров,3,0)</f>
        <v>Кремовые</v>
      </c>
      <c r="I2501" t="s">
        <v>8</v>
      </c>
      <c r="J2501">
        <v>7</v>
      </c>
      <c r="K2501" s="6">
        <v>653.62710000000004</v>
      </c>
      <c r="L2501" s="6">
        <v>744.24</v>
      </c>
      <c r="M2501" s="23">
        <f>Таблица1[[#This Row],[Сумма в ценах продажи]]-Таблица1[[#This Row],[Сумма в ценах закупки]]</f>
        <v>90.612899999999968</v>
      </c>
    </row>
    <row r="2502" spans="1:13" hidden="1" x14ac:dyDescent="0.3">
      <c r="A2502" s="16">
        <v>42881</v>
      </c>
      <c r="B2502" t="s">
        <v>7</v>
      </c>
      <c r="C2502" t="s">
        <v>165</v>
      </c>
      <c r="D2502" t="s">
        <v>134</v>
      </c>
      <c r="E2502" t="s">
        <v>166</v>
      </c>
      <c r="F2502" s="5">
        <v>1005274000</v>
      </c>
      <c r="G2502" t="str">
        <f>VLOOKUP(F2502,'группы товаров'!$A$1:$C$88,2,0)</f>
        <v>Ванильные</v>
      </c>
      <c r="H2502" t="str">
        <f>VLOOKUP(Таблица1[[#This Row],[Код товара]],Группа_Товаров,3,0)</f>
        <v>Кремовые</v>
      </c>
      <c r="I2502" t="s">
        <v>8</v>
      </c>
      <c r="J2502">
        <v>3.5</v>
      </c>
      <c r="K2502" s="6">
        <v>684.38340000000005</v>
      </c>
      <c r="L2502" s="6">
        <v>778.43499999999995</v>
      </c>
      <c r="M2502" s="23">
        <f>Таблица1[[#This Row],[Сумма в ценах продажи]]-Таблица1[[#This Row],[Сумма в ценах закупки]]</f>
        <v>94.051599999999894</v>
      </c>
    </row>
    <row r="2503" spans="1:13" hidden="1" x14ac:dyDescent="0.3">
      <c r="A2503" s="16">
        <v>42881</v>
      </c>
      <c r="B2503" t="s">
        <v>7</v>
      </c>
      <c r="C2503" t="s">
        <v>179</v>
      </c>
      <c r="D2503" t="s">
        <v>131</v>
      </c>
      <c r="E2503" t="s">
        <v>180</v>
      </c>
      <c r="F2503" s="7">
        <v>1005201500</v>
      </c>
      <c r="G2503" t="str">
        <f>VLOOKUP(F2503,'группы товаров'!$A$1:$C$88,2,0)</f>
        <v xml:space="preserve">крем-сгущенное молоко </v>
      </c>
      <c r="H2503" t="str">
        <f>VLOOKUP(Таблица1[[#This Row],[Код товара]],Группа_Товаров,3,0)</f>
        <v>Вафельные</v>
      </c>
      <c r="I2503" t="s">
        <v>8</v>
      </c>
      <c r="J2503">
        <v>1.4</v>
      </c>
      <c r="K2503" s="6">
        <v>136.93680000000001</v>
      </c>
      <c r="L2503" s="6">
        <v>234.08</v>
      </c>
      <c r="M2503" s="23">
        <f>Таблица1[[#This Row],[Сумма в ценах продажи]]-Таблица1[[#This Row],[Сумма в ценах закупки]]</f>
        <v>97.143200000000007</v>
      </c>
    </row>
    <row r="2504" spans="1:13" hidden="1" x14ac:dyDescent="0.3">
      <c r="A2504" s="16">
        <v>42881</v>
      </c>
      <c r="B2504" t="s">
        <v>7</v>
      </c>
      <c r="C2504" t="s">
        <v>149</v>
      </c>
      <c r="D2504" t="s">
        <v>134</v>
      </c>
      <c r="E2504" t="s">
        <v>150</v>
      </c>
      <c r="F2504" s="7">
        <v>170000</v>
      </c>
      <c r="G2504" t="str">
        <f>VLOOKUP(F2504,'группы товаров'!$A$1:$C$88,2,0)</f>
        <v>Лайм</v>
      </c>
      <c r="H2504" t="str">
        <f>VLOOKUP(Таблица1[[#This Row],[Код товара]],Группа_Товаров,3,0)</f>
        <v>Желейные</v>
      </c>
      <c r="I2504" t="s">
        <v>8</v>
      </c>
      <c r="J2504">
        <v>11</v>
      </c>
      <c r="K2504" s="6">
        <v>755.37</v>
      </c>
      <c r="L2504" s="6">
        <v>859.21</v>
      </c>
      <c r="M2504" s="23">
        <f>Таблица1[[#This Row],[Сумма в ценах продажи]]-Таблица1[[#This Row],[Сумма в ценах закупки]]</f>
        <v>103.84000000000003</v>
      </c>
    </row>
    <row r="2505" spans="1:13" hidden="1" x14ac:dyDescent="0.3">
      <c r="A2505" s="16">
        <v>42881</v>
      </c>
      <c r="B2505" t="s">
        <v>7</v>
      </c>
      <c r="C2505" t="s">
        <v>258</v>
      </c>
      <c r="D2505" t="s">
        <v>134</v>
      </c>
      <c r="E2505" t="s">
        <v>259</v>
      </c>
      <c r="F2505" s="5">
        <v>1005220000</v>
      </c>
      <c r="G2505" t="str">
        <f>VLOOKUP(F2505,'группы товаров'!$A$1:$C$88,2,0)</f>
        <v>Веселый журавлик</v>
      </c>
      <c r="H2505" t="str">
        <f>VLOOKUP(Таблица1[[#This Row],[Код товара]],Группа_Товаров,3,0)</f>
        <v>Вафельные</v>
      </c>
      <c r="I2505" t="s">
        <v>8</v>
      </c>
      <c r="J2505">
        <v>7</v>
      </c>
      <c r="K2505" s="6">
        <v>640.26970000000006</v>
      </c>
      <c r="L2505" s="6">
        <v>744.24</v>
      </c>
      <c r="M2505" s="23">
        <f>Таблица1[[#This Row],[Сумма в ценах продажи]]-Таблица1[[#This Row],[Сумма в ценах закупки]]</f>
        <v>103.97029999999995</v>
      </c>
    </row>
    <row r="2506" spans="1:13" hidden="1" x14ac:dyDescent="0.3">
      <c r="A2506" s="16">
        <v>42881</v>
      </c>
      <c r="B2506" t="s">
        <v>9</v>
      </c>
      <c r="C2506" t="s">
        <v>153</v>
      </c>
      <c r="D2506" t="s">
        <v>134</v>
      </c>
      <c r="E2506" t="s">
        <v>154</v>
      </c>
      <c r="F2506" s="7">
        <v>220000</v>
      </c>
      <c r="G2506" t="str">
        <f>VLOOKUP(F2506,'группы товаров'!$A$1:$C$88,2,0)</f>
        <v>Сливки-апельсин</v>
      </c>
      <c r="H2506" t="str">
        <f>VLOOKUP(Таблица1[[#This Row],[Код товара]],Группа_Товаров,3,0)</f>
        <v>Отливная</v>
      </c>
      <c r="I2506" t="s">
        <v>8</v>
      </c>
      <c r="J2506">
        <v>7.5</v>
      </c>
      <c r="K2506" s="6">
        <v>407.83</v>
      </c>
      <c r="L2506" s="6">
        <v>515.25</v>
      </c>
      <c r="M2506" s="23">
        <f>Таблица1[[#This Row],[Сумма в ценах продажи]]-Таблица1[[#This Row],[Сумма в ценах закупки]]</f>
        <v>107.42000000000002</v>
      </c>
    </row>
    <row r="2507" spans="1:13" hidden="1" x14ac:dyDescent="0.3">
      <c r="A2507" s="16">
        <v>42881</v>
      </c>
      <c r="B2507" t="s">
        <v>7</v>
      </c>
      <c r="C2507" t="s">
        <v>286</v>
      </c>
      <c r="D2507" t="s">
        <v>156</v>
      </c>
      <c r="E2507" t="s">
        <v>287</v>
      </c>
      <c r="F2507" s="7">
        <v>1005274000</v>
      </c>
      <c r="G2507" t="str">
        <f>VLOOKUP(F2507,'группы товаров'!$A$1:$C$88,2,0)</f>
        <v>Ванильные</v>
      </c>
      <c r="H2507" t="str">
        <f>VLOOKUP(Таблица1[[#This Row],[Код товара]],Группа_Товаров,3,0)</f>
        <v>Кремовые</v>
      </c>
      <c r="I2507" t="s">
        <v>8</v>
      </c>
      <c r="J2507">
        <v>2.58</v>
      </c>
      <c r="K2507" s="6">
        <v>789.69299999999998</v>
      </c>
      <c r="L2507" s="6">
        <v>900.5</v>
      </c>
      <c r="M2507" s="23">
        <f>Таблица1[[#This Row],[Сумма в ценах продажи]]-Таблица1[[#This Row],[Сумма в ценах закупки]]</f>
        <v>110.80700000000002</v>
      </c>
    </row>
    <row r="2508" spans="1:13" hidden="1" x14ac:dyDescent="0.3">
      <c r="A2508" s="16">
        <v>42881</v>
      </c>
      <c r="B2508" t="s">
        <v>9</v>
      </c>
      <c r="C2508" t="s">
        <v>579</v>
      </c>
      <c r="D2508" t="s">
        <v>147</v>
      </c>
      <c r="E2508" t="s">
        <v>580</v>
      </c>
      <c r="F2508" s="7">
        <v>190000</v>
      </c>
      <c r="G2508" t="str">
        <f>VLOOKUP(F2508,'группы товаров'!$A$1:$C$88,2,0)</f>
        <v>Капри молоко</v>
      </c>
      <c r="H2508" t="str">
        <f>VLOOKUP(Таблица1[[#This Row],[Код товара]],Группа_Товаров,3,0)</f>
        <v>Отливная</v>
      </c>
      <c r="I2508" t="s">
        <v>8</v>
      </c>
      <c r="J2508">
        <v>7</v>
      </c>
      <c r="K2508" s="6">
        <v>630.70420000000001</v>
      </c>
      <c r="L2508" s="6">
        <v>744.24</v>
      </c>
      <c r="M2508" s="23">
        <f>Таблица1[[#This Row],[Сумма в ценах продажи]]-Таблица1[[#This Row],[Сумма в ценах закупки]]</f>
        <v>113.53579999999999</v>
      </c>
    </row>
    <row r="2509" spans="1:13" hidden="1" x14ac:dyDescent="0.3">
      <c r="A2509" s="16">
        <v>42881</v>
      </c>
      <c r="B2509" t="s">
        <v>7</v>
      </c>
      <c r="C2509" t="s">
        <v>191</v>
      </c>
      <c r="D2509" t="s">
        <v>156</v>
      </c>
      <c r="E2509" t="s">
        <v>192</v>
      </c>
      <c r="F2509" s="7">
        <v>1005400001</v>
      </c>
      <c r="G2509" t="str">
        <f>VLOOKUP(F2509,'группы товаров'!$A$1:$C$88,2,0)</f>
        <v>Лесной орех</v>
      </c>
      <c r="H2509" t="str">
        <f>VLOOKUP(Таблица1[[#This Row],[Код товара]],Группа_Товаров,3,0)</f>
        <v>Кремовые</v>
      </c>
      <c r="I2509" t="s">
        <v>8</v>
      </c>
      <c r="J2509">
        <v>10</v>
      </c>
      <c r="K2509" s="6">
        <v>772.63350000000003</v>
      </c>
      <c r="L2509" s="6">
        <v>889.6</v>
      </c>
      <c r="M2509" s="23">
        <f>Таблица1[[#This Row],[Сумма в ценах продажи]]-Таблица1[[#This Row],[Сумма в ценах закупки]]</f>
        <v>116.9665</v>
      </c>
    </row>
    <row r="2510" spans="1:13" hidden="1" x14ac:dyDescent="0.3">
      <c r="A2510" s="16">
        <v>42881</v>
      </c>
      <c r="B2510" t="s">
        <v>7</v>
      </c>
      <c r="C2510" t="s">
        <v>581</v>
      </c>
      <c r="D2510" t="s">
        <v>291</v>
      </c>
      <c r="E2510" t="s">
        <v>582</v>
      </c>
      <c r="F2510" s="7">
        <v>1005274000</v>
      </c>
      <c r="G2510" t="str">
        <f>VLOOKUP(F2510,'группы товаров'!$A$1:$C$88,2,0)</f>
        <v>Ванильные</v>
      </c>
      <c r="H2510" t="str">
        <f>VLOOKUP(Таблица1[[#This Row],[Код товара]],Группа_Товаров,3,0)</f>
        <v>Кремовые</v>
      </c>
      <c r="I2510" t="s">
        <v>8</v>
      </c>
      <c r="J2510">
        <v>4</v>
      </c>
      <c r="K2510" s="6">
        <v>858.4</v>
      </c>
      <c r="L2510" s="6">
        <v>976.8</v>
      </c>
      <c r="M2510" s="23">
        <f>Таблица1[[#This Row],[Сумма в ценах продажи]]-Таблица1[[#This Row],[Сумма в ценах закупки]]</f>
        <v>118.39999999999998</v>
      </c>
    </row>
    <row r="2511" spans="1:13" hidden="1" x14ac:dyDescent="0.3">
      <c r="A2511" s="16">
        <v>42881</v>
      </c>
      <c r="B2511" t="s">
        <v>9</v>
      </c>
      <c r="C2511" t="s">
        <v>171</v>
      </c>
      <c r="D2511" t="s">
        <v>131</v>
      </c>
      <c r="E2511" t="s">
        <v>172</v>
      </c>
      <c r="F2511" s="8">
        <v>210000</v>
      </c>
      <c r="G2511" t="str">
        <f>VLOOKUP(F2511,'группы товаров'!$A$1:$C$88,2,0)</f>
        <v>Сливки-апельсин</v>
      </c>
      <c r="H2511" t="str">
        <f>VLOOKUP(Таблица1[[#This Row],[Код товара]],Группа_Товаров,3,0)</f>
        <v>Отливная</v>
      </c>
      <c r="I2511" t="s">
        <v>8</v>
      </c>
      <c r="J2511">
        <v>4</v>
      </c>
      <c r="K2511" s="6">
        <v>934.8</v>
      </c>
      <c r="L2511" s="6">
        <v>1063.2</v>
      </c>
      <c r="M2511" s="23">
        <f>Таблица1[[#This Row],[Сумма в ценах продажи]]-Таблица1[[#This Row],[Сумма в ценах закупки]]</f>
        <v>128.40000000000009</v>
      </c>
    </row>
    <row r="2512" spans="1:13" hidden="1" x14ac:dyDescent="0.3">
      <c r="A2512" s="16">
        <v>42881</v>
      </c>
      <c r="B2512" t="s">
        <v>7</v>
      </c>
      <c r="C2512" t="s">
        <v>162</v>
      </c>
      <c r="D2512" t="s">
        <v>163</v>
      </c>
      <c r="E2512" t="s">
        <v>164</v>
      </c>
      <c r="F2512" s="5">
        <v>1005400001</v>
      </c>
      <c r="G2512" t="str">
        <f>VLOOKUP(F2512,'группы товаров'!$A$1:$C$88,2,0)</f>
        <v>Лесной орех</v>
      </c>
      <c r="H2512" t="str">
        <f>VLOOKUP(Таблица1[[#This Row],[Код товара]],Группа_Товаров,3,0)</f>
        <v>Кремовые</v>
      </c>
      <c r="I2512" t="s">
        <v>8</v>
      </c>
      <c r="J2512">
        <v>4.5999999999999996</v>
      </c>
      <c r="K2512" s="6">
        <v>1081.1663000000001</v>
      </c>
      <c r="L2512" s="6">
        <v>1237.6760000000002</v>
      </c>
      <c r="M2512" s="23">
        <f>Таблица1[[#This Row],[Сумма в ценах продажи]]-Таблица1[[#This Row],[Сумма в ценах закупки]]</f>
        <v>156.50970000000007</v>
      </c>
    </row>
    <row r="2513" spans="1:13" hidden="1" x14ac:dyDescent="0.3">
      <c r="A2513" s="16">
        <v>42881</v>
      </c>
      <c r="B2513" t="s">
        <v>7</v>
      </c>
      <c r="C2513" t="s">
        <v>256</v>
      </c>
      <c r="D2513" t="s">
        <v>134</v>
      </c>
      <c r="E2513" t="s">
        <v>257</v>
      </c>
      <c r="F2513" s="7">
        <v>1005201500</v>
      </c>
      <c r="G2513" t="str">
        <f>VLOOKUP(F2513,'группы товаров'!$A$1:$C$88,2,0)</f>
        <v xml:space="preserve">крем-сгущенное молоко </v>
      </c>
      <c r="H2513" t="str">
        <f>VLOOKUP(Таблица1[[#This Row],[Код товара]],Группа_Товаров,3,0)</f>
        <v>Вафельные</v>
      </c>
      <c r="I2513" t="s">
        <v>8</v>
      </c>
      <c r="J2513">
        <v>9.6</v>
      </c>
      <c r="K2513" s="6">
        <v>1511.04</v>
      </c>
      <c r="L2513" s="6">
        <v>1718.4</v>
      </c>
      <c r="M2513" s="23">
        <f>Таблица1[[#This Row],[Сумма в ценах продажи]]-Таблица1[[#This Row],[Сумма в ценах закупки]]</f>
        <v>207.36000000000013</v>
      </c>
    </row>
    <row r="2514" spans="1:13" hidden="1" x14ac:dyDescent="0.3">
      <c r="A2514" s="16">
        <v>42881</v>
      </c>
      <c r="B2514" t="s">
        <v>9</v>
      </c>
      <c r="C2514" t="s">
        <v>226</v>
      </c>
      <c r="D2514" t="s">
        <v>134</v>
      </c>
      <c r="E2514" t="s">
        <v>227</v>
      </c>
      <c r="F2514" s="7">
        <v>1005712010</v>
      </c>
      <c r="G2514" t="str">
        <f>VLOOKUP(F2514,'группы товаров'!$A$1:$C$88,2,0)</f>
        <v>Сказочный мишка</v>
      </c>
      <c r="H2514" t="str">
        <f>VLOOKUP(Таблица1[[#This Row],[Код товара]],Группа_Товаров,3,0)</f>
        <v>Глазированные</v>
      </c>
      <c r="I2514" t="s">
        <v>8</v>
      </c>
      <c r="J2514">
        <v>15</v>
      </c>
      <c r="K2514" s="6">
        <v>1765.4749999999999</v>
      </c>
      <c r="L2514" s="6">
        <v>1976.25</v>
      </c>
      <c r="M2514" s="23">
        <f>Таблица1[[#This Row],[Сумма в ценах продажи]]-Таблица1[[#This Row],[Сумма в ценах закупки]]</f>
        <v>210.77500000000009</v>
      </c>
    </row>
    <row r="2515" spans="1:13" hidden="1" x14ac:dyDescent="0.3">
      <c r="A2515" s="16">
        <v>42881</v>
      </c>
      <c r="B2515" t="s">
        <v>9</v>
      </c>
      <c r="C2515" t="s">
        <v>577</v>
      </c>
      <c r="D2515" t="s">
        <v>147</v>
      </c>
      <c r="E2515" t="s">
        <v>578</v>
      </c>
      <c r="F2515" s="7">
        <v>270400</v>
      </c>
      <c r="G2515" t="str">
        <f>VLOOKUP(F2515,'группы товаров'!$A$1:$C$88,2,0)</f>
        <v>Шипучка лимон</v>
      </c>
      <c r="H2515" t="str">
        <f>VLOOKUP(Таблица1[[#This Row],[Код товара]],Группа_Товаров,3,0)</f>
        <v>Леденцовая</v>
      </c>
      <c r="I2515" t="s">
        <v>8</v>
      </c>
      <c r="J2515">
        <v>8.0640000000000001</v>
      </c>
      <c r="K2515" s="6">
        <v>871.88640000000009</v>
      </c>
      <c r="L2515" s="6">
        <v>1084.1600000000001</v>
      </c>
      <c r="M2515" s="23">
        <f>Таблица1[[#This Row],[Сумма в ценах продажи]]-Таблица1[[#This Row],[Сумма в ценах закупки]]</f>
        <v>212.27359999999999</v>
      </c>
    </row>
    <row r="2516" spans="1:13" hidden="1" x14ac:dyDescent="0.3">
      <c r="A2516" s="16">
        <v>42881</v>
      </c>
      <c r="B2516" t="s">
        <v>7</v>
      </c>
      <c r="C2516" t="s">
        <v>199</v>
      </c>
      <c r="D2516" t="s">
        <v>134</v>
      </c>
      <c r="E2516" t="s">
        <v>200</v>
      </c>
      <c r="F2516" s="7">
        <v>1005040500</v>
      </c>
      <c r="G2516" t="str">
        <f>VLOOKUP(F2516,'группы товаров'!$A$1:$C$88,2,0)</f>
        <v>Пилот</v>
      </c>
      <c r="H2516" t="str">
        <f>VLOOKUP(Таблица1[[#This Row],[Код товара]],Группа_Товаров,3,0)</f>
        <v>Глазированные</v>
      </c>
      <c r="I2516" t="s">
        <v>8</v>
      </c>
      <c r="J2516">
        <v>20</v>
      </c>
      <c r="K2516" s="6">
        <v>2442.0450000000001</v>
      </c>
      <c r="L2516" s="6">
        <v>2777.6</v>
      </c>
      <c r="M2516" s="23">
        <f>Таблица1[[#This Row],[Сумма в ценах продажи]]-Таблица1[[#This Row],[Сумма в ценах закупки]]</f>
        <v>335.55499999999984</v>
      </c>
    </row>
    <row r="2517" spans="1:13" hidden="1" x14ac:dyDescent="0.3">
      <c r="A2517" s="16">
        <v>42880</v>
      </c>
      <c r="B2517" t="s">
        <v>7</v>
      </c>
      <c r="C2517" t="s">
        <v>226</v>
      </c>
      <c r="D2517" t="s">
        <v>134</v>
      </c>
      <c r="E2517" t="s">
        <v>227</v>
      </c>
      <c r="F2517" s="5">
        <v>1005051700</v>
      </c>
      <c r="G2517" t="str">
        <f>VLOOKUP(F2517,'группы товаров'!$A$1:$C$88,2,0)</f>
        <v>Аромат мяты</v>
      </c>
      <c r="H2517" t="str">
        <f>VLOOKUP(Таблица1[[#This Row],[Код товара]],Группа_Товаров,3,0)</f>
        <v>Помадка</v>
      </c>
      <c r="I2517" t="s">
        <v>8</v>
      </c>
      <c r="J2517">
        <v>7</v>
      </c>
      <c r="K2517" s="6">
        <v>787.41180000000008</v>
      </c>
      <c r="L2517" s="6">
        <v>797.44</v>
      </c>
      <c r="M2517" s="23">
        <f>Таблица1[[#This Row],[Сумма в ценах продажи]]-Таблица1[[#This Row],[Сумма в ценах закупки]]</f>
        <v>10.02819999999997</v>
      </c>
    </row>
    <row r="2518" spans="1:13" hidden="1" x14ac:dyDescent="0.3">
      <c r="A2518" s="16">
        <v>42880</v>
      </c>
      <c r="B2518" t="s">
        <v>7</v>
      </c>
      <c r="C2518" t="s">
        <v>545</v>
      </c>
      <c r="D2518" t="s">
        <v>147</v>
      </c>
      <c r="E2518" t="s">
        <v>546</v>
      </c>
      <c r="F2518" s="7">
        <v>252505</v>
      </c>
      <c r="G2518" t="str">
        <f>VLOOKUP(F2518,'группы товаров'!$A$1:$C$88,2,0)</f>
        <v>Байкальская мята</v>
      </c>
      <c r="H2518" t="str">
        <f>VLOOKUP(Таблица1[[#This Row],[Код товара]],Группа_Товаров,3,0)</f>
        <v>Леденцовая</v>
      </c>
      <c r="I2518" t="s">
        <v>8</v>
      </c>
      <c r="J2518">
        <v>2.6880000000000002</v>
      </c>
      <c r="K2518" s="6">
        <v>290.62880000000001</v>
      </c>
      <c r="L2518" s="6">
        <v>308</v>
      </c>
      <c r="M2518" s="23">
        <f>Таблица1[[#This Row],[Сумма в ценах продажи]]-Таблица1[[#This Row],[Сумма в ценах закупки]]</f>
        <v>17.371199999999988</v>
      </c>
    </row>
    <row r="2519" spans="1:13" hidden="1" x14ac:dyDescent="0.3">
      <c r="A2519" s="16">
        <v>42880</v>
      </c>
      <c r="B2519" t="s">
        <v>9</v>
      </c>
      <c r="C2519" t="s">
        <v>246</v>
      </c>
      <c r="D2519" t="s">
        <v>156</v>
      </c>
      <c r="E2519" t="s">
        <v>247</v>
      </c>
      <c r="F2519" s="5">
        <v>1005040600</v>
      </c>
      <c r="G2519" t="str">
        <f>VLOOKUP(F2519,'группы товаров'!$A$1:$C$88,2,0)</f>
        <v xml:space="preserve">Морская звезда </v>
      </c>
      <c r="H2519" t="str">
        <f>VLOOKUP(Таблица1[[#This Row],[Код товара]],Группа_Товаров,3,0)</f>
        <v>Глазированные</v>
      </c>
      <c r="I2519" t="s">
        <v>8</v>
      </c>
      <c r="J2519">
        <v>3</v>
      </c>
      <c r="K2519" s="6">
        <v>214.65</v>
      </c>
      <c r="L2519" s="6">
        <v>244.11</v>
      </c>
      <c r="M2519" s="23">
        <f>Таблица1[[#This Row],[Сумма в ценах продажи]]-Таблица1[[#This Row],[Сумма в ценах закупки]]</f>
        <v>29.460000000000008</v>
      </c>
    </row>
    <row r="2520" spans="1:13" hidden="1" x14ac:dyDescent="0.3">
      <c r="A2520" s="16">
        <v>42880</v>
      </c>
      <c r="B2520" t="s">
        <v>7</v>
      </c>
      <c r="C2520" t="s">
        <v>185</v>
      </c>
      <c r="D2520" t="s">
        <v>134</v>
      </c>
      <c r="E2520" t="s">
        <v>186</v>
      </c>
      <c r="F2520" s="7">
        <v>1005201000</v>
      </c>
      <c r="G2520" t="str">
        <f>VLOOKUP(F2520,'группы товаров'!$A$1:$C$88,2,0)</f>
        <v xml:space="preserve"> крем-шоколад </v>
      </c>
      <c r="H2520" t="str">
        <f>VLOOKUP(Таблица1[[#This Row],[Код товара]],Группа_Товаров,3,0)</f>
        <v>Вафельные</v>
      </c>
      <c r="I2520" t="s">
        <v>8</v>
      </c>
      <c r="J2520">
        <v>1.65</v>
      </c>
      <c r="K2520" s="6">
        <v>230.78</v>
      </c>
      <c r="L2520" s="6">
        <v>262.57</v>
      </c>
      <c r="M2520" s="23">
        <f>Таблица1[[#This Row],[Сумма в ценах продажи]]-Таблица1[[#This Row],[Сумма в ценах закупки]]</f>
        <v>31.789999999999992</v>
      </c>
    </row>
    <row r="2521" spans="1:13" hidden="1" x14ac:dyDescent="0.3">
      <c r="A2521" s="16">
        <v>42880</v>
      </c>
      <c r="B2521" t="s">
        <v>9</v>
      </c>
      <c r="C2521" t="s">
        <v>320</v>
      </c>
      <c r="D2521" t="s">
        <v>147</v>
      </c>
      <c r="E2521" t="s">
        <v>321</v>
      </c>
      <c r="F2521" s="5">
        <v>190000</v>
      </c>
      <c r="G2521" t="str">
        <f>VLOOKUP(F2521,'группы товаров'!$A$1:$C$88,2,0)</f>
        <v>Капри молоко</v>
      </c>
      <c r="H2521" t="str">
        <f>VLOOKUP(Таблица1[[#This Row],[Код товара]],Группа_Товаров,3,0)</f>
        <v>Отливная</v>
      </c>
      <c r="I2521" t="s">
        <v>8</v>
      </c>
      <c r="J2521">
        <v>5</v>
      </c>
      <c r="K2521" s="6">
        <v>389.8365</v>
      </c>
      <c r="L2521" s="6">
        <v>444.8</v>
      </c>
      <c r="M2521" s="23">
        <f>Таблица1[[#This Row],[Сумма в ценах продажи]]-Таблица1[[#This Row],[Сумма в ценах закупки]]</f>
        <v>54.96350000000001</v>
      </c>
    </row>
    <row r="2522" spans="1:13" hidden="1" x14ac:dyDescent="0.3">
      <c r="A2522" s="16">
        <v>42880</v>
      </c>
      <c r="B2522" t="s">
        <v>7</v>
      </c>
      <c r="C2522" t="s">
        <v>210</v>
      </c>
      <c r="D2522" t="s">
        <v>156</v>
      </c>
      <c r="E2522" t="s">
        <v>211</v>
      </c>
      <c r="F2522" s="5">
        <v>1005040800</v>
      </c>
      <c r="G2522" t="str">
        <f>VLOOKUP(F2522,'группы товаров'!$A$1:$C$88,2,0)</f>
        <v>Бим-Бом</v>
      </c>
      <c r="H2522" t="str">
        <f>VLOOKUP(Таблица1[[#This Row],[Код товара]],Группа_Товаров,3,0)</f>
        <v>Глазированные</v>
      </c>
      <c r="I2522" t="s">
        <v>8</v>
      </c>
      <c r="J2522">
        <v>6</v>
      </c>
      <c r="K2522" s="6">
        <v>429.24</v>
      </c>
      <c r="L2522" s="6">
        <v>488.22</v>
      </c>
      <c r="M2522" s="23">
        <f>Таблица1[[#This Row],[Сумма в ценах продажи]]-Таблица1[[#This Row],[Сумма в ценах закупки]]</f>
        <v>58.980000000000018</v>
      </c>
    </row>
    <row r="2523" spans="1:13" hidden="1" x14ac:dyDescent="0.3">
      <c r="A2523" s="16">
        <v>42880</v>
      </c>
      <c r="B2523" t="s">
        <v>7</v>
      </c>
      <c r="C2523" t="s">
        <v>278</v>
      </c>
      <c r="D2523" t="s">
        <v>208</v>
      </c>
      <c r="E2523" t="s">
        <v>279</v>
      </c>
      <c r="F2523" s="7">
        <v>260200</v>
      </c>
      <c r="G2523" t="str">
        <f>VLOOKUP(F2523,'группы товаров'!$A$1:$C$88,2,0)</f>
        <v>Медовая дыня</v>
      </c>
      <c r="H2523" t="str">
        <f>VLOOKUP(Таблица1[[#This Row],[Код товара]],Группа_Товаров,3,0)</f>
        <v>Отливная</v>
      </c>
      <c r="I2523" t="s">
        <v>8</v>
      </c>
      <c r="J2523">
        <v>5</v>
      </c>
      <c r="K2523" s="6">
        <v>476.976</v>
      </c>
      <c r="L2523" s="6">
        <v>542.5</v>
      </c>
      <c r="M2523" s="23">
        <f>Таблица1[[#This Row],[Сумма в ценах продажи]]-Таблица1[[#This Row],[Сумма в ценах закупки]]</f>
        <v>65.524000000000001</v>
      </c>
    </row>
    <row r="2524" spans="1:13" hidden="1" x14ac:dyDescent="0.3">
      <c r="A2524" s="16">
        <v>42880</v>
      </c>
      <c r="B2524" t="s">
        <v>9</v>
      </c>
      <c r="C2524" t="s">
        <v>501</v>
      </c>
      <c r="D2524" t="s">
        <v>156</v>
      </c>
      <c r="E2524" t="s">
        <v>502</v>
      </c>
      <c r="F2524" s="5">
        <v>1005244300</v>
      </c>
      <c r="G2524" t="str">
        <f>VLOOKUP(F2524,'группы товаров'!$A$1:$C$88,2,0)</f>
        <v>Ореховые</v>
      </c>
      <c r="H2524" t="str">
        <f>VLOOKUP(Таблица1[[#This Row],[Код товара]],Группа_Товаров,3,0)</f>
        <v>Кремовые</v>
      </c>
      <c r="I2524" t="s">
        <v>8</v>
      </c>
      <c r="J2524">
        <v>2.7</v>
      </c>
      <c r="K2524" s="6">
        <v>481.65300000000002</v>
      </c>
      <c r="L2524" s="6">
        <v>547.803</v>
      </c>
      <c r="M2524" s="23">
        <f>Таблица1[[#This Row],[Сумма в ценах продажи]]-Таблица1[[#This Row],[Сумма в ценах закупки]]</f>
        <v>66.149999999999977</v>
      </c>
    </row>
    <row r="2525" spans="1:13" hidden="1" x14ac:dyDescent="0.3">
      <c r="A2525" s="16">
        <v>42880</v>
      </c>
      <c r="B2525" t="s">
        <v>7</v>
      </c>
      <c r="C2525" t="s">
        <v>199</v>
      </c>
      <c r="D2525" t="s">
        <v>134</v>
      </c>
      <c r="E2525" t="s">
        <v>200</v>
      </c>
      <c r="F2525" s="5">
        <v>1005244600</v>
      </c>
      <c r="G2525" t="str">
        <f>VLOOKUP(F2525,'группы товаров'!$A$1:$C$88,2,0)</f>
        <v>Кремовые</v>
      </c>
      <c r="H2525" t="str">
        <f>VLOOKUP(Таблица1[[#This Row],[Код товара]],Группа_Товаров,3,0)</f>
        <v>Кремовые</v>
      </c>
      <c r="I2525" t="s">
        <v>8</v>
      </c>
      <c r="J2525">
        <v>2.7</v>
      </c>
      <c r="K2525" s="6">
        <v>474.15350000000001</v>
      </c>
      <c r="L2525" s="6">
        <v>547.803</v>
      </c>
      <c r="M2525" s="23">
        <f>Таблица1[[#This Row],[Сумма в ценах продажи]]-Таблица1[[#This Row],[Сумма в ценах закупки]]</f>
        <v>73.649499999999989</v>
      </c>
    </row>
    <row r="2526" spans="1:13" hidden="1" x14ac:dyDescent="0.3">
      <c r="A2526" s="16">
        <v>42880</v>
      </c>
      <c r="B2526" t="s">
        <v>9</v>
      </c>
      <c r="C2526" t="s">
        <v>472</v>
      </c>
      <c r="D2526" t="s">
        <v>147</v>
      </c>
      <c r="E2526" t="s">
        <v>473</v>
      </c>
      <c r="F2526" s="5">
        <v>1005030501</v>
      </c>
      <c r="G2526" t="str">
        <f>VLOOKUP(F2526,'группы товаров'!$A$1:$C$88,2,0)</f>
        <v>Орешек</v>
      </c>
      <c r="H2526" t="str">
        <f>VLOOKUP(Таблица1[[#This Row],[Код товара]],Группа_Товаров,3,0)</f>
        <v>Глазированные</v>
      </c>
      <c r="I2526" t="s">
        <v>8</v>
      </c>
      <c r="J2526">
        <v>5.6</v>
      </c>
      <c r="K2526" s="6">
        <v>560.8954</v>
      </c>
      <c r="L2526" s="6">
        <v>637.952</v>
      </c>
      <c r="M2526" s="23">
        <f>Таблица1[[#This Row],[Сумма в ценах продажи]]-Таблица1[[#This Row],[Сумма в ценах закупки]]</f>
        <v>77.056600000000003</v>
      </c>
    </row>
    <row r="2527" spans="1:13" hidden="1" x14ac:dyDescent="0.3">
      <c r="A2527" s="16">
        <v>42880</v>
      </c>
      <c r="B2527" t="s">
        <v>7</v>
      </c>
      <c r="C2527" t="s">
        <v>169</v>
      </c>
      <c r="D2527" t="s">
        <v>156</v>
      </c>
      <c r="E2527" t="s">
        <v>170</v>
      </c>
      <c r="F2527" s="7">
        <v>1005244600</v>
      </c>
      <c r="G2527" t="str">
        <f>VLOOKUP(F2527,'группы товаров'!$A$1:$C$88,2,0)</f>
        <v>Кремовые</v>
      </c>
      <c r="H2527" t="str">
        <f>VLOOKUP(Таблица1[[#This Row],[Код товара]],Группа_Товаров,3,0)</f>
        <v>Кремовые</v>
      </c>
      <c r="I2527" t="s">
        <v>8</v>
      </c>
      <c r="J2527">
        <v>5.5</v>
      </c>
      <c r="K2527" s="6">
        <v>570.9</v>
      </c>
      <c r="L2527" s="6">
        <v>649.22</v>
      </c>
      <c r="M2527" s="23">
        <f>Таблица1[[#This Row],[Сумма в ценах продажи]]-Таблица1[[#This Row],[Сумма в ценах закупки]]</f>
        <v>78.32000000000005</v>
      </c>
    </row>
    <row r="2528" spans="1:13" hidden="1" x14ac:dyDescent="0.3">
      <c r="A2528" s="16">
        <v>42880</v>
      </c>
      <c r="B2528" t="s">
        <v>9</v>
      </c>
      <c r="C2528" t="s">
        <v>575</v>
      </c>
      <c r="D2528" t="s">
        <v>147</v>
      </c>
      <c r="E2528" t="s">
        <v>576</v>
      </c>
      <c r="F2528" s="7">
        <v>270200</v>
      </c>
      <c r="G2528" t="str">
        <f>VLOOKUP(F2528,'группы товаров'!$A$1:$C$88,2,0)</f>
        <v>Шипучка апельсин</v>
      </c>
      <c r="H2528" t="str">
        <f>VLOOKUP(Таблица1[[#This Row],[Код товара]],Группа_Товаров,3,0)</f>
        <v>Леденцовая</v>
      </c>
      <c r="I2528" t="s">
        <v>8</v>
      </c>
      <c r="J2528">
        <v>2.2999999999999998</v>
      </c>
      <c r="K2528" s="6">
        <v>658.24300000000005</v>
      </c>
      <c r="L2528" s="6">
        <v>748.7</v>
      </c>
      <c r="M2528" s="23">
        <f>Таблица1[[#This Row],[Сумма в ценах продажи]]-Таблица1[[#This Row],[Сумма в ценах закупки]]</f>
        <v>90.456999999999994</v>
      </c>
    </row>
    <row r="2529" spans="1:13" hidden="1" x14ac:dyDescent="0.3">
      <c r="A2529" s="16">
        <v>42880</v>
      </c>
      <c r="B2529" t="s">
        <v>7</v>
      </c>
      <c r="C2529" t="s">
        <v>320</v>
      </c>
      <c r="D2529" t="s">
        <v>147</v>
      </c>
      <c r="E2529" t="s">
        <v>321</v>
      </c>
      <c r="F2529" s="7">
        <v>1005040200</v>
      </c>
      <c r="G2529" t="str">
        <f>VLOOKUP(F2529,'группы товаров'!$A$1:$C$88,2,0)</f>
        <v xml:space="preserve">Южный вечер </v>
      </c>
      <c r="H2529" t="str">
        <f>VLOOKUP(Таблица1[[#This Row],[Код товара]],Группа_Товаров,3,0)</f>
        <v>Глазированные</v>
      </c>
      <c r="I2529" t="s">
        <v>8</v>
      </c>
      <c r="J2529">
        <v>4.8</v>
      </c>
      <c r="K2529" s="6">
        <v>418.5308</v>
      </c>
      <c r="L2529" s="6">
        <v>510.33600000000001</v>
      </c>
      <c r="M2529" s="23">
        <f>Таблица1[[#This Row],[Сумма в ценах продажи]]-Таблица1[[#This Row],[Сумма в ценах закупки]]</f>
        <v>91.805200000000013</v>
      </c>
    </row>
    <row r="2530" spans="1:13" hidden="1" x14ac:dyDescent="0.3">
      <c r="A2530" s="16">
        <v>42880</v>
      </c>
      <c r="B2530" t="s">
        <v>7</v>
      </c>
      <c r="C2530" t="s">
        <v>199</v>
      </c>
      <c r="D2530" t="s">
        <v>134</v>
      </c>
      <c r="E2530" t="s">
        <v>200</v>
      </c>
      <c r="F2530" s="7">
        <v>5281000</v>
      </c>
      <c r="G2530" t="str">
        <f>VLOOKUP(F2530,'группы товаров'!$A$1:$C$88,2,0)</f>
        <v>Барбасовая</v>
      </c>
      <c r="H2530" t="str">
        <f>VLOOKUP(Таблица1[[#This Row],[Код товара]],Группа_Товаров,3,0)</f>
        <v>Отливная</v>
      </c>
      <c r="I2530" t="s">
        <v>8</v>
      </c>
      <c r="J2530">
        <v>10</v>
      </c>
      <c r="K2530" s="6">
        <v>791.8</v>
      </c>
      <c r="L2530" s="6">
        <v>900.5</v>
      </c>
      <c r="M2530" s="23">
        <f>Таблица1[[#This Row],[Сумма в ценах продажи]]-Таблица1[[#This Row],[Сумма в ценах закупки]]</f>
        <v>108.70000000000005</v>
      </c>
    </row>
    <row r="2531" spans="1:13" hidden="1" x14ac:dyDescent="0.3">
      <c r="A2531" s="16">
        <v>42880</v>
      </c>
      <c r="B2531" t="s">
        <v>7</v>
      </c>
      <c r="C2531" t="s">
        <v>350</v>
      </c>
      <c r="D2531" t="s">
        <v>147</v>
      </c>
      <c r="E2531" t="s">
        <v>351</v>
      </c>
      <c r="F2531" s="7">
        <v>252505</v>
      </c>
      <c r="G2531" t="str">
        <f>VLOOKUP(F2531,'группы товаров'!$A$1:$C$88,2,0)</f>
        <v>Байкальская мята</v>
      </c>
      <c r="H2531" t="str">
        <f>VLOOKUP(Таблица1[[#This Row],[Код товара]],Группа_Товаров,3,0)</f>
        <v>Леденцовая</v>
      </c>
      <c r="I2531" t="s">
        <v>8</v>
      </c>
      <c r="J2531">
        <v>5.28</v>
      </c>
      <c r="K2531" s="6">
        <v>801.13440000000003</v>
      </c>
      <c r="L2531" s="6">
        <v>911.28</v>
      </c>
      <c r="M2531" s="23">
        <f>Таблица1[[#This Row],[Сумма в ценах продажи]]-Таблица1[[#This Row],[Сумма в ценах закупки]]</f>
        <v>110.14559999999994</v>
      </c>
    </row>
    <row r="2532" spans="1:13" hidden="1" x14ac:dyDescent="0.3">
      <c r="A2532" s="16">
        <v>42880</v>
      </c>
      <c r="B2532" t="s">
        <v>7</v>
      </c>
      <c r="C2532" t="s">
        <v>244</v>
      </c>
      <c r="D2532" t="s">
        <v>134</v>
      </c>
      <c r="E2532" t="s">
        <v>245</v>
      </c>
      <c r="F2532" s="5">
        <v>1005201000</v>
      </c>
      <c r="G2532" t="str">
        <f>VLOOKUP(F2532,'группы товаров'!$A$1:$C$88,2,0)</f>
        <v xml:space="preserve"> крем-шоколад </v>
      </c>
      <c r="H2532" t="str">
        <f>VLOOKUP(Таблица1[[#This Row],[Код товара]],Группа_Товаров,3,0)</f>
        <v>Вафельные</v>
      </c>
      <c r="I2532" t="s">
        <v>8</v>
      </c>
      <c r="J2532">
        <v>4</v>
      </c>
      <c r="K2532" s="6">
        <v>663.08080000000007</v>
      </c>
      <c r="L2532" s="6">
        <v>794.2</v>
      </c>
      <c r="M2532" s="23">
        <f>Таблица1[[#This Row],[Сумма в ценах продажи]]-Таблица1[[#This Row],[Сумма в ценах закупки]]</f>
        <v>131.11919999999998</v>
      </c>
    </row>
    <row r="2533" spans="1:13" hidden="1" x14ac:dyDescent="0.3">
      <c r="A2533" s="16">
        <v>42880</v>
      </c>
      <c r="B2533" t="s">
        <v>7</v>
      </c>
      <c r="C2533" t="s">
        <v>201</v>
      </c>
      <c r="D2533" t="s">
        <v>134</v>
      </c>
      <c r="E2533" t="s">
        <v>202</v>
      </c>
      <c r="F2533" s="7">
        <v>5281000</v>
      </c>
      <c r="G2533" t="str">
        <f>VLOOKUP(F2533,'группы товаров'!$A$1:$C$88,2,0)</f>
        <v>Барбасовая</v>
      </c>
      <c r="H2533" t="str">
        <f>VLOOKUP(Таблица1[[#This Row],[Код товара]],Группа_Товаров,3,0)</f>
        <v>Отливная</v>
      </c>
      <c r="I2533" t="s">
        <v>8</v>
      </c>
      <c r="J2533">
        <v>10</v>
      </c>
      <c r="K2533" s="6">
        <v>1096.9000000000001</v>
      </c>
      <c r="L2533" s="6">
        <v>1242</v>
      </c>
      <c r="M2533" s="23">
        <f>Таблица1[[#This Row],[Сумма в ценах продажи]]-Таблица1[[#This Row],[Сумма в ценах закупки]]</f>
        <v>145.09999999999991</v>
      </c>
    </row>
    <row r="2534" spans="1:13" hidden="1" x14ac:dyDescent="0.3">
      <c r="A2534" s="16">
        <v>42880</v>
      </c>
      <c r="B2534" t="s">
        <v>7</v>
      </c>
      <c r="C2534" t="s">
        <v>244</v>
      </c>
      <c r="D2534" t="s">
        <v>134</v>
      </c>
      <c r="E2534" t="s">
        <v>245</v>
      </c>
      <c r="F2534" s="7">
        <v>1005201100</v>
      </c>
      <c r="G2534" t="str">
        <f>VLOOKUP(F2534,'группы товаров'!$A$1:$C$88,2,0)</f>
        <v xml:space="preserve">крем-орех </v>
      </c>
      <c r="H2534" t="str">
        <f>VLOOKUP(Таблица1[[#This Row],[Код товара]],Группа_Товаров,3,0)</f>
        <v>Вафельные</v>
      </c>
      <c r="I2534" t="s">
        <v>8</v>
      </c>
      <c r="J2534">
        <v>4</v>
      </c>
      <c r="K2534" s="6">
        <v>125.78280000000001</v>
      </c>
      <c r="L2534" s="6">
        <v>290.76</v>
      </c>
      <c r="M2534" s="23">
        <f>Таблица1[[#This Row],[Сумма в ценах продажи]]-Таблица1[[#This Row],[Сумма в ценах закупки]]</f>
        <v>164.97719999999998</v>
      </c>
    </row>
    <row r="2535" spans="1:13" hidden="1" x14ac:dyDescent="0.3">
      <c r="A2535" s="16">
        <v>42880</v>
      </c>
      <c r="B2535" t="s">
        <v>9</v>
      </c>
      <c r="C2535" t="s">
        <v>571</v>
      </c>
      <c r="D2535" t="s">
        <v>147</v>
      </c>
      <c r="E2535" t="s">
        <v>572</v>
      </c>
      <c r="F2535" s="7">
        <v>220000</v>
      </c>
      <c r="G2535" t="str">
        <f>VLOOKUP(F2535,'группы товаров'!$A$1:$C$88,2,0)</f>
        <v>Сливки-апельсин</v>
      </c>
      <c r="H2535" t="str">
        <f>VLOOKUP(Таблица1[[#This Row],[Код товара]],Группа_Товаров,3,0)</f>
        <v>Отливная</v>
      </c>
      <c r="I2535" t="s">
        <v>8</v>
      </c>
      <c r="J2535">
        <v>24</v>
      </c>
      <c r="K2535" s="6">
        <v>1281.8768</v>
      </c>
      <c r="L2535" s="6">
        <v>1452.72</v>
      </c>
      <c r="M2535" s="23">
        <f>Таблица1[[#This Row],[Сумма в ценах продажи]]-Таблица1[[#This Row],[Сумма в ценах закупки]]</f>
        <v>170.84320000000002</v>
      </c>
    </row>
    <row r="2536" spans="1:13" hidden="1" x14ac:dyDescent="0.3">
      <c r="A2536" s="16">
        <v>42880</v>
      </c>
      <c r="B2536" t="s">
        <v>9</v>
      </c>
      <c r="C2536" t="s">
        <v>573</v>
      </c>
      <c r="D2536" t="s">
        <v>147</v>
      </c>
      <c r="E2536" t="s">
        <v>574</v>
      </c>
      <c r="F2536" s="7">
        <v>15000</v>
      </c>
      <c r="G2536" t="str">
        <f>VLOOKUP(F2536,'группы товаров'!$A$1:$C$88,2,0)</f>
        <v>Цитрусовый коктейль</v>
      </c>
      <c r="H2536" t="str">
        <f>VLOOKUP(Таблица1[[#This Row],[Код товара]],Группа_Товаров,3,0)</f>
        <v>Отливная</v>
      </c>
      <c r="I2536" t="s">
        <v>8</v>
      </c>
      <c r="J2536">
        <v>3.68</v>
      </c>
      <c r="K2536" s="6">
        <v>1183.4864</v>
      </c>
      <c r="L2536" s="6">
        <v>1364.32</v>
      </c>
      <c r="M2536" s="23">
        <f>Таблица1[[#This Row],[Сумма в ценах продажи]]-Таблица1[[#This Row],[Сумма в ценах закупки]]</f>
        <v>180.83359999999993</v>
      </c>
    </row>
    <row r="2537" spans="1:13" hidden="1" x14ac:dyDescent="0.3">
      <c r="A2537" s="16">
        <v>42880</v>
      </c>
      <c r="B2537" t="s">
        <v>9</v>
      </c>
      <c r="C2537" t="s">
        <v>384</v>
      </c>
      <c r="D2537" t="s">
        <v>134</v>
      </c>
      <c r="E2537" t="s">
        <v>385</v>
      </c>
      <c r="F2537" s="7">
        <v>1005040600</v>
      </c>
      <c r="G2537" t="str">
        <f>VLOOKUP(F2537,'группы товаров'!$A$1:$C$88,2,0)</f>
        <v xml:space="preserve">Морская звезда </v>
      </c>
      <c r="H2537" t="str">
        <f>VLOOKUP(Таблица1[[#This Row],[Код товара]],Группа_Товаров,3,0)</f>
        <v>Глазированные</v>
      </c>
      <c r="I2537" t="s">
        <v>8</v>
      </c>
      <c r="J2537">
        <v>4</v>
      </c>
      <c r="K2537" s="6">
        <v>1316</v>
      </c>
      <c r="L2537" s="6">
        <v>1497.2</v>
      </c>
      <c r="M2537" s="23">
        <f>Таблица1[[#This Row],[Сумма в ценах продажи]]-Таблица1[[#This Row],[Сумма в ценах закупки]]</f>
        <v>181.20000000000005</v>
      </c>
    </row>
    <row r="2538" spans="1:13" hidden="1" x14ac:dyDescent="0.3">
      <c r="A2538" s="16">
        <v>42880</v>
      </c>
      <c r="B2538" t="s">
        <v>7</v>
      </c>
      <c r="C2538" t="s">
        <v>144</v>
      </c>
      <c r="D2538" t="s">
        <v>134</v>
      </c>
      <c r="E2538" t="s">
        <v>145</v>
      </c>
      <c r="F2538" s="5">
        <v>1005201500</v>
      </c>
      <c r="G2538" t="str">
        <f>VLOOKUP(F2538,'группы товаров'!$A$1:$C$88,2,0)</f>
        <v xml:space="preserve">крем-сгущенное молоко </v>
      </c>
      <c r="H2538" t="str">
        <f>VLOOKUP(Таблица1[[#This Row],[Код товара]],Группа_Товаров,3,0)</f>
        <v>Вафельные</v>
      </c>
      <c r="I2538" t="s">
        <v>8</v>
      </c>
      <c r="J2538">
        <v>6</v>
      </c>
      <c r="K2538" s="6">
        <v>991.17240000000004</v>
      </c>
      <c r="L2538" s="6">
        <v>1191.3</v>
      </c>
      <c r="M2538" s="23">
        <f>Таблица1[[#This Row],[Сумма в ценах продажи]]-Таблица1[[#This Row],[Сумма в ценах закупки]]</f>
        <v>200.12759999999992</v>
      </c>
    </row>
    <row r="2539" spans="1:13" hidden="1" x14ac:dyDescent="0.3">
      <c r="A2539" s="16">
        <v>42880</v>
      </c>
      <c r="B2539" t="s">
        <v>7</v>
      </c>
      <c r="C2539" t="s">
        <v>272</v>
      </c>
      <c r="D2539" t="s">
        <v>156</v>
      </c>
      <c r="E2539" t="s">
        <v>273</v>
      </c>
      <c r="F2539" s="5">
        <v>1005201100</v>
      </c>
      <c r="G2539" t="str">
        <f>VLOOKUP(F2539,'группы товаров'!$A$1:$C$88,2,0)</f>
        <v xml:space="preserve">крем-орех </v>
      </c>
      <c r="H2539" t="str">
        <f>VLOOKUP(Таблица1[[#This Row],[Код товара]],Группа_Товаров,3,0)</f>
        <v>Вафельные</v>
      </c>
      <c r="I2539" t="s">
        <v>8</v>
      </c>
      <c r="J2539">
        <v>6</v>
      </c>
      <c r="K2539" s="6">
        <v>972.9162</v>
      </c>
      <c r="L2539" s="6">
        <v>1191.3</v>
      </c>
      <c r="M2539" s="23">
        <f>Таблица1[[#This Row],[Сумма в ценах продажи]]-Таблица1[[#This Row],[Сумма в ценах закупки]]</f>
        <v>218.38379999999995</v>
      </c>
    </row>
    <row r="2540" spans="1:13" hidden="1" x14ac:dyDescent="0.3">
      <c r="A2540" s="16">
        <v>42880</v>
      </c>
      <c r="B2540" t="s">
        <v>9</v>
      </c>
      <c r="C2540" t="s">
        <v>371</v>
      </c>
      <c r="D2540" t="s">
        <v>147</v>
      </c>
      <c r="E2540" t="s">
        <v>372</v>
      </c>
      <c r="F2540" s="5">
        <v>1005244600</v>
      </c>
      <c r="G2540" t="str">
        <f>VLOOKUP(F2540,'группы товаров'!$A$1:$C$88,2,0)</f>
        <v>Кремовые</v>
      </c>
      <c r="H2540" t="str">
        <f>VLOOKUP(Таблица1[[#This Row],[Код товара]],Группа_Товаров,3,0)</f>
        <v>Кремовые</v>
      </c>
      <c r="I2540" t="s">
        <v>8</v>
      </c>
      <c r="J2540">
        <v>10.8</v>
      </c>
      <c r="K2540" s="6">
        <v>1901.6136000000001</v>
      </c>
      <c r="L2540" s="6">
        <v>2191.212</v>
      </c>
      <c r="M2540" s="23">
        <f>Таблица1[[#This Row],[Сумма в ценах продажи]]-Таблица1[[#This Row],[Сумма в ценах закупки]]</f>
        <v>289.59839999999986</v>
      </c>
    </row>
    <row r="2541" spans="1:13" hidden="1" x14ac:dyDescent="0.3">
      <c r="A2541" s="16">
        <v>42880</v>
      </c>
      <c r="B2541" t="s">
        <v>9</v>
      </c>
      <c r="C2541" t="s">
        <v>518</v>
      </c>
      <c r="D2541" t="s">
        <v>147</v>
      </c>
      <c r="E2541" t="s">
        <v>519</v>
      </c>
      <c r="F2541" s="7">
        <v>1005300000</v>
      </c>
      <c r="G2541" t="str">
        <f>VLOOKUP(F2541,'группы товаров'!$A$1:$C$88,2,0)</f>
        <v>Нежные</v>
      </c>
      <c r="H2541" t="str">
        <f>VLOOKUP(Таблица1[[#This Row],[Код товара]],Группа_Товаров,3,0)</f>
        <v>Кремовые</v>
      </c>
      <c r="I2541" t="s">
        <v>8</v>
      </c>
      <c r="J2541">
        <v>6</v>
      </c>
      <c r="K2541" s="6">
        <v>108.71340000000001</v>
      </c>
      <c r="L2541" s="6">
        <v>412.2</v>
      </c>
      <c r="M2541" s="23">
        <f>Таблица1[[#This Row],[Сумма в ценах продажи]]-Таблица1[[#This Row],[Сумма в ценах закупки]]</f>
        <v>303.48659999999995</v>
      </c>
    </row>
    <row r="2542" spans="1:13" hidden="1" x14ac:dyDescent="0.3">
      <c r="A2542" s="16">
        <v>42879</v>
      </c>
      <c r="B2542" t="s">
        <v>7</v>
      </c>
      <c r="C2542" t="s">
        <v>264</v>
      </c>
      <c r="D2542" t="s">
        <v>134</v>
      </c>
      <c r="E2542" t="s">
        <v>265</v>
      </c>
      <c r="F2542" s="7">
        <v>170100</v>
      </c>
      <c r="G2542" t="str">
        <f>VLOOKUP(F2542,'группы товаров'!$A$1:$C$88,2,0)</f>
        <v>Клюковка</v>
      </c>
      <c r="H2542" t="str">
        <f>VLOOKUP(Таблица1[[#This Row],[Код товара]],Группа_Товаров,3,0)</f>
        <v>Желейные</v>
      </c>
      <c r="I2542" t="s">
        <v>8</v>
      </c>
      <c r="J2542">
        <v>1.65</v>
      </c>
      <c r="K2542" s="6">
        <v>230.78</v>
      </c>
      <c r="L2542" s="6">
        <v>262.57</v>
      </c>
      <c r="M2542" s="23">
        <f>Таблица1[[#This Row],[Сумма в ценах продажи]]-Таблица1[[#This Row],[Сумма в ценах закупки]]</f>
        <v>31.789999999999992</v>
      </c>
    </row>
    <row r="2543" spans="1:13" hidden="1" x14ac:dyDescent="0.3">
      <c r="A2543" s="16">
        <v>42879</v>
      </c>
      <c r="B2543" t="s">
        <v>7</v>
      </c>
      <c r="C2543" t="s">
        <v>224</v>
      </c>
      <c r="D2543" t="s">
        <v>134</v>
      </c>
      <c r="E2543" t="s">
        <v>225</v>
      </c>
      <c r="F2543" s="5">
        <v>1005053500</v>
      </c>
      <c r="G2543" t="str">
        <f>VLOOKUP(F2543,'группы товаров'!$A$1:$C$88,2,0)</f>
        <v>Тоффи в помаде</v>
      </c>
      <c r="H2543" t="str">
        <f>VLOOKUP(Таблица1[[#This Row],[Код товара]],Группа_Товаров,3,0)</f>
        <v>Помадка</v>
      </c>
      <c r="I2543" t="s">
        <v>8</v>
      </c>
      <c r="J2543">
        <v>3.5</v>
      </c>
      <c r="K2543" s="6">
        <v>352.04610000000002</v>
      </c>
      <c r="L2543" s="6">
        <v>398.72</v>
      </c>
      <c r="M2543" s="23">
        <f>Таблица1[[#This Row],[Сумма в ценах продажи]]-Таблица1[[#This Row],[Сумма в ценах закупки]]</f>
        <v>46.673900000000003</v>
      </c>
    </row>
    <row r="2544" spans="1:13" hidden="1" x14ac:dyDescent="0.3">
      <c r="A2544" s="16">
        <v>42879</v>
      </c>
      <c r="B2544" t="s">
        <v>7</v>
      </c>
      <c r="C2544" t="s">
        <v>311</v>
      </c>
      <c r="D2544" t="s">
        <v>134</v>
      </c>
      <c r="E2544" t="s">
        <v>312</v>
      </c>
      <c r="F2544" s="7">
        <v>5190002</v>
      </c>
      <c r="G2544" t="str">
        <f>VLOOKUP(F2544,'группы товаров'!$A$1:$C$88,2,0)</f>
        <v>Молочный</v>
      </c>
      <c r="H2544" t="str">
        <f>VLOOKUP(Таблица1[[#This Row],[Код товара]],Группа_Товаров,3,0)</f>
        <v>Отливная</v>
      </c>
      <c r="I2544" t="s">
        <v>8</v>
      </c>
      <c r="J2544">
        <v>5</v>
      </c>
      <c r="K2544" s="6">
        <v>395.9</v>
      </c>
      <c r="L2544" s="6">
        <v>450.25</v>
      </c>
      <c r="M2544" s="23">
        <f>Таблица1[[#This Row],[Сумма в ценах продажи]]-Таблица1[[#This Row],[Сумма в ценах закупки]]</f>
        <v>54.350000000000023</v>
      </c>
    </row>
    <row r="2545" spans="1:13" hidden="1" x14ac:dyDescent="0.3">
      <c r="A2545" s="16">
        <v>42879</v>
      </c>
      <c r="B2545" t="s">
        <v>9</v>
      </c>
      <c r="C2545" t="s">
        <v>160</v>
      </c>
      <c r="D2545" t="s">
        <v>134</v>
      </c>
      <c r="E2545" t="s">
        <v>161</v>
      </c>
      <c r="F2545" s="7">
        <v>260200</v>
      </c>
      <c r="G2545" t="str">
        <f>VLOOKUP(F2545,'группы товаров'!$A$1:$C$88,2,0)</f>
        <v>Медовая дыня</v>
      </c>
      <c r="H2545" t="str">
        <f>VLOOKUP(Таблица1[[#This Row],[Код товара]],Группа_Товаров,3,0)</f>
        <v>Отливная</v>
      </c>
      <c r="I2545" t="s">
        <v>8</v>
      </c>
      <c r="J2545">
        <v>5</v>
      </c>
      <c r="K2545" s="6">
        <v>389.41550000000001</v>
      </c>
      <c r="L2545" s="6">
        <v>444.8</v>
      </c>
      <c r="M2545" s="23">
        <f>Таблица1[[#This Row],[Сумма в ценах продажи]]-Таблица1[[#This Row],[Сумма в ценах закупки]]</f>
        <v>55.384500000000003</v>
      </c>
    </row>
    <row r="2546" spans="1:13" hidden="1" x14ac:dyDescent="0.3">
      <c r="A2546" s="16">
        <v>42879</v>
      </c>
      <c r="B2546" t="s">
        <v>7</v>
      </c>
      <c r="C2546" t="s">
        <v>140</v>
      </c>
      <c r="D2546" t="s">
        <v>134</v>
      </c>
      <c r="E2546" t="s">
        <v>141</v>
      </c>
      <c r="F2546" s="5">
        <v>252005</v>
      </c>
      <c r="G2546" t="str">
        <f>VLOOKUP(F2546,'группы товаров'!$A$1:$C$88,2,0)</f>
        <v>Кленовая</v>
      </c>
      <c r="H2546" t="str">
        <f>VLOOKUP(Таблица1[[#This Row],[Код товара]],Группа_Товаров,3,0)</f>
        <v>Леденцовая</v>
      </c>
      <c r="I2546" t="s">
        <v>8</v>
      </c>
      <c r="J2546">
        <v>8</v>
      </c>
      <c r="K2546" s="6">
        <v>426.98160000000001</v>
      </c>
      <c r="L2546" s="6">
        <v>486</v>
      </c>
      <c r="M2546" s="23">
        <f>Таблица1[[#This Row],[Сумма в ценах продажи]]-Таблица1[[#This Row],[Сумма в ценах закупки]]</f>
        <v>59.018399999999986</v>
      </c>
    </row>
    <row r="2547" spans="1:13" hidden="1" x14ac:dyDescent="0.3">
      <c r="A2547" s="16">
        <v>42879</v>
      </c>
      <c r="B2547" t="s">
        <v>7</v>
      </c>
      <c r="C2547" t="s">
        <v>195</v>
      </c>
      <c r="D2547" t="s">
        <v>131</v>
      </c>
      <c r="E2547" t="s">
        <v>196</v>
      </c>
      <c r="F2547" s="5">
        <v>20200</v>
      </c>
      <c r="G2547" t="str">
        <f>VLOOKUP(F2547,'группы товаров'!$A$1:$C$88,2,0)</f>
        <v xml:space="preserve">Карамель мята </v>
      </c>
      <c r="H2547" t="str">
        <f>VLOOKUP(Таблица1[[#This Row],[Код товара]],Группа_Товаров,3,0)</f>
        <v>Леденцовая</v>
      </c>
      <c r="I2547" t="s">
        <v>8</v>
      </c>
      <c r="J2547">
        <v>8</v>
      </c>
      <c r="K2547" s="6">
        <v>426.43440000000004</v>
      </c>
      <c r="L2547" s="6">
        <v>486</v>
      </c>
      <c r="M2547" s="23">
        <f>Таблица1[[#This Row],[Сумма в ценах продажи]]-Таблица1[[#This Row],[Сумма в ценах закупки]]</f>
        <v>59.565599999999961</v>
      </c>
    </row>
    <row r="2548" spans="1:13" hidden="1" x14ac:dyDescent="0.3">
      <c r="A2548" s="16">
        <v>42879</v>
      </c>
      <c r="B2548" t="s">
        <v>9</v>
      </c>
      <c r="C2548" t="s">
        <v>155</v>
      </c>
      <c r="D2548" t="s">
        <v>156</v>
      </c>
      <c r="E2548" t="s">
        <v>157</v>
      </c>
      <c r="F2548" s="7">
        <v>1005274600</v>
      </c>
      <c r="G2548" t="str">
        <f>VLOOKUP(F2548,'группы товаров'!$A$1:$C$88,2,0)</f>
        <v>Какао со сливками</v>
      </c>
      <c r="H2548" t="str">
        <f>VLOOKUP(Таблица1[[#This Row],[Код товара]],Группа_Товаров,3,0)</f>
        <v>Кремовые</v>
      </c>
      <c r="I2548" t="s">
        <v>8</v>
      </c>
      <c r="J2548">
        <v>3.3</v>
      </c>
      <c r="K2548" s="6">
        <v>460.22130000000004</v>
      </c>
      <c r="L2548" s="6">
        <v>525.14</v>
      </c>
      <c r="M2548" s="23">
        <f>Таблица1[[#This Row],[Сумма в ценах продажи]]-Таблица1[[#This Row],[Сумма в ценах закупки]]</f>
        <v>64.918699999999944</v>
      </c>
    </row>
    <row r="2549" spans="1:13" hidden="1" x14ac:dyDescent="0.3">
      <c r="A2549" s="16">
        <v>42879</v>
      </c>
      <c r="B2549" t="s">
        <v>9</v>
      </c>
      <c r="C2549" t="s">
        <v>191</v>
      </c>
      <c r="D2549" t="s">
        <v>156</v>
      </c>
      <c r="E2549" t="s">
        <v>192</v>
      </c>
      <c r="F2549" s="7">
        <v>270200</v>
      </c>
      <c r="G2549" t="str">
        <f>VLOOKUP(F2549,'группы товаров'!$A$1:$C$88,2,0)</f>
        <v>Шипучка апельсин</v>
      </c>
      <c r="H2549" t="str">
        <f>VLOOKUP(Таблица1[[#This Row],[Код товара]],Группа_Товаров,3,0)</f>
        <v>Леденцовая</v>
      </c>
      <c r="I2549" t="s">
        <v>8</v>
      </c>
      <c r="J2549">
        <v>5</v>
      </c>
      <c r="K2549" s="6">
        <v>582.78650000000005</v>
      </c>
      <c r="L2549" s="6">
        <v>658.75</v>
      </c>
      <c r="M2549" s="23">
        <f>Таблица1[[#This Row],[Сумма в ценах продажи]]-Таблица1[[#This Row],[Сумма в ценах закупки]]</f>
        <v>75.963499999999954</v>
      </c>
    </row>
    <row r="2550" spans="1:13" hidden="1" x14ac:dyDescent="0.3">
      <c r="A2550" s="16">
        <v>42879</v>
      </c>
      <c r="B2550" t="s">
        <v>7</v>
      </c>
      <c r="C2550" t="s">
        <v>264</v>
      </c>
      <c r="D2550" t="s">
        <v>134</v>
      </c>
      <c r="E2550" t="s">
        <v>265</v>
      </c>
      <c r="F2550" s="7">
        <v>252005</v>
      </c>
      <c r="G2550" t="str">
        <f>VLOOKUP(F2550,'группы товаров'!$A$1:$C$88,2,0)</f>
        <v>Кленовая</v>
      </c>
      <c r="H2550" t="str">
        <f>VLOOKUP(Таблица1[[#This Row],[Код товара]],Группа_Товаров,3,0)</f>
        <v>Леденцовая</v>
      </c>
      <c r="I2550" t="s">
        <v>8</v>
      </c>
      <c r="J2550">
        <v>5</v>
      </c>
      <c r="K2550" s="6">
        <v>581.85</v>
      </c>
      <c r="L2550" s="6">
        <v>658.75</v>
      </c>
      <c r="M2550" s="23">
        <f>Таблица1[[#This Row],[Сумма в ценах продажи]]-Таблица1[[#This Row],[Сумма в ценах закупки]]</f>
        <v>76.899999999999977</v>
      </c>
    </row>
    <row r="2551" spans="1:13" hidden="1" x14ac:dyDescent="0.3">
      <c r="A2551" s="16">
        <v>42879</v>
      </c>
      <c r="B2551" t="s">
        <v>7</v>
      </c>
      <c r="C2551" t="s">
        <v>301</v>
      </c>
      <c r="D2551" t="s">
        <v>134</v>
      </c>
      <c r="E2551" t="s">
        <v>302</v>
      </c>
      <c r="F2551" s="7">
        <v>20000</v>
      </c>
      <c r="G2551" t="str">
        <f>VLOOKUP(F2551,'группы товаров'!$A$1:$C$88,2,0)</f>
        <v>Карамель барбарис</v>
      </c>
      <c r="H2551" t="str">
        <f>VLOOKUP(Таблица1[[#This Row],[Код товара]],Группа_Товаров,3,0)</f>
        <v>Леденцовая</v>
      </c>
      <c r="I2551" t="s">
        <v>8</v>
      </c>
      <c r="J2551">
        <v>1.96</v>
      </c>
      <c r="K2551" s="6">
        <v>561.85400000000004</v>
      </c>
      <c r="L2551" s="6">
        <v>640.1</v>
      </c>
      <c r="M2551" s="23">
        <f>Таблица1[[#This Row],[Сумма в ценах продажи]]-Таблица1[[#This Row],[Сумма в ценах закупки]]</f>
        <v>78.245999999999981</v>
      </c>
    </row>
    <row r="2552" spans="1:13" hidden="1" x14ac:dyDescent="0.3">
      <c r="A2552" s="16">
        <v>42879</v>
      </c>
      <c r="B2552" t="s">
        <v>7</v>
      </c>
      <c r="C2552" t="s">
        <v>175</v>
      </c>
      <c r="D2552" t="s">
        <v>134</v>
      </c>
      <c r="E2552" t="s">
        <v>176</v>
      </c>
      <c r="F2552" s="7">
        <v>5190002</v>
      </c>
      <c r="G2552" t="str">
        <f>VLOOKUP(F2552,'группы товаров'!$A$1:$C$88,2,0)</f>
        <v>Молочный</v>
      </c>
      <c r="H2552" t="str">
        <f>VLOOKUP(Таблица1[[#This Row],[Код товара]],Группа_Товаров,3,0)</f>
        <v>Отливная</v>
      </c>
      <c r="I2552" t="s">
        <v>8</v>
      </c>
      <c r="J2552">
        <v>1.8880000000000001</v>
      </c>
      <c r="K2552" s="6">
        <v>667.76</v>
      </c>
      <c r="L2552" s="6">
        <v>759.48</v>
      </c>
      <c r="M2552" s="23">
        <f>Таблица1[[#This Row],[Сумма в ценах продажи]]-Таблица1[[#This Row],[Сумма в ценах закупки]]</f>
        <v>91.720000000000027</v>
      </c>
    </row>
    <row r="2553" spans="1:13" hidden="1" x14ac:dyDescent="0.3">
      <c r="A2553" s="16">
        <v>42879</v>
      </c>
      <c r="B2553" t="s">
        <v>7</v>
      </c>
      <c r="C2553" t="s">
        <v>193</v>
      </c>
      <c r="D2553" t="s">
        <v>134</v>
      </c>
      <c r="E2553" t="s">
        <v>194</v>
      </c>
      <c r="F2553" s="5">
        <v>280500</v>
      </c>
      <c r="G2553" t="str">
        <f>VLOOKUP(F2553,'группы товаров'!$A$1:$C$88,2,0)</f>
        <v>Шипучка микс</v>
      </c>
      <c r="H2553" t="str">
        <f>VLOOKUP(Таблица1[[#This Row],[Код товара]],Группа_Товаров,3,0)</f>
        <v>Леденцовая</v>
      </c>
      <c r="I2553" t="s">
        <v>8</v>
      </c>
      <c r="J2553">
        <v>10</v>
      </c>
      <c r="K2553" s="6">
        <v>782.05200000000002</v>
      </c>
      <c r="L2553" s="6">
        <v>889.6</v>
      </c>
      <c r="M2553" s="23">
        <f>Таблица1[[#This Row],[Сумма в ценах продажи]]-Таблица1[[#This Row],[Сумма в ценах закупки]]</f>
        <v>107.548</v>
      </c>
    </row>
    <row r="2554" spans="1:13" hidden="1" x14ac:dyDescent="0.3">
      <c r="A2554" s="16">
        <v>42879</v>
      </c>
      <c r="B2554" t="s">
        <v>9</v>
      </c>
      <c r="C2554" t="s">
        <v>130</v>
      </c>
      <c r="D2554" t="s">
        <v>131</v>
      </c>
      <c r="E2554" t="s">
        <v>132</v>
      </c>
      <c r="F2554" s="7">
        <v>220000</v>
      </c>
      <c r="G2554" t="str">
        <f>VLOOKUP(F2554,'группы товаров'!$A$1:$C$88,2,0)</f>
        <v>Сливки-апельсин</v>
      </c>
      <c r="H2554" t="str">
        <f>VLOOKUP(Таблица1[[#This Row],[Код товара]],Группа_Товаров,3,0)</f>
        <v>Отливная</v>
      </c>
      <c r="I2554" t="s">
        <v>8</v>
      </c>
      <c r="J2554">
        <v>10</v>
      </c>
      <c r="K2554" s="6">
        <v>791.8</v>
      </c>
      <c r="L2554" s="6">
        <v>900.5</v>
      </c>
      <c r="M2554" s="23">
        <f>Таблица1[[#This Row],[Сумма в ценах продажи]]-Таблица1[[#This Row],[Сумма в ценах закупки]]</f>
        <v>108.70000000000005</v>
      </c>
    </row>
    <row r="2555" spans="1:13" hidden="1" x14ac:dyDescent="0.3">
      <c r="A2555" s="16">
        <v>42879</v>
      </c>
      <c r="B2555" t="s">
        <v>9</v>
      </c>
      <c r="C2555" t="s">
        <v>133</v>
      </c>
      <c r="D2555" t="s">
        <v>134</v>
      </c>
      <c r="E2555" t="s">
        <v>135</v>
      </c>
      <c r="F2555" s="7">
        <v>1005274300</v>
      </c>
      <c r="G2555" t="str">
        <f>VLOOKUP(F2555,'группы товаров'!$A$1:$C$88,2,0)</f>
        <v>Миндальные</v>
      </c>
      <c r="H2555" t="str">
        <f>VLOOKUP(Таблица1[[#This Row],[Код товара]],Группа_Товаров,3,0)</f>
        <v>Кремовые</v>
      </c>
      <c r="I2555" t="s">
        <v>8</v>
      </c>
      <c r="J2555">
        <v>4</v>
      </c>
      <c r="K2555" s="6">
        <v>820</v>
      </c>
      <c r="L2555" s="6">
        <v>933.2</v>
      </c>
      <c r="M2555" s="23">
        <f>Таблица1[[#This Row],[Сумма в ценах продажи]]-Таблица1[[#This Row],[Сумма в ценах закупки]]</f>
        <v>113.20000000000005</v>
      </c>
    </row>
    <row r="2556" spans="1:13" hidden="1" x14ac:dyDescent="0.3">
      <c r="A2556" s="16">
        <v>42879</v>
      </c>
      <c r="B2556" t="s">
        <v>7</v>
      </c>
      <c r="C2556" t="s">
        <v>185</v>
      </c>
      <c r="D2556" t="s">
        <v>134</v>
      </c>
      <c r="E2556" t="s">
        <v>186</v>
      </c>
      <c r="F2556" s="7">
        <v>1005186100</v>
      </c>
      <c r="G2556" t="str">
        <f>VLOOKUP(F2556,'группы товаров'!$A$1:$C$88,2,0)</f>
        <v xml:space="preserve">Мини  шоколад </v>
      </c>
      <c r="H2556" t="str">
        <f>VLOOKUP(Таблица1[[#This Row],[Код товара]],Группа_Товаров,3,0)</f>
        <v>Вафельные</v>
      </c>
      <c r="I2556" t="s">
        <v>8</v>
      </c>
      <c r="J2556">
        <v>4</v>
      </c>
      <c r="K2556" s="6">
        <v>820</v>
      </c>
      <c r="L2556" s="6">
        <v>933.2</v>
      </c>
      <c r="M2556" s="23">
        <f>Таблица1[[#This Row],[Сумма в ценах продажи]]-Таблица1[[#This Row],[Сумма в ценах закупки]]</f>
        <v>113.20000000000005</v>
      </c>
    </row>
    <row r="2557" spans="1:13" hidden="1" x14ac:dyDescent="0.3">
      <c r="A2557" s="16">
        <v>42879</v>
      </c>
      <c r="B2557" t="s">
        <v>9</v>
      </c>
      <c r="C2557" t="s">
        <v>179</v>
      </c>
      <c r="D2557" t="s">
        <v>131</v>
      </c>
      <c r="E2557" t="s">
        <v>180</v>
      </c>
      <c r="F2557" s="7">
        <v>5160002</v>
      </c>
      <c r="G2557" t="str">
        <f>VLOOKUP(F2557,'группы товаров'!$A$1:$C$88,2,0)</f>
        <v>Микс</v>
      </c>
      <c r="H2557" t="str">
        <f>VLOOKUP(Таблица1[[#This Row],[Код товара]],Группа_Товаров,3,0)</f>
        <v>Отливная</v>
      </c>
      <c r="I2557" t="s">
        <v>8</v>
      </c>
      <c r="J2557">
        <v>4</v>
      </c>
      <c r="K2557" s="6">
        <v>934.8</v>
      </c>
      <c r="L2557" s="6">
        <v>1063.2</v>
      </c>
      <c r="M2557" s="23">
        <f>Таблица1[[#This Row],[Сумма в ценах продажи]]-Таблица1[[#This Row],[Сумма в ценах закупки]]</f>
        <v>128.40000000000009</v>
      </c>
    </row>
    <row r="2558" spans="1:13" hidden="1" x14ac:dyDescent="0.3">
      <c r="A2558" s="16">
        <v>42879</v>
      </c>
      <c r="B2558" t="s">
        <v>9</v>
      </c>
      <c r="C2558" t="s">
        <v>222</v>
      </c>
      <c r="D2558" t="s">
        <v>134</v>
      </c>
      <c r="E2558" t="s">
        <v>223</v>
      </c>
      <c r="F2558" s="7">
        <v>5190002</v>
      </c>
      <c r="G2558" t="str">
        <f>VLOOKUP(F2558,'группы товаров'!$A$1:$C$88,2,0)</f>
        <v>Молочный</v>
      </c>
      <c r="H2558" t="str">
        <f>VLOOKUP(Таблица1[[#This Row],[Код товара]],Группа_Товаров,3,0)</f>
        <v>Отливная</v>
      </c>
      <c r="I2558" t="s">
        <v>8</v>
      </c>
      <c r="J2558">
        <v>4.3</v>
      </c>
      <c r="K2558" s="6">
        <v>1144.508</v>
      </c>
      <c r="L2558" s="6">
        <v>1295.8</v>
      </c>
      <c r="M2558" s="23">
        <f>Таблица1[[#This Row],[Сумма в ценах продажи]]-Таблица1[[#This Row],[Сумма в ценах закупки]]</f>
        <v>151.29199999999992</v>
      </c>
    </row>
    <row r="2559" spans="1:13" hidden="1" x14ac:dyDescent="0.3">
      <c r="A2559" s="16">
        <v>42879</v>
      </c>
      <c r="B2559" t="s">
        <v>7</v>
      </c>
      <c r="C2559" t="s">
        <v>155</v>
      </c>
      <c r="D2559" t="s">
        <v>156</v>
      </c>
      <c r="E2559" t="s">
        <v>157</v>
      </c>
      <c r="F2559" s="7">
        <v>252505</v>
      </c>
      <c r="G2559" t="str">
        <f>VLOOKUP(F2559,'группы товаров'!$A$1:$C$88,2,0)</f>
        <v>Байкальская мята</v>
      </c>
      <c r="H2559" t="str">
        <f>VLOOKUP(Таблица1[[#This Row],[Код товара]],Группа_Товаров,3,0)</f>
        <v>Леденцовая</v>
      </c>
      <c r="I2559" t="s">
        <v>8</v>
      </c>
      <c r="J2559">
        <v>10.5</v>
      </c>
      <c r="K2559" s="6">
        <v>963.34680000000003</v>
      </c>
      <c r="L2559" s="6">
        <v>1116.3599999999999</v>
      </c>
      <c r="M2559" s="23">
        <f>Таблица1[[#This Row],[Сумма в ценах продажи]]-Таблица1[[#This Row],[Сумма в ценах закупки]]</f>
        <v>153.01319999999987</v>
      </c>
    </row>
    <row r="2560" spans="1:13" hidden="1" x14ac:dyDescent="0.3">
      <c r="A2560" s="16">
        <v>42879</v>
      </c>
      <c r="B2560" t="s">
        <v>9</v>
      </c>
      <c r="C2560" t="s">
        <v>179</v>
      </c>
      <c r="D2560" t="s">
        <v>131</v>
      </c>
      <c r="E2560" t="s">
        <v>180</v>
      </c>
      <c r="F2560" s="5">
        <v>1005274300</v>
      </c>
      <c r="G2560" t="str">
        <f>VLOOKUP(F2560,'группы товаров'!$A$1:$C$88,2,0)</f>
        <v>Миндальные</v>
      </c>
      <c r="H2560" t="str">
        <f>VLOOKUP(Таблица1[[#This Row],[Код товара]],Группа_Товаров,3,0)</f>
        <v>Кремовые</v>
      </c>
      <c r="I2560" t="s">
        <v>8</v>
      </c>
      <c r="J2560">
        <v>3.5</v>
      </c>
      <c r="K2560" s="6">
        <v>619.41920000000005</v>
      </c>
      <c r="L2560" s="6">
        <v>778.43499999999995</v>
      </c>
      <c r="M2560" s="23">
        <f>Таблица1[[#This Row],[Сумма в ценах продажи]]-Таблица1[[#This Row],[Сумма в ценах закупки]]</f>
        <v>159.0157999999999</v>
      </c>
    </row>
    <row r="2561" spans="1:13" hidden="1" x14ac:dyDescent="0.3">
      <c r="A2561" s="16">
        <v>42879</v>
      </c>
      <c r="B2561" t="s">
        <v>9</v>
      </c>
      <c r="C2561" t="s">
        <v>346</v>
      </c>
      <c r="D2561" t="s">
        <v>156</v>
      </c>
      <c r="E2561" t="s">
        <v>347</v>
      </c>
      <c r="F2561" s="7">
        <v>15000</v>
      </c>
      <c r="G2561" t="str">
        <f>VLOOKUP(F2561,'группы товаров'!$A$1:$C$88,2,0)</f>
        <v>Цитрусовый коктейль</v>
      </c>
      <c r="H2561" t="str">
        <f>VLOOKUP(Таблица1[[#This Row],[Код товара]],Группа_Товаров,3,0)</f>
        <v>Отливная</v>
      </c>
      <c r="I2561" t="s">
        <v>8</v>
      </c>
      <c r="J2561">
        <v>22.5</v>
      </c>
      <c r="K2561" s="6">
        <v>1350.7425000000001</v>
      </c>
      <c r="L2561" s="6">
        <v>1545.75</v>
      </c>
      <c r="M2561" s="23">
        <f>Таблица1[[#This Row],[Сумма в ценах продажи]]-Таблица1[[#This Row],[Сумма в ценах закупки]]</f>
        <v>195.00749999999994</v>
      </c>
    </row>
    <row r="2562" spans="1:13" hidden="1" x14ac:dyDescent="0.3">
      <c r="A2562" s="16">
        <v>42879</v>
      </c>
      <c r="B2562" t="s">
        <v>9</v>
      </c>
      <c r="C2562" t="s">
        <v>272</v>
      </c>
      <c r="D2562" t="s">
        <v>156</v>
      </c>
      <c r="E2562" t="s">
        <v>273</v>
      </c>
      <c r="F2562" s="5">
        <v>1005244000</v>
      </c>
      <c r="G2562" t="str">
        <f>VLOOKUP(F2562,'группы товаров'!$A$1:$C$88,2,0)</f>
        <v>Кофейные</v>
      </c>
      <c r="H2562" t="str">
        <f>VLOOKUP(Таблица1[[#This Row],[Код товара]],Группа_Товаров,3,0)</f>
        <v>Кремовые</v>
      </c>
      <c r="I2562" t="s">
        <v>8</v>
      </c>
      <c r="J2562">
        <v>8.1</v>
      </c>
      <c r="K2562" s="6">
        <v>1444.9590000000001</v>
      </c>
      <c r="L2562" s="6">
        <v>1643.4090000000001</v>
      </c>
      <c r="M2562" s="23">
        <f>Таблица1[[#This Row],[Сумма в ценах продажи]]-Таблица1[[#This Row],[Сумма в ценах закупки]]</f>
        <v>198.45000000000005</v>
      </c>
    </row>
    <row r="2563" spans="1:13" hidden="1" x14ac:dyDescent="0.3">
      <c r="A2563" s="16">
        <v>42879</v>
      </c>
      <c r="B2563" t="s">
        <v>7</v>
      </c>
      <c r="C2563" t="s">
        <v>195</v>
      </c>
      <c r="D2563" t="s">
        <v>131</v>
      </c>
      <c r="E2563" t="s">
        <v>196</v>
      </c>
      <c r="F2563" s="5">
        <v>1005244000</v>
      </c>
      <c r="G2563" t="str">
        <f>VLOOKUP(F2563,'группы товаров'!$A$1:$C$88,2,0)</f>
        <v>Кофейные</v>
      </c>
      <c r="H2563" t="str">
        <f>VLOOKUP(Таблица1[[#This Row],[Код товара]],Группа_Товаров,3,0)</f>
        <v>Кремовые</v>
      </c>
      <c r="I2563" t="s">
        <v>8</v>
      </c>
      <c r="J2563">
        <v>8.1</v>
      </c>
      <c r="K2563" s="6">
        <v>1444.9590000000001</v>
      </c>
      <c r="L2563" s="6">
        <v>1643.4090000000001</v>
      </c>
      <c r="M2563" s="23">
        <f>Таблица1[[#This Row],[Сумма в ценах продажи]]-Таблица1[[#This Row],[Сумма в ценах закупки]]</f>
        <v>198.45000000000005</v>
      </c>
    </row>
    <row r="2564" spans="1:13" hidden="1" x14ac:dyDescent="0.3">
      <c r="A2564" s="16">
        <v>42879</v>
      </c>
      <c r="B2564" t="s">
        <v>7</v>
      </c>
      <c r="C2564" t="s">
        <v>153</v>
      </c>
      <c r="D2564" t="s">
        <v>134</v>
      </c>
      <c r="E2564" t="s">
        <v>154</v>
      </c>
      <c r="F2564" s="7">
        <v>1005051700</v>
      </c>
      <c r="G2564" t="str">
        <f>VLOOKUP(F2564,'группы товаров'!$A$1:$C$88,2,0)</f>
        <v>Аромат мяты</v>
      </c>
      <c r="H2564" t="str">
        <f>VLOOKUP(Таблица1[[#This Row],[Код товара]],Группа_Товаров,3,0)</f>
        <v>Помадка</v>
      </c>
      <c r="I2564" t="s">
        <v>8</v>
      </c>
      <c r="J2564">
        <v>10</v>
      </c>
      <c r="K2564" s="6">
        <v>1191.4625000000001</v>
      </c>
      <c r="L2564" s="6">
        <v>1432.2</v>
      </c>
      <c r="M2564" s="23">
        <f>Таблица1[[#This Row],[Сумма в ценах продажи]]-Таблица1[[#This Row],[Сумма в ценах закупки]]</f>
        <v>240.73749999999995</v>
      </c>
    </row>
    <row r="2565" spans="1:13" hidden="1" x14ac:dyDescent="0.3">
      <c r="A2565" s="16">
        <v>42879</v>
      </c>
      <c r="B2565" t="s">
        <v>7</v>
      </c>
      <c r="C2565" t="s">
        <v>242</v>
      </c>
      <c r="D2565" t="s">
        <v>134</v>
      </c>
      <c r="E2565" t="s">
        <v>243</v>
      </c>
      <c r="F2565" s="5">
        <v>1005040200</v>
      </c>
      <c r="G2565" t="str">
        <f>VLOOKUP(F2565,'группы товаров'!$A$1:$C$88,2,0)</f>
        <v xml:space="preserve">Южный вечер </v>
      </c>
      <c r="H2565" t="str">
        <f>VLOOKUP(Таблица1[[#This Row],[Код товара]],Группа_Товаров,3,0)</f>
        <v>Глазированные</v>
      </c>
      <c r="I2565" t="s">
        <v>8</v>
      </c>
      <c r="J2565">
        <v>3</v>
      </c>
      <c r="K2565" s="6">
        <v>0</v>
      </c>
      <c r="L2565" s="6">
        <v>244.11</v>
      </c>
      <c r="M2565" s="23">
        <f>Таблица1[[#This Row],[Сумма в ценах продажи]]-Таблица1[[#This Row],[Сумма в ценах закупки]]</f>
        <v>244.11</v>
      </c>
    </row>
    <row r="2566" spans="1:13" hidden="1" x14ac:dyDescent="0.3">
      <c r="A2566" s="16">
        <v>42879</v>
      </c>
      <c r="B2566" t="s">
        <v>7</v>
      </c>
      <c r="C2566" t="s">
        <v>262</v>
      </c>
      <c r="D2566" t="s">
        <v>134</v>
      </c>
      <c r="E2566" t="s">
        <v>263</v>
      </c>
      <c r="F2566" s="7">
        <v>1005010100</v>
      </c>
      <c r="G2566" t="str">
        <f>VLOOKUP(F2566,'группы товаров'!$A$1:$C$88,2,0)</f>
        <v>Кофейная со сливками</v>
      </c>
      <c r="H2566" t="str">
        <f>VLOOKUP(Таблица1[[#This Row],[Код товара]],Группа_Товаров,3,0)</f>
        <v>Глазированные</v>
      </c>
      <c r="I2566" t="s">
        <v>8</v>
      </c>
      <c r="J2566">
        <v>15</v>
      </c>
      <c r="K2566" s="6">
        <v>1831.5450000000001</v>
      </c>
      <c r="L2566" s="6">
        <v>2083.1999999999998</v>
      </c>
      <c r="M2566" s="23">
        <f>Таблица1[[#This Row],[Сумма в ценах продажи]]-Таблица1[[#This Row],[Сумма в ценах закупки]]</f>
        <v>251.65499999999975</v>
      </c>
    </row>
    <row r="2567" spans="1:13" hidden="1" x14ac:dyDescent="0.3">
      <c r="A2567" s="16">
        <v>42878</v>
      </c>
      <c r="B2567" t="s">
        <v>7</v>
      </c>
      <c r="C2567" t="s">
        <v>240</v>
      </c>
      <c r="D2567" t="s">
        <v>156</v>
      </c>
      <c r="E2567" t="s">
        <v>241</v>
      </c>
      <c r="F2567" s="7">
        <v>251000</v>
      </c>
      <c r="G2567" t="str">
        <f>VLOOKUP(F2567,'группы товаров'!$A$1:$C$88,2,0)</f>
        <v>Стеклышки микс</v>
      </c>
      <c r="H2567" t="str">
        <f>VLOOKUP(Таблица1[[#This Row],[Код товара]],Группа_Товаров,3,0)</f>
        <v>Отливная</v>
      </c>
      <c r="I2567" t="s">
        <v>8</v>
      </c>
      <c r="J2567">
        <v>3.4</v>
      </c>
      <c r="K2567" s="6">
        <v>243.23600000000002</v>
      </c>
      <c r="L2567" s="6">
        <v>276.65800000000002</v>
      </c>
      <c r="M2567" s="23">
        <f>Таблица1[[#This Row],[Сумма в ценах продажи]]-Таблица1[[#This Row],[Сумма в ценах закупки]]</f>
        <v>33.421999999999997</v>
      </c>
    </row>
    <row r="2568" spans="1:13" hidden="1" x14ac:dyDescent="0.3">
      <c r="A2568" s="16">
        <v>42878</v>
      </c>
      <c r="B2568" t="s">
        <v>7</v>
      </c>
      <c r="C2568" t="s">
        <v>474</v>
      </c>
      <c r="D2568" t="s">
        <v>147</v>
      </c>
      <c r="E2568" t="s">
        <v>475</v>
      </c>
      <c r="F2568" s="7">
        <v>5160002</v>
      </c>
      <c r="G2568" t="str">
        <f>VLOOKUP(F2568,'группы товаров'!$A$1:$C$88,2,0)</f>
        <v>Микс</v>
      </c>
      <c r="H2568" t="str">
        <f>VLOOKUP(Таблица1[[#This Row],[Код товара]],Группа_Товаров,3,0)</f>
        <v>Отливная</v>
      </c>
      <c r="I2568" t="s">
        <v>8</v>
      </c>
      <c r="J2568">
        <v>3.4</v>
      </c>
      <c r="K2568" s="6">
        <v>243.23600000000002</v>
      </c>
      <c r="L2568" s="6">
        <v>276.65800000000002</v>
      </c>
      <c r="M2568" s="23">
        <f>Таблица1[[#This Row],[Сумма в ценах продажи]]-Таблица1[[#This Row],[Сумма в ценах закупки]]</f>
        <v>33.421999999999997</v>
      </c>
    </row>
    <row r="2569" spans="1:13" hidden="1" x14ac:dyDescent="0.3">
      <c r="A2569" s="16">
        <v>42878</v>
      </c>
      <c r="B2569" t="s">
        <v>7</v>
      </c>
      <c r="C2569" t="s">
        <v>367</v>
      </c>
      <c r="D2569" t="s">
        <v>208</v>
      </c>
      <c r="E2569" t="s">
        <v>368</v>
      </c>
      <c r="F2569" s="5">
        <v>1005050300</v>
      </c>
      <c r="G2569" t="str">
        <f>VLOOKUP(F2569,'группы товаров'!$A$1:$C$88,2,0)</f>
        <v>Золотой шар</v>
      </c>
      <c r="H2569" t="str">
        <f>VLOOKUP(Таблица1[[#This Row],[Код товара]],Группа_Товаров,3,0)</f>
        <v>Помадка</v>
      </c>
      <c r="I2569" t="s">
        <v>8</v>
      </c>
      <c r="J2569">
        <v>3.5</v>
      </c>
      <c r="K2569" s="6">
        <v>365.10599999999999</v>
      </c>
      <c r="L2569" s="6">
        <v>398.72</v>
      </c>
      <c r="M2569" s="23">
        <f>Таблица1[[#This Row],[Сумма в ценах продажи]]-Таблица1[[#This Row],[Сумма в ценах закупки]]</f>
        <v>33.614000000000033</v>
      </c>
    </row>
    <row r="2570" spans="1:13" hidden="1" x14ac:dyDescent="0.3">
      <c r="A2570" s="16">
        <v>42878</v>
      </c>
      <c r="B2570" t="s">
        <v>7</v>
      </c>
      <c r="C2570" t="s">
        <v>220</v>
      </c>
      <c r="D2570" t="s">
        <v>134</v>
      </c>
      <c r="E2570" t="s">
        <v>221</v>
      </c>
      <c r="F2570" s="7">
        <v>190000</v>
      </c>
      <c r="G2570" t="str">
        <f>VLOOKUP(F2570,'группы товаров'!$A$1:$C$88,2,0)</f>
        <v>Капри молоко</v>
      </c>
      <c r="H2570" t="str">
        <f>VLOOKUP(Таблица1[[#This Row],[Код товара]],Группа_Товаров,3,0)</f>
        <v>Отливная</v>
      </c>
      <c r="I2570" t="s">
        <v>8</v>
      </c>
      <c r="J2570">
        <v>5.7</v>
      </c>
      <c r="K2570" s="6">
        <v>255.58800000000002</v>
      </c>
      <c r="L2570" s="6">
        <v>290.64300000000003</v>
      </c>
      <c r="M2570" s="23">
        <f>Таблица1[[#This Row],[Сумма в ценах продажи]]-Таблица1[[#This Row],[Сумма в ценах закупки]]</f>
        <v>35.055000000000007</v>
      </c>
    </row>
    <row r="2571" spans="1:13" hidden="1" x14ac:dyDescent="0.3">
      <c r="A2571" s="16">
        <v>42878</v>
      </c>
      <c r="B2571" t="s">
        <v>7</v>
      </c>
      <c r="C2571" t="s">
        <v>258</v>
      </c>
      <c r="D2571" t="s">
        <v>134</v>
      </c>
      <c r="E2571" t="s">
        <v>259</v>
      </c>
      <c r="F2571" s="5">
        <v>190000</v>
      </c>
      <c r="G2571" t="str">
        <f>VLOOKUP(F2571,'группы товаров'!$A$1:$C$88,2,0)</f>
        <v>Капри молоко</v>
      </c>
      <c r="H2571" t="str">
        <f>VLOOKUP(Таблица1[[#This Row],[Код товара]],Группа_Товаров,3,0)</f>
        <v>Отливная</v>
      </c>
      <c r="I2571" t="s">
        <v>8</v>
      </c>
      <c r="J2571">
        <v>5</v>
      </c>
      <c r="K2571" s="6">
        <v>389.8365</v>
      </c>
      <c r="L2571" s="6">
        <v>444.8</v>
      </c>
      <c r="M2571" s="23">
        <f>Таблица1[[#This Row],[Сумма в ценах продажи]]-Таблица1[[#This Row],[Сумма в ценах закупки]]</f>
        <v>54.96350000000001</v>
      </c>
    </row>
    <row r="2572" spans="1:13" hidden="1" x14ac:dyDescent="0.3">
      <c r="A2572" s="16">
        <v>42878</v>
      </c>
      <c r="B2572" t="s">
        <v>9</v>
      </c>
      <c r="C2572" t="s">
        <v>142</v>
      </c>
      <c r="D2572" t="s">
        <v>134</v>
      </c>
      <c r="E2572" t="s">
        <v>143</v>
      </c>
      <c r="F2572" s="7">
        <v>15000</v>
      </c>
      <c r="G2572" t="str">
        <f>VLOOKUP(F2572,'группы товаров'!$A$1:$C$88,2,0)</f>
        <v>Цитрусовый коктейль</v>
      </c>
      <c r="H2572" t="str">
        <f>VLOOKUP(Таблица1[[#This Row],[Код товара]],Группа_Товаров,3,0)</f>
        <v>Отливная</v>
      </c>
      <c r="I2572" t="s">
        <v>8</v>
      </c>
      <c r="J2572">
        <v>5</v>
      </c>
      <c r="K2572" s="6">
        <v>389.41550000000001</v>
      </c>
      <c r="L2572" s="6">
        <v>444.8</v>
      </c>
      <c r="M2572" s="23">
        <f>Таблица1[[#This Row],[Сумма в ценах продажи]]-Таблица1[[#This Row],[Сумма в ценах закупки]]</f>
        <v>55.384500000000003</v>
      </c>
    </row>
    <row r="2573" spans="1:13" hidden="1" x14ac:dyDescent="0.3">
      <c r="A2573" s="16">
        <v>42878</v>
      </c>
      <c r="B2573" t="s">
        <v>9</v>
      </c>
      <c r="C2573" t="s">
        <v>224</v>
      </c>
      <c r="D2573" t="s">
        <v>134</v>
      </c>
      <c r="E2573" t="s">
        <v>225</v>
      </c>
      <c r="F2573" s="7">
        <v>30000</v>
      </c>
      <c r="G2573" t="str">
        <f>VLOOKUP(F2573,'группы товаров'!$A$1:$C$88,2,0)</f>
        <v>Цитрусовая карамель</v>
      </c>
      <c r="H2573" t="str">
        <f>VLOOKUP(Таблица1[[#This Row],[Код товара]],Группа_Товаров,3,0)</f>
        <v>Леденцовая</v>
      </c>
      <c r="I2573" t="s">
        <v>8</v>
      </c>
      <c r="J2573">
        <v>5.5</v>
      </c>
      <c r="K2573" s="6">
        <v>408.84960000000001</v>
      </c>
      <c r="L2573" s="6">
        <v>465.41</v>
      </c>
      <c r="M2573" s="23">
        <f>Таблица1[[#This Row],[Сумма в ценах продажи]]-Таблица1[[#This Row],[Сумма в ценах закупки]]</f>
        <v>56.560400000000016</v>
      </c>
    </row>
    <row r="2574" spans="1:13" hidden="1" x14ac:dyDescent="0.3">
      <c r="A2574" s="16">
        <v>42878</v>
      </c>
      <c r="B2574" t="s">
        <v>7</v>
      </c>
      <c r="C2574" t="s">
        <v>565</v>
      </c>
      <c r="D2574" t="s">
        <v>147</v>
      </c>
      <c r="E2574" t="s">
        <v>566</v>
      </c>
      <c r="F2574" s="7">
        <v>5162402</v>
      </c>
      <c r="G2574" t="str">
        <f>VLOOKUP(F2574,'группы товаров'!$A$1:$C$88,2,0)</f>
        <v>Лимонно-апельсиновый</v>
      </c>
      <c r="H2574" t="str">
        <f>VLOOKUP(Таблица1[[#This Row],[Код товара]],Группа_Товаров,3,0)</f>
        <v>Отливная</v>
      </c>
      <c r="I2574" t="s">
        <v>8</v>
      </c>
      <c r="J2574">
        <v>1.135</v>
      </c>
      <c r="K2574" s="6">
        <v>393.4325</v>
      </c>
      <c r="L2574" s="6">
        <v>450.25</v>
      </c>
      <c r="M2574" s="23">
        <f>Таблица1[[#This Row],[Сумма в ценах продажи]]-Таблица1[[#This Row],[Сумма в ценах закупки]]</f>
        <v>56.817499999999995</v>
      </c>
    </row>
    <row r="2575" spans="1:13" hidden="1" x14ac:dyDescent="0.3">
      <c r="A2575" s="16">
        <v>42878</v>
      </c>
      <c r="B2575" t="s">
        <v>7</v>
      </c>
      <c r="C2575" t="s">
        <v>262</v>
      </c>
      <c r="D2575" t="s">
        <v>134</v>
      </c>
      <c r="E2575" t="s">
        <v>263</v>
      </c>
      <c r="F2575" s="7">
        <v>251000</v>
      </c>
      <c r="G2575" t="str">
        <f>VLOOKUP(F2575,'группы товаров'!$A$1:$C$88,2,0)</f>
        <v>Стеклышки микс</v>
      </c>
      <c r="H2575" t="str">
        <f>VLOOKUP(Таблица1[[#This Row],[Код товара]],Группа_Товаров,3,0)</f>
        <v>Отливная</v>
      </c>
      <c r="I2575" t="s">
        <v>8</v>
      </c>
      <c r="J2575">
        <v>8</v>
      </c>
      <c r="K2575" s="6">
        <v>427.23200000000003</v>
      </c>
      <c r="L2575" s="6">
        <v>484.24</v>
      </c>
      <c r="M2575" s="23">
        <f>Таблица1[[#This Row],[Сумма в ценах продажи]]-Таблица1[[#This Row],[Сумма в ценах закупки]]</f>
        <v>57.007999999999981</v>
      </c>
    </row>
    <row r="2576" spans="1:13" hidden="1" x14ac:dyDescent="0.3">
      <c r="A2576" s="16">
        <v>42878</v>
      </c>
      <c r="B2576" t="s">
        <v>9</v>
      </c>
      <c r="C2576" t="s">
        <v>138</v>
      </c>
      <c r="D2576" t="s">
        <v>134</v>
      </c>
      <c r="E2576" t="s">
        <v>139</v>
      </c>
      <c r="F2576" s="7">
        <v>1005400001</v>
      </c>
      <c r="G2576" t="str">
        <f>VLOOKUP(F2576,'группы товаров'!$A$1:$C$88,2,0)</f>
        <v>Лесной орех</v>
      </c>
      <c r="H2576" t="str">
        <f>VLOOKUP(Таблица1[[#This Row],[Код товара]],Группа_Товаров,3,0)</f>
        <v>Кремовые</v>
      </c>
      <c r="I2576" t="s">
        <v>8</v>
      </c>
      <c r="J2576">
        <v>8</v>
      </c>
      <c r="K2576" s="6">
        <v>425.9984</v>
      </c>
      <c r="L2576" s="6">
        <v>486</v>
      </c>
      <c r="M2576" s="23">
        <f>Таблица1[[#This Row],[Сумма в ценах продажи]]-Таблица1[[#This Row],[Сумма в ценах закупки]]</f>
        <v>60.001599999999996</v>
      </c>
    </row>
    <row r="2577" spans="1:13" hidden="1" x14ac:dyDescent="0.3">
      <c r="A2577" s="16">
        <v>42878</v>
      </c>
      <c r="B2577" t="s">
        <v>7</v>
      </c>
      <c r="C2577" t="s">
        <v>567</v>
      </c>
      <c r="D2577" t="s">
        <v>147</v>
      </c>
      <c r="E2577" t="s">
        <v>568</v>
      </c>
      <c r="F2577" s="7">
        <v>260200</v>
      </c>
      <c r="G2577" t="str">
        <f>VLOOKUP(F2577,'группы товаров'!$A$1:$C$88,2,0)</f>
        <v>Медовая дыня</v>
      </c>
      <c r="H2577" t="str">
        <f>VLOOKUP(Таблица1[[#This Row],[Код товара]],Группа_Товаров,3,0)</f>
        <v>Отливная</v>
      </c>
      <c r="I2577" t="s">
        <v>8</v>
      </c>
      <c r="J2577">
        <v>1.248</v>
      </c>
      <c r="K2577" s="6">
        <v>457.92</v>
      </c>
      <c r="L2577" s="6">
        <v>520.79999999999995</v>
      </c>
      <c r="M2577" s="23">
        <f>Таблица1[[#This Row],[Сумма в ценах продажи]]-Таблица1[[#This Row],[Сумма в ценах закупки]]</f>
        <v>62.879999999999939</v>
      </c>
    </row>
    <row r="2578" spans="1:13" hidden="1" x14ac:dyDescent="0.3">
      <c r="A2578" s="16">
        <v>42878</v>
      </c>
      <c r="B2578" t="s">
        <v>7</v>
      </c>
      <c r="C2578" t="s">
        <v>183</v>
      </c>
      <c r="D2578" t="s">
        <v>156</v>
      </c>
      <c r="E2578" t="s">
        <v>184</v>
      </c>
      <c r="F2578" s="5">
        <v>1005712010</v>
      </c>
      <c r="G2578" t="str">
        <f>VLOOKUP(F2578,'группы товаров'!$A$1:$C$88,2,0)</f>
        <v>Сказочный мишка</v>
      </c>
      <c r="H2578" t="str">
        <f>VLOOKUP(Таблица1[[#This Row],[Код товара]],Группа_Товаров,3,0)</f>
        <v>Глазированные</v>
      </c>
      <c r="I2578" t="s">
        <v>8</v>
      </c>
      <c r="J2578">
        <v>4.8</v>
      </c>
      <c r="K2578" s="6">
        <v>509.98080000000004</v>
      </c>
      <c r="L2578" s="6">
        <v>580.79999999999995</v>
      </c>
      <c r="M2578" s="23">
        <f>Таблица1[[#This Row],[Сумма в ценах продажи]]-Таблица1[[#This Row],[Сумма в ценах закупки]]</f>
        <v>70.81919999999991</v>
      </c>
    </row>
    <row r="2579" spans="1:13" hidden="1" x14ac:dyDescent="0.3">
      <c r="A2579" s="16">
        <v>42878</v>
      </c>
      <c r="B2579" t="s">
        <v>9</v>
      </c>
      <c r="C2579" t="s">
        <v>563</v>
      </c>
      <c r="D2579" t="s">
        <v>147</v>
      </c>
      <c r="E2579" t="s">
        <v>564</v>
      </c>
      <c r="F2579" s="7">
        <v>1005201500</v>
      </c>
      <c r="G2579" t="str">
        <f>VLOOKUP(F2579,'группы товаров'!$A$1:$C$88,2,0)</f>
        <v xml:space="preserve">крем-сгущенное молоко </v>
      </c>
      <c r="H2579" t="str">
        <f>VLOOKUP(Таблица1[[#This Row],[Код товара]],Группа_Товаров,3,0)</f>
        <v>Вафельные</v>
      </c>
      <c r="I2579" t="s">
        <v>8</v>
      </c>
      <c r="J2579">
        <v>5.8</v>
      </c>
      <c r="K2579" s="6">
        <v>542.15499999999997</v>
      </c>
      <c r="L2579" s="6">
        <v>616.65600000000006</v>
      </c>
      <c r="M2579" s="23">
        <f>Таблица1[[#This Row],[Сумма в ценах продажи]]-Таблица1[[#This Row],[Сумма в ценах закупки]]</f>
        <v>74.50100000000009</v>
      </c>
    </row>
    <row r="2580" spans="1:13" hidden="1" x14ac:dyDescent="0.3">
      <c r="A2580" s="16">
        <v>42878</v>
      </c>
      <c r="B2580" t="s">
        <v>7</v>
      </c>
      <c r="C2580" t="s">
        <v>569</v>
      </c>
      <c r="D2580" t="s">
        <v>147</v>
      </c>
      <c r="E2580" t="s">
        <v>570</v>
      </c>
      <c r="F2580" s="5">
        <v>1005712005</v>
      </c>
      <c r="G2580" t="str">
        <f>VLOOKUP(F2580,'группы товаров'!$A$1:$C$88,2,0)</f>
        <v>Золотой теленок</v>
      </c>
      <c r="H2580" t="str">
        <f>VLOOKUP(Таблица1[[#This Row],[Код товара]],Группа_Товаров,3,0)</f>
        <v>Глазированные</v>
      </c>
      <c r="I2580" t="s">
        <v>8</v>
      </c>
      <c r="J2580">
        <v>4.8</v>
      </c>
      <c r="K2580" s="6">
        <v>506.25840000000005</v>
      </c>
      <c r="L2580" s="6">
        <v>580.79999999999995</v>
      </c>
      <c r="M2580" s="23">
        <f>Таблица1[[#This Row],[Сумма в ценах продажи]]-Таблица1[[#This Row],[Сумма в ценах закупки]]</f>
        <v>74.541599999999903</v>
      </c>
    </row>
    <row r="2581" spans="1:13" hidden="1" x14ac:dyDescent="0.3">
      <c r="A2581" s="16">
        <v>42878</v>
      </c>
      <c r="B2581" t="s">
        <v>7</v>
      </c>
      <c r="C2581" t="s">
        <v>195</v>
      </c>
      <c r="D2581" t="s">
        <v>131</v>
      </c>
      <c r="E2581" t="s">
        <v>196</v>
      </c>
      <c r="F2581" s="8">
        <v>210200</v>
      </c>
      <c r="G2581" t="str">
        <f>VLOOKUP(F2581,'группы товаров'!$A$1:$C$88,2,0)</f>
        <v>Сливки-клубника</v>
      </c>
      <c r="H2581" t="str">
        <f>VLOOKUP(Таблица1[[#This Row],[Код товара]],Группа_Товаров,3,0)</f>
        <v>Отливная</v>
      </c>
      <c r="I2581" t="s">
        <v>8</v>
      </c>
      <c r="J2581">
        <v>5.5</v>
      </c>
      <c r="K2581" s="6">
        <v>570.9</v>
      </c>
      <c r="L2581" s="6">
        <v>649.22</v>
      </c>
      <c r="M2581" s="23">
        <f>Таблица1[[#This Row],[Сумма в ценах продажи]]-Таблица1[[#This Row],[Сумма в ценах закупки]]</f>
        <v>78.32000000000005</v>
      </c>
    </row>
    <row r="2582" spans="1:13" hidden="1" x14ac:dyDescent="0.3">
      <c r="A2582" s="16">
        <v>42878</v>
      </c>
      <c r="B2582" t="s">
        <v>9</v>
      </c>
      <c r="C2582" t="s">
        <v>434</v>
      </c>
      <c r="D2582" t="s">
        <v>147</v>
      </c>
      <c r="E2582" t="s">
        <v>435</v>
      </c>
      <c r="F2582" s="5">
        <v>170000</v>
      </c>
      <c r="G2582" t="str">
        <f>VLOOKUP(F2582,'группы товаров'!$A$1:$C$88,2,0)</f>
        <v>Лайм</v>
      </c>
      <c r="H2582" t="str">
        <f>VLOOKUP(Таблица1[[#This Row],[Код товара]],Группа_Товаров,3,0)</f>
        <v>Желейные</v>
      </c>
      <c r="I2582" t="s">
        <v>8</v>
      </c>
      <c r="J2582">
        <v>5</v>
      </c>
      <c r="K2582" s="6">
        <v>363.88150000000002</v>
      </c>
      <c r="L2582" s="6">
        <v>444.8</v>
      </c>
      <c r="M2582" s="23">
        <f>Таблица1[[#This Row],[Сумма в ценах продажи]]-Таблица1[[#This Row],[Сумма в ценах закупки]]</f>
        <v>80.918499999999995</v>
      </c>
    </row>
    <row r="2583" spans="1:13" hidden="1" x14ac:dyDescent="0.3">
      <c r="A2583" s="16">
        <v>42878</v>
      </c>
      <c r="B2583" t="s">
        <v>9</v>
      </c>
      <c r="C2583" t="s">
        <v>220</v>
      </c>
      <c r="D2583" t="s">
        <v>134</v>
      </c>
      <c r="E2583" t="s">
        <v>221</v>
      </c>
      <c r="F2583" s="7">
        <v>1005712010</v>
      </c>
      <c r="G2583" t="str">
        <f>VLOOKUP(F2583,'группы товаров'!$A$1:$C$88,2,0)</f>
        <v>Сказочный мишка</v>
      </c>
      <c r="H2583" t="str">
        <f>VLOOKUP(Таблица1[[#This Row],[Код товара]],Группа_Товаров,3,0)</f>
        <v>Глазированные</v>
      </c>
      <c r="I2583" t="s">
        <v>8</v>
      </c>
      <c r="J2583">
        <v>6</v>
      </c>
      <c r="K2583" s="6">
        <v>576.4932</v>
      </c>
      <c r="L2583" s="6">
        <v>670.5</v>
      </c>
      <c r="M2583" s="23">
        <f>Таблица1[[#This Row],[Сумма в ценах продажи]]-Таблица1[[#This Row],[Сумма в ценах закупки]]</f>
        <v>94.006799999999998</v>
      </c>
    </row>
    <row r="2584" spans="1:13" hidden="1" x14ac:dyDescent="0.3">
      <c r="A2584" s="16">
        <v>42878</v>
      </c>
      <c r="B2584" t="s">
        <v>7</v>
      </c>
      <c r="C2584" t="s">
        <v>375</v>
      </c>
      <c r="D2584" t="s">
        <v>147</v>
      </c>
      <c r="E2584" t="s">
        <v>376</v>
      </c>
      <c r="F2584" s="7">
        <v>1005400001</v>
      </c>
      <c r="G2584" t="str">
        <f>VLOOKUP(F2584,'группы товаров'!$A$1:$C$88,2,0)</f>
        <v>Лесной орех</v>
      </c>
      <c r="H2584" t="str">
        <f>VLOOKUP(Таблица1[[#This Row],[Код товара]],Группа_Товаров,3,0)</f>
        <v>Кремовые</v>
      </c>
      <c r="I2584" t="s">
        <v>8</v>
      </c>
      <c r="J2584">
        <v>7.5</v>
      </c>
      <c r="K2584" s="6">
        <v>407.83</v>
      </c>
      <c r="L2584" s="6">
        <v>515.25</v>
      </c>
      <c r="M2584" s="23">
        <f>Таблица1[[#This Row],[Сумма в ценах продажи]]-Таблица1[[#This Row],[Сумма в ценах закупки]]</f>
        <v>107.42000000000002</v>
      </c>
    </row>
    <row r="2585" spans="1:13" hidden="1" x14ac:dyDescent="0.3">
      <c r="A2585" s="16">
        <v>42878</v>
      </c>
      <c r="B2585" t="s">
        <v>9</v>
      </c>
      <c r="C2585" t="s">
        <v>149</v>
      </c>
      <c r="D2585" t="s">
        <v>134</v>
      </c>
      <c r="E2585" t="s">
        <v>150</v>
      </c>
      <c r="F2585" s="7">
        <v>170000</v>
      </c>
      <c r="G2585" t="str">
        <f>VLOOKUP(F2585,'группы товаров'!$A$1:$C$88,2,0)</f>
        <v>Лайм</v>
      </c>
      <c r="H2585" t="str">
        <f>VLOOKUP(Таблица1[[#This Row],[Код товара]],Группа_Товаров,3,0)</f>
        <v>Желейные</v>
      </c>
      <c r="I2585" t="s">
        <v>8</v>
      </c>
      <c r="J2585">
        <v>16</v>
      </c>
      <c r="K2585" s="6">
        <v>854.46400000000006</v>
      </c>
      <c r="L2585" s="6">
        <v>968.48</v>
      </c>
      <c r="M2585" s="23">
        <f>Таблица1[[#This Row],[Сумма в ценах продажи]]-Таблица1[[#This Row],[Сумма в ценах закупки]]</f>
        <v>114.01599999999996</v>
      </c>
    </row>
    <row r="2586" spans="1:13" hidden="1" x14ac:dyDescent="0.3">
      <c r="A2586" s="16">
        <v>42878</v>
      </c>
      <c r="B2586" t="s">
        <v>9</v>
      </c>
      <c r="C2586" t="s">
        <v>282</v>
      </c>
      <c r="D2586" t="s">
        <v>134</v>
      </c>
      <c r="E2586" t="s">
        <v>283</v>
      </c>
      <c r="F2586" s="7">
        <v>1005400001</v>
      </c>
      <c r="G2586" t="str">
        <f>VLOOKUP(F2586,'группы товаров'!$A$1:$C$88,2,0)</f>
        <v>Лесной орех</v>
      </c>
      <c r="H2586" t="str">
        <f>VLOOKUP(Таблица1[[#This Row],[Код товара]],Группа_Товаров,3,0)</f>
        <v>Кремовые</v>
      </c>
      <c r="I2586" t="s">
        <v>8</v>
      </c>
      <c r="J2586">
        <v>9</v>
      </c>
      <c r="K2586" s="6">
        <v>866.28899999999999</v>
      </c>
      <c r="L2586" s="6">
        <v>1005.75</v>
      </c>
      <c r="M2586" s="23">
        <f>Таблица1[[#This Row],[Сумма в ценах продажи]]-Таблица1[[#This Row],[Сумма в ценах закупки]]</f>
        <v>139.46100000000001</v>
      </c>
    </row>
    <row r="2587" spans="1:13" hidden="1" x14ac:dyDescent="0.3">
      <c r="A2587" s="16">
        <v>42878</v>
      </c>
      <c r="B2587" t="s">
        <v>7</v>
      </c>
      <c r="C2587" t="s">
        <v>532</v>
      </c>
      <c r="D2587" t="s">
        <v>147</v>
      </c>
      <c r="E2587" t="s">
        <v>533</v>
      </c>
      <c r="F2587" s="7">
        <v>1005712305</v>
      </c>
      <c r="G2587" t="str">
        <f>VLOOKUP(F2587,'группы товаров'!$A$1:$C$88,2,0)</f>
        <v>Золотой шедевр</v>
      </c>
      <c r="H2587" t="str">
        <f>VLOOKUP(Таблица1[[#This Row],[Код товара]],Группа_Товаров,3,0)</f>
        <v>Глазированные</v>
      </c>
      <c r="I2587" t="s">
        <v>8</v>
      </c>
      <c r="J2587">
        <v>10</v>
      </c>
      <c r="K2587" s="6">
        <v>1173.6955</v>
      </c>
      <c r="L2587" s="6">
        <v>1317.5</v>
      </c>
      <c r="M2587" s="23">
        <f>Таблица1[[#This Row],[Сумма в ценах продажи]]-Таблица1[[#This Row],[Сумма в ценах закупки]]</f>
        <v>143.80449999999996</v>
      </c>
    </row>
    <row r="2588" spans="1:13" hidden="1" x14ac:dyDescent="0.3">
      <c r="A2588" s="16">
        <v>42878</v>
      </c>
      <c r="B2588" t="s">
        <v>7</v>
      </c>
      <c r="C2588" t="s">
        <v>416</v>
      </c>
      <c r="D2588" t="s">
        <v>147</v>
      </c>
      <c r="E2588" t="s">
        <v>417</v>
      </c>
      <c r="F2588" s="5">
        <v>1005400001</v>
      </c>
      <c r="G2588" t="str">
        <f>VLOOKUP(F2588,'группы товаров'!$A$1:$C$88,2,0)</f>
        <v>Лесной орех</v>
      </c>
      <c r="H2588" t="str">
        <f>VLOOKUP(Таблица1[[#This Row],[Код товара]],Группа_Товаров,3,0)</f>
        <v>Кремовые</v>
      </c>
      <c r="I2588" t="s">
        <v>8</v>
      </c>
      <c r="J2588">
        <v>4.5999999999999996</v>
      </c>
      <c r="K2588" s="6">
        <v>1076.3872000000001</v>
      </c>
      <c r="L2588" s="6">
        <v>1237.6760000000002</v>
      </c>
      <c r="M2588" s="23">
        <f>Таблица1[[#This Row],[Сумма в ценах продажи]]-Таблица1[[#This Row],[Сумма в ценах закупки]]</f>
        <v>161.28880000000004</v>
      </c>
    </row>
    <row r="2589" spans="1:13" hidden="1" x14ac:dyDescent="0.3">
      <c r="A2589" s="16">
        <v>42878</v>
      </c>
      <c r="B2589" t="s">
        <v>7</v>
      </c>
      <c r="C2589" t="s">
        <v>177</v>
      </c>
      <c r="D2589" t="s">
        <v>131</v>
      </c>
      <c r="E2589" t="s">
        <v>178</v>
      </c>
      <c r="F2589" s="8">
        <v>1500000601</v>
      </c>
      <c r="G2589" t="str">
        <f>VLOOKUP(F2589,'группы товаров'!$A$1:$C$88,2,0)</f>
        <v xml:space="preserve">Рулет сгущенное молоко МФ </v>
      </c>
      <c r="H2589" t="str">
        <f>VLOOKUP(Таблица1[[#This Row],[Код товара]],Группа_Товаров,3,0)</f>
        <v>Бисквиты</v>
      </c>
      <c r="I2589" t="s">
        <v>8</v>
      </c>
      <c r="J2589">
        <v>4</v>
      </c>
      <c r="K2589" s="6">
        <v>1316</v>
      </c>
      <c r="L2589" s="6">
        <v>1497.2</v>
      </c>
      <c r="M2589" s="23">
        <f>Таблица1[[#This Row],[Сумма в ценах продажи]]-Таблица1[[#This Row],[Сумма в ценах закупки]]</f>
        <v>181.20000000000005</v>
      </c>
    </row>
    <row r="2590" spans="1:13" hidden="1" x14ac:dyDescent="0.3">
      <c r="A2590" s="16">
        <v>42878</v>
      </c>
      <c r="B2590" t="s">
        <v>9</v>
      </c>
      <c r="C2590" t="s">
        <v>179</v>
      </c>
      <c r="D2590" t="s">
        <v>131</v>
      </c>
      <c r="E2590" t="s">
        <v>180</v>
      </c>
      <c r="F2590" s="7">
        <v>1005244000</v>
      </c>
      <c r="G2590" t="str">
        <f>VLOOKUP(F2590,'группы товаров'!$A$1:$C$88,2,0)</f>
        <v>Кофейные</v>
      </c>
      <c r="H2590" t="str">
        <f>VLOOKUP(Таблица1[[#This Row],[Код товара]],Группа_Товаров,3,0)</f>
        <v>Кремовые</v>
      </c>
      <c r="I2590" t="s">
        <v>8</v>
      </c>
      <c r="J2590">
        <v>5.16</v>
      </c>
      <c r="K2590" s="6">
        <v>1579.386</v>
      </c>
      <c r="L2590" s="6">
        <v>1801</v>
      </c>
      <c r="M2590" s="23">
        <f>Таблица1[[#This Row],[Сумма в ценах продажи]]-Таблица1[[#This Row],[Сумма в ценах закупки]]</f>
        <v>221.61400000000003</v>
      </c>
    </row>
    <row r="2591" spans="1:13" hidden="1" x14ac:dyDescent="0.3">
      <c r="A2591" s="16">
        <v>42878</v>
      </c>
      <c r="B2591" t="s">
        <v>9</v>
      </c>
      <c r="C2591" t="s">
        <v>228</v>
      </c>
      <c r="D2591" t="s">
        <v>134</v>
      </c>
      <c r="E2591" t="s">
        <v>229</v>
      </c>
      <c r="F2591" s="7">
        <v>1005274600</v>
      </c>
      <c r="G2591" t="str">
        <f>VLOOKUP(F2591,'группы товаров'!$A$1:$C$88,2,0)</f>
        <v>Какао со сливками</v>
      </c>
      <c r="H2591" t="str">
        <f>VLOOKUP(Таблица1[[#This Row],[Код товара]],Группа_Товаров,3,0)</f>
        <v>Кремовые</v>
      </c>
      <c r="I2591" t="s">
        <v>8</v>
      </c>
      <c r="J2591">
        <v>20</v>
      </c>
      <c r="K2591" s="6">
        <v>2743.6320000000001</v>
      </c>
      <c r="L2591" s="6">
        <v>3211.4</v>
      </c>
      <c r="M2591" s="23">
        <f>Таблица1[[#This Row],[Сумма в ценах продажи]]-Таблица1[[#This Row],[Сумма в ценах закупки]]</f>
        <v>467.76800000000003</v>
      </c>
    </row>
    <row r="2592" spans="1:13" hidden="1" x14ac:dyDescent="0.3">
      <c r="A2592" s="16">
        <v>42877</v>
      </c>
      <c r="B2592" t="s">
        <v>7</v>
      </c>
      <c r="C2592" t="s">
        <v>181</v>
      </c>
      <c r="D2592" t="s">
        <v>134</v>
      </c>
      <c r="E2592" t="s">
        <v>182</v>
      </c>
      <c r="F2592" s="7">
        <v>1005040400</v>
      </c>
      <c r="G2592" t="str">
        <f>VLOOKUP(F2592,'группы товаров'!$A$1:$C$88,2,0)</f>
        <v>Ласточка</v>
      </c>
      <c r="H2592" t="str">
        <f>VLOOKUP(Таблица1[[#This Row],[Код товара]],Группа_Товаров,3,0)</f>
        <v>Глазированные</v>
      </c>
      <c r="I2592" t="s">
        <v>8</v>
      </c>
      <c r="J2592">
        <v>1.65</v>
      </c>
      <c r="K2592" s="6">
        <v>230.78</v>
      </c>
      <c r="L2592" s="6">
        <v>262.57</v>
      </c>
      <c r="M2592" s="23">
        <f>Таблица1[[#This Row],[Сумма в ценах продажи]]-Таблица1[[#This Row],[Сумма в ценах закупки]]</f>
        <v>31.789999999999992</v>
      </c>
    </row>
    <row r="2593" spans="1:13" hidden="1" x14ac:dyDescent="0.3">
      <c r="A2593" s="16">
        <v>42877</v>
      </c>
      <c r="B2593" t="s">
        <v>7</v>
      </c>
      <c r="C2593" t="s">
        <v>160</v>
      </c>
      <c r="D2593" t="s">
        <v>134</v>
      </c>
      <c r="E2593" t="s">
        <v>161</v>
      </c>
      <c r="F2593" s="7">
        <v>1005300500</v>
      </c>
      <c r="G2593" t="str">
        <f>VLOOKUP(F2593,'группы товаров'!$A$1:$C$88,2,0)</f>
        <v>Рококо</v>
      </c>
      <c r="H2593" t="str">
        <f>VLOOKUP(Таблица1[[#This Row],[Код товара]],Группа_Товаров,3,0)</f>
        <v>Кремовые</v>
      </c>
      <c r="I2593" t="s">
        <v>8</v>
      </c>
      <c r="J2593">
        <v>5.7</v>
      </c>
      <c r="K2593" s="6">
        <v>255.64500000000001</v>
      </c>
      <c r="L2593" s="6">
        <v>290.64300000000003</v>
      </c>
      <c r="M2593" s="23">
        <f>Таблица1[[#This Row],[Сумма в ценах продажи]]-Таблица1[[#This Row],[Сумма в ценах закупки]]</f>
        <v>34.998000000000019</v>
      </c>
    </row>
    <row r="2594" spans="1:13" hidden="1" x14ac:dyDescent="0.3">
      <c r="A2594" s="16">
        <v>42877</v>
      </c>
      <c r="B2594" t="s">
        <v>7</v>
      </c>
      <c r="C2594" t="s">
        <v>398</v>
      </c>
      <c r="D2594" t="s">
        <v>147</v>
      </c>
      <c r="E2594" t="s">
        <v>399</v>
      </c>
      <c r="F2594" s="7">
        <v>1005050400</v>
      </c>
      <c r="G2594" t="str">
        <f>VLOOKUP(F2594,'группы товаров'!$A$1:$C$88,2,0)</f>
        <v>Золотой кокос</v>
      </c>
      <c r="H2594" t="str">
        <f>VLOOKUP(Таблица1[[#This Row],[Код товара]],Группа_Товаров,3,0)</f>
        <v>Помадка</v>
      </c>
      <c r="I2594" t="s">
        <v>8</v>
      </c>
      <c r="J2594">
        <v>5.7</v>
      </c>
      <c r="K2594" s="6">
        <v>255.64500000000001</v>
      </c>
      <c r="L2594" s="6">
        <v>290.64300000000003</v>
      </c>
      <c r="M2594" s="23">
        <f>Таблица1[[#This Row],[Сумма в ценах продажи]]-Таблица1[[#This Row],[Сумма в ценах закупки]]</f>
        <v>34.998000000000019</v>
      </c>
    </row>
    <row r="2595" spans="1:13" hidden="1" x14ac:dyDescent="0.3">
      <c r="A2595" s="16">
        <v>42877</v>
      </c>
      <c r="B2595" t="s">
        <v>7</v>
      </c>
      <c r="C2595" t="s">
        <v>165</v>
      </c>
      <c r="D2595" t="s">
        <v>134</v>
      </c>
      <c r="E2595" t="s">
        <v>166</v>
      </c>
      <c r="F2595" s="7">
        <v>1005300500</v>
      </c>
      <c r="G2595" t="str">
        <f>VLOOKUP(F2595,'группы товаров'!$A$1:$C$88,2,0)</f>
        <v>Рококо</v>
      </c>
      <c r="H2595" t="str">
        <f>VLOOKUP(Таблица1[[#This Row],[Код товара]],Группа_Товаров,3,0)</f>
        <v>Кремовые</v>
      </c>
      <c r="I2595" t="s">
        <v>8</v>
      </c>
      <c r="J2595">
        <v>1.65</v>
      </c>
      <c r="K2595" s="6">
        <v>272.69</v>
      </c>
      <c r="L2595" s="6">
        <v>310.31</v>
      </c>
      <c r="M2595" s="23">
        <f>Таблица1[[#This Row],[Сумма в ценах продажи]]-Таблица1[[#This Row],[Сумма в ценах закупки]]</f>
        <v>37.620000000000005</v>
      </c>
    </row>
    <row r="2596" spans="1:13" hidden="1" x14ac:dyDescent="0.3">
      <c r="A2596" s="16">
        <v>42877</v>
      </c>
      <c r="B2596" t="s">
        <v>9</v>
      </c>
      <c r="C2596" t="s">
        <v>317</v>
      </c>
      <c r="D2596" t="s">
        <v>147</v>
      </c>
      <c r="E2596" t="s">
        <v>318</v>
      </c>
      <c r="F2596" s="7">
        <v>1005201100</v>
      </c>
      <c r="G2596" t="str">
        <f>VLOOKUP(F2596,'группы товаров'!$A$1:$C$88,2,0)</f>
        <v xml:space="preserve">крем-орех </v>
      </c>
      <c r="H2596" t="str">
        <f>VLOOKUP(Таблица1[[#This Row],[Код товара]],Группа_Товаров,3,0)</f>
        <v>Вафельные</v>
      </c>
      <c r="I2596" t="s">
        <v>8</v>
      </c>
      <c r="J2596">
        <v>3</v>
      </c>
      <c r="K2596" s="6">
        <v>294.28559999999999</v>
      </c>
      <c r="L2596" s="6">
        <v>335.25</v>
      </c>
      <c r="M2596" s="23">
        <f>Таблица1[[#This Row],[Сумма в ценах продажи]]-Таблица1[[#This Row],[Сумма в ценах закупки]]</f>
        <v>40.964400000000012</v>
      </c>
    </row>
    <row r="2597" spans="1:13" hidden="1" x14ac:dyDescent="0.3">
      <c r="A2597" s="16">
        <v>42877</v>
      </c>
      <c r="B2597" t="s">
        <v>7</v>
      </c>
      <c r="C2597" t="s">
        <v>450</v>
      </c>
      <c r="D2597" t="s">
        <v>147</v>
      </c>
      <c r="E2597" t="s">
        <v>451</v>
      </c>
      <c r="F2597" s="5">
        <v>1005050000</v>
      </c>
      <c r="G2597" t="str">
        <f>VLOOKUP(F2597,'группы товаров'!$A$1:$C$88,2,0)</f>
        <v>Золотой орех</v>
      </c>
      <c r="H2597" t="str">
        <f>VLOOKUP(Таблица1[[#This Row],[Код товара]],Группа_Товаров,3,0)</f>
        <v>Помадка</v>
      </c>
      <c r="I2597" t="s">
        <v>8</v>
      </c>
      <c r="J2597">
        <v>3.5</v>
      </c>
      <c r="K2597" s="6">
        <v>355.06100000000004</v>
      </c>
      <c r="L2597" s="6">
        <v>398.72</v>
      </c>
      <c r="M2597" s="23">
        <f>Таблица1[[#This Row],[Сумма в ценах продажи]]-Таблица1[[#This Row],[Сумма в ценах закупки]]</f>
        <v>43.658999999999992</v>
      </c>
    </row>
    <row r="2598" spans="1:13" hidden="1" x14ac:dyDescent="0.3">
      <c r="A2598" s="16">
        <v>42877</v>
      </c>
      <c r="B2598" t="s">
        <v>9</v>
      </c>
      <c r="C2598" t="s">
        <v>226</v>
      </c>
      <c r="D2598" t="s">
        <v>134</v>
      </c>
      <c r="E2598" t="s">
        <v>227</v>
      </c>
      <c r="F2598" s="7">
        <v>170100</v>
      </c>
      <c r="G2598" t="str">
        <f>VLOOKUP(F2598,'группы товаров'!$A$1:$C$88,2,0)</f>
        <v>Клюковка</v>
      </c>
      <c r="H2598" t="str">
        <f>VLOOKUP(Таблица1[[#This Row],[Код товара]],Группа_Товаров,3,0)</f>
        <v>Желейные</v>
      </c>
      <c r="I2598" t="s">
        <v>8</v>
      </c>
      <c r="J2598">
        <v>4</v>
      </c>
      <c r="K2598" s="6">
        <v>351.178</v>
      </c>
      <c r="L2598" s="6">
        <v>401.6</v>
      </c>
      <c r="M2598" s="23">
        <f>Таблица1[[#This Row],[Сумма в ценах продажи]]-Таблица1[[#This Row],[Сумма в ценах закупки]]</f>
        <v>50.422000000000025</v>
      </c>
    </row>
    <row r="2599" spans="1:13" hidden="1" x14ac:dyDescent="0.3">
      <c r="A2599" s="16">
        <v>42877</v>
      </c>
      <c r="B2599" t="s">
        <v>7</v>
      </c>
      <c r="C2599" t="s">
        <v>311</v>
      </c>
      <c r="D2599" t="s">
        <v>134</v>
      </c>
      <c r="E2599" t="s">
        <v>312</v>
      </c>
      <c r="F2599" s="5">
        <v>190000</v>
      </c>
      <c r="G2599" t="str">
        <f>VLOOKUP(F2599,'группы товаров'!$A$1:$C$88,2,0)</f>
        <v>Капри молоко</v>
      </c>
      <c r="H2599" t="str">
        <f>VLOOKUP(Таблица1[[#This Row],[Код товара]],Группа_Товаров,3,0)</f>
        <v>Отливная</v>
      </c>
      <c r="I2599" t="s">
        <v>8</v>
      </c>
      <c r="J2599">
        <v>5</v>
      </c>
      <c r="K2599" s="6">
        <v>389.8365</v>
      </c>
      <c r="L2599" s="6">
        <v>444.8</v>
      </c>
      <c r="M2599" s="23">
        <f>Таблица1[[#This Row],[Сумма в ценах продажи]]-Таблица1[[#This Row],[Сумма в ценах закупки]]</f>
        <v>54.96350000000001</v>
      </c>
    </row>
    <row r="2600" spans="1:13" hidden="1" x14ac:dyDescent="0.3">
      <c r="A2600" s="16">
        <v>42877</v>
      </c>
      <c r="B2600" t="s">
        <v>7</v>
      </c>
      <c r="C2600" t="s">
        <v>352</v>
      </c>
      <c r="D2600" t="s">
        <v>353</v>
      </c>
      <c r="E2600" t="s">
        <v>354</v>
      </c>
      <c r="F2600" s="7">
        <v>1005212000</v>
      </c>
      <c r="G2600" t="str">
        <f>VLOOKUP(F2600,'группы товаров'!$A$1:$C$88,2,0)</f>
        <v xml:space="preserve">Знаки Зодиака </v>
      </c>
      <c r="H2600" t="str">
        <f>VLOOKUP(Таблица1[[#This Row],[Код товара]],Группа_Товаров,3,0)</f>
        <v>Вафельные</v>
      </c>
      <c r="I2600" t="s">
        <v>8</v>
      </c>
      <c r="J2600">
        <v>8</v>
      </c>
      <c r="K2600" s="6">
        <v>427.32960000000003</v>
      </c>
      <c r="L2600" s="6">
        <v>484.24</v>
      </c>
      <c r="M2600" s="23">
        <f>Таблица1[[#This Row],[Сумма в ценах продажи]]-Таблица1[[#This Row],[Сумма в ценах закупки]]</f>
        <v>56.910399999999981</v>
      </c>
    </row>
    <row r="2601" spans="1:13" hidden="1" x14ac:dyDescent="0.3">
      <c r="A2601" s="16">
        <v>42877</v>
      </c>
      <c r="B2601" t="s">
        <v>7</v>
      </c>
      <c r="C2601" t="s">
        <v>375</v>
      </c>
      <c r="D2601" t="s">
        <v>147</v>
      </c>
      <c r="E2601" t="s">
        <v>376</v>
      </c>
      <c r="F2601" s="5">
        <v>1005050100</v>
      </c>
      <c r="G2601" t="str">
        <f>VLOOKUP(F2601,'группы товаров'!$A$1:$C$88,2,0)</f>
        <v>Золотой  крем-брюле</v>
      </c>
      <c r="H2601" t="str">
        <f>VLOOKUP(Таблица1[[#This Row],[Код товара]],Группа_Товаров,3,0)</f>
        <v>Помадка</v>
      </c>
      <c r="I2601" t="s">
        <v>8</v>
      </c>
      <c r="J2601">
        <v>7</v>
      </c>
      <c r="K2601" s="6">
        <v>738.83810000000005</v>
      </c>
      <c r="L2601" s="6">
        <v>797.44</v>
      </c>
      <c r="M2601" s="23">
        <f>Таблица1[[#This Row],[Сумма в ценах продажи]]-Таблица1[[#This Row],[Сумма в ценах закупки]]</f>
        <v>58.601900000000001</v>
      </c>
    </row>
    <row r="2602" spans="1:13" hidden="1" x14ac:dyDescent="0.3">
      <c r="A2602" s="16">
        <v>42877</v>
      </c>
      <c r="B2602" t="s">
        <v>7</v>
      </c>
      <c r="C2602" t="s">
        <v>226</v>
      </c>
      <c r="D2602" t="s">
        <v>134</v>
      </c>
      <c r="E2602" t="s">
        <v>227</v>
      </c>
      <c r="F2602" s="7">
        <v>1005712305</v>
      </c>
      <c r="G2602" t="str">
        <f>VLOOKUP(F2602,'группы товаров'!$A$1:$C$88,2,0)</f>
        <v>Золотой шедевр</v>
      </c>
      <c r="H2602" t="str">
        <f>VLOOKUP(Таблица1[[#This Row],[Код товара]],Группа_Товаров,3,0)</f>
        <v>Глазированные</v>
      </c>
      <c r="I2602" t="s">
        <v>8</v>
      </c>
      <c r="J2602">
        <v>2.64</v>
      </c>
      <c r="K2602" s="6">
        <v>480.68880000000001</v>
      </c>
      <c r="L2602" s="6">
        <v>546.84</v>
      </c>
      <c r="M2602" s="23">
        <f>Таблица1[[#This Row],[Сумма в ценах продажи]]-Таблица1[[#This Row],[Сумма в ценах закупки]]</f>
        <v>66.151200000000017</v>
      </c>
    </row>
    <row r="2603" spans="1:13" hidden="1" x14ac:dyDescent="0.3">
      <c r="A2603" s="16">
        <v>42877</v>
      </c>
      <c r="B2603" t="s">
        <v>7</v>
      </c>
      <c r="C2603" t="s">
        <v>270</v>
      </c>
      <c r="D2603" t="s">
        <v>134</v>
      </c>
      <c r="E2603" t="s">
        <v>271</v>
      </c>
      <c r="F2603" s="8">
        <v>1500000601</v>
      </c>
      <c r="G2603" t="str">
        <f>VLOOKUP(F2603,'группы товаров'!$A$1:$C$88,2,0)</f>
        <v xml:space="preserve">Рулет сгущенное молоко МФ </v>
      </c>
      <c r="H2603" t="str">
        <f>VLOOKUP(Таблица1[[#This Row],[Код товара]],Группа_Товаров,3,0)</f>
        <v>Бисквиты</v>
      </c>
      <c r="I2603" t="s">
        <v>8</v>
      </c>
      <c r="J2603">
        <v>5</v>
      </c>
      <c r="K2603" s="6">
        <v>591.77949999999998</v>
      </c>
      <c r="L2603" s="6">
        <v>658.75</v>
      </c>
      <c r="M2603" s="23">
        <f>Таблица1[[#This Row],[Сумма в ценах продажи]]-Таблица1[[#This Row],[Сумма в ценах закупки]]</f>
        <v>66.970500000000015</v>
      </c>
    </row>
    <row r="2604" spans="1:13" hidden="1" x14ac:dyDescent="0.3">
      <c r="A2604" s="16">
        <v>42877</v>
      </c>
      <c r="B2604" t="s">
        <v>9</v>
      </c>
      <c r="C2604" t="s">
        <v>162</v>
      </c>
      <c r="D2604" t="s">
        <v>163</v>
      </c>
      <c r="E2604" t="s">
        <v>164</v>
      </c>
      <c r="F2604" s="7">
        <v>15000</v>
      </c>
      <c r="G2604" t="str">
        <f>VLOOKUP(F2604,'группы товаров'!$A$1:$C$88,2,0)</f>
        <v>Цитрусовый коктейль</v>
      </c>
      <c r="H2604" t="str">
        <f>VLOOKUP(Таблица1[[#This Row],[Код товара]],Группа_Товаров,3,0)</f>
        <v>Отливная</v>
      </c>
      <c r="I2604" t="s">
        <v>8</v>
      </c>
      <c r="J2604">
        <v>6</v>
      </c>
      <c r="K2604" s="6">
        <v>492.2328</v>
      </c>
      <c r="L2604" s="6">
        <v>559.91999999999996</v>
      </c>
      <c r="M2604" s="23">
        <f>Таблица1[[#This Row],[Сумма в ценах продажи]]-Таблица1[[#This Row],[Сумма в ценах закупки]]</f>
        <v>67.687199999999962</v>
      </c>
    </row>
    <row r="2605" spans="1:13" hidden="1" x14ac:dyDescent="0.3">
      <c r="A2605" s="16">
        <v>42877</v>
      </c>
      <c r="B2605" t="s">
        <v>9</v>
      </c>
      <c r="C2605" t="s">
        <v>422</v>
      </c>
      <c r="D2605" t="s">
        <v>147</v>
      </c>
      <c r="E2605" t="s">
        <v>423</v>
      </c>
      <c r="F2605" s="5">
        <v>1005712010</v>
      </c>
      <c r="G2605" t="str">
        <f>VLOOKUP(F2605,'группы товаров'!$A$1:$C$88,2,0)</f>
        <v>Сказочный мишка</v>
      </c>
      <c r="H2605" t="str">
        <f>VLOOKUP(Таблица1[[#This Row],[Код товара]],Группа_Товаров,3,0)</f>
        <v>Глазированные</v>
      </c>
      <c r="I2605" t="s">
        <v>8</v>
      </c>
      <c r="J2605">
        <v>4.8</v>
      </c>
      <c r="K2605" s="6">
        <v>509.98080000000004</v>
      </c>
      <c r="L2605" s="6">
        <v>580.79999999999995</v>
      </c>
      <c r="M2605" s="23">
        <f>Таблица1[[#This Row],[Сумма в ценах продажи]]-Таблица1[[#This Row],[Сумма в ценах закупки]]</f>
        <v>70.81919999999991</v>
      </c>
    </row>
    <row r="2606" spans="1:13" hidden="1" x14ac:dyDescent="0.3">
      <c r="A2606" s="16">
        <v>42877</v>
      </c>
      <c r="B2606" t="s">
        <v>7</v>
      </c>
      <c r="C2606" t="s">
        <v>342</v>
      </c>
      <c r="D2606" t="s">
        <v>147</v>
      </c>
      <c r="E2606" t="s">
        <v>343</v>
      </c>
      <c r="F2606" s="7">
        <v>1005050000</v>
      </c>
      <c r="G2606" t="str">
        <f>VLOOKUP(F2606,'группы товаров'!$A$1:$C$88,2,0)</f>
        <v>Золотой орех</v>
      </c>
      <c r="H2606" t="str">
        <f>VLOOKUP(Таблица1[[#This Row],[Код товара]],Группа_Товаров,3,0)</f>
        <v>Помадка</v>
      </c>
      <c r="I2606" t="s">
        <v>8</v>
      </c>
      <c r="J2606">
        <v>3.5</v>
      </c>
      <c r="K2606" s="6">
        <v>301.27019999999999</v>
      </c>
      <c r="L2606" s="6">
        <v>372.12</v>
      </c>
      <c r="M2606" s="23">
        <f>Таблица1[[#This Row],[Сумма в ценах продажи]]-Таблица1[[#This Row],[Сумма в ценах закупки]]</f>
        <v>70.849800000000016</v>
      </c>
    </row>
    <row r="2607" spans="1:13" hidden="1" x14ac:dyDescent="0.3">
      <c r="A2607" s="16">
        <v>42877</v>
      </c>
      <c r="B2607" t="s">
        <v>7</v>
      </c>
      <c r="C2607" t="s">
        <v>270</v>
      </c>
      <c r="D2607" t="s">
        <v>134</v>
      </c>
      <c r="E2607" t="s">
        <v>271</v>
      </c>
      <c r="F2607" s="5">
        <v>170000</v>
      </c>
      <c r="G2607" t="str">
        <f>VLOOKUP(F2607,'группы товаров'!$A$1:$C$88,2,0)</f>
        <v>Лайм</v>
      </c>
      <c r="H2607" t="str">
        <f>VLOOKUP(Таблица1[[#This Row],[Код товара]],Группа_Товаров,3,0)</f>
        <v>Желейные</v>
      </c>
      <c r="I2607" t="s">
        <v>8</v>
      </c>
      <c r="J2607">
        <v>5</v>
      </c>
      <c r="K2607" s="6">
        <v>363.88150000000002</v>
      </c>
      <c r="L2607" s="6">
        <v>444.8</v>
      </c>
      <c r="M2607" s="23">
        <f>Таблица1[[#This Row],[Сумма в ценах продажи]]-Таблица1[[#This Row],[Сумма в ценах закупки]]</f>
        <v>80.918499999999995</v>
      </c>
    </row>
    <row r="2608" spans="1:13" hidden="1" x14ac:dyDescent="0.3">
      <c r="A2608" s="16">
        <v>42877</v>
      </c>
      <c r="B2608" t="s">
        <v>9</v>
      </c>
      <c r="C2608" t="s">
        <v>149</v>
      </c>
      <c r="D2608" t="s">
        <v>134</v>
      </c>
      <c r="E2608" t="s">
        <v>150</v>
      </c>
      <c r="F2608" s="5">
        <v>1005053500</v>
      </c>
      <c r="G2608" t="str">
        <f>VLOOKUP(F2608,'группы товаров'!$A$1:$C$88,2,0)</f>
        <v>Тоффи в помаде</v>
      </c>
      <c r="H2608" t="str">
        <f>VLOOKUP(Таблица1[[#This Row],[Код товара]],Группа_Товаров,3,0)</f>
        <v>Помадка</v>
      </c>
      <c r="I2608" t="s">
        <v>8</v>
      </c>
      <c r="J2608">
        <v>7</v>
      </c>
      <c r="K2608" s="6">
        <v>704.09220000000005</v>
      </c>
      <c r="L2608" s="6">
        <v>797.44</v>
      </c>
      <c r="M2608" s="23">
        <f>Таблица1[[#This Row],[Сумма в ценах продажи]]-Таблица1[[#This Row],[Сумма в ценах закупки]]</f>
        <v>93.347800000000007</v>
      </c>
    </row>
    <row r="2609" spans="1:13" hidden="1" x14ac:dyDescent="0.3">
      <c r="A2609" s="16">
        <v>42877</v>
      </c>
      <c r="B2609" t="s">
        <v>7</v>
      </c>
      <c r="C2609" t="s">
        <v>288</v>
      </c>
      <c r="D2609" t="s">
        <v>134</v>
      </c>
      <c r="E2609" t="s">
        <v>289</v>
      </c>
      <c r="F2609" s="7">
        <v>1005040900</v>
      </c>
      <c r="G2609" t="str">
        <f>VLOOKUP(F2609,'группы товаров'!$A$1:$C$88,2,0)</f>
        <v xml:space="preserve">Ромашка </v>
      </c>
      <c r="H2609" t="str">
        <f>VLOOKUP(Таблица1[[#This Row],[Код товара]],Группа_Товаров,3,0)</f>
        <v>Глазированные</v>
      </c>
      <c r="I2609" t="s">
        <v>8</v>
      </c>
      <c r="J2609">
        <v>5.2</v>
      </c>
      <c r="K2609" s="6">
        <v>731.98</v>
      </c>
      <c r="L2609" s="6">
        <v>836</v>
      </c>
      <c r="M2609" s="23">
        <f>Таблица1[[#This Row],[Сумма в ценах продажи]]-Таблица1[[#This Row],[Сумма в ценах закупки]]</f>
        <v>104.01999999999998</v>
      </c>
    </row>
    <row r="2610" spans="1:13" hidden="1" x14ac:dyDescent="0.3">
      <c r="A2610" s="16">
        <v>42877</v>
      </c>
      <c r="B2610" t="s">
        <v>7</v>
      </c>
      <c r="C2610" t="s">
        <v>228</v>
      </c>
      <c r="D2610" t="s">
        <v>134</v>
      </c>
      <c r="E2610" t="s">
        <v>229</v>
      </c>
      <c r="F2610" s="7">
        <v>20200</v>
      </c>
      <c r="G2610" t="str">
        <f>VLOOKUP(F2610,'группы товаров'!$A$1:$C$88,2,0)</f>
        <v xml:space="preserve">Карамель мята </v>
      </c>
      <c r="H2610" t="str">
        <f>VLOOKUP(Таблица1[[#This Row],[Код товара]],Группа_Товаров,3,0)</f>
        <v>Леденцовая</v>
      </c>
      <c r="I2610" t="s">
        <v>8</v>
      </c>
      <c r="J2610">
        <v>5.28</v>
      </c>
      <c r="K2610" s="6">
        <v>801.10560000000009</v>
      </c>
      <c r="L2610" s="6">
        <v>911.28</v>
      </c>
      <c r="M2610" s="23">
        <f>Таблица1[[#This Row],[Сумма в ценах продажи]]-Таблица1[[#This Row],[Сумма в ценах закупки]]</f>
        <v>110.17439999999988</v>
      </c>
    </row>
    <row r="2611" spans="1:13" hidden="1" x14ac:dyDescent="0.3">
      <c r="A2611" s="16">
        <v>42877</v>
      </c>
      <c r="B2611" t="s">
        <v>9</v>
      </c>
      <c r="C2611" t="s">
        <v>250</v>
      </c>
      <c r="D2611" t="s">
        <v>208</v>
      </c>
      <c r="E2611" t="s">
        <v>251</v>
      </c>
      <c r="F2611" s="7">
        <v>170100</v>
      </c>
      <c r="G2611" t="str">
        <f>VLOOKUP(F2611,'группы товаров'!$A$1:$C$88,2,0)</f>
        <v>Клюковка</v>
      </c>
      <c r="H2611" t="str">
        <f>VLOOKUP(Таблица1[[#This Row],[Код товара]],Группа_Товаров,3,0)</f>
        <v>Желейные</v>
      </c>
      <c r="I2611" t="s">
        <v>8</v>
      </c>
      <c r="J2611">
        <v>4</v>
      </c>
      <c r="K2611" s="6">
        <v>820.94800000000009</v>
      </c>
      <c r="L2611" s="6">
        <v>933.2</v>
      </c>
      <c r="M2611" s="23">
        <f>Таблица1[[#This Row],[Сумма в ценах продажи]]-Таблица1[[#This Row],[Сумма в ценах закупки]]</f>
        <v>112.25199999999995</v>
      </c>
    </row>
    <row r="2612" spans="1:13" hidden="1" x14ac:dyDescent="0.3">
      <c r="A2612" s="16">
        <v>42877</v>
      </c>
      <c r="B2612" t="s">
        <v>9</v>
      </c>
      <c r="C2612" t="s">
        <v>315</v>
      </c>
      <c r="D2612" t="s">
        <v>147</v>
      </c>
      <c r="E2612" t="s">
        <v>316</v>
      </c>
      <c r="F2612" s="5">
        <v>1005201500</v>
      </c>
      <c r="G2612" t="str">
        <f>VLOOKUP(F2612,'группы товаров'!$A$1:$C$88,2,0)</f>
        <v xml:space="preserve">крем-сгущенное молоко </v>
      </c>
      <c r="H2612" t="str">
        <f>VLOOKUP(Таблица1[[#This Row],[Код товара]],Группа_Товаров,3,0)</f>
        <v>Вафельные</v>
      </c>
      <c r="I2612" t="s">
        <v>8</v>
      </c>
      <c r="J2612">
        <v>4</v>
      </c>
      <c r="K2612" s="6">
        <v>660.78160000000003</v>
      </c>
      <c r="L2612" s="6">
        <v>794.2</v>
      </c>
      <c r="M2612" s="23">
        <f>Таблица1[[#This Row],[Сумма в ценах продажи]]-Таблица1[[#This Row],[Сумма в ценах закупки]]</f>
        <v>133.41840000000002</v>
      </c>
    </row>
    <row r="2613" spans="1:13" hidden="1" x14ac:dyDescent="0.3">
      <c r="A2613" s="16">
        <v>42877</v>
      </c>
      <c r="B2613" t="s">
        <v>7</v>
      </c>
      <c r="C2613" t="s">
        <v>140</v>
      </c>
      <c r="D2613" t="s">
        <v>134</v>
      </c>
      <c r="E2613" t="s">
        <v>141</v>
      </c>
      <c r="F2613" s="7">
        <v>20100</v>
      </c>
      <c r="G2613" t="str">
        <f>VLOOKUP(F2613,'группы товаров'!$A$1:$C$88,2,0)</f>
        <v xml:space="preserve">Карамель дюшес </v>
      </c>
      <c r="H2613" t="str">
        <f>VLOOKUP(Таблица1[[#This Row],[Код товара]],Группа_Товаров,3,0)</f>
        <v>Леденцовая</v>
      </c>
      <c r="I2613" t="s">
        <v>8</v>
      </c>
      <c r="J2613">
        <v>4.5999999999999996</v>
      </c>
      <c r="K2613" s="6">
        <v>1316.423</v>
      </c>
      <c r="L2613" s="6">
        <v>1497.4</v>
      </c>
      <c r="M2613" s="23">
        <f>Таблица1[[#This Row],[Сумма в ценах продажи]]-Таблица1[[#This Row],[Сумма в ценах закупки]]</f>
        <v>180.97700000000009</v>
      </c>
    </row>
    <row r="2614" spans="1:13" hidden="1" x14ac:dyDescent="0.3">
      <c r="A2614" s="16">
        <v>42877</v>
      </c>
      <c r="B2614" t="s">
        <v>9</v>
      </c>
      <c r="C2614" t="s">
        <v>226</v>
      </c>
      <c r="D2614" t="s">
        <v>134</v>
      </c>
      <c r="E2614" t="s">
        <v>227</v>
      </c>
      <c r="F2614" s="7">
        <v>170100</v>
      </c>
      <c r="G2614" t="str">
        <f>VLOOKUP(F2614,'группы товаров'!$A$1:$C$88,2,0)</f>
        <v>Клюковка</v>
      </c>
      <c r="H2614" t="str">
        <f>VLOOKUP(Таблица1[[#This Row],[Код товара]],Группа_Товаров,3,0)</f>
        <v>Желейные</v>
      </c>
      <c r="I2614" t="s">
        <v>8</v>
      </c>
      <c r="J2614">
        <v>3.7760000000000002</v>
      </c>
      <c r="K2614" s="6">
        <v>1335.52</v>
      </c>
      <c r="L2614" s="6">
        <v>1518.96</v>
      </c>
      <c r="M2614" s="23">
        <f>Таблица1[[#This Row],[Сумма в ценах продажи]]-Таблица1[[#This Row],[Сумма в ценах закупки]]</f>
        <v>183.44000000000005</v>
      </c>
    </row>
    <row r="2615" spans="1:13" hidden="1" x14ac:dyDescent="0.3">
      <c r="A2615" s="16">
        <v>42877</v>
      </c>
      <c r="B2615" t="s">
        <v>9</v>
      </c>
      <c r="C2615" t="s">
        <v>252</v>
      </c>
      <c r="D2615" t="s">
        <v>134</v>
      </c>
      <c r="E2615" t="s">
        <v>253</v>
      </c>
      <c r="F2615" s="5">
        <v>1005274600</v>
      </c>
      <c r="G2615" t="str">
        <f>VLOOKUP(F2615,'группы товаров'!$A$1:$C$88,2,0)</f>
        <v>Какао со сливками</v>
      </c>
      <c r="H2615" t="str">
        <f>VLOOKUP(Таблица1[[#This Row],[Код товара]],Группа_Товаров,3,0)</f>
        <v>Кремовые</v>
      </c>
      <c r="I2615" t="s">
        <v>8</v>
      </c>
      <c r="J2615">
        <v>7</v>
      </c>
      <c r="K2615" s="6">
        <v>1368.7663</v>
      </c>
      <c r="L2615" s="6">
        <v>1556.87</v>
      </c>
      <c r="M2615" s="23">
        <f>Таблица1[[#This Row],[Сумма в ценах продажи]]-Таблица1[[#This Row],[Сумма в ценах закупки]]</f>
        <v>188.10369999999989</v>
      </c>
    </row>
    <row r="2616" spans="1:13" hidden="1" x14ac:dyDescent="0.3">
      <c r="A2616" s="16">
        <v>42877</v>
      </c>
      <c r="B2616" t="s">
        <v>9</v>
      </c>
      <c r="C2616" t="s">
        <v>396</v>
      </c>
      <c r="D2616" t="s">
        <v>147</v>
      </c>
      <c r="E2616" t="s">
        <v>397</v>
      </c>
      <c r="F2616" s="5">
        <v>1005201100</v>
      </c>
      <c r="G2616" t="str">
        <f>VLOOKUP(F2616,'группы товаров'!$A$1:$C$88,2,0)</f>
        <v xml:space="preserve">крем-орех </v>
      </c>
      <c r="H2616" t="str">
        <f>VLOOKUP(Таблица1[[#This Row],[Код товара]],Группа_Товаров,3,0)</f>
        <v>Вафельные</v>
      </c>
      <c r="I2616" t="s">
        <v>8</v>
      </c>
      <c r="J2616">
        <v>8</v>
      </c>
      <c r="K2616" s="6">
        <v>1297.2216000000001</v>
      </c>
      <c r="L2616" s="6">
        <v>1588.4</v>
      </c>
      <c r="M2616" s="23">
        <f>Таблица1[[#This Row],[Сумма в ценах продажи]]-Таблица1[[#This Row],[Сумма в ценах закупки]]</f>
        <v>291.17840000000001</v>
      </c>
    </row>
    <row r="2617" spans="1:13" hidden="1" x14ac:dyDescent="0.3">
      <c r="A2617" s="16">
        <v>42874</v>
      </c>
      <c r="B2617" t="s">
        <v>7</v>
      </c>
      <c r="C2617" t="s">
        <v>212</v>
      </c>
      <c r="D2617" t="s">
        <v>156</v>
      </c>
      <c r="E2617" t="s">
        <v>213</v>
      </c>
      <c r="F2617" s="7">
        <v>1005212000</v>
      </c>
      <c r="G2617" t="str">
        <f>VLOOKUP(F2617,'группы товаров'!$A$1:$C$88,2,0)</f>
        <v xml:space="preserve">Знаки Зодиака </v>
      </c>
      <c r="H2617" t="str">
        <f>VLOOKUP(Таблица1[[#This Row],[Код товара]],Группа_Товаров,3,0)</f>
        <v>Вафельные</v>
      </c>
      <c r="I2617" t="s">
        <v>8</v>
      </c>
      <c r="J2617">
        <v>3</v>
      </c>
      <c r="K2617" s="6">
        <v>214.62</v>
      </c>
      <c r="L2617" s="6">
        <v>244.11</v>
      </c>
      <c r="M2617" s="23">
        <f>Таблица1[[#This Row],[Сумма в ценах продажи]]-Таблица1[[#This Row],[Сумма в ценах закупки]]</f>
        <v>29.490000000000009</v>
      </c>
    </row>
    <row r="2618" spans="1:13" hidden="1" x14ac:dyDescent="0.3">
      <c r="A2618" s="16">
        <v>42874</v>
      </c>
      <c r="B2618" t="s">
        <v>9</v>
      </c>
      <c r="C2618" t="s">
        <v>252</v>
      </c>
      <c r="D2618" t="s">
        <v>134</v>
      </c>
      <c r="E2618" t="s">
        <v>253</v>
      </c>
      <c r="F2618" s="7">
        <v>20000</v>
      </c>
      <c r="G2618" t="str">
        <f>VLOOKUP(F2618,'группы товаров'!$A$1:$C$88,2,0)</f>
        <v>Карамель барбарис</v>
      </c>
      <c r="H2618" t="str">
        <f>VLOOKUP(Таблица1[[#This Row],[Код товара]],Группа_Товаров,3,0)</f>
        <v>Леденцовая</v>
      </c>
      <c r="I2618" t="s">
        <v>8</v>
      </c>
      <c r="J2618">
        <v>3.5</v>
      </c>
      <c r="K2618" s="6">
        <v>326.81360000000001</v>
      </c>
      <c r="L2618" s="6">
        <v>372.12</v>
      </c>
      <c r="M2618" s="23">
        <f>Таблица1[[#This Row],[Сумма в ценах продажи]]-Таблица1[[#This Row],[Сумма в ценах закупки]]</f>
        <v>45.306399999999996</v>
      </c>
    </row>
    <row r="2619" spans="1:13" hidden="1" x14ac:dyDescent="0.3">
      <c r="A2619" s="16">
        <v>42874</v>
      </c>
      <c r="B2619" t="s">
        <v>9</v>
      </c>
      <c r="C2619" t="s">
        <v>375</v>
      </c>
      <c r="D2619" t="s">
        <v>147</v>
      </c>
      <c r="E2619" t="s">
        <v>376</v>
      </c>
      <c r="F2619" s="5">
        <v>1005050200</v>
      </c>
      <c r="G2619" t="str">
        <f>VLOOKUP(F2619,'группы товаров'!$A$1:$C$88,2,0)</f>
        <v>Серебрянный шедевр</v>
      </c>
      <c r="H2619" t="str">
        <f>VLOOKUP(Таблица1[[#This Row],[Код товара]],Группа_Товаров,3,0)</f>
        <v>Помадка</v>
      </c>
      <c r="I2619" t="s">
        <v>8</v>
      </c>
      <c r="J2619">
        <v>3.5</v>
      </c>
      <c r="K2619" s="6">
        <v>351.02690000000001</v>
      </c>
      <c r="L2619" s="6">
        <v>398.72</v>
      </c>
      <c r="M2619" s="23">
        <f>Таблица1[[#This Row],[Сумма в ценах продажи]]-Таблица1[[#This Row],[Сумма в ценах закупки]]</f>
        <v>47.693100000000015</v>
      </c>
    </row>
    <row r="2620" spans="1:13" hidden="1" x14ac:dyDescent="0.3">
      <c r="A2620" s="16">
        <v>42874</v>
      </c>
      <c r="B2620" t="s">
        <v>7</v>
      </c>
      <c r="C2620" t="s">
        <v>177</v>
      </c>
      <c r="D2620" t="s">
        <v>131</v>
      </c>
      <c r="E2620" t="s">
        <v>178</v>
      </c>
      <c r="F2620" s="5">
        <v>1005052700</v>
      </c>
      <c r="G2620" t="str">
        <f>VLOOKUP(F2620,'группы товаров'!$A$1:$C$88,2,0)</f>
        <v>Желе черники</v>
      </c>
      <c r="H2620" t="str">
        <f>VLOOKUP(Таблица1[[#This Row],[Код товара]],Группа_Товаров,3,0)</f>
        <v>Помадка</v>
      </c>
      <c r="I2620" t="s">
        <v>8</v>
      </c>
      <c r="J2620">
        <v>3.5</v>
      </c>
      <c r="K2620" s="6">
        <v>350.52499999999998</v>
      </c>
      <c r="L2620" s="6">
        <v>398.72</v>
      </c>
      <c r="M2620" s="23">
        <f>Таблица1[[#This Row],[Сумма в ценах продажи]]-Таблица1[[#This Row],[Сумма в ценах закупки]]</f>
        <v>48.19500000000005</v>
      </c>
    </row>
    <row r="2621" spans="1:13" hidden="1" x14ac:dyDescent="0.3">
      <c r="A2621" s="16">
        <v>42874</v>
      </c>
      <c r="B2621" t="s">
        <v>9</v>
      </c>
      <c r="C2621" t="s">
        <v>136</v>
      </c>
      <c r="D2621" t="s">
        <v>131</v>
      </c>
      <c r="E2621" t="s">
        <v>137</v>
      </c>
      <c r="F2621" s="7">
        <v>20100</v>
      </c>
      <c r="G2621" t="str">
        <f>VLOOKUP(F2621,'группы товаров'!$A$1:$C$88,2,0)</f>
        <v xml:space="preserve">Карамель дюшес </v>
      </c>
      <c r="H2621" t="str">
        <f>VLOOKUP(Таблица1[[#This Row],[Код товара]],Группа_Товаров,3,0)</f>
        <v>Леденцовая</v>
      </c>
      <c r="I2621" t="s">
        <v>8</v>
      </c>
      <c r="J2621">
        <v>7.5</v>
      </c>
      <c r="K2621" s="6">
        <v>453</v>
      </c>
      <c r="L2621" s="6">
        <v>515.25</v>
      </c>
      <c r="M2621" s="23">
        <f>Таблица1[[#This Row],[Сумма в ценах продажи]]-Таблица1[[#This Row],[Сумма в ценах закупки]]</f>
        <v>62.25</v>
      </c>
    </row>
    <row r="2622" spans="1:13" hidden="1" x14ac:dyDescent="0.3">
      <c r="A2622" s="16">
        <v>42874</v>
      </c>
      <c r="B2622" t="s">
        <v>7</v>
      </c>
      <c r="C2622" t="s">
        <v>149</v>
      </c>
      <c r="D2622" t="s">
        <v>134</v>
      </c>
      <c r="E2622" t="s">
        <v>150</v>
      </c>
      <c r="F2622" s="7">
        <v>1005050400</v>
      </c>
      <c r="G2622" t="str">
        <f>VLOOKUP(F2622,'группы товаров'!$A$1:$C$88,2,0)</f>
        <v>Золотой кокос</v>
      </c>
      <c r="H2622" t="str">
        <f>VLOOKUP(Таблица1[[#This Row],[Код товара]],Группа_Товаров,3,0)</f>
        <v>Помадка</v>
      </c>
      <c r="I2622" t="s">
        <v>8</v>
      </c>
      <c r="J2622">
        <v>4.5999999999999996</v>
      </c>
      <c r="K2622" s="6">
        <v>470.86520000000002</v>
      </c>
      <c r="L2622" s="6">
        <v>536.59</v>
      </c>
      <c r="M2622" s="23">
        <f>Таблица1[[#This Row],[Сумма в ценах продажи]]-Таблица1[[#This Row],[Сумма в ценах закупки]]</f>
        <v>65.724800000000016</v>
      </c>
    </row>
    <row r="2623" spans="1:13" hidden="1" x14ac:dyDescent="0.3">
      <c r="A2623" s="16">
        <v>42874</v>
      </c>
      <c r="B2623" t="s">
        <v>7</v>
      </c>
      <c r="C2623" t="s">
        <v>218</v>
      </c>
      <c r="D2623" t="s">
        <v>147</v>
      </c>
      <c r="E2623" t="s">
        <v>219</v>
      </c>
      <c r="F2623" s="5">
        <v>1005244300</v>
      </c>
      <c r="G2623" t="str">
        <f>VLOOKUP(F2623,'группы товаров'!$A$1:$C$88,2,0)</f>
        <v>Ореховые</v>
      </c>
      <c r="H2623" t="str">
        <f>VLOOKUP(Таблица1[[#This Row],[Код товара]],Группа_Товаров,3,0)</f>
        <v>Кремовые</v>
      </c>
      <c r="I2623" t="s">
        <v>8</v>
      </c>
      <c r="J2623">
        <v>2.7</v>
      </c>
      <c r="K2623" s="6">
        <v>481.65300000000002</v>
      </c>
      <c r="L2623" s="6">
        <v>547.803</v>
      </c>
      <c r="M2623" s="23">
        <f>Таблица1[[#This Row],[Сумма в ценах продажи]]-Таблица1[[#This Row],[Сумма в ценах закупки]]</f>
        <v>66.149999999999977</v>
      </c>
    </row>
    <row r="2624" spans="1:13" hidden="1" x14ac:dyDescent="0.3">
      <c r="A2624" s="16">
        <v>42874</v>
      </c>
      <c r="B2624" t="s">
        <v>7</v>
      </c>
      <c r="C2624" t="s">
        <v>171</v>
      </c>
      <c r="D2624" t="s">
        <v>131</v>
      </c>
      <c r="E2624" t="s">
        <v>172</v>
      </c>
      <c r="F2624" s="7">
        <v>1005712365</v>
      </c>
      <c r="G2624" t="str">
        <f>VLOOKUP(F2624,'группы товаров'!$A$1:$C$88,2,0)</f>
        <v>Желе в помаде</v>
      </c>
      <c r="H2624" t="str">
        <f>VLOOKUP(Таблица1[[#This Row],[Код товара]],Группа_Товаров,3,0)</f>
        <v>Глазированные</v>
      </c>
      <c r="I2624" t="s">
        <v>8</v>
      </c>
      <c r="J2624">
        <v>5</v>
      </c>
      <c r="K2624" s="6">
        <v>372.46200000000005</v>
      </c>
      <c r="L2624" s="6">
        <v>444.8</v>
      </c>
      <c r="M2624" s="23">
        <f>Таблица1[[#This Row],[Сумма в ценах продажи]]-Таблица1[[#This Row],[Сумма в ценах закупки]]</f>
        <v>72.337999999999965</v>
      </c>
    </row>
    <row r="2625" spans="1:13" hidden="1" x14ac:dyDescent="0.3">
      <c r="A2625" s="16">
        <v>42874</v>
      </c>
      <c r="B2625" t="s">
        <v>9</v>
      </c>
      <c r="C2625" t="s">
        <v>155</v>
      </c>
      <c r="D2625" t="s">
        <v>156</v>
      </c>
      <c r="E2625" t="s">
        <v>157</v>
      </c>
      <c r="F2625" s="7">
        <v>20200</v>
      </c>
      <c r="G2625" t="str">
        <f>VLOOKUP(F2625,'группы товаров'!$A$1:$C$88,2,0)</f>
        <v xml:space="preserve">Карамель мята </v>
      </c>
      <c r="H2625" t="str">
        <f>VLOOKUP(Таблица1[[#This Row],[Код товара]],Группа_Товаров,3,0)</f>
        <v>Леденцовая</v>
      </c>
      <c r="I2625" t="s">
        <v>8</v>
      </c>
      <c r="J2625">
        <v>5</v>
      </c>
      <c r="K2625" s="6">
        <v>548.45000000000005</v>
      </c>
      <c r="L2625" s="6">
        <v>621</v>
      </c>
      <c r="M2625" s="23">
        <f>Таблица1[[#This Row],[Сумма в ценах продажи]]-Таблица1[[#This Row],[Сумма в ценах закупки]]</f>
        <v>72.549999999999955</v>
      </c>
    </row>
    <row r="2626" spans="1:13" hidden="1" x14ac:dyDescent="0.3">
      <c r="A2626" s="16">
        <v>42874</v>
      </c>
      <c r="B2626" t="s">
        <v>7</v>
      </c>
      <c r="C2626" t="s">
        <v>326</v>
      </c>
      <c r="D2626" t="s">
        <v>134</v>
      </c>
      <c r="E2626" t="s">
        <v>327</v>
      </c>
      <c r="F2626" s="5">
        <v>1005712005</v>
      </c>
      <c r="G2626" t="str">
        <f>VLOOKUP(F2626,'группы товаров'!$A$1:$C$88,2,0)</f>
        <v>Золотой теленок</v>
      </c>
      <c r="H2626" t="str">
        <f>VLOOKUP(Таблица1[[#This Row],[Код товара]],Группа_Товаров,3,0)</f>
        <v>Глазированные</v>
      </c>
      <c r="I2626" t="s">
        <v>8</v>
      </c>
      <c r="J2626">
        <v>4.8</v>
      </c>
      <c r="K2626" s="6">
        <v>506.25840000000005</v>
      </c>
      <c r="L2626" s="6">
        <v>580.79999999999995</v>
      </c>
      <c r="M2626" s="23">
        <f>Таблица1[[#This Row],[Сумма в ценах продажи]]-Таблица1[[#This Row],[Сумма в ценах закупки]]</f>
        <v>74.541599999999903</v>
      </c>
    </row>
    <row r="2627" spans="1:13" hidden="1" x14ac:dyDescent="0.3">
      <c r="A2627" s="16">
        <v>42874</v>
      </c>
      <c r="B2627" t="s">
        <v>7</v>
      </c>
      <c r="C2627" t="s">
        <v>140</v>
      </c>
      <c r="D2627" t="s">
        <v>134</v>
      </c>
      <c r="E2627" t="s">
        <v>141</v>
      </c>
      <c r="F2627" s="7">
        <v>1005050300</v>
      </c>
      <c r="G2627" t="str">
        <f>VLOOKUP(F2627,'группы товаров'!$A$1:$C$88,2,0)</f>
        <v>Золотой шар</v>
      </c>
      <c r="H2627" t="str">
        <f>VLOOKUP(Таблица1[[#This Row],[Код товара]],Группа_Товаров,3,0)</f>
        <v>Помадка</v>
      </c>
      <c r="I2627" t="s">
        <v>8</v>
      </c>
      <c r="J2627">
        <v>3.3</v>
      </c>
      <c r="K2627" s="6">
        <v>545.37779999999998</v>
      </c>
      <c r="L2627" s="6">
        <v>620.62</v>
      </c>
      <c r="M2627" s="23">
        <f>Таблица1[[#This Row],[Сумма в ценах продажи]]-Таблица1[[#This Row],[Сумма в ценах закупки]]</f>
        <v>75.242200000000025</v>
      </c>
    </row>
    <row r="2628" spans="1:13" hidden="1" x14ac:dyDescent="0.3">
      <c r="A2628" s="16">
        <v>42874</v>
      </c>
      <c r="B2628" t="s">
        <v>9</v>
      </c>
      <c r="C2628" t="s">
        <v>348</v>
      </c>
      <c r="D2628" t="s">
        <v>147</v>
      </c>
      <c r="E2628" t="s">
        <v>349</v>
      </c>
      <c r="F2628" s="7">
        <v>1005051600</v>
      </c>
      <c r="G2628" t="str">
        <f>VLOOKUP(F2628,'группы товаров'!$A$1:$C$88,2,0)</f>
        <v xml:space="preserve">Тарантелла </v>
      </c>
      <c r="H2628" t="str">
        <f>VLOOKUP(Таблица1[[#This Row],[Код товара]],Группа_Товаров,3,0)</f>
        <v>Помадка</v>
      </c>
      <c r="I2628" t="s">
        <v>8</v>
      </c>
      <c r="J2628">
        <v>1.96</v>
      </c>
      <c r="K2628" s="6">
        <v>562.79999999999995</v>
      </c>
      <c r="L2628" s="6">
        <v>640.1</v>
      </c>
      <c r="M2628" s="23">
        <f>Таблица1[[#This Row],[Сумма в ценах продажи]]-Таблица1[[#This Row],[Сумма в ценах закупки]]</f>
        <v>77.300000000000068</v>
      </c>
    </row>
    <row r="2629" spans="1:13" hidden="1" x14ac:dyDescent="0.3">
      <c r="A2629" s="16">
        <v>42874</v>
      </c>
      <c r="B2629" t="s">
        <v>9</v>
      </c>
      <c r="C2629" t="s">
        <v>561</v>
      </c>
      <c r="D2629" t="s">
        <v>291</v>
      </c>
      <c r="E2629" t="s">
        <v>562</v>
      </c>
      <c r="F2629" s="7">
        <v>251000</v>
      </c>
      <c r="G2629" t="str">
        <f>VLOOKUP(F2629,'группы товаров'!$A$1:$C$88,2,0)</f>
        <v>Стеклышки микс</v>
      </c>
      <c r="H2629" t="str">
        <f>VLOOKUP(Таблица1[[#This Row],[Код товара]],Группа_Товаров,3,0)</f>
        <v>Отливная</v>
      </c>
      <c r="I2629" t="s">
        <v>8</v>
      </c>
      <c r="J2629">
        <v>5.5</v>
      </c>
      <c r="K2629" s="6">
        <v>570.9</v>
      </c>
      <c r="L2629" s="6">
        <v>649.22</v>
      </c>
      <c r="M2629" s="23">
        <f>Таблица1[[#This Row],[Сумма в ценах продажи]]-Таблица1[[#This Row],[Сумма в ценах закупки]]</f>
        <v>78.32000000000005</v>
      </c>
    </row>
    <row r="2630" spans="1:13" hidden="1" x14ac:dyDescent="0.3">
      <c r="A2630" s="16">
        <v>42874</v>
      </c>
      <c r="B2630" t="s">
        <v>7</v>
      </c>
      <c r="C2630" t="s">
        <v>160</v>
      </c>
      <c r="D2630" t="s">
        <v>134</v>
      </c>
      <c r="E2630" t="s">
        <v>161</v>
      </c>
      <c r="F2630" s="7">
        <v>1005040700</v>
      </c>
      <c r="G2630" t="str">
        <f>VLOOKUP(F2630,'группы товаров'!$A$1:$C$88,2,0)</f>
        <v>Буревестник</v>
      </c>
      <c r="H2630" t="str">
        <f>VLOOKUP(Таблица1[[#This Row],[Код товара]],Группа_Товаров,3,0)</f>
        <v>Глазированные</v>
      </c>
      <c r="I2630" t="s">
        <v>8</v>
      </c>
      <c r="J2630">
        <v>10</v>
      </c>
      <c r="K2630" s="6">
        <v>791.8</v>
      </c>
      <c r="L2630" s="6">
        <v>900.5</v>
      </c>
      <c r="M2630" s="23">
        <f>Таблица1[[#This Row],[Сумма в ценах продажи]]-Таблица1[[#This Row],[Сумма в ценах закупки]]</f>
        <v>108.70000000000005</v>
      </c>
    </row>
    <row r="2631" spans="1:13" hidden="1" x14ac:dyDescent="0.3">
      <c r="A2631" s="16">
        <v>42874</v>
      </c>
      <c r="B2631" t="s">
        <v>7</v>
      </c>
      <c r="C2631" t="s">
        <v>357</v>
      </c>
      <c r="D2631" t="s">
        <v>147</v>
      </c>
      <c r="E2631" t="s">
        <v>358</v>
      </c>
      <c r="F2631" s="7">
        <v>1005186300</v>
      </c>
      <c r="G2631" t="str">
        <f>VLOOKUP(F2631,'группы товаров'!$A$1:$C$88,2,0)</f>
        <v>Мини  молоко</v>
      </c>
      <c r="H2631" t="str">
        <f>VLOOKUP(Таблица1[[#This Row],[Код товара]],Группа_Товаров,3,0)</f>
        <v>Вафельные</v>
      </c>
      <c r="I2631" t="s">
        <v>8</v>
      </c>
      <c r="J2631">
        <v>5</v>
      </c>
      <c r="K2631" s="6">
        <v>329.37400000000002</v>
      </c>
      <c r="L2631" s="6">
        <v>444.8</v>
      </c>
      <c r="M2631" s="23">
        <f>Таблица1[[#This Row],[Сумма в ценах продажи]]-Таблица1[[#This Row],[Сумма в ценах закупки]]</f>
        <v>115.42599999999999</v>
      </c>
    </row>
    <row r="2632" spans="1:13" hidden="1" x14ac:dyDescent="0.3">
      <c r="A2632" s="16">
        <v>42874</v>
      </c>
      <c r="B2632" t="s">
        <v>7</v>
      </c>
      <c r="C2632" t="s">
        <v>218</v>
      </c>
      <c r="D2632" t="s">
        <v>147</v>
      </c>
      <c r="E2632" t="s">
        <v>219</v>
      </c>
      <c r="F2632" s="7">
        <v>5190002</v>
      </c>
      <c r="G2632" t="str">
        <f>VLOOKUP(F2632,'группы товаров'!$A$1:$C$88,2,0)</f>
        <v>Молочный</v>
      </c>
      <c r="H2632" t="str">
        <f>VLOOKUP(Таблица1[[#This Row],[Код товара]],Группа_Товаров,3,0)</f>
        <v>Отливная</v>
      </c>
      <c r="I2632" t="s">
        <v>8</v>
      </c>
      <c r="J2632">
        <v>4</v>
      </c>
      <c r="K2632" s="6">
        <v>858.4</v>
      </c>
      <c r="L2632" s="6">
        <v>976.8</v>
      </c>
      <c r="M2632" s="23">
        <f>Таблица1[[#This Row],[Сумма в ценах продажи]]-Таблица1[[#This Row],[Сумма в ценах закупки]]</f>
        <v>118.39999999999998</v>
      </c>
    </row>
    <row r="2633" spans="1:13" hidden="1" x14ac:dyDescent="0.3">
      <c r="A2633" s="16">
        <v>42874</v>
      </c>
      <c r="B2633" t="s">
        <v>9</v>
      </c>
      <c r="C2633" t="s">
        <v>313</v>
      </c>
      <c r="D2633" t="s">
        <v>147</v>
      </c>
      <c r="E2633" t="s">
        <v>314</v>
      </c>
      <c r="F2633" s="7">
        <v>1005274600</v>
      </c>
      <c r="G2633" t="str">
        <f>VLOOKUP(F2633,'группы товаров'!$A$1:$C$88,2,0)</f>
        <v>Какао со сливками</v>
      </c>
      <c r="H2633" t="str">
        <f>VLOOKUP(Таблица1[[#This Row],[Код товара]],Группа_Товаров,3,0)</f>
        <v>Кремовые</v>
      </c>
      <c r="I2633" t="s">
        <v>8</v>
      </c>
      <c r="J2633">
        <v>4</v>
      </c>
      <c r="K2633" s="6">
        <v>934.8</v>
      </c>
      <c r="L2633" s="6">
        <v>1063.2</v>
      </c>
      <c r="M2633" s="23">
        <f>Таблица1[[#This Row],[Сумма в ценах продажи]]-Таблица1[[#This Row],[Сумма в ценах закупки]]</f>
        <v>128.40000000000009</v>
      </c>
    </row>
    <row r="2634" spans="1:13" hidden="1" x14ac:dyDescent="0.3">
      <c r="A2634" s="16">
        <v>42874</v>
      </c>
      <c r="B2634" t="s">
        <v>7</v>
      </c>
      <c r="C2634" t="s">
        <v>175</v>
      </c>
      <c r="D2634" t="s">
        <v>134</v>
      </c>
      <c r="E2634" t="s">
        <v>176</v>
      </c>
      <c r="F2634" s="7">
        <v>1005052500</v>
      </c>
      <c r="G2634" t="str">
        <f>VLOOKUP(F2634,'группы товаров'!$A$1:$C$88,2,0)</f>
        <v>желе в помаде</v>
      </c>
      <c r="H2634" t="str">
        <f>VLOOKUP(Таблица1[[#This Row],[Код товара]],Группа_Товаров,3,0)</f>
        <v>Помадка</v>
      </c>
      <c r="I2634" t="s">
        <v>8</v>
      </c>
      <c r="J2634">
        <v>10</v>
      </c>
      <c r="K2634" s="6">
        <v>1165.5730000000001</v>
      </c>
      <c r="L2634" s="6">
        <v>1317.5</v>
      </c>
      <c r="M2634" s="23">
        <f>Таблица1[[#This Row],[Сумма в ценах продажи]]-Таблица1[[#This Row],[Сумма в ценах закупки]]</f>
        <v>151.92699999999991</v>
      </c>
    </row>
    <row r="2635" spans="1:13" hidden="1" x14ac:dyDescent="0.3">
      <c r="A2635" s="16">
        <v>42874</v>
      </c>
      <c r="B2635" t="s">
        <v>7</v>
      </c>
      <c r="C2635" t="s">
        <v>191</v>
      </c>
      <c r="D2635" t="s">
        <v>156</v>
      </c>
      <c r="E2635" t="s">
        <v>192</v>
      </c>
      <c r="F2635" s="5">
        <v>1005030501</v>
      </c>
      <c r="G2635" t="str">
        <f>VLOOKUP(F2635,'группы товаров'!$A$1:$C$88,2,0)</f>
        <v>Орешек</v>
      </c>
      <c r="H2635" t="str">
        <f>VLOOKUP(Таблица1[[#This Row],[Код товара]],Группа_Товаров,3,0)</f>
        <v>Глазированные</v>
      </c>
      <c r="I2635" t="s">
        <v>8</v>
      </c>
      <c r="J2635">
        <v>11.2</v>
      </c>
      <c r="K2635" s="6">
        <v>1121.7354</v>
      </c>
      <c r="L2635" s="6">
        <v>1275.904</v>
      </c>
      <c r="M2635" s="23">
        <f>Таблица1[[#This Row],[Сумма в ценах продажи]]-Таблица1[[#This Row],[Сумма в ценах закупки]]</f>
        <v>154.16859999999997</v>
      </c>
    </row>
    <row r="2636" spans="1:13" hidden="1" x14ac:dyDescent="0.3">
      <c r="A2636" s="16">
        <v>42874</v>
      </c>
      <c r="B2636" t="s">
        <v>9</v>
      </c>
      <c r="C2636" t="s">
        <v>228</v>
      </c>
      <c r="D2636" t="s">
        <v>134</v>
      </c>
      <c r="E2636" t="s">
        <v>229</v>
      </c>
      <c r="F2636" s="7">
        <v>170100</v>
      </c>
      <c r="G2636" t="str">
        <f>VLOOKUP(F2636,'группы товаров'!$A$1:$C$88,2,0)</f>
        <v>Клюковка</v>
      </c>
      <c r="H2636" t="str">
        <f>VLOOKUP(Таблица1[[#This Row],[Код товара]],Группа_Товаров,3,0)</f>
        <v>Желейные</v>
      </c>
      <c r="I2636" t="s">
        <v>8</v>
      </c>
      <c r="J2636">
        <v>4</v>
      </c>
      <c r="K2636" s="6">
        <v>1316</v>
      </c>
      <c r="L2636" s="6">
        <v>1497.2</v>
      </c>
      <c r="M2636" s="23">
        <f>Таблица1[[#This Row],[Сумма в ценах продажи]]-Таблица1[[#This Row],[Сумма в ценах закупки]]</f>
        <v>181.20000000000005</v>
      </c>
    </row>
    <row r="2637" spans="1:13" hidden="1" x14ac:dyDescent="0.3">
      <c r="A2637" s="16">
        <v>42874</v>
      </c>
      <c r="B2637" t="s">
        <v>9</v>
      </c>
      <c r="C2637" t="s">
        <v>559</v>
      </c>
      <c r="D2637" t="s">
        <v>156</v>
      </c>
      <c r="E2637" t="s">
        <v>560</v>
      </c>
      <c r="F2637" s="7">
        <v>170100</v>
      </c>
      <c r="G2637" t="str">
        <f>VLOOKUP(F2637,'группы товаров'!$A$1:$C$88,2,0)</f>
        <v>Клюковка</v>
      </c>
      <c r="H2637" t="str">
        <f>VLOOKUP(Таблица1[[#This Row],[Код товара]],Группа_Товаров,3,0)</f>
        <v>Желейные</v>
      </c>
      <c r="I2637" t="s">
        <v>8</v>
      </c>
      <c r="J2637">
        <v>3.7760000000000002</v>
      </c>
      <c r="K2637" s="6">
        <v>1335.52</v>
      </c>
      <c r="L2637" s="6">
        <v>1518.96</v>
      </c>
      <c r="M2637" s="23">
        <f>Таблица1[[#This Row],[Сумма в ценах продажи]]-Таблица1[[#This Row],[Сумма в ценах закупки]]</f>
        <v>183.44000000000005</v>
      </c>
    </row>
    <row r="2638" spans="1:13" hidden="1" x14ac:dyDescent="0.3">
      <c r="A2638" s="16">
        <v>42874</v>
      </c>
      <c r="B2638" t="s">
        <v>7</v>
      </c>
      <c r="C2638" t="s">
        <v>260</v>
      </c>
      <c r="D2638" t="s">
        <v>134</v>
      </c>
      <c r="E2638" t="s">
        <v>261</v>
      </c>
      <c r="F2638" s="7">
        <v>1005212000</v>
      </c>
      <c r="G2638" t="str">
        <f>VLOOKUP(F2638,'группы товаров'!$A$1:$C$88,2,0)</f>
        <v xml:space="preserve">Знаки Зодиака </v>
      </c>
      <c r="H2638" t="str">
        <f>VLOOKUP(Таблица1[[#This Row],[Код товара]],Группа_Товаров,3,0)</f>
        <v>Вафельные</v>
      </c>
      <c r="I2638" t="s">
        <v>8</v>
      </c>
      <c r="J2638">
        <v>3.22</v>
      </c>
      <c r="K2638" s="6">
        <v>834.20260000000007</v>
      </c>
      <c r="L2638" s="6">
        <v>1017.66</v>
      </c>
      <c r="M2638" s="23">
        <f>Таблица1[[#This Row],[Сумма в ценах продажи]]-Таблица1[[#This Row],[Сумма в ценах закупки]]</f>
        <v>183.45739999999989</v>
      </c>
    </row>
    <row r="2639" spans="1:13" hidden="1" x14ac:dyDescent="0.3">
      <c r="A2639" s="16">
        <v>42874</v>
      </c>
      <c r="B2639" t="s">
        <v>7</v>
      </c>
      <c r="C2639" t="s">
        <v>133</v>
      </c>
      <c r="D2639" t="s">
        <v>134</v>
      </c>
      <c r="E2639" t="s">
        <v>135</v>
      </c>
      <c r="F2639" s="7">
        <v>1005712005</v>
      </c>
      <c r="G2639" t="str">
        <f>VLOOKUP(F2639,'группы товаров'!$A$1:$C$88,2,0)</f>
        <v>Золотой теленок</v>
      </c>
      <c r="H2639" t="str">
        <f>VLOOKUP(Таблица1[[#This Row],[Код товара]],Группа_Товаров,3,0)</f>
        <v>Глазированные</v>
      </c>
      <c r="I2639" t="s">
        <v>8</v>
      </c>
      <c r="J2639">
        <v>6</v>
      </c>
      <c r="K2639" s="6">
        <v>108.71340000000001</v>
      </c>
      <c r="L2639" s="6">
        <v>412.2</v>
      </c>
      <c r="M2639" s="23">
        <f>Таблица1[[#This Row],[Сумма в ценах продажи]]-Таблица1[[#This Row],[Сумма в ценах закупки]]</f>
        <v>303.48659999999995</v>
      </c>
    </row>
    <row r="2640" spans="1:13" hidden="1" x14ac:dyDescent="0.3">
      <c r="A2640" s="16">
        <v>42874</v>
      </c>
      <c r="B2640" t="s">
        <v>7</v>
      </c>
      <c r="C2640" t="s">
        <v>142</v>
      </c>
      <c r="D2640" t="s">
        <v>134</v>
      </c>
      <c r="E2640" t="s">
        <v>143</v>
      </c>
      <c r="F2640" s="7">
        <v>1005212101</v>
      </c>
      <c r="G2640" t="str">
        <f>VLOOKUP(F2640,'группы товаров'!$A$1:$C$88,2,0)</f>
        <v>Зеленый петушок</v>
      </c>
      <c r="H2640" t="str">
        <f>VLOOKUP(Таблица1[[#This Row],[Код товара]],Группа_Товаров,3,0)</f>
        <v>Вафельные</v>
      </c>
      <c r="I2640" t="s">
        <v>8</v>
      </c>
      <c r="J2640">
        <v>15</v>
      </c>
      <c r="K2640" s="6">
        <v>2046.5535</v>
      </c>
      <c r="L2640" s="6">
        <v>2408.5500000000002</v>
      </c>
      <c r="M2640" s="23">
        <f>Таблица1[[#This Row],[Сумма в ценах продажи]]-Таблица1[[#This Row],[Сумма в ценах закупки]]</f>
        <v>361.9965000000002</v>
      </c>
    </row>
    <row r="2641" spans="1:13" hidden="1" x14ac:dyDescent="0.3">
      <c r="A2641" s="16">
        <v>42874</v>
      </c>
      <c r="B2641" t="s">
        <v>9</v>
      </c>
      <c r="C2641" t="s">
        <v>130</v>
      </c>
      <c r="D2641" t="s">
        <v>131</v>
      </c>
      <c r="E2641" t="s">
        <v>132</v>
      </c>
      <c r="F2641" s="7">
        <v>20000</v>
      </c>
      <c r="G2641" t="str">
        <f>VLOOKUP(F2641,'группы товаров'!$A$1:$C$88,2,0)</f>
        <v>Карамель барбарис</v>
      </c>
      <c r="H2641" t="str">
        <f>VLOOKUP(Таблица1[[#This Row],[Код товара]],Группа_Товаров,3,0)</f>
        <v>Леденцовая</v>
      </c>
      <c r="I2641" t="s">
        <v>8</v>
      </c>
      <c r="J2641">
        <v>17.5</v>
      </c>
      <c r="K2641" s="6">
        <v>2387.6457</v>
      </c>
      <c r="L2641" s="6">
        <v>2809.9749999999999</v>
      </c>
      <c r="M2641" s="23">
        <f>Таблица1[[#This Row],[Сумма в ценах продажи]]-Таблица1[[#This Row],[Сумма в ценах закупки]]</f>
        <v>422.32929999999988</v>
      </c>
    </row>
    <row r="2642" spans="1:13" hidden="1" x14ac:dyDescent="0.3">
      <c r="A2642" s="16">
        <v>42873</v>
      </c>
      <c r="B2642" t="s">
        <v>7</v>
      </c>
      <c r="C2642" t="s">
        <v>320</v>
      </c>
      <c r="D2642" t="s">
        <v>147</v>
      </c>
      <c r="E2642" t="s">
        <v>321</v>
      </c>
      <c r="F2642" s="7">
        <v>1005186200</v>
      </c>
      <c r="G2642" t="str">
        <f>VLOOKUP(F2642,'группы товаров'!$A$1:$C$88,2,0)</f>
        <v xml:space="preserve">Мини  орех </v>
      </c>
      <c r="H2642" t="str">
        <f>VLOOKUP(Таблица1[[#This Row],[Код товара]],Группа_Товаров,3,0)</f>
        <v>Вафельные</v>
      </c>
      <c r="I2642" t="s">
        <v>8</v>
      </c>
      <c r="J2642">
        <v>1.65</v>
      </c>
      <c r="K2642" s="6">
        <v>272.51949999999999</v>
      </c>
      <c r="L2642" s="6">
        <v>310.31</v>
      </c>
      <c r="M2642" s="23">
        <f>Таблица1[[#This Row],[Сумма в ценах продажи]]-Таблица1[[#This Row],[Сумма в ценах закупки]]</f>
        <v>37.790500000000009</v>
      </c>
    </row>
    <row r="2643" spans="1:13" hidden="1" x14ac:dyDescent="0.3">
      <c r="A2643" s="16">
        <v>42873</v>
      </c>
      <c r="B2643" t="s">
        <v>7</v>
      </c>
      <c r="C2643" t="s">
        <v>133</v>
      </c>
      <c r="D2643" t="s">
        <v>134</v>
      </c>
      <c r="E2643" t="s">
        <v>135</v>
      </c>
      <c r="F2643" s="5">
        <v>1005052600</v>
      </c>
      <c r="G2643" t="str">
        <f>VLOOKUP(F2643,'группы товаров'!$A$1:$C$88,2,0)</f>
        <v>Желе апельсина</v>
      </c>
      <c r="H2643" t="str">
        <f>VLOOKUP(Таблица1[[#This Row],[Код товара]],Группа_Товаров,3,0)</f>
        <v>Помадка</v>
      </c>
      <c r="I2643" t="s">
        <v>8</v>
      </c>
      <c r="J2643">
        <v>3.5</v>
      </c>
      <c r="K2643" s="6">
        <v>355.07740000000001</v>
      </c>
      <c r="L2643" s="6">
        <v>398.72</v>
      </c>
      <c r="M2643" s="23">
        <f>Таблица1[[#This Row],[Сумма в ценах продажи]]-Таблица1[[#This Row],[Сумма в ценах закупки]]</f>
        <v>43.642600000000016</v>
      </c>
    </row>
    <row r="2644" spans="1:13" hidden="1" x14ac:dyDescent="0.3">
      <c r="A2644" s="16">
        <v>42873</v>
      </c>
      <c r="B2644" t="s">
        <v>7</v>
      </c>
      <c r="C2644" t="s">
        <v>258</v>
      </c>
      <c r="D2644" t="s">
        <v>134</v>
      </c>
      <c r="E2644" t="s">
        <v>259</v>
      </c>
      <c r="F2644" s="7">
        <v>1005712365</v>
      </c>
      <c r="G2644" t="str">
        <f>VLOOKUP(F2644,'группы товаров'!$A$1:$C$88,2,0)</f>
        <v>Желе в помаде</v>
      </c>
      <c r="H2644" t="str">
        <f>VLOOKUP(Таблица1[[#This Row],[Код товара]],Группа_Товаров,3,0)</f>
        <v>Глазированные</v>
      </c>
      <c r="I2644" t="s">
        <v>8</v>
      </c>
      <c r="J2644">
        <v>3</v>
      </c>
      <c r="K2644" s="6">
        <v>287.30279999999999</v>
      </c>
      <c r="L2644" s="6">
        <v>335.25</v>
      </c>
      <c r="M2644" s="23">
        <f>Таблица1[[#This Row],[Сумма в ценах продажи]]-Таблица1[[#This Row],[Сумма в ценах закупки]]</f>
        <v>47.947200000000009</v>
      </c>
    </row>
    <row r="2645" spans="1:13" hidden="1" x14ac:dyDescent="0.3">
      <c r="A2645" s="16">
        <v>42873</v>
      </c>
      <c r="B2645" t="s">
        <v>7</v>
      </c>
      <c r="C2645" t="s">
        <v>130</v>
      </c>
      <c r="D2645" t="s">
        <v>131</v>
      </c>
      <c r="E2645" t="s">
        <v>132</v>
      </c>
      <c r="F2645" s="5">
        <v>1005052500</v>
      </c>
      <c r="G2645" t="str">
        <f>VLOOKUP(F2645,'группы товаров'!$A$1:$C$88,2,0)</f>
        <v>желе в помаде</v>
      </c>
      <c r="H2645" t="str">
        <f>VLOOKUP(Таблица1[[#This Row],[Код товара]],Группа_Товаров,3,0)</f>
        <v>Помадка</v>
      </c>
      <c r="I2645" t="s">
        <v>8</v>
      </c>
      <c r="J2645">
        <v>3.5</v>
      </c>
      <c r="K2645" s="6">
        <v>350.52499999999998</v>
      </c>
      <c r="L2645" s="6">
        <v>398.72</v>
      </c>
      <c r="M2645" s="23">
        <f>Таблица1[[#This Row],[Сумма в ценах продажи]]-Таблица1[[#This Row],[Сумма в ценах закупки]]</f>
        <v>48.19500000000005</v>
      </c>
    </row>
    <row r="2646" spans="1:13" hidden="1" x14ac:dyDescent="0.3">
      <c r="A2646" s="16">
        <v>42873</v>
      </c>
      <c r="B2646" t="s">
        <v>9</v>
      </c>
      <c r="C2646" t="s">
        <v>240</v>
      </c>
      <c r="D2646" t="s">
        <v>156</v>
      </c>
      <c r="E2646" t="s">
        <v>241</v>
      </c>
      <c r="F2646" s="5">
        <v>190000</v>
      </c>
      <c r="G2646" t="str">
        <f>VLOOKUP(F2646,'группы товаров'!$A$1:$C$88,2,0)</f>
        <v>Капри молоко</v>
      </c>
      <c r="H2646" t="str">
        <f>VLOOKUP(Таблица1[[#This Row],[Код товара]],Группа_Товаров,3,0)</f>
        <v>Отливная</v>
      </c>
      <c r="I2646" t="s">
        <v>8</v>
      </c>
      <c r="J2646">
        <v>5</v>
      </c>
      <c r="K2646" s="6">
        <v>389.8365</v>
      </c>
      <c r="L2646" s="6">
        <v>444.8</v>
      </c>
      <c r="M2646" s="23">
        <f>Таблица1[[#This Row],[Сумма в ценах продажи]]-Таблица1[[#This Row],[Сумма в ценах закупки]]</f>
        <v>54.96350000000001</v>
      </c>
    </row>
    <row r="2647" spans="1:13" hidden="1" x14ac:dyDescent="0.3">
      <c r="A2647" s="16">
        <v>42873</v>
      </c>
      <c r="B2647" t="s">
        <v>7</v>
      </c>
      <c r="C2647" t="s">
        <v>179</v>
      </c>
      <c r="D2647" t="s">
        <v>131</v>
      </c>
      <c r="E2647" t="s">
        <v>180</v>
      </c>
      <c r="F2647" s="7">
        <v>1005360000</v>
      </c>
      <c r="G2647" t="str">
        <f>VLOOKUP(F2647,'группы товаров'!$A$1:$C$88,2,0)</f>
        <v>Вишня в шоколаде</v>
      </c>
      <c r="H2647" t="str">
        <f>VLOOKUP(Таблица1[[#This Row],[Код товара]],Группа_Товаров,3,0)</f>
        <v>Кремовые</v>
      </c>
      <c r="I2647" t="s">
        <v>8</v>
      </c>
      <c r="J2647">
        <v>3.3</v>
      </c>
      <c r="K2647" s="6">
        <v>460.22130000000004</v>
      </c>
      <c r="L2647" s="6">
        <v>525.14</v>
      </c>
      <c r="M2647" s="23">
        <f>Таблица1[[#This Row],[Сумма в ценах продажи]]-Таблица1[[#This Row],[Сумма в ценах закупки]]</f>
        <v>64.918699999999944</v>
      </c>
    </row>
    <row r="2648" spans="1:13" hidden="1" x14ac:dyDescent="0.3">
      <c r="A2648" s="16">
        <v>42873</v>
      </c>
      <c r="B2648" t="s">
        <v>7</v>
      </c>
      <c r="C2648" t="s">
        <v>220</v>
      </c>
      <c r="D2648" t="s">
        <v>134</v>
      </c>
      <c r="E2648" t="s">
        <v>221</v>
      </c>
      <c r="F2648" s="7">
        <v>1005212101</v>
      </c>
      <c r="G2648" t="str">
        <f>VLOOKUP(F2648,'группы товаров'!$A$1:$C$88,2,0)</f>
        <v>Зеленый петушок</v>
      </c>
      <c r="H2648" t="str">
        <f>VLOOKUP(Таблица1[[#This Row],[Код товара]],Группа_Товаров,3,0)</f>
        <v>Вафельные</v>
      </c>
      <c r="I2648" t="s">
        <v>8</v>
      </c>
      <c r="J2648">
        <v>2.2999999999999998</v>
      </c>
      <c r="K2648" s="6">
        <v>541.53380000000004</v>
      </c>
      <c r="L2648" s="6">
        <v>618.83800000000008</v>
      </c>
      <c r="M2648" s="23">
        <f>Таблица1[[#This Row],[Сумма в ценах продажи]]-Таблица1[[#This Row],[Сумма в ценах закупки]]</f>
        <v>77.304200000000037</v>
      </c>
    </row>
    <row r="2649" spans="1:13" hidden="1" x14ac:dyDescent="0.3">
      <c r="A2649" s="16">
        <v>42873</v>
      </c>
      <c r="B2649" t="s">
        <v>7</v>
      </c>
      <c r="C2649" t="s">
        <v>557</v>
      </c>
      <c r="D2649" t="s">
        <v>147</v>
      </c>
      <c r="E2649" t="s">
        <v>558</v>
      </c>
      <c r="F2649" s="7">
        <v>1005360000</v>
      </c>
      <c r="G2649" t="str">
        <f>VLOOKUP(F2649,'группы товаров'!$A$1:$C$88,2,0)</f>
        <v>Вишня в шоколаде</v>
      </c>
      <c r="H2649" t="str">
        <f>VLOOKUP(Таблица1[[#This Row],[Код товара]],Группа_Товаров,3,0)</f>
        <v>Кремовые</v>
      </c>
      <c r="I2649" t="s">
        <v>8</v>
      </c>
      <c r="J2649">
        <v>2.2999999999999998</v>
      </c>
      <c r="K2649" s="6">
        <v>540.33690000000001</v>
      </c>
      <c r="L2649" s="6">
        <v>618.83800000000008</v>
      </c>
      <c r="M2649" s="23">
        <f>Таблица1[[#This Row],[Сумма в ценах продажи]]-Таблица1[[#This Row],[Сумма в ценах закупки]]</f>
        <v>78.501100000000065</v>
      </c>
    </row>
    <row r="2650" spans="1:13" hidden="1" x14ac:dyDescent="0.3">
      <c r="A2650" s="16">
        <v>42873</v>
      </c>
      <c r="B2650" t="s">
        <v>7</v>
      </c>
      <c r="C2650" t="s">
        <v>252</v>
      </c>
      <c r="D2650" t="s">
        <v>134</v>
      </c>
      <c r="E2650" t="s">
        <v>253</v>
      </c>
      <c r="F2650" s="7">
        <v>1005212000</v>
      </c>
      <c r="G2650" t="str">
        <f>VLOOKUP(F2650,'группы товаров'!$A$1:$C$88,2,0)</f>
        <v xml:space="preserve">Знаки Зодиака </v>
      </c>
      <c r="H2650" t="str">
        <f>VLOOKUP(Таблица1[[#This Row],[Код товара]],Группа_Товаров,3,0)</f>
        <v>Вафельные</v>
      </c>
      <c r="I2650" t="s">
        <v>8</v>
      </c>
      <c r="J2650">
        <v>1.84</v>
      </c>
      <c r="K2650" s="6">
        <v>598.93360000000007</v>
      </c>
      <c r="L2650" s="6">
        <v>682.16</v>
      </c>
      <c r="M2650" s="23">
        <f>Таблица1[[#This Row],[Сумма в ценах продажи]]-Таблица1[[#This Row],[Сумма в ценах закупки]]</f>
        <v>83.226399999999899</v>
      </c>
    </row>
    <row r="2651" spans="1:13" hidden="1" x14ac:dyDescent="0.3">
      <c r="A2651" s="16">
        <v>42873</v>
      </c>
      <c r="B2651" t="s">
        <v>9</v>
      </c>
      <c r="C2651" t="s">
        <v>142</v>
      </c>
      <c r="D2651" t="s">
        <v>134</v>
      </c>
      <c r="E2651" t="s">
        <v>143</v>
      </c>
      <c r="F2651" s="7">
        <v>190000</v>
      </c>
      <c r="G2651" t="str">
        <f>VLOOKUP(F2651,'группы товаров'!$A$1:$C$88,2,0)</f>
        <v>Капри молоко</v>
      </c>
      <c r="H2651" t="str">
        <f>VLOOKUP(Таблица1[[#This Row],[Код товара]],Группа_Товаров,3,0)</f>
        <v>Отливная</v>
      </c>
      <c r="I2651" t="s">
        <v>8</v>
      </c>
      <c r="J2651">
        <v>7</v>
      </c>
      <c r="K2651" s="6">
        <v>642.53210000000001</v>
      </c>
      <c r="L2651" s="6">
        <v>744.24</v>
      </c>
      <c r="M2651" s="23">
        <f>Таблица1[[#This Row],[Сумма в ценах продажи]]-Таблица1[[#This Row],[Сумма в ценах закупки]]</f>
        <v>101.7079</v>
      </c>
    </row>
    <row r="2652" spans="1:13" hidden="1" x14ac:dyDescent="0.3">
      <c r="A2652" s="16">
        <v>42873</v>
      </c>
      <c r="B2652" t="s">
        <v>7</v>
      </c>
      <c r="C2652" t="s">
        <v>551</v>
      </c>
      <c r="D2652" t="s">
        <v>147</v>
      </c>
      <c r="E2652" t="s">
        <v>552</v>
      </c>
      <c r="F2652" s="7">
        <v>1005400001</v>
      </c>
      <c r="G2652" t="str">
        <f>VLOOKUP(F2652,'группы товаров'!$A$1:$C$88,2,0)</f>
        <v>Лесной орех</v>
      </c>
      <c r="H2652" t="str">
        <f>VLOOKUP(Таблица1[[#This Row],[Код товара]],Группа_Товаров,3,0)</f>
        <v>Кремовые</v>
      </c>
      <c r="I2652" t="s">
        <v>8</v>
      </c>
      <c r="J2652">
        <v>4.8</v>
      </c>
      <c r="K2652" s="6">
        <v>755.52</v>
      </c>
      <c r="L2652" s="6">
        <v>859.2</v>
      </c>
      <c r="M2652" s="23">
        <f>Таблица1[[#This Row],[Сумма в ценах продажи]]-Таблица1[[#This Row],[Сумма в ценах закупки]]</f>
        <v>103.68000000000006</v>
      </c>
    </row>
    <row r="2653" spans="1:13" hidden="1" x14ac:dyDescent="0.3">
      <c r="A2653" s="16">
        <v>42873</v>
      </c>
      <c r="B2653" t="s">
        <v>7</v>
      </c>
      <c r="C2653" t="s">
        <v>553</v>
      </c>
      <c r="D2653" t="s">
        <v>147</v>
      </c>
      <c r="E2653" t="s">
        <v>554</v>
      </c>
      <c r="F2653" s="7">
        <v>1005186200</v>
      </c>
      <c r="G2653" t="str">
        <f>VLOOKUP(F2653,'группы товаров'!$A$1:$C$88,2,0)</f>
        <v xml:space="preserve">Мини  орех </v>
      </c>
      <c r="H2653" t="str">
        <f>VLOOKUP(Таблица1[[#This Row],[Код товара]],Группа_Товаров,3,0)</f>
        <v>Вафельные</v>
      </c>
      <c r="I2653" t="s">
        <v>8</v>
      </c>
      <c r="J2653">
        <v>4</v>
      </c>
      <c r="K2653" s="6">
        <v>820</v>
      </c>
      <c r="L2653" s="6">
        <v>933.2</v>
      </c>
      <c r="M2653" s="23">
        <f>Таблица1[[#This Row],[Сумма в ценах продажи]]-Таблица1[[#This Row],[Сумма в ценах закупки]]</f>
        <v>113.20000000000005</v>
      </c>
    </row>
    <row r="2654" spans="1:13" hidden="1" x14ac:dyDescent="0.3">
      <c r="A2654" s="16">
        <v>42873</v>
      </c>
      <c r="B2654" t="s">
        <v>9</v>
      </c>
      <c r="C2654" t="s">
        <v>270</v>
      </c>
      <c r="D2654" t="s">
        <v>134</v>
      </c>
      <c r="E2654" t="s">
        <v>271</v>
      </c>
      <c r="F2654" s="7">
        <v>1005712305</v>
      </c>
      <c r="G2654" t="str">
        <f>VLOOKUP(F2654,'группы товаров'!$A$1:$C$88,2,0)</f>
        <v>Золотой шедевр</v>
      </c>
      <c r="H2654" t="str">
        <f>VLOOKUP(Таблица1[[#This Row],[Код товара]],Группа_Товаров,3,0)</f>
        <v>Глазированные</v>
      </c>
      <c r="I2654" t="s">
        <v>8</v>
      </c>
      <c r="J2654">
        <v>4</v>
      </c>
      <c r="K2654" s="6">
        <v>934.8</v>
      </c>
      <c r="L2654" s="6">
        <v>1063.2</v>
      </c>
      <c r="M2654" s="23">
        <f>Таблица1[[#This Row],[Сумма в ценах продажи]]-Таблица1[[#This Row],[Сумма в ценах закупки]]</f>
        <v>128.40000000000009</v>
      </c>
    </row>
    <row r="2655" spans="1:13" hidden="1" x14ac:dyDescent="0.3">
      <c r="A2655" s="16">
        <v>42873</v>
      </c>
      <c r="B2655" t="s">
        <v>9</v>
      </c>
      <c r="C2655" t="s">
        <v>303</v>
      </c>
      <c r="D2655" t="s">
        <v>208</v>
      </c>
      <c r="E2655" t="s">
        <v>304</v>
      </c>
      <c r="F2655" s="8">
        <v>210100</v>
      </c>
      <c r="G2655" t="str">
        <f>VLOOKUP(F2655,'группы товаров'!$A$1:$C$88,2,0)</f>
        <v>Сливки-малина</v>
      </c>
      <c r="H2655" t="str">
        <f>VLOOKUP(Таблица1[[#This Row],[Код товара]],Группа_Товаров,3,0)</f>
        <v>Отливная</v>
      </c>
      <c r="I2655" t="s">
        <v>8</v>
      </c>
      <c r="J2655">
        <v>4</v>
      </c>
      <c r="K2655" s="6">
        <v>934.8</v>
      </c>
      <c r="L2655" s="6">
        <v>1063.2</v>
      </c>
      <c r="M2655" s="23">
        <f>Таблица1[[#This Row],[Сумма в ценах продажи]]-Таблица1[[#This Row],[Сумма в ценах закупки]]</f>
        <v>128.40000000000009</v>
      </c>
    </row>
    <row r="2656" spans="1:13" hidden="1" x14ac:dyDescent="0.3">
      <c r="A2656" s="16">
        <v>42873</v>
      </c>
      <c r="B2656" t="s">
        <v>7</v>
      </c>
      <c r="C2656" t="s">
        <v>330</v>
      </c>
      <c r="D2656" t="s">
        <v>291</v>
      </c>
      <c r="E2656" t="s">
        <v>331</v>
      </c>
      <c r="F2656" s="7">
        <v>1005274300</v>
      </c>
      <c r="G2656" t="str">
        <f>VLOOKUP(F2656,'группы товаров'!$A$1:$C$88,2,0)</f>
        <v>Миндальные</v>
      </c>
      <c r="H2656" t="str">
        <f>VLOOKUP(Таблица1[[#This Row],[Код товара]],Группа_Товаров,3,0)</f>
        <v>Кремовые</v>
      </c>
      <c r="I2656" t="s">
        <v>8</v>
      </c>
      <c r="J2656">
        <v>4.5999999999999996</v>
      </c>
      <c r="K2656" s="6">
        <v>1084.4249</v>
      </c>
      <c r="L2656" s="6">
        <v>1237.6760000000002</v>
      </c>
      <c r="M2656" s="23">
        <f>Таблица1[[#This Row],[Сумма в ценах продажи]]-Таблица1[[#This Row],[Сумма в ценах закупки]]</f>
        <v>153.25110000000018</v>
      </c>
    </row>
    <row r="2657" spans="1:13" hidden="1" x14ac:dyDescent="0.3">
      <c r="A2657" s="16">
        <v>42873</v>
      </c>
      <c r="B2657" t="s">
        <v>7</v>
      </c>
      <c r="C2657" t="s">
        <v>555</v>
      </c>
      <c r="D2657" t="s">
        <v>156</v>
      </c>
      <c r="E2657" t="s">
        <v>556</v>
      </c>
      <c r="F2657" s="7">
        <v>580000</v>
      </c>
      <c r="G2657" t="str">
        <f>VLOOKUP(F2657,'группы товаров'!$A$1:$C$88,2,0)</f>
        <v>Вишня</v>
      </c>
      <c r="H2657" t="str">
        <f>VLOOKUP(Таблица1[[#This Row],[Код товара]],Группа_Товаров,3,0)</f>
        <v>Желейные</v>
      </c>
      <c r="I2657" t="s">
        <v>8</v>
      </c>
      <c r="J2657">
        <v>3.92</v>
      </c>
      <c r="K2657" s="6">
        <v>1123.7080000000001</v>
      </c>
      <c r="L2657" s="6">
        <v>1280.2</v>
      </c>
      <c r="M2657" s="23">
        <f>Таблица1[[#This Row],[Сумма в ценах продажи]]-Таблица1[[#This Row],[Сумма в ценах закупки]]</f>
        <v>156.49199999999996</v>
      </c>
    </row>
    <row r="2658" spans="1:13" hidden="1" x14ac:dyDescent="0.3">
      <c r="A2658" s="16">
        <v>42873</v>
      </c>
      <c r="B2658" t="s">
        <v>9</v>
      </c>
      <c r="C2658" t="s">
        <v>549</v>
      </c>
      <c r="D2658" t="s">
        <v>147</v>
      </c>
      <c r="E2658" t="s">
        <v>550</v>
      </c>
      <c r="F2658" s="7">
        <v>1005050300</v>
      </c>
      <c r="G2658" t="str">
        <f>VLOOKUP(F2658,'группы товаров'!$A$1:$C$88,2,0)</f>
        <v>Золотой шар</v>
      </c>
      <c r="H2658" t="str">
        <f>VLOOKUP(Таблица1[[#This Row],[Код товара]],Группа_Товаров,3,0)</f>
        <v>Помадка</v>
      </c>
      <c r="I2658" t="s">
        <v>8</v>
      </c>
      <c r="J2658">
        <v>24</v>
      </c>
      <c r="K2658" s="6">
        <v>1281.9992</v>
      </c>
      <c r="L2658" s="6">
        <v>1452.72</v>
      </c>
      <c r="M2658" s="23">
        <f>Таблица1[[#This Row],[Сумма в ценах продажи]]-Таблица1[[#This Row],[Сумма в ценах закупки]]</f>
        <v>170.72080000000005</v>
      </c>
    </row>
    <row r="2659" spans="1:13" hidden="1" x14ac:dyDescent="0.3">
      <c r="A2659" s="16">
        <v>42873</v>
      </c>
      <c r="B2659" t="s">
        <v>9</v>
      </c>
      <c r="C2659" t="s">
        <v>242</v>
      </c>
      <c r="D2659" t="s">
        <v>134</v>
      </c>
      <c r="E2659" t="s">
        <v>243</v>
      </c>
      <c r="F2659" s="7">
        <v>1005050000</v>
      </c>
      <c r="G2659" t="str">
        <f>VLOOKUP(F2659,'группы товаров'!$A$1:$C$88,2,0)</f>
        <v>Золотой орех</v>
      </c>
      <c r="H2659" t="str">
        <f>VLOOKUP(Таблица1[[#This Row],[Код товара]],Группа_Товаров,3,0)</f>
        <v>Помадка</v>
      </c>
      <c r="I2659" t="s">
        <v>8</v>
      </c>
      <c r="J2659">
        <v>4</v>
      </c>
      <c r="K2659" s="6">
        <v>1316</v>
      </c>
      <c r="L2659" s="6">
        <v>1497.2</v>
      </c>
      <c r="M2659" s="23">
        <f>Таблица1[[#This Row],[Сумма в ценах продажи]]-Таблица1[[#This Row],[Сумма в ценах закупки]]</f>
        <v>181.20000000000005</v>
      </c>
    </row>
    <row r="2660" spans="1:13" hidden="1" x14ac:dyDescent="0.3">
      <c r="A2660" s="16">
        <v>42873</v>
      </c>
      <c r="B2660" t="s">
        <v>9</v>
      </c>
      <c r="C2660" t="s">
        <v>140</v>
      </c>
      <c r="D2660" t="s">
        <v>134</v>
      </c>
      <c r="E2660" t="s">
        <v>141</v>
      </c>
      <c r="F2660" s="8">
        <v>1500000401</v>
      </c>
      <c r="G2660" t="str">
        <f>VLOOKUP(F2660,'группы товаров'!$A$1:$C$88,2,0)</f>
        <v>Рулет вишня-крем</v>
      </c>
      <c r="H2660" t="str">
        <f>VLOOKUP(Таблица1[[#This Row],[Код товара]],Группа_Товаров,3,0)</f>
        <v>Бисквиты</v>
      </c>
      <c r="I2660" t="s">
        <v>8</v>
      </c>
      <c r="J2660">
        <v>4</v>
      </c>
      <c r="K2660" s="6">
        <v>1316</v>
      </c>
      <c r="L2660" s="6">
        <v>1497.2</v>
      </c>
      <c r="M2660" s="23">
        <f>Таблица1[[#This Row],[Сумма в ценах продажи]]-Таблица1[[#This Row],[Сумма в ценах закупки]]</f>
        <v>181.20000000000005</v>
      </c>
    </row>
    <row r="2661" spans="1:13" hidden="1" x14ac:dyDescent="0.3">
      <c r="A2661" s="16">
        <v>42873</v>
      </c>
      <c r="B2661" t="s">
        <v>9</v>
      </c>
      <c r="C2661" t="s">
        <v>155</v>
      </c>
      <c r="D2661" t="s">
        <v>156</v>
      </c>
      <c r="E2661" t="s">
        <v>157</v>
      </c>
      <c r="F2661" s="7">
        <v>170100</v>
      </c>
      <c r="G2661" t="str">
        <f>VLOOKUP(F2661,'группы товаров'!$A$1:$C$88,2,0)</f>
        <v>Клюковка</v>
      </c>
      <c r="H2661" t="str">
        <f>VLOOKUP(Таблица1[[#This Row],[Код товара]],Группа_Товаров,3,0)</f>
        <v>Желейные</v>
      </c>
      <c r="I2661" t="s">
        <v>8</v>
      </c>
      <c r="J2661">
        <v>4</v>
      </c>
      <c r="K2661" s="6">
        <v>1316</v>
      </c>
      <c r="L2661" s="6">
        <v>1497.2</v>
      </c>
      <c r="M2661" s="23">
        <f>Таблица1[[#This Row],[Сумма в ценах продажи]]-Таблица1[[#This Row],[Сумма в ценах закупки]]</f>
        <v>181.20000000000005</v>
      </c>
    </row>
    <row r="2662" spans="1:13" hidden="1" x14ac:dyDescent="0.3">
      <c r="A2662" s="16">
        <v>42873</v>
      </c>
      <c r="B2662" t="s">
        <v>7</v>
      </c>
      <c r="C2662" t="s">
        <v>486</v>
      </c>
      <c r="D2662" t="s">
        <v>147</v>
      </c>
      <c r="E2662" t="s">
        <v>487</v>
      </c>
      <c r="F2662" s="7">
        <v>1005186200</v>
      </c>
      <c r="G2662" t="str">
        <f>VLOOKUP(F2662,'группы товаров'!$A$1:$C$88,2,0)</f>
        <v xml:space="preserve">Мини  орех </v>
      </c>
      <c r="H2662" t="str">
        <f>VLOOKUP(Таблица1[[#This Row],[Код товара]],Группа_Товаров,3,0)</f>
        <v>Вафельные</v>
      </c>
      <c r="I2662" t="s">
        <v>8</v>
      </c>
      <c r="J2662">
        <v>4</v>
      </c>
      <c r="K2662" s="6">
        <v>1316</v>
      </c>
      <c r="L2662" s="6">
        <v>1497.2</v>
      </c>
      <c r="M2662" s="23">
        <f>Таблица1[[#This Row],[Сумма в ценах продажи]]-Таблица1[[#This Row],[Сумма в ценах закупки]]</f>
        <v>181.20000000000005</v>
      </c>
    </row>
    <row r="2663" spans="1:13" hidden="1" x14ac:dyDescent="0.3">
      <c r="A2663" s="16">
        <v>42873</v>
      </c>
      <c r="B2663" t="s">
        <v>9</v>
      </c>
      <c r="C2663" t="s">
        <v>212</v>
      </c>
      <c r="D2663" t="s">
        <v>156</v>
      </c>
      <c r="E2663" t="s">
        <v>213</v>
      </c>
      <c r="F2663" s="5">
        <v>1005274600</v>
      </c>
      <c r="G2663" t="str">
        <f>VLOOKUP(F2663,'группы товаров'!$A$1:$C$88,2,0)</f>
        <v>Какао со сливками</v>
      </c>
      <c r="H2663" t="str">
        <f>VLOOKUP(Таблица1[[#This Row],[Код товара]],Группа_Товаров,3,0)</f>
        <v>Кремовые</v>
      </c>
      <c r="I2663" t="s">
        <v>8</v>
      </c>
      <c r="J2663">
        <v>7</v>
      </c>
      <c r="K2663" s="6">
        <v>1368.7663</v>
      </c>
      <c r="L2663" s="6">
        <v>1556.87</v>
      </c>
      <c r="M2663" s="23">
        <f>Таблица1[[#This Row],[Сумма в ценах продажи]]-Таблица1[[#This Row],[Сумма в ценах закупки]]</f>
        <v>188.10369999999989</v>
      </c>
    </row>
    <row r="2664" spans="1:13" hidden="1" x14ac:dyDescent="0.3">
      <c r="A2664" s="16">
        <v>42873</v>
      </c>
      <c r="B2664" t="s">
        <v>7</v>
      </c>
      <c r="C2664" t="s">
        <v>162</v>
      </c>
      <c r="D2664" t="s">
        <v>163</v>
      </c>
      <c r="E2664" t="s">
        <v>164</v>
      </c>
      <c r="F2664" s="7">
        <v>1005052500</v>
      </c>
      <c r="G2664" t="str">
        <f>VLOOKUP(F2664,'группы товаров'!$A$1:$C$88,2,0)</f>
        <v>желе в помаде</v>
      </c>
      <c r="H2664" t="str">
        <f>VLOOKUP(Таблица1[[#This Row],[Код товара]],Группа_Товаров,3,0)</f>
        <v>Помадка</v>
      </c>
      <c r="I2664" t="s">
        <v>8</v>
      </c>
      <c r="J2664">
        <v>10</v>
      </c>
      <c r="K2664" s="6">
        <v>1191.4625000000001</v>
      </c>
      <c r="L2664" s="6">
        <v>1432.2</v>
      </c>
      <c r="M2664" s="23">
        <f>Таблица1[[#This Row],[Сумма в ценах продажи]]-Таблица1[[#This Row],[Сумма в ценах закупки]]</f>
        <v>240.73749999999995</v>
      </c>
    </row>
    <row r="2665" spans="1:13" hidden="1" x14ac:dyDescent="0.3">
      <c r="A2665" s="16">
        <v>42873</v>
      </c>
      <c r="B2665" t="s">
        <v>7</v>
      </c>
      <c r="C2665" t="s">
        <v>252</v>
      </c>
      <c r="D2665" t="s">
        <v>134</v>
      </c>
      <c r="E2665" t="s">
        <v>253</v>
      </c>
      <c r="F2665" s="5">
        <v>1005360000</v>
      </c>
      <c r="G2665" t="str">
        <f>VLOOKUP(F2665,'группы товаров'!$A$1:$C$88,2,0)</f>
        <v>Вишня в шоколаде</v>
      </c>
      <c r="H2665" t="str">
        <f>VLOOKUP(Таблица1[[#This Row],[Код товара]],Группа_Товаров,3,0)</f>
        <v>Кремовые</v>
      </c>
      <c r="I2665" t="s">
        <v>8</v>
      </c>
      <c r="J2665">
        <v>5</v>
      </c>
      <c r="K2665" s="6">
        <v>1053.384</v>
      </c>
      <c r="L2665" s="6">
        <v>1301.9000000000001</v>
      </c>
      <c r="M2665" s="23">
        <f>Таблица1[[#This Row],[Сумма в ценах продажи]]-Таблица1[[#This Row],[Сумма в ценах закупки]]</f>
        <v>248.51600000000008</v>
      </c>
    </row>
    <row r="2666" spans="1:13" hidden="1" x14ac:dyDescent="0.3">
      <c r="A2666" s="16">
        <v>42873</v>
      </c>
      <c r="B2666" t="s">
        <v>9</v>
      </c>
      <c r="C2666" t="s">
        <v>547</v>
      </c>
      <c r="D2666" t="s">
        <v>147</v>
      </c>
      <c r="E2666" t="s">
        <v>548</v>
      </c>
      <c r="F2666" s="7">
        <v>251000</v>
      </c>
      <c r="G2666" t="str">
        <f>VLOOKUP(F2666,'группы товаров'!$A$1:$C$88,2,0)</f>
        <v>Стеклышки микс</v>
      </c>
      <c r="H2666" t="str">
        <f>VLOOKUP(Таблица1[[#This Row],[Код товара]],Группа_Товаров,3,0)</f>
        <v>Отливная</v>
      </c>
      <c r="I2666" t="s">
        <v>8</v>
      </c>
      <c r="J2666">
        <v>30</v>
      </c>
      <c r="K2666" s="6">
        <v>2375.4</v>
      </c>
      <c r="L2666" s="6">
        <v>2701.5</v>
      </c>
      <c r="M2666" s="23">
        <f>Таблица1[[#This Row],[Сумма в ценах продажи]]-Таблица1[[#This Row],[Сумма в ценах закупки]]</f>
        <v>326.09999999999991</v>
      </c>
    </row>
    <row r="2667" spans="1:13" hidden="1" x14ac:dyDescent="0.3">
      <c r="A2667" s="16">
        <v>42872</v>
      </c>
      <c r="B2667" t="s">
        <v>7</v>
      </c>
      <c r="C2667" t="s">
        <v>169</v>
      </c>
      <c r="D2667" t="s">
        <v>156</v>
      </c>
      <c r="E2667" t="s">
        <v>170</v>
      </c>
      <c r="F2667" s="5">
        <v>1005040500</v>
      </c>
      <c r="G2667" t="str">
        <f>VLOOKUP(F2667,'группы товаров'!$A$1:$C$88,2,0)</f>
        <v>Пилот</v>
      </c>
      <c r="H2667" t="str">
        <f>VLOOKUP(Таблица1[[#This Row],[Код товара]],Группа_Товаров,3,0)</f>
        <v>Глазированные</v>
      </c>
      <c r="I2667" t="s">
        <v>8</v>
      </c>
      <c r="J2667">
        <v>3</v>
      </c>
      <c r="K2667" s="6">
        <v>214.62</v>
      </c>
      <c r="L2667" s="6">
        <v>244.11</v>
      </c>
      <c r="M2667" s="23">
        <f>Таблица1[[#This Row],[Сумма в ценах продажи]]-Таблица1[[#This Row],[Сумма в ценах закупки]]</f>
        <v>29.490000000000009</v>
      </c>
    </row>
    <row r="2668" spans="1:13" hidden="1" x14ac:dyDescent="0.3">
      <c r="A2668" s="16">
        <v>42872</v>
      </c>
      <c r="B2668" t="s">
        <v>7</v>
      </c>
      <c r="C2668" t="s">
        <v>301</v>
      </c>
      <c r="D2668" t="s">
        <v>134</v>
      </c>
      <c r="E2668" t="s">
        <v>302</v>
      </c>
      <c r="F2668" s="5">
        <v>1005220000</v>
      </c>
      <c r="G2668" t="str">
        <f>VLOOKUP(F2668,'группы товаров'!$A$1:$C$88,2,0)</f>
        <v>Веселый журавлик</v>
      </c>
      <c r="H2668" t="str">
        <f>VLOOKUP(Таблица1[[#This Row],[Код товара]],Группа_Товаров,3,0)</f>
        <v>Вафельные</v>
      </c>
      <c r="I2668" t="s">
        <v>8</v>
      </c>
      <c r="J2668">
        <v>3.5</v>
      </c>
      <c r="K2668" s="6">
        <v>327.14499999999998</v>
      </c>
      <c r="L2668" s="6">
        <v>372.12</v>
      </c>
      <c r="M2668" s="23">
        <f>Таблица1[[#This Row],[Сумма в ценах продажи]]-Таблица1[[#This Row],[Сумма в ценах закупки]]</f>
        <v>44.975000000000023</v>
      </c>
    </row>
    <row r="2669" spans="1:13" hidden="1" x14ac:dyDescent="0.3">
      <c r="A2669" s="16">
        <v>42872</v>
      </c>
      <c r="B2669" t="s">
        <v>7</v>
      </c>
      <c r="C2669" t="s">
        <v>162</v>
      </c>
      <c r="D2669" t="s">
        <v>134</v>
      </c>
      <c r="E2669" t="s">
        <v>164</v>
      </c>
      <c r="F2669" s="7">
        <v>1005040800</v>
      </c>
      <c r="G2669" t="str">
        <f>VLOOKUP(F2669,'группы товаров'!$A$1:$C$88,2,0)</f>
        <v>Бим-Бом</v>
      </c>
      <c r="H2669" t="str">
        <f>VLOOKUP(Таблица1[[#This Row],[Код товара]],Группа_Товаров,3,0)</f>
        <v>Глазированные</v>
      </c>
      <c r="I2669" t="s">
        <v>8</v>
      </c>
      <c r="J2669">
        <v>2.4</v>
      </c>
      <c r="K2669" s="6">
        <v>209.2654</v>
      </c>
      <c r="L2669" s="6">
        <v>255.16800000000001</v>
      </c>
      <c r="M2669" s="23">
        <f>Таблица1[[#This Row],[Сумма в ценах продажи]]-Таблица1[[#This Row],[Сумма в ценах закупки]]</f>
        <v>45.902600000000007</v>
      </c>
    </row>
    <row r="2670" spans="1:13" hidden="1" x14ac:dyDescent="0.3">
      <c r="A2670" s="16">
        <v>42872</v>
      </c>
      <c r="B2670" t="s">
        <v>9</v>
      </c>
      <c r="C2670" t="s">
        <v>539</v>
      </c>
      <c r="D2670" t="s">
        <v>147</v>
      </c>
      <c r="E2670" t="s">
        <v>540</v>
      </c>
      <c r="F2670" s="5">
        <v>1005052500</v>
      </c>
      <c r="G2670" t="str">
        <f>VLOOKUP(F2670,'группы товаров'!$A$1:$C$88,2,0)</f>
        <v>желе в помаде</v>
      </c>
      <c r="H2670" t="str">
        <f>VLOOKUP(Таблица1[[#This Row],[Код товара]],Группа_Товаров,3,0)</f>
        <v>Помадка</v>
      </c>
      <c r="I2670" t="s">
        <v>8</v>
      </c>
      <c r="J2670">
        <v>3.5</v>
      </c>
      <c r="K2670" s="6">
        <v>350.52499999999998</v>
      </c>
      <c r="L2670" s="6">
        <v>398.72</v>
      </c>
      <c r="M2670" s="23">
        <f>Таблица1[[#This Row],[Сумма в ценах продажи]]-Таблица1[[#This Row],[Сумма в ценах закупки]]</f>
        <v>48.19500000000005</v>
      </c>
    </row>
    <row r="2671" spans="1:13" hidden="1" x14ac:dyDescent="0.3">
      <c r="A2671" s="16">
        <v>42872</v>
      </c>
      <c r="B2671" t="s">
        <v>9</v>
      </c>
      <c r="C2671" t="s">
        <v>181</v>
      </c>
      <c r="D2671" t="s">
        <v>134</v>
      </c>
      <c r="E2671" t="s">
        <v>182</v>
      </c>
      <c r="F2671" s="7">
        <v>1005050300</v>
      </c>
      <c r="G2671" t="str">
        <f>VLOOKUP(F2671,'группы товаров'!$A$1:$C$88,2,0)</f>
        <v>Золотой шар</v>
      </c>
      <c r="H2671" t="str">
        <f>VLOOKUP(Таблица1[[#This Row],[Код товара]],Группа_Товаров,3,0)</f>
        <v>Помадка</v>
      </c>
      <c r="I2671" t="s">
        <v>8</v>
      </c>
      <c r="J2671">
        <v>5</v>
      </c>
      <c r="K2671" s="6">
        <v>393.09950000000003</v>
      </c>
      <c r="L2671" s="6">
        <v>450.25</v>
      </c>
      <c r="M2671" s="23">
        <f>Таблица1[[#This Row],[Сумма в ценах продажи]]-Таблица1[[#This Row],[Сумма в ценах закупки]]</f>
        <v>57.150499999999965</v>
      </c>
    </row>
    <row r="2672" spans="1:13" hidden="1" x14ac:dyDescent="0.3">
      <c r="A2672" s="16">
        <v>42872</v>
      </c>
      <c r="B2672" t="s">
        <v>7</v>
      </c>
      <c r="C2672" t="s">
        <v>179</v>
      </c>
      <c r="D2672" t="s">
        <v>131</v>
      </c>
      <c r="E2672" t="s">
        <v>180</v>
      </c>
      <c r="F2672" s="7">
        <v>1005201500</v>
      </c>
      <c r="G2672" t="str">
        <f>VLOOKUP(F2672,'группы товаров'!$A$1:$C$88,2,0)</f>
        <v xml:space="preserve">крем-сгущенное молоко </v>
      </c>
      <c r="H2672" t="str">
        <f>VLOOKUP(Таблица1[[#This Row],[Код товара]],Группа_Товаров,3,0)</f>
        <v>Вафельные</v>
      </c>
      <c r="I2672" t="s">
        <v>8</v>
      </c>
      <c r="J2672">
        <v>2.2999999999999998</v>
      </c>
      <c r="K2672" s="6">
        <v>544.08800000000008</v>
      </c>
      <c r="L2672" s="6">
        <v>618.83800000000008</v>
      </c>
      <c r="M2672" s="23">
        <f>Таблица1[[#This Row],[Сумма в ценах продажи]]-Таблица1[[#This Row],[Сумма в ценах закупки]]</f>
        <v>74.75</v>
      </c>
    </row>
    <row r="2673" spans="1:13" hidden="1" x14ac:dyDescent="0.3">
      <c r="A2673" s="16">
        <v>42872</v>
      </c>
      <c r="B2673" t="s">
        <v>9</v>
      </c>
      <c r="C2673" t="s">
        <v>207</v>
      </c>
      <c r="D2673" t="s">
        <v>208</v>
      </c>
      <c r="E2673" t="s">
        <v>209</v>
      </c>
      <c r="F2673" s="7">
        <v>1005212000</v>
      </c>
      <c r="G2673" t="str">
        <f>VLOOKUP(F2673,'группы товаров'!$A$1:$C$88,2,0)</f>
        <v xml:space="preserve">Знаки Зодиака </v>
      </c>
      <c r="H2673" t="str">
        <f>VLOOKUP(Таблица1[[#This Row],[Код товара]],Группа_Товаров,3,0)</f>
        <v>Вафельные</v>
      </c>
      <c r="I2673" t="s">
        <v>8</v>
      </c>
      <c r="J2673">
        <v>1.96</v>
      </c>
      <c r="K2673" s="6">
        <v>562.798</v>
      </c>
      <c r="L2673" s="6">
        <v>640.1</v>
      </c>
      <c r="M2673" s="23">
        <f>Таблица1[[#This Row],[Сумма в ценах продажи]]-Таблица1[[#This Row],[Сумма в ценах закупки]]</f>
        <v>77.302000000000021</v>
      </c>
    </row>
    <row r="2674" spans="1:13" hidden="1" x14ac:dyDescent="0.3">
      <c r="A2674" s="16">
        <v>42872</v>
      </c>
      <c r="B2674" t="s">
        <v>7</v>
      </c>
      <c r="C2674" t="s">
        <v>138</v>
      </c>
      <c r="D2674" t="s">
        <v>134</v>
      </c>
      <c r="E2674" t="s">
        <v>139</v>
      </c>
      <c r="F2674" s="7">
        <v>170000</v>
      </c>
      <c r="G2674" t="str">
        <f>VLOOKUP(F2674,'группы товаров'!$A$1:$C$88,2,0)</f>
        <v>Лайм</v>
      </c>
      <c r="H2674" t="str">
        <f>VLOOKUP(Таблица1[[#This Row],[Код товара]],Группа_Товаров,3,0)</f>
        <v>Желейные</v>
      </c>
      <c r="I2674" t="s">
        <v>8</v>
      </c>
      <c r="J2674">
        <v>4</v>
      </c>
      <c r="K2674" s="6">
        <v>820.94800000000009</v>
      </c>
      <c r="L2674" s="6">
        <v>933.2</v>
      </c>
      <c r="M2674" s="23">
        <f>Таблица1[[#This Row],[Сумма в ценах продажи]]-Таблица1[[#This Row],[Сумма в ценах закупки]]</f>
        <v>112.25199999999995</v>
      </c>
    </row>
    <row r="2675" spans="1:13" hidden="1" x14ac:dyDescent="0.3">
      <c r="A2675" s="16">
        <v>42872</v>
      </c>
      <c r="B2675" t="s">
        <v>7</v>
      </c>
      <c r="C2675" t="s">
        <v>282</v>
      </c>
      <c r="D2675" t="s">
        <v>134</v>
      </c>
      <c r="E2675" t="s">
        <v>283</v>
      </c>
      <c r="F2675" s="7">
        <v>1005400001</v>
      </c>
      <c r="G2675" t="str">
        <f>VLOOKUP(F2675,'группы товаров'!$A$1:$C$88,2,0)</f>
        <v>Лесной орех</v>
      </c>
      <c r="H2675" t="str">
        <f>VLOOKUP(Таблица1[[#This Row],[Код товара]],Группа_Товаров,3,0)</f>
        <v>Кремовые</v>
      </c>
      <c r="I2675" t="s">
        <v>8</v>
      </c>
      <c r="J2675">
        <v>16</v>
      </c>
      <c r="K2675" s="6">
        <v>854.71600000000001</v>
      </c>
      <c r="L2675" s="6">
        <v>968.48</v>
      </c>
      <c r="M2675" s="23">
        <f>Таблица1[[#This Row],[Сумма в ценах продажи]]-Таблица1[[#This Row],[Сумма в ценах закупки]]</f>
        <v>113.76400000000001</v>
      </c>
    </row>
    <row r="2676" spans="1:13" hidden="1" x14ac:dyDescent="0.3">
      <c r="A2676" s="16">
        <v>42872</v>
      </c>
      <c r="B2676" t="s">
        <v>7</v>
      </c>
      <c r="C2676" t="s">
        <v>252</v>
      </c>
      <c r="D2676" t="s">
        <v>134</v>
      </c>
      <c r="E2676" t="s">
        <v>253</v>
      </c>
      <c r="F2676" s="7">
        <v>1005040800</v>
      </c>
      <c r="G2676" t="str">
        <f>VLOOKUP(F2676,'группы товаров'!$A$1:$C$88,2,0)</f>
        <v>Бим-Бом</v>
      </c>
      <c r="H2676" t="str">
        <f>VLOOKUP(Таблица1[[#This Row],[Код товара]],Группа_Товаров,3,0)</f>
        <v>Глазированные</v>
      </c>
      <c r="I2676" t="s">
        <v>8</v>
      </c>
      <c r="J2676">
        <v>17</v>
      </c>
      <c r="K2676" s="6">
        <v>843.37</v>
      </c>
      <c r="L2676" s="6">
        <v>959.14</v>
      </c>
      <c r="M2676" s="23">
        <f>Таблица1[[#This Row],[Сумма в ценах продажи]]-Таблица1[[#This Row],[Сумма в ценах закупки]]</f>
        <v>115.76999999999998</v>
      </c>
    </row>
    <row r="2677" spans="1:13" hidden="1" x14ac:dyDescent="0.3">
      <c r="A2677" s="16">
        <v>42872</v>
      </c>
      <c r="B2677" t="s">
        <v>9</v>
      </c>
      <c r="C2677" t="s">
        <v>282</v>
      </c>
      <c r="D2677" t="s">
        <v>134</v>
      </c>
      <c r="E2677" t="s">
        <v>283</v>
      </c>
      <c r="F2677" s="7">
        <v>1005050000</v>
      </c>
      <c r="G2677" t="str">
        <f>VLOOKUP(F2677,'группы товаров'!$A$1:$C$88,2,0)</f>
        <v>Золотой орех</v>
      </c>
      <c r="H2677" t="str">
        <f>VLOOKUP(Таблица1[[#This Row],[Код товара]],Группа_Товаров,3,0)</f>
        <v>Помадка</v>
      </c>
      <c r="I2677" t="s">
        <v>8</v>
      </c>
      <c r="J2677">
        <v>4</v>
      </c>
      <c r="K2677" s="6">
        <v>858.4</v>
      </c>
      <c r="L2677" s="6">
        <v>976.8</v>
      </c>
      <c r="M2677" s="23">
        <f>Таблица1[[#This Row],[Сумма в ценах продажи]]-Таблица1[[#This Row],[Сумма в ценах закупки]]</f>
        <v>118.39999999999998</v>
      </c>
    </row>
    <row r="2678" spans="1:13" hidden="1" x14ac:dyDescent="0.3">
      <c r="A2678" s="16">
        <v>42872</v>
      </c>
      <c r="B2678" t="s">
        <v>9</v>
      </c>
      <c r="C2678" t="s">
        <v>162</v>
      </c>
      <c r="D2678" t="s">
        <v>163</v>
      </c>
      <c r="E2678" t="s">
        <v>164</v>
      </c>
      <c r="F2678" s="7">
        <v>5221000</v>
      </c>
      <c r="G2678" t="str">
        <f>VLOOKUP(F2678,'группы товаров'!$A$1:$C$88,2,0)</f>
        <v>Сливочно-творожный</v>
      </c>
      <c r="H2678" t="str">
        <f>VLOOKUP(Таблица1[[#This Row],[Код товара]],Группа_Товаров,3,0)</f>
        <v>Отливная</v>
      </c>
      <c r="I2678" t="s">
        <v>8</v>
      </c>
      <c r="J2678">
        <v>4</v>
      </c>
      <c r="K2678" s="6">
        <v>858.4</v>
      </c>
      <c r="L2678" s="6">
        <v>976.8</v>
      </c>
      <c r="M2678" s="23">
        <f>Таблица1[[#This Row],[Сумма в ценах продажи]]-Таблица1[[#This Row],[Сумма в ценах закупки]]</f>
        <v>118.39999999999998</v>
      </c>
    </row>
    <row r="2679" spans="1:13" hidden="1" x14ac:dyDescent="0.3">
      <c r="A2679" s="16">
        <v>42872</v>
      </c>
      <c r="B2679" t="s">
        <v>9</v>
      </c>
      <c r="C2679" t="s">
        <v>167</v>
      </c>
      <c r="D2679" t="s">
        <v>134</v>
      </c>
      <c r="E2679" t="s">
        <v>168</v>
      </c>
      <c r="F2679" s="7">
        <v>20200</v>
      </c>
      <c r="G2679" t="str">
        <f>VLOOKUP(F2679,'группы товаров'!$A$1:$C$88,2,0)</f>
        <v xml:space="preserve">Карамель мята </v>
      </c>
      <c r="H2679" t="str">
        <f>VLOOKUP(Таблица1[[#This Row],[Код товара]],Группа_Товаров,3,0)</f>
        <v>Леденцовая</v>
      </c>
      <c r="I2679" t="s">
        <v>8</v>
      </c>
      <c r="J2679">
        <v>5.12</v>
      </c>
      <c r="K2679" s="6">
        <v>518.22720000000004</v>
      </c>
      <c r="L2679" s="6">
        <v>638.72</v>
      </c>
      <c r="M2679" s="23">
        <f>Таблица1[[#This Row],[Сумма в ценах продажи]]-Таблица1[[#This Row],[Сумма в ценах закупки]]</f>
        <v>120.49279999999999</v>
      </c>
    </row>
    <row r="2680" spans="1:13" hidden="1" x14ac:dyDescent="0.3">
      <c r="A2680" s="16">
        <v>42872</v>
      </c>
      <c r="B2680" t="s">
        <v>9</v>
      </c>
      <c r="C2680" t="s">
        <v>545</v>
      </c>
      <c r="D2680" t="s">
        <v>147</v>
      </c>
      <c r="E2680" t="s">
        <v>546</v>
      </c>
      <c r="F2680" s="7">
        <v>1005050000</v>
      </c>
      <c r="G2680" t="str">
        <f>VLOOKUP(F2680,'группы товаров'!$A$1:$C$88,2,0)</f>
        <v>Золотой орех</v>
      </c>
      <c r="H2680" t="str">
        <f>VLOOKUP(Таблица1[[#This Row],[Код товара]],Группа_Товаров,3,0)</f>
        <v>Помадка</v>
      </c>
      <c r="I2680" t="s">
        <v>8</v>
      </c>
      <c r="J2680">
        <v>4</v>
      </c>
      <c r="K2680" s="6">
        <v>934.79600000000005</v>
      </c>
      <c r="L2680" s="6">
        <v>1063.2</v>
      </c>
      <c r="M2680" s="23">
        <f>Таблица1[[#This Row],[Сумма в ценах продажи]]-Таблица1[[#This Row],[Сумма в ценах закупки]]</f>
        <v>128.404</v>
      </c>
    </row>
    <row r="2681" spans="1:13" hidden="1" x14ac:dyDescent="0.3">
      <c r="A2681" s="16">
        <v>42872</v>
      </c>
      <c r="B2681" t="s">
        <v>7</v>
      </c>
      <c r="C2681" t="s">
        <v>181</v>
      </c>
      <c r="D2681" t="s">
        <v>134</v>
      </c>
      <c r="E2681" t="s">
        <v>182</v>
      </c>
      <c r="F2681" s="5">
        <v>1005201500</v>
      </c>
      <c r="G2681" t="str">
        <f>VLOOKUP(F2681,'группы товаров'!$A$1:$C$88,2,0)</f>
        <v xml:space="preserve">крем-сгущенное молоко </v>
      </c>
      <c r="H2681" t="str">
        <f>VLOOKUP(Таблица1[[#This Row],[Код товара]],Группа_Товаров,3,0)</f>
        <v>Вафельные</v>
      </c>
      <c r="I2681" t="s">
        <v>8</v>
      </c>
      <c r="J2681">
        <v>4</v>
      </c>
      <c r="K2681" s="6">
        <v>660.78160000000003</v>
      </c>
      <c r="L2681" s="6">
        <v>794.2</v>
      </c>
      <c r="M2681" s="23">
        <f>Таблица1[[#This Row],[Сумма в ценах продажи]]-Таблица1[[#This Row],[Сумма в ценах закупки]]</f>
        <v>133.41840000000002</v>
      </c>
    </row>
    <row r="2682" spans="1:13" hidden="1" x14ac:dyDescent="0.3">
      <c r="A2682" s="16">
        <v>42872</v>
      </c>
      <c r="B2682" t="s">
        <v>7</v>
      </c>
      <c r="C2682" t="s">
        <v>185</v>
      </c>
      <c r="D2682" t="s">
        <v>134</v>
      </c>
      <c r="E2682" t="s">
        <v>186</v>
      </c>
      <c r="F2682" s="7">
        <v>1005040500</v>
      </c>
      <c r="G2682" t="str">
        <f>VLOOKUP(F2682,'группы товаров'!$A$1:$C$88,2,0)</f>
        <v>Пилот</v>
      </c>
      <c r="H2682" t="str">
        <f>VLOOKUP(Таблица1[[#This Row],[Код товара]],Группа_Товаров,3,0)</f>
        <v>Глазированные</v>
      </c>
      <c r="I2682" t="s">
        <v>8</v>
      </c>
      <c r="J2682">
        <v>3.13</v>
      </c>
      <c r="K2682" s="6">
        <v>1030.1960000000001</v>
      </c>
      <c r="L2682" s="6">
        <v>1171.8</v>
      </c>
      <c r="M2682" s="23">
        <f>Таблица1[[#This Row],[Сумма в ценах продажи]]-Таблица1[[#This Row],[Сумма в ценах закупки]]</f>
        <v>141.60399999999981</v>
      </c>
    </row>
    <row r="2683" spans="1:13" hidden="1" x14ac:dyDescent="0.3">
      <c r="A2683" s="16">
        <v>42872</v>
      </c>
      <c r="B2683" t="s">
        <v>9</v>
      </c>
      <c r="C2683" t="s">
        <v>181</v>
      </c>
      <c r="D2683" t="s">
        <v>134</v>
      </c>
      <c r="E2683" t="s">
        <v>182</v>
      </c>
      <c r="F2683" s="7">
        <v>220000</v>
      </c>
      <c r="G2683" t="str">
        <f>VLOOKUP(F2683,'группы товаров'!$A$1:$C$88,2,0)</f>
        <v>Сливки-апельсин</v>
      </c>
      <c r="H2683" t="str">
        <f>VLOOKUP(Таблица1[[#This Row],[Код товара]],Группа_Товаров,3,0)</f>
        <v>Отливная</v>
      </c>
      <c r="I2683" t="s">
        <v>8</v>
      </c>
      <c r="J2683">
        <v>10</v>
      </c>
      <c r="K2683" s="6">
        <v>1096.9000000000001</v>
      </c>
      <c r="L2683" s="6">
        <v>1242</v>
      </c>
      <c r="M2683" s="23">
        <f>Таблица1[[#This Row],[Сумма в ценах продажи]]-Таблица1[[#This Row],[Сумма в ценах закупки]]</f>
        <v>145.09999999999991</v>
      </c>
    </row>
    <row r="2684" spans="1:13" hidden="1" x14ac:dyDescent="0.3">
      <c r="A2684" s="16">
        <v>42872</v>
      </c>
      <c r="B2684" t="s">
        <v>7</v>
      </c>
      <c r="C2684" t="s">
        <v>248</v>
      </c>
      <c r="D2684" t="s">
        <v>156</v>
      </c>
      <c r="E2684" t="s">
        <v>249</v>
      </c>
      <c r="F2684" s="7">
        <v>580000</v>
      </c>
      <c r="G2684" t="str">
        <f>VLOOKUP(F2684,'группы товаров'!$A$1:$C$88,2,0)</f>
        <v>Вишня</v>
      </c>
      <c r="H2684" t="str">
        <f>VLOOKUP(Таблица1[[#This Row],[Код товара]],Группа_Товаров,3,0)</f>
        <v>Желейные</v>
      </c>
      <c r="I2684" t="s">
        <v>8</v>
      </c>
      <c r="J2684">
        <v>4.5999999999999996</v>
      </c>
      <c r="K2684" s="6">
        <v>1085.6218000000001</v>
      </c>
      <c r="L2684" s="6">
        <v>1237.6760000000002</v>
      </c>
      <c r="M2684" s="23">
        <f>Таблица1[[#This Row],[Сумма в ценах продажи]]-Таблица1[[#This Row],[Сумма в ценах закупки]]</f>
        <v>152.05420000000004</v>
      </c>
    </row>
    <row r="2685" spans="1:13" hidden="1" x14ac:dyDescent="0.3">
      <c r="A2685" s="16">
        <v>42872</v>
      </c>
      <c r="B2685" t="s">
        <v>7</v>
      </c>
      <c r="C2685" t="s">
        <v>160</v>
      </c>
      <c r="D2685" t="s">
        <v>134</v>
      </c>
      <c r="E2685" t="s">
        <v>161</v>
      </c>
      <c r="F2685" s="5">
        <v>1005400001</v>
      </c>
      <c r="G2685" t="str">
        <f>VLOOKUP(F2685,'группы товаров'!$A$1:$C$88,2,0)</f>
        <v>Лесной орех</v>
      </c>
      <c r="H2685" t="str">
        <f>VLOOKUP(Таблица1[[#This Row],[Код товара]],Группа_Товаров,3,0)</f>
        <v>Кремовые</v>
      </c>
      <c r="I2685" t="s">
        <v>8</v>
      </c>
      <c r="J2685">
        <v>4.5999999999999996</v>
      </c>
      <c r="K2685" s="6">
        <v>1081.1663000000001</v>
      </c>
      <c r="L2685" s="6">
        <v>1237.6760000000002</v>
      </c>
      <c r="M2685" s="23">
        <f>Таблица1[[#This Row],[Сумма в ценах продажи]]-Таблица1[[#This Row],[Сумма в ценах закупки]]</f>
        <v>156.50970000000007</v>
      </c>
    </row>
    <row r="2686" spans="1:13" hidden="1" x14ac:dyDescent="0.3">
      <c r="A2686" s="16">
        <v>42872</v>
      </c>
      <c r="B2686" t="s">
        <v>7</v>
      </c>
      <c r="C2686" t="s">
        <v>254</v>
      </c>
      <c r="D2686" t="s">
        <v>131</v>
      </c>
      <c r="E2686" t="s">
        <v>255</v>
      </c>
      <c r="F2686" s="5">
        <v>580000</v>
      </c>
      <c r="G2686" t="str">
        <f>VLOOKUP(F2686,'группы товаров'!$A$1:$C$88,2,0)</f>
        <v>Вишня</v>
      </c>
      <c r="H2686" t="str">
        <f>VLOOKUP(Таблица1[[#This Row],[Код товара]],Группа_Товаров,3,0)</f>
        <v>Желейные</v>
      </c>
      <c r="I2686" t="s">
        <v>8</v>
      </c>
      <c r="J2686">
        <v>16</v>
      </c>
      <c r="K2686" s="6">
        <v>1190.8784000000001</v>
      </c>
      <c r="L2686" s="6">
        <v>1347.68</v>
      </c>
      <c r="M2686" s="23">
        <f>Таблица1[[#This Row],[Сумма в ценах продажи]]-Таблица1[[#This Row],[Сумма в ценах закупки]]</f>
        <v>156.80160000000001</v>
      </c>
    </row>
    <row r="2687" spans="1:13" hidden="1" x14ac:dyDescent="0.3">
      <c r="A2687" s="16">
        <v>42872</v>
      </c>
      <c r="B2687" t="s">
        <v>7</v>
      </c>
      <c r="C2687" t="s">
        <v>264</v>
      </c>
      <c r="D2687" t="s">
        <v>134</v>
      </c>
      <c r="E2687" t="s">
        <v>265</v>
      </c>
      <c r="F2687" s="5">
        <v>580000</v>
      </c>
      <c r="G2687" t="str">
        <f>VLOOKUP(F2687,'группы товаров'!$A$1:$C$88,2,0)</f>
        <v>Вишня</v>
      </c>
      <c r="H2687" t="str">
        <f>VLOOKUP(Таблица1[[#This Row],[Код товара]],Группа_Товаров,3,0)</f>
        <v>Желейные</v>
      </c>
      <c r="I2687" t="s">
        <v>8</v>
      </c>
      <c r="J2687">
        <v>16</v>
      </c>
      <c r="K2687" s="6">
        <v>1190.8784000000001</v>
      </c>
      <c r="L2687" s="6">
        <v>1347.68</v>
      </c>
      <c r="M2687" s="23">
        <f>Таблица1[[#This Row],[Сумма в ценах продажи]]-Таблица1[[#This Row],[Сумма в ценах закупки]]</f>
        <v>156.80160000000001</v>
      </c>
    </row>
    <row r="2688" spans="1:13" hidden="1" x14ac:dyDescent="0.3">
      <c r="A2688" s="16">
        <v>42872</v>
      </c>
      <c r="B2688" t="s">
        <v>7</v>
      </c>
      <c r="C2688" t="s">
        <v>262</v>
      </c>
      <c r="D2688" t="s">
        <v>134</v>
      </c>
      <c r="E2688" t="s">
        <v>263</v>
      </c>
      <c r="F2688" s="7">
        <v>580000</v>
      </c>
      <c r="G2688" t="str">
        <f>VLOOKUP(F2688,'группы товаров'!$A$1:$C$88,2,0)</f>
        <v>Вишня</v>
      </c>
      <c r="H2688" t="str">
        <f>VLOOKUP(Таблица1[[#This Row],[Код товара]],Группа_Товаров,3,0)</f>
        <v>Желейные</v>
      </c>
      <c r="I2688" t="s">
        <v>8</v>
      </c>
      <c r="J2688">
        <v>15</v>
      </c>
      <c r="K2688" s="6">
        <v>1179.2985000000001</v>
      </c>
      <c r="L2688" s="6">
        <v>1350.75</v>
      </c>
      <c r="M2688" s="23">
        <f>Таблица1[[#This Row],[Сумма в ценах продажи]]-Таблица1[[#This Row],[Сумма в ценах закупки]]</f>
        <v>171.4514999999999</v>
      </c>
    </row>
    <row r="2689" spans="1:13" hidden="1" x14ac:dyDescent="0.3">
      <c r="A2689" s="16">
        <v>42872</v>
      </c>
      <c r="B2689" t="s">
        <v>9</v>
      </c>
      <c r="C2689" t="s">
        <v>207</v>
      </c>
      <c r="D2689" t="s">
        <v>208</v>
      </c>
      <c r="E2689" t="s">
        <v>209</v>
      </c>
      <c r="F2689" s="7">
        <v>1005212101</v>
      </c>
      <c r="G2689" t="str">
        <f>VLOOKUP(F2689,'группы товаров'!$A$1:$C$88,2,0)</f>
        <v>Зеленый петушок</v>
      </c>
      <c r="H2689" t="str">
        <f>VLOOKUP(Таблица1[[#This Row],[Код товара]],Группа_Товаров,3,0)</f>
        <v>Вафельные</v>
      </c>
      <c r="I2689" t="s">
        <v>8</v>
      </c>
      <c r="J2689">
        <v>4.5999999999999996</v>
      </c>
      <c r="K2689" s="6">
        <v>1316.423</v>
      </c>
      <c r="L2689" s="6">
        <v>1497.4</v>
      </c>
      <c r="M2689" s="23">
        <f>Таблица1[[#This Row],[Сумма в ценах продажи]]-Таблица1[[#This Row],[Сумма в ценах закупки]]</f>
        <v>180.97700000000009</v>
      </c>
    </row>
    <row r="2690" spans="1:13" hidden="1" x14ac:dyDescent="0.3">
      <c r="A2690" s="16">
        <v>42872</v>
      </c>
      <c r="B2690" t="s">
        <v>9</v>
      </c>
      <c r="C2690" t="s">
        <v>160</v>
      </c>
      <c r="D2690" t="s">
        <v>134</v>
      </c>
      <c r="E2690" t="s">
        <v>161</v>
      </c>
      <c r="F2690" s="8">
        <v>1500000401</v>
      </c>
      <c r="G2690" t="str">
        <f>VLOOKUP(F2690,'группы товаров'!$A$1:$C$88,2,0)</f>
        <v>Рулет вишня-крем</v>
      </c>
      <c r="H2690" t="str">
        <f>VLOOKUP(Таблица1[[#This Row],[Код товара]],Группа_Товаров,3,0)</f>
        <v>Бисквиты</v>
      </c>
      <c r="I2690" t="s">
        <v>8</v>
      </c>
      <c r="J2690">
        <v>15</v>
      </c>
      <c r="K2690" s="6">
        <v>1765.4749999999999</v>
      </c>
      <c r="L2690" s="6">
        <v>1976.25</v>
      </c>
      <c r="M2690" s="23">
        <f>Таблица1[[#This Row],[Сумма в ценах продажи]]-Таблица1[[#This Row],[Сумма в ценах закупки]]</f>
        <v>210.77500000000009</v>
      </c>
    </row>
    <row r="2691" spans="1:13" hidden="1" x14ac:dyDescent="0.3">
      <c r="A2691" s="16">
        <v>42872</v>
      </c>
      <c r="B2691" t="s">
        <v>9</v>
      </c>
      <c r="C2691" t="s">
        <v>167</v>
      </c>
      <c r="D2691" t="s">
        <v>134</v>
      </c>
      <c r="E2691" t="s">
        <v>168</v>
      </c>
      <c r="F2691" s="7">
        <v>15000</v>
      </c>
      <c r="G2691" t="str">
        <f>VLOOKUP(F2691,'группы товаров'!$A$1:$C$88,2,0)</f>
        <v>Цитрусовый коктейль</v>
      </c>
      <c r="H2691" t="str">
        <f>VLOOKUP(Таблица1[[#This Row],[Код товара]],Группа_Товаров,3,0)</f>
        <v>Отливная</v>
      </c>
      <c r="I2691" t="s">
        <v>8</v>
      </c>
      <c r="J2691">
        <v>20</v>
      </c>
      <c r="K2691" s="6">
        <v>2442</v>
      </c>
      <c r="L2691" s="6">
        <v>2777.6</v>
      </c>
      <c r="M2691" s="23">
        <f>Таблица1[[#This Row],[Сумма в ценах продажи]]-Таблица1[[#This Row],[Сумма в ценах закупки]]</f>
        <v>335.59999999999991</v>
      </c>
    </row>
    <row r="2692" spans="1:13" hidden="1" x14ac:dyDescent="0.3">
      <c r="A2692" s="16">
        <v>42871</v>
      </c>
      <c r="B2692" t="s">
        <v>9</v>
      </c>
      <c r="C2692" t="s">
        <v>541</v>
      </c>
      <c r="D2692" t="s">
        <v>291</v>
      </c>
      <c r="E2692" t="s">
        <v>542</v>
      </c>
      <c r="F2692" s="5">
        <v>1005040500</v>
      </c>
      <c r="G2692" t="str">
        <f>VLOOKUP(F2692,'группы товаров'!$A$1:$C$88,2,0)</f>
        <v>Пилот</v>
      </c>
      <c r="H2692" t="str">
        <f>VLOOKUP(Таблица1[[#This Row],[Код товара]],Группа_Товаров,3,0)</f>
        <v>Глазированные</v>
      </c>
      <c r="I2692" t="s">
        <v>8</v>
      </c>
      <c r="J2692">
        <v>3</v>
      </c>
      <c r="K2692" s="6">
        <v>214.62</v>
      </c>
      <c r="L2692" s="6">
        <v>244.11</v>
      </c>
      <c r="M2692" s="23">
        <f>Таблица1[[#This Row],[Сумма в ценах продажи]]-Таблица1[[#This Row],[Сумма в ценах закупки]]</f>
        <v>29.490000000000009</v>
      </c>
    </row>
    <row r="2693" spans="1:13" hidden="1" x14ac:dyDescent="0.3">
      <c r="A2693" s="16">
        <v>42871</v>
      </c>
      <c r="B2693" t="s">
        <v>9</v>
      </c>
      <c r="C2693" t="s">
        <v>420</v>
      </c>
      <c r="D2693" t="s">
        <v>291</v>
      </c>
      <c r="E2693" t="s">
        <v>421</v>
      </c>
      <c r="F2693" s="7">
        <v>1005274000</v>
      </c>
      <c r="G2693" t="str">
        <f>VLOOKUP(F2693,'группы товаров'!$A$1:$C$88,2,0)</f>
        <v>Ванильные</v>
      </c>
      <c r="H2693" t="str">
        <f>VLOOKUP(Таблица1[[#This Row],[Код товара]],Группа_Товаров,3,0)</f>
        <v>Кремовые</v>
      </c>
      <c r="I2693" t="s">
        <v>8</v>
      </c>
      <c r="J2693">
        <v>5.7</v>
      </c>
      <c r="K2693" s="6">
        <v>255.64500000000001</v>
      </c>
      <c r="L2693" s="6">
        <v>290.64300000000003</v>
      </c>
      <c r="M2693" s="23">
        <f>Таблица1[[#This Row],[Сумма в ценах продажи]]-Таблица1[[#This Row],[Сумма в ценах закупки]]</f>
        <v>34.998000000000019</v>
      </c>
    </row>
    <row r="2694" spans="1:13" hidden="1" x14ac:dyDescent="0.3">
      <c r="A2694" s="16">
        <v>42871</v>
      </c>
      <c r="B2694" t="s">
        <v>7</v>
      </c>
      <c r="C2694" t="s">
        <v>177</v>
      </c>
      <c r="D2694" t="s">
        <v>131</v>
      </c>
      <c r="E2694" t="s">
        <v>178</v>
      </c>
      <c r="F2694" s="7">
        <v>1005051500</v>
      </c>
      <c r="G2694" t="str">
        <f>VLOOKUP(F2694,'группы товаров'!$A$1:$C$88,2,0)</f>
        <v>Ароматный банан</v>
      </c>
      <c r="H2694" t="str">
        <f>VLOOKUP(Таблица1[[#This Row],[Код товара]],Группа_Товаров,3,0)</f>
        <v>Помадка</v>
      </c>
      <c r="I2694" t="s">
        <v>8</v>
      </c>
      <c r="J2694">
        <v>1.65</v>
      </c>
      <c r="K2694" s="6">
        <v>272.68889999999999</v>
      </c>
      <c r="L2694" s="6">
        <v>310.31</v>
      </c>
      <c r="M2694" s="23">
        <f>Таблица1[[#This Row],[Сумма в ценах продажи]]-Таблица1[[#This Row],[Сумма в ценах закупки]]</f>
        <v>37.621100000000013</v>
      </c>
    </row>
    <row r="2695" spans="1:13" hidden="1" x14ac:dyDescent="0.3">
      <c r="A2695" s="16">
        <v>42871</v>
      </c>
      <c r="B2695" t="s">
        <v>7</v>
      </c>
      <c r="C2695" t="s">
        <v>193</v>
      </c>
      <c r="D2695" t="s">
        <v>134</v>
      </c>
      <c r="E2695" t="s">
        <v>194</v>
      </c>
      <c r="F2695" s="5">
        <v>1005040800</v>
      </c>
      <c r="G2695" t="str">
        <f>VLOOKUP(F2695,'группы товаров'!$A$1:$C$88,2,0)</f>
        <v>Бим-Бом</v>
      </c>
      <c r="H2695" t="str">
        <f>VLOOKUP(Таблица1[[#This Row],[Код товара]],Группа_Товаров,3,0)</f>
        <v>Глазированные</v>
      </c>
      <c r="I2695" t="s">
        <v>8</v>
      </c>
      <c r="J2695">
        <v>6</v>
      </c>
      <c r="K2695" s="6">
        <v>429.24</v>
      </c>
      <c r="L2695" s="6">
        <v>488.22</v>
      </c>
      <c r="M2695" s="23">
        <f>Таблица1[[#This Row],[Сумма в ценах продажи]]-Таблица1[[#This Row],[Сумма в ценах закупки]]</f>
        <v>58.980000000000018</v>
      </c>
    </row>
    <row r="2696" spans="1:13" hidden="1" x14ac:dyDescent="0.3">
      <c r="A2696" s="16">
        <v>42871</v>
      </c>
      <c r="B2696" t="s">
        <v>9</v>
      </c>
      <c r="C2696" t="s">
        <v>272</v>
      </c>
      <c r="D2696" t="s">
        <v>156</v>
      </c>
      <c r="E2696" t="s">
        <v>273</v>
      </c>
      <c r="F2696" s="5">
        <v>20200</v>
      </c>
      <c r="G2696" t="str">
        <f>VLOOKUP(F2696,'группы товаров'!$A$1:$C$88,2,0)</f>
        <v xml:space="preserve">Карамель мята </v>
      </c>
      <c r="H2696" t="str">
        <f>VLOOKUP(Таблица1[[#This Row],[Код товара]],Группа_Товаров,3,0)</f>
        <v>Леденцовая</v>
      </c>
      <c r="I2696" t="s">
        <v>8</v>
      </c>
      <c r="J2696">
        <v>8</v>
      </c>
      <c r="K2696" s="6">
        <v>426.43440000000004</v>
      </c>
      <c r="L2696" s="6">
        <v>486</v>
      </c>
      <c r="M2696" s="23">
        <f>Таблица1[[#This Row],[Сумма в ценах продажи]]-Таблица1[[#This Row],[Сумма в ценах закупки]]</f>
        <v>59.565599999999961</v>
      </c>
    </row>
    <row r="2697" spans="1:13" hidden="1" x14ac:dyDescent="0.3">
      <c r="A2697" s="16">
        <v>42871</v>
      </c>
      <c r="B2697" t="s">
        <v>7</v>
      </c>
      <c r="C2697" t="s">
        <v>543</v>
      </c>
      <c r="D2697" t="s">
        <v>147</v>
      </c>
      <c r="E2697" t="s">
        <v>544</v>
      </c>
      <c r="F2697" s="7">
        <v>1005274000</v>
      </c>
      <c r="G2697" t="str">
        <f>VLOOKUP(F2697,'группы товаров'!$A$1:$C$88,2,0)</f>
        <v>Ванильные</v>
      </c>
      <c r="H2697" t="str">
        <f>VLOOKUP(Таблица1[[#This Row],[Код товара]],Группа_Товаров,3,0)</f>
        <v>Кремовые</v>
      </c>
      <c r="I2697" t="s">
        <v>8</v>
      </c>
      <c r="J2697">
        <v>7.5</v>
      </c>
      <c r="K2697" s="6">
        <v>452.75</v>
      </c>
      <c r="L2697" s="6">
        <v>515.25</v>
      </c>
      <c r="M2697" s="23">
        <f>Таблица1[[#This Row],[Сумма в ценах продажи]]-Таблица1[[#This Row],[Сумма в ценах закупки]]</f>
        <v>62.5</v>
      </c>
    </row>
    <row r="2698" spans="1:13" hidden="1" x14ac:dyDescent="0.3">
      <c r="A2698" s="16">
        <v>42871</v>
      </c>
      <c r="B2698" t="s">
        <v>7</v>
      </c>
      <c r="C2698" t="s">
        <v>144</v>
      </c>
      <c r="D2698" t="s">
        <v>134</v>
      </c>
      <c r="E2698" t="s">
        <v>145</v>
      </c>
      <c r="F2698" s="7">
        <v>1005040800</v>
      </c>
      <c r="G2698" t="str">
        <f>VLOOKUP(F2698,'группы товаров'!$A$1:$C$88,2,0)</f>
        <v>Бим-Бом</v>
      </c>
      <c r="H2698" t="str">
        <f>VLOOKUP(Таблица1[[#This Row],[Код товара]],Группа_Товаров,3,0)</f>
        <v>Глазированные</v>
      </c>
      <c r="I2698" t="s">
        <v>8</v>
      </c>
      <c r="J2698">
        <v>3.3</v>
      </c>
      <c r="K2698" s="6">
        <v>461.56</v>
      </c>
      <c r="L2698" s="6">
        <v>525.14</v>
      </c>
      <c r="M2698" s="23">
        <f>Таблица1[[#This Row],[Сумма в ценах продажи]]-Таблица1[[#This Row],[Сумма в ценах закупки]]</f>
        <v>63.579999999999984</v>
      </c>
    </row>
    <row r="2699" spans="1:13" hidden="1" x14ac:dyDescent="0.3">
      <c r="A2699" s="16">
        <v>42871</v>
      </c>
      <c r="B2699" t="s">
        <v>9</v>
      </c>
      <c r="C2699" t="s">
        <v>486</v>
      </c>
      <c r="D2699" t="s">
        <v>147</v>
      </c>
      <c r="E2699" t="s">
        <v>487</v>
      </c>
      <c r="F2699" s="7">
        <v>1005040500</v>
      </c>
      <c r="G2699" t="str">
        <f>VLOOKUP(F2699,'группы товаров'!$A$1:$C$88,2,0)</f>
        <v>Пилот</v>
      </c>
      <c r="H2699" t="str">
        <f>VLOOKUP(Таблица1[[#This Row],[Код товара]],Группа_Товаров,3,0)</f>
        <v>Глазированные</v>
      </c>
      <c r="I2699" t="s">
        <v>8</v>
      </c>
      <c r="J2699">
        <v>3.3</v>
      </c>
      <c r="K2699" s="6">
        <v>545.03899999999999</v>
      </c>
      <c r="L2699" s="6">
        <v>620.62</v>
      </c>
      <c r="M2699" s="23">
        <f>Таблица1[[#This Row],[Сумма в ценах продажи]]-Таблица1[[#This Row],[Сумма в ценах закупки]]</f>
        <v>75.581000000000017</v>
      </c>
    </row>
    <row r="2700" spans="1:13" hidden="1" x14ac:dyDescent="0.3">
      <c r="A2700" s="16">
        <v>42871</v>
      </c>
      <c r="B2700" t="s">
        <v>7</v>
      </c>
      <c r="C2700" t="s">
        <v>153</v>
      </c>
      <c r="D2700" t="s">
        <v>134</v>
      </c>
      <c r="E2700" t="s">
        <v>154</v>
      </c>
      <c r="F2700" s="5">
        <v>1005274000</v>
      </c>
      <c r="G2700" t="str">
        <f>VLOOKUP(F2700,'группы товаров'!$A$1:$C$88,2,0)</f>
        <v>Ванильные</v>
      </c>
      <c r="H2700" t="str">
        <f>VLOOKUP(Таблица1[[#This Row],[Код товара]],Группа_Товаров,3,0)</f>
        <v>Кремовые</v>
      </c>
      <c r="I2700" t="s">
        <v>8</v>
      </c>
      <c r="J2700">
        <v>3.5</v>
      </c>
      <c r="K2700" s="6">
        <v>684.38340000000005</v>
      </c>
      <c r="L2700" s="6">
        <v>778.43499999999995</v>
      </c>
      <c r="M2700" s="23">
        <f>Таблица1[[#This Row],[Сумма в ценах продажи]]-Таблица1[[#This Row],[Сумма в ценах закупки]]</f>
        <v>94.051599999999894</v>
      </c>
    </row>
    <row r="2701" spans="1:13" hidden="1" x14ac:dyDescent="0.3">
      <c r="A2701" s="16">
        <v>42871</v>
      </c>
      <c r="B2701" t="s">
        <v>9</v>
      </c>
      <c r="C2701" t="s">
        <v>167</v>
      </c>
      <c r="D2701" t="s">
        <v>134</v>
      </c>
      <c r="E2701" t="s">
        <v>168</v>
      </c>
      <c r="F2701" s="5">
        <v>1005360000</v>
      </c>
      <c r="G2701" t="str">
        <f>VLOOKUP(F2701,'группы товаров'!$A$1:$C$88,2,0)</f>
        <v>Вишня в шоколаде</v>
      </c>
      <c r="H2701" t="str">
        <f>VLOOKUP(Таблица1[[#This Row],[Код товара]],Группа_Товаров,3,0)</f>
        <v>Кремовые</v>
      </c>
      <c r="I2701" t="s">
        <v>8</v>
      </c>
      <c r="J2701">
        <v>2.5</v>
      </c>
      <c r="K2701" s="6">
        <v>526.69200000000001</v>
      </c>
      <c r="L2701" s="6">
        <v>650.95000000000005</v>
      </c>
      <c r="M2701" s="23">
        <f>Таблица1[[#This Row],[Сумма в ценах продажи]]-Таблица1[[#This Row],[Сумма в ценах закупки]]</f>
        <v>124.25800000000004</v>
      </c>
    </row>
    <row r="2702" spans="1:13" hidden="1" x14ac:dyDescent="0.3">
      <c r="A2702" s="16">
        <v>42871</v>
      </c>
      <c r="B2702" t="s">
        <v>7</v>
      </c>
      <c r="C2702" t="s">
        <v>199</v>
      </c>
      <c r="D2702" t="s">
        <v>134</v>
      </c>
      <c r="E2702" t="s">
        <v>200</v>
      </c>
      <c r="F2702" s="7">
        <v>1005244600</v>
      </c>
      <c r="G2702" t="str">
        <f>VLOOKUP(F2702,'группы товаров'!$A$1:$C$88,2,0)</f>
        <v>Кремовые</v>
      </c>
      <c r="H2702" t="str">
        <f>VLOOKUP(Таблица1[[#This Row],[Код товара]],Группа_Товаров,3,0)</f>
        <v>Кремовые</v>
      </c>
      <c r="I2702" t="s">
        <v>8</v>
      </c>
      <c r="J2702">
        <v>4</v>
      </c>
      <c r="K2702" s="6">
        <v>934.8</v>
      </c>
      <c r="L2702" s="6">
        <v>1063.2</v>
      </c>
      <c r="M2702" s="23">
        <f>Таблица1[[#This Row],[Сумма в ценах продажи]]-Таблица1[[#This Row],[Сумма в ценах закупки]]</f>
        <v>128.40000000000009</v>
      </c>
    </row>
    <row r="2703" spans="1:13" hidden="1" x14ac:dyDescent="0.3">
      <c r="A2703" s="16">
        <v>42871</v>
      </c>
      <c r="B2703" t="s">
        <v>9</v>
      </c>
      <c r="C2703" t="s">
        <v>191</v>
      </c>
      <c r="D2703" t="s">
        <v>156</v>
      </c>
      <c r="E2703" t="s">
        <v>192</v>
      </c>
      <c r="F2703" s="8">
        <v>1500001001</v>
      </c>
      <c r="G2703" t="str">
        <f>VLOOKUP(F2703,'группы товаров'!$A$1:$C$88,2,0)</f>
        <v>Рулет абрикос-крем</v>
      </c>
      <c r="H2703" t="str">
        <f>VLOOKUP(Таблица1[[#This Row],[Код товара]],Группа_Товаров,3,0)</f>
        <v>Бисквиты</v>
      </c>
      <c r="I2703" t="s">
        <v>8</v>
      </c>
      <c r="J2703">
        <v>3.13</v>
      </c>
      <c r="K2703" s="6">
        <v>1030.1960000000001</v>
      </c>
      <c r="L2703" s="6">
        <v>1171.8</v>
      </c>
      <c r="M2703" s="23">
        <f>Таблица1[[#This Row],[Сумма в ценах продажи]]-Таблица1[[#This Row],[Сумма в ценах закупки]]</f>
        <v>141.60399999999981</v>
      </c>
    </row>
    <row r="2704" spans="1:13" hidden="1" x14ac:dyDescent="0.3">
      <c r="A2704" s="16">
        <v>42871</v>
      </c>
      <c r="B2704" t="s">
        <v>7</v>
      </c>
      <c r="C2704" t="s">
        <v>260</v>
      </c>
      <c r="D2704" t="s">
        <v>134</v>
      </c>
      <c r="E2704" t="s">
        <v>261</v>
      </c>
      <c r="F2704" s="5">
        <v>1005244600</v>
      </c>
      <c r="G2704" t="str">
        <f>VLOOKUP(F2704,'группы товаров'!$A$1:$C$88,2,0)</f>
        <v>Кремовые</v>
      </c>
      <c r="H2704" t="str">
        <f>VLOOKUP(Таблица1[[#This Row],[Код товара]],Группа_Товаров,3,0)</f>
        <v>Кремовые</v>
      </c>
      <c r="I2704" t="s">
        <v>8</v>
      </c>
      <c r="J2704">
        <v>5.4</v>
      </c>
      <c r="K2704" s="6">
        <v>953.3066</v>
      </c>
      <c r="L2704" s="6">
        <v>1095.606</v>
      </c>
      <c r="M2704" s="23">
        <f>Таблица1[[#This Row],[Сумма в ценах продажи]]-Таблица1[[#This Row],[Сумма в ценах закупки]]</f>
        <v>142.29939999999999</v>
      </c>
    </row>
    <row r="2705" spans="1:13" hidden="1" x14ac:dyDescent="0.3">
      <c r="A2705" s="16">
        <v>42871</v>
      </c>
      <c r="B2705" t="s">
        <v>9</v>
      </c>
      <c r="C2705" t="s">
        <v>165</v>
      </c>
      <c r="D2705" t="s">
        <v>134</v>
      </c>
      <c r="E2705" t="s">
        <v>166</v>
      </c>
      <c r="F2705" s="7">
        <v>251000</v>
      </c>
      <c r="G2705" t="str">
        <f>VLOOKUP(F2705,'группы товаров'!$A$1:$C$88,2,0)</f>
        <v>Стеклышки микс</v>
      </c>
      <c r="H2705" t="str">
        <f>VLOOKUP(Таблица1[[#This Row],[Код товара]],Группа_Товаров,3,0)</f>
        <v>Отливная</v>
      </c>
      <c r="I2705" t="s">
        <v>8</v>
      </c>
      <c r="J2705">
        <v>24</v>
      </c>
      <c r="K2705" s="6">
        <v>1282.2064</v>
      </c>
      <c r="L2705" s="6">
        <v>1452.72</v>
      </c>
      <c r="M2705" s="23">
        <f>Таблица1[[#This Row],[Сумма в ценах продажи]]-Таблица1[[#This Row],[Сумма в ценах закупки]]</f>
        <v>170.5136</v>
      </c>
    </row>
    <row r="2706" spans="1:13" hidden="1" x14ac:dyDescent="0.3">
      <c r="A2706" s="16">
        <v>42871</v>
      </c>
      <c r="B2706" t="s">
        <v>9</v>
      </c>
      <c r="C2706" t="s">
        <v>309</v>
      </c>
      <c r="D2706" t="s">
        <v>147</v>
      </c>
      <c r="E2706" t="s">
        <v>310</v>
      </c>
      <c r="F2706" s="7">
        <v>251000</v>
      </c>
      <c r="G2706" t="str">
        <f>VLOOKUP(F2706,'группы товаров'!$A$1:$C$88,2,0)</f>
        <v>Стеклышки микс</v>
      </c>
      <c r="H2706" t="str">
        <f>VLOOKUP(Таблица1[[#This Row],[Код товара]],Группа_Товаров,3,0)</f>
        <v>Отливная</v>
      </c>
      <c r="I2706" t="s">
        <v>8</v>
      </c>
      <c r="J2706">
        <v>24</v>
      </c>
      <c r="K2706" s="6">
        <v>1282.1488000000002</v>
      </c>
      <c r="L2706" s="6">
        <v>1452.72</v>
      </c>
      <c r="M2706" s="23">
        <f>Таблица1[[#This Row],[Сумма в ценах продажи]]-Таблица1[[#This Row],[Сумма в ценах закупки]]</f>
        <v>170.57119999999986</v>
      </c>
    </row>
    <row r="2707" spans="1:13" hidden="1" x14ac:dyDescent="0.3">
      <c r="A2707" s="16">
        <v>42871</v>
      </c>
      <c r="B2707" t="s">
        <v>9</v>
      </c>
      <c r="C2707" t="s">
        <v>160</v>
      </c>
      <c r="D2707" t="s">
        <v>134</v>
      </c>
      <c r="E2707" t="s">
        <v>161</v>
      </c>
      <c r="F2707" s="7">
        <v>1005050200</v>
      </c>
      <c r="G2707" t="str">
        <f>VLOOKUP(F2707,'группы товаров'!$A$1:$C$88,2,0)</f>
        <v>Серебрянный шедевр</v>
      </c>
      <c r="H2707" t="str">
        <f>VLOOKUP(Таблица1[[#This Row],[Код товара]],Группа_Товаров,3,0)</f>
        <v>Помадка</v>
      </c>
      <c r="I2707" t="s">
        <v>8</v>
      </c>
      <c r="J2707">
        <v>24</v>
      </c>
      <c r="K2707" s="6">
        <v>1282.0976000000001</v>
      </c>
      <c r="L2707" s="6">
        <v>1452.72</v>
      </c>
      <c r="M2707" s="23">
        <f>Таблица1[[#This Row],[Сумма в ценах продажи]]-Таблица1[[#This Row],[Сумма в ценах закупки]]</f>
        <v>170.62239999999997</v>
      </c>
    </row>
    <row r="2708" spans="1:13" hidden="1" x14ac:dyDescent="0.3">
      <c r="A2708" s="16">
        <v>42871</v>
      </c>
      <c r="B2708" t="s">
        <v>9</v>
      </c>
      <c r="C2708" t="s">
        <v>181</v>
      </c>
      <c r="D2708" t="s">
        <v>134</v>
      </c>
      <c r="E2708" t="s">
        <v>182</v>
      </c>
      <c r="F2708" s="5">
        <v>252005</v>
      </c>
      <c r="G2708" t="str">
        <f>VLOOKUP(F2708,'группы товаров'!$A$1:$C$88,2,0)</f>
        <v>Кленовая</v>
      </c>
      <c r="H2708" t="str">
        <f>VLOOKUP(Таблица1[[#This Row],[Код товара]],Группа_Товаров,3,0)</f>
        <v>Леденцовая</v>
      </c>
      <c r="I2708" t="s">
        <v>8</v>
      </c>
      <c r="J2708">
        <v>24</v>
      </c>
      <c r="K2708" s="6">
        <v>1280.9448</v>
      </c>
      <c r="L2708" s="6">
        <v>1458</v>
      </c>
      <c r="M2708" s="23">
        <f>Таблица1[[#This Row],[Сумма в ценах продажи]]-Таблица1[[#This Row],[Сумма в ценах закупки]]</f>
        <v>177.05520000000001</v>
      </c>
    </row>
    <row r="2709" spans="1:13" hidden="1" x14ac:dyDescent="0.3">
      <c r="A2709" s="16">
        <v>42871</v>
      </c>
      <c r="B2709" t="s">
        <v>9</v>
      </c>
      <c r="C2709" t="s">
        <v>149</v>
      </c>
      <c r="D2709" t="s">
        <v>134</v>
      </c>
      <c r="E2709" t="s">
        <v>150</v>
      </c>
      <c r="F2709" s="7">
        <v>30000</v>
      </c>
      <c r="G2709" t="str">
        <f>VLOOKUP(F2709,'группы товаров'!$A$1:$C$88,2,0)</f>
        <v>Цитрусовая карамель</v>
      </c>
      <c r="H2709" t="str">
        <f>VLOOKUP(Таблица1[[#This Row],[Код товара]],Группа_Товаров,3,0)</f>
        <v>Леденцовая</v>
      </c>
      <c r="I2709" t="s">
        <v>8</v>
      </c>
      <c r="J2709">
        <v>22.5</v>
      </c>
      <c r="K2709" s="6">
        <v>1358.75</v>
      </c>
      <c r="L2709" s="6">
        <v>1545.75</v>
      </c>
      <c r="M2709" s="23">
        <f>Таблица1[[#This Row],[Сумма в ценах продажи]]-Таблица1[[#This Row],[Сумма в ценах закупки]]</f>
        <v>187</v>
      </c>
    </row>
    <row r="2710" spans="1:13" hidden="1" x14ac:dyDescent="0.3">
      <c r="A2710" s="16">
        <v>42871</v>
      </c>
      <c r="B2710" t="s">
        <v>7</v>
      </c>
      <c r="C2710" t="s">
        <v>151</v>
      </c>
      <c r="D2710" t="s">
        <v>134</v>
      </c>
      <c r="E2710" t="s">
        <v>152</v>
      </c>
      <c r="F2710" s="7">
        <v>1005244000</v>
      </c>
      <c r="G2710" t="str">
        <f>VLOOKUP(F2710,'группы товаров'!$A$1:$C$88,2,0)</f>
        <v>Кофейные</v>
      </c>
      <c r="H2710" t="str">
        <f>VLOOKUP(Таблица1[[#This Row],[Код товара]],Группа_Товаров,3,0)</f>
        <v>Кремовые</v>
      </c>
      <c r="I2710" t="s">
        <v>8</v>
      </c>
      <c r="J2710">
        <v>15</v>
      </c>
      <c r="K2710" s="6">
        <v>815.66</v>
      </c>
      <c r="L2710" s="6">
        <v>1030.5</v>
      </c>
      <c r="M2710" s="23">
        <f>Таблица1[[#This Row],[Сумма в ценах продажи]]-Таблица1[[#This Row],[Сумма в ценах закупки]]</f>
        <v>214.84000000000003</v>
      </c>
    </row>
    <row r="2711" spans="1:13" hidden="1" x14ac:dyDescent="0.3">
      <c r="A2711" s="16">
        <v>42871</v>
      </c>
      <c r="B2711" t="s">
        <v>7</v>
      </c>
      <c r="C2711" t="s">
        <v>246</v>
      </c>
      <c r="D2711" t="s">
        <v>156</v>
      </c>
      <c r="E2711" t="s">
        <v>247</v>
      </c>
      <c r="F2711" s="5">
        <v>1005201100</v>
      </c>
      <c r="G2711" t="str">
        <f>VLOOKUP(F2711,'группы товаров'!$A$1:$C$88,2,0)</f>
        <v xml:space="preserve">крем-орех </v>
      </c>
      <c r="H2711" t="str">
        <f>VLOOKUP(Таблица1[[#This Row],[Код товара]],Группа_Товаров,3,0)</f>
        <v>Вафельные</v>
      </c>
      <c r="I2711" t="s">
        <v>8</v>
      </c>
      <c r="J2711">
        <v>6</v>
      </c>
      <c r="K2711" s="6">
        <v>972.9162</v>
      </c>
      <c r="L2711" s="6">
        <v>1191.3</v>
      </c>
      <c r="M2711" s="23">
        <f>Таблица1[[#This Row],[Сумма в ценах продажи]]-Таблица1[[#This Row],[Сумма в ценах закупки]]</f>
        <v>218.38379999999995</v>
      </c>
    </row>
    <row r="2712" spans="1:13" hidden="1" x14ac:dyDescent="0.3">
      <c r="A2712" s="16">
        <v>42871</v>
      </c>
      <c r="B2712" t="s">
        <v>9</v>
      </c>
      <c r="C2712" t="s">
        <v>207</v>
      </c>
      <c r="D2712" t="s">
        <v>208</v>
      </c>
      <c r="E2712" t="s">
        <v>209</v>
      </c>
      <c r="F2712" s="7">
        <v>5221000</v>
      </c>
      <c r="G2712" t="str">
        <f>VLOOKUP(F2712,'группы товаров'!$A$1:$C$88,2,0)</f>
        <v>Сливочно-творожный</v>
      </c>
      <c r="H2712" t="str">
        <f>VLOOKUP(Таблица1[[#This Row],[Код товара]],Группа_Товаров,3,0)</f>
        <v>Отливная</v>
      </c>
      <c r="I2712" t="s">
        <v>8</v>
      </c>
      <c r="J2712">
        <v>6.45</v>
      </c>
      <c r="K2712" s="6">
        <v>1716.7620000000002</v>
      </c>
      <c r="L2712" s="6">
        <v>1943.7</v>
      </c>
      <c r="M2712" s="23">
        <f>Таблица1[[#This Row],[Сумма в ценах продажи]]-Таблица1[[#This Row],[Сумма в ценах закупки]]</f>
        <v>226.93799999999987</v>
      </c>
    </row>
    <row r="2713" spans="1:13" hidden="1" x14ac:dyDescent="0.3">
      <c r="A2713" s="16">
        <v>42871</v>
      </c>
      <c r="B2713" t="s">
        <v>9</v>
      </c>
      <c r="C2713" t="s">
        <v>280</v>
      </c>
      <c r="D2713" t="s">
        <v>134</v>
      </c>
      <c r="E2713" t="s">
        <v>281</v>
      </c>
      <c r="F2713" s="7">
        <v>1005712005</v>
      </c>
      <c r="G2713" t="str">
        <f>VLOOKUP(F2713,'группы товаров'!$A$1:$C$88,2,0)</f>
        <v>Золотой теленок</v>
      </c>
      <c r="H2713" t="str">
        <f>VLOOKUP(Таблица1[[#This Row],[Код товара]],Группа_Товаров,3,0)</f>
        <v>Глазированные</v>
      </c>
      <c r="I2713" t="s">
        <v>8</v>
      </c>
      <c r="J2713">
        <v>6.45</v>
      </c>
      <c r="K2713" s="6">
        <v>1716.7620000000002</v>
      </c>
      <c r="L2713" s="6">
        <v>1943.7</v>
      </c>
      <c r="M2713" s="23">
        <f>Таблица1[[#This Row],[Сумма в ценах продажи]]-Таблица1[[#This Row],[Сумма в ценах закупки]]</f>
        <v>226.93799999999987</v>
      </c>
    </row>
    <row r="2714" spans="1:13" hidden="1" x14ac:dyDescent="0.3">
      <c r="A2714" s="16">
        <v>42871</v>
      </c>
      <c r="B2714" t="s">
        <v>9</v>
      </c>
      <c r="C2714" t="s">
        <v>162</v>
      </c>
      <c r="D2714" t="s">
        <v>163</v>
      </c>
      <c r="E2714" t="s">
        <v>164</v>
      </c>
      <c r="F2714" s="8">
        <v>210200</v>
      </c>
      <c r="G2714" t="str">
        <f>VLOOKUP(F2714,'группы товаров'!$A$1:$C$88,2,0)</f>
        <v>Сливки-клубника</v>
      </c>
      <c r="H2714" t="str">
        <f>VLOOKUP(Таблица1[[#This Row],[Код товара]],Группа_Товаров,3,0)</f>
        <v>Отливная</v>
      </c>
      <c r="I2714" t="s">
        <v>8</v>
      </c>
      <c r="J2714">
        <v>20</v>
      </c>
      <c r="K2714" s="6">
        <v>2193.8000000000002</v>
      </c>
      <c r="L2714" s="6">
        <v>2484</v>
      </c>
      <c r="M2714" s="23">
        <f>Таблица1[[#This Row],[Сумма в ценах продажи]]-Таблица1[[#This Row],[Сумма в ценах закупки]]</f>
        <v>290.19999999999982</v>
      </c>
    </row>
    <row r="2715" spans="1:13" hidden="1" x14ac:dyDescent="0.3">
      <c r="A2715" s="16">
        <v>42871</v>
      </c>
      <c r="B2715" t="s">
        <v>9</v>
      </c>
      <c r="C2715" t="s">
        <v>380</v>
      </c>
      <c r="D2715" t="s">
        <v>147</v>
      </c>
      <c r="E2715" t="s">
        <v>381</v>
      </c>
      <c r="F2715" s="5">
        <v>580000</v>
      </c>
      <c r="G2715" t="str">
        <f>VLOOKUP(F2715,'группы товаров'!$A$1:$C$88,2,0)</f>
        <v>Вишня</v>
      </c>
      <c r="H2715" t="str">
        <f>VLOOKUP(Таблица1[[#This Row],[Код товара]],Группа_Товаров,3,0)</f>
        <v>Желейные</v>
      </c>
      <c r="I2715" t="s">
        <v>8</v>
      </c>
      <c r="J2715">
        <v>32</v>
      </c>
      <c r="K2715" s="6">
        <v>2381.4896000000003</v>
      </c>
      <c r="L2715" s="6">
        <v>2695.36</v>
      </c>
      <c r="M2715" s="23">
        <f>Таблица1[[#This Row],[Сумма в ценах продажи]]-Таблица1[[#This Row],[Сумма в ценах закупки]]</f>
        <v>313.87039999999979</v>
      </c>
    </row>
    <row r="2716" spans="1:13" hidden="1" x14ac:dyDescent="0.3">
      <c r="A2716" s="16">
        <v>42871</v>
      </c>
      <c r="B2716" t="s">
        <v>7</v>
      </c>
      <c r="C2716" t="s">
        <v>149</v>
      </c>
      <c r="D2716" t="s">
        <v>134</v>
      </c>
      <c r="E2716" t="s">
        <v>150</v>
      </c>
      <c r="F2716" s="7">
        <v>1005244000</v>
      </c>
      <c r="G2716" t="str">
        <f>VLOOKUP(F2716,'группы товаров'!$A$1:$C$88,2,0)</f>
        <v>Кофейные</v>
      </c>
      <c r="H2716" t="str">
        <f>VLOOKUP(Таблица1[[#This Row],[Код товара]],Группа_Товаров,3,0)</f>
        <v>Кремовые</v>
      </c>
      <c r="I2716" t="s">
        <v>8</v>
      </c>
      <c r="J2716">
        <v>25</v>
      </c>
      <c r="K2716" s="6">
        <v>3429.54</v>
      </c>
      <c r="L2716" s="6">
        <v>4014.25</v>
      </c>
      <c r="M2716" s="23">
        <f>Таблица1[[#This Row],[Сумма в ценах продажи]]-Таблица1[[#This Row],[Сумма в ценах закупки]]</f>
        <v>584.71</v>
      </c>
    </row>
    <row r="2717" spans="1:13" hidden="1" x14ac:dyDescent="0.3">
      <c r="A2717" s="16">
        <v>42870</v>
      </c>
      <c r="B2717" t="s">
        <v>9</v>
      </c>
      <c r="C2717" t="s">
        <v>288</v>
      </c>
      <c r="D2717" t="s">
        <v>134</v>
      </c>
      <c r="E2717" t="s">
        <v>289</v>
      </c>
      <c r="F2717" s="7">
        <v>260000</v>
      </c>
      <c r="G2717" t="str">
        <f>VLOOKUP(F2717,'группы товаров'!$A$1:$C$88,2,0)</f>
        <v xml:space="preserve">Банан-клубника </v>
      </c>
      <c r="H2717" t="str">
        <f>VLOOKUP(Таблица1[[#This Row],[Код товара]],Группа_Товаров,3,0)</f>
        <v>Отливная</v>
      </c>
      <c r="I2717" t="s">
        <v>8</v>
      </c>
      <c r="J2717">
        <v>1.65</v>
      </c>
      <c r="K2717" s="6">
        <v>229.67450000000002</v>
      </c>
      <c r="L2717" s="6">
        <v>262.57</v>
      </c>
      <c r="M2717" s="23">
        <f>Таблица1[[#This Row],[Сумма в ценах продажи]]-Таблица1[[#This Row],[Сумма в ценах закупки]]</f>
        <v>32.89549999999997</v>
      </c>
    </row>
    <row r="2718" spans="1:13" hidden="1" x14ac:dyDescent="0.3">
      <c r="A2718" s="16">
        <v>42870</v>
      </c>
      <c r="B2718" t="s">
        <v>7</v>
      </c>
      <c r="C2718" t="s">
        <v>167</v>
      </c>
      <c r="D2718" t="s">
        <v>134</v>
      </c>
      <c r="E2718" t="s">
        <v>168</v>
      </c>
      <c r="F2718" s="7">
        <v>1005201000</v>
      </c>
      <c r="G2718" t="str">
        <f>VLOOKUP(F2718,'группы товаров'!$A$1:$C$88,2,0)</f>
        <v xml:space="preserve"> крем-шоколад </v>
      </c>
      <c r="H2718" t="str">
        <f>VLOOKUP(Таблица1[[#This Row],[Код товара]],Группа_Товаров,3,0)</f>
        <v>Вафельные</v>
      </c>
      <c r="I2718" t="s">
        <v>8</v>
      </c>
      <c r="J2718">
        <v>3.2</v>
      </c>
      <c r="K2718" s="6">
        <v>260.35200000000003</v>
      </c>
      <c r="L2718" s="6">
        <v>303.60000000000002</v>
      </c>
      <c r="M2718" s="23">
        <f>Таблица1[[#This Row],[Сумма в ценах продажи]]-Таблица1[[#This Row],[Сумма в ценах закупки]]</f>
        <v>43.24799999999999</v>
      </c>
    </row>
    <row r="2719" spans="1:13" hidden="1" x14ac:dyDescent="0.3">
      <c r="A2719" s="16">
        <v>42870</v>
      </c>
      <c r="B2719" t="s">
        <v>7</v>
      </c>
      <c r="C2719" t="s">
        <v>167</v>
      </c>
      <c r="D2719" t="s">
        <v>134</v>
      </c>
      <c r="E2719" t="s">
        <v>168</v>
      </c>
      <c r="F2719" s="7">
        <v>170100</v>
      </c>
      <c r="G2719" t="str">
        <f>VLOOKUP(F2719,'группы товаров'!$A$1:$C$88,2,0)</f>
        <v>Клюковка</v>
      </c>
      <c r="H2719" t="str">
        <f>VLOOKUP(Таблица1[[#This Row],[Код товара]],Группа_Товаров,3,0)</f>
        <v>Желейные</v>
      </c>
      <c r="I2719" t="s">
        <v>8</v>
      </c>
      <c r="J2719">
        <v>2.64</v>
      </c>
      <c r="K2719" s="6">
        <v>400.56720000000001</v>
      </c>
      <c r="L2719" s="6">
        <v>455.64</v>
      </c>
      <c r="M2719" s="23">
        <f>Таблица1[[#This Row],[Сумма в ценах продажи]]-Таблица1[[#This Row],[Сумма в ценах закупки]]</f>
        <v>55.072799999999972</v>
      </c>
    </row>
    <row r="2720" spans="1:13" hidden="1" x14ac:dyDescent="0.3">
      <c r="A2720" s="16">
        <v>42870</v>
      </c>
      <c r="B2720" t="s">
        <v>9</v>
      </c>
      <c r="C2720" t="s">
        <v>169</v>
      </c>
      <c r="D2720" t="s">
        <v>156</v>
      </c>
      <c r="E2720" t="s">
        <v>170</v>
      </c>
      <c r="F2720" s="7">
        <v>1005300500</v>
      </c>
      <c r="G2720" t="str">
        <f>VLOOKUP(F2720,'группы товаров'!$A$1:$C$88,2,0)</f>
        <v>Рококо</v>
      </c>
      <c r="H2720" t="str">
        <f>VLOOKUP(Таблица1[[#This Row],[Код товара]],Группа_Товаров,3,0)</f>
        <v>Кремовые</v>
      </c>
      <c r="I2720" t="s">
        <v>8</v>
      </c>
      <c r="J2720">
        <v>5</v>
      </c>
      <c r="K2720" s="6">
        <v>388.72900000000004</v>
      </c>
      <c r="L2720" s="6">
        <v>444.8</v>
      </c>
      <c r="M2720" s="23">
        <f>Таблица1[[#This Row],[Сумма в ценах продажи]]-Таблица1[[#This Row],[Сумма в ценах закупки]]</f>
        <v>56.07099999999997</v>
      </c>
    </row>
    <row r="2721" spans="1:13" hidden="1" x14ac:dyDescent="0.3">
      <c r="A2721" s="16">
        <v>42870</v>
      </c>
      <c r="B2721" t="s">
        <v>7</v>
      </c>
      <c r="C2721" t="s">
        <v>155</v>
      </c>
      <c r="D2721" t="s">
        <v>156</v>
      </c>
      <c r="E2721" t="s">
        <v>157</v>
      </c>
      <c r="F2721" s="7">
        <v>1005201000</v>
      </c>
      <c r="G2721" t="str">
        <f>VLOOKUP(F2721,'группы товаров'!$A$1:$C$88,2,0)</f>
        <v xml:space="preserve"> крем-шоколад </v>
      </c>
      <c r="H2721" t="str">
        <f>VLOOKUP(Таблица1[[#This Row],[Код товара]],Группа_Товаров,3,0)</f>
        <v>Вафельные</v>
      </c>
      <c r="I2721" t="s">
        <v>8</v>
      </c>
      <c r="J2721">
        <v>8</v>
      </c>
      <c r="K2721" s="6">
        <v>425.9984</v>
      </c>
      <c r="L2721" s="6">
        <v>486</v>
      </c>
      <c r="M2721" s="23">
        <f>Таблица1[[#This Row],[Сумма в ценах продажи]]-Таблица1[[#This Row],[Сумма в ценах закупки]]</f>
        <v>60.001599999999996</v>
      </c>
    </row>
    <row r="2722" spans="1:13" hidden="1" x14ac:dyDescent="0.3">
      <c r="A2722" s="16">
        <v>42870</v>
      </c>
      <c r="B2722" t="s">
        <v>9</v>
      </c>
      <c r="C2722" t="s">
        <v>303</v>
      </c>
      <c r="D2722" t="s">
        <v>208</v>
      </c>
      <c r="E2722" t="s">
        <v>304</v>
      </c>
      <c r="F2722" s="7">
        <v>220000</v>
      </c>
      <c r="G2722" t="str">
        <f>VLOOKUP(F2722,'группы товаров'!$A$1:$C$88,2,0)</f>
        <v>Сливки-апельсин</v>
      </c>
      <c r="H2722" t="str">
        <f>VLOOKUP(Таблица1[[#This Row],[Код товара]],Группа_Товаров,3,0)</f>
        <v>Отливная</v>
      </c>
      <c r="I2722" t="s">
        <v>8</v>
      </c>
      <c r="J2722">
        <v>1.92</v>
      </c>
      <c r="K2722" s="6">
        <v>467.5</v>
      </c>
      <c r="L2722" s="6">
        <v>531.70000000000005</v>
      </c>
      <c r="M2722" s="23">
        <f>Таблица1[[#This Row],[Сумма в ценах продажи]]-Таблица1[[#This Row],[Сумма в ценах закупки]]</f>
        <v>64.200000000000045</v>
      </c>
    </row>
    <row r="2723" spans="1:13" hidden="1" x14ac:dyDescent="0.3">
      <c r="A2723" s="16">
        <v>42870</v>
      </c>
      <c r="B2723" t="s">
        <v>7</v>
      </c>
      <c r="C2723" t="s">
        <v>242</v>
      </c>
      <c r="D2723" t="s">
        <v>134</v>
      </c>
      <c r="E2723" t="s">
        <v>243</v>
      </c>
      <c r="F2723" s="7">
        <v>1005051700</v>
      </c>
      <c r="G2723" t="str">
        <f>VLOOKUP(F2723,'группы товаров'!$A$1:$C$88,2,0)</f>
        <v>Аромат мяты</v>
      </c>
      <c r="H2723" t="str">
        <f>VLOOKUP(Таблица1[[#This Row],[Код товара]],Группа_Товаров,3,0)</f>
        <v>Помадка</v>
      </c>
      <c r="I2723" t="s">
        <v>8</v>
      </c>
      <c r="J2723">
        <v>4.5999999999999996</v>
      </c>
      <c r="K2723" s="6">
        <v>470.86520000000002</v>
      </c>
      <c r="L2723" s="6">
        <v>536.59</v>
      </c>
      <c r="M2723" s="23">
        <f>Таблица1[[#This Row],[Сумма в ценах продажи]]-Таблица1[[#This Row],[Сумма в ценах закупки]]</f>
        <v>65.724800000000016</v>
      </c>
    </row>
    <row r="2724" spans="1:13" hidden="1" x14ac:dyDescent="0.3">
      <c r="A2724" s="16">
        <v>42870</v>
      </c>
      <c r="B2724" t="s">
        <v>9</v>
      </c>
      <c r="C2724" t="s">
        <v>140</v>
      </c>
      <c r="D2724" t="s">
        <v>134</v>
      </c>
      <c r="E2724" t="s">
        <v>141</v>
      </c>
      <c r="F2724" s="7">
        <v>1005274000</v>
      </c>
      <c r="G2724" t="str">
        <f>VLOOKUP(F2724,'группы товаров'!$A$1:$C$88,2,0)</f>
        <v>Ванильные</v>
      </c>
      <c r="H2724" t="str">
        <f>VLOOKUP(Таблица1[[#This Row],[Код товара]],Группа_Товаров,3,0)</f>
        <v>Кремовые</v>
      </c>
      <c r="I2724" t="s">
        <v>8</v>
      </c>
      <c r="J2724">
        <v>4.5999999999999996</v>
      </c>
      <c r="K2724" s="6">
        <v>470.86520000000002</v>
      </c>
      <c r="L2724" s="6">
        <v>536.59</v>
      </c>
      <c r="M2724" s="23">
        <f>Таблица1[[#This Row],[Сумма в ценах продажи]]-Таблица1[[#This Row],[Сумма в ценах закупки]]</f>
        <v>65.724800000000016</v>
      </c>
    </row>
    <row r="2725" spans="1:13" hidden="1" x14ac:dyDescent="0.3">
      <c r="A2725" s="16">
        <v>42870</v>
      </c>
      <c r="B2725" t="s">
        <v>7</v>
      </c>
      <c r="C2725" t="s">
        <v>258</v>
      </c>
      <c r="D2725" t="s">
        <v>134</v>
      </c>
      <c r="E2725" t="s">
        <v>259</v>
      </c>
      <c r="F2725" s="5">
        <v>1005244000</v>
      </c>
      <c r="G2725" t="str">
        <f>VLOOKUP(F2725,'группы товаров'!$A$1:$C$88,2,0)</f>
        <v>Кофейные</v>
      </c>
      <c r="H2725" t="str">
        <f>VLOOKUP(Таблица1[[#This Row],[Код товара]],Группа_Товаров,3,0)</f>
        <v>Кремовые</v>
      </c>
      <c r="I2725" t="s">
        <v>8</v>
      </c>
      <c r="J2725">
        <v>2.7</v>
      </c>
      <c r="K2725" s="6">
        <v>481.65300000000002</v>
      </c>
      <c r="L2725" s="6">
        <v>547.803</v>
      </c>
      <c r="M2725" s="23">
        <f>Таблица1[[#This Row],[Сумма в ценах продажи]]-Таблица1[[#This Row],[Сумма в ценах закупки]]</f>
        <v>66.149999999999977</v>
      </c>
    </row>
    <row r="2726" spans="1:13" hidden="1" x14ac:dyDescent="0.3">
      <c r="A2726" s="16">
        <v>42870</v>
      </c>
      <c r="B2726" t="s">
        <v>9</v>
      </c>
      <c r="C2726" t="s">
        <v>203</v>
      </c>
      <c r="D2726" t="s">
        <v>134</v>
      </c>
      <c r="E2726" t="s">
        <v>204</v>
      </c>
      <c r="F2726" s="5">
        <v>1005712010</v>
      </c>
      <c r="G2726" t="str">
        <f>VLOOKUP(F2726,'группы товаров'!$A$1:$C$88,2,0)</f>
        <v>Сказочный мишка</v>
      </c>
      <c r="H2726" t="str">
        <f>VLOOKUP(Таблица1[[#This Row],[Код товара]],Группа_Товаров,3,0)</f>
        <v>Глазированные</v>
      </c>
      <c r="I2726" t="s">
        <v>8</v>
      </c>
      <c r="J2726">
        <v>4.8</v>
      </c>
      <c r="K2726" s="6">
        <v>509.98080000000004</v>
      </c>
      <c r="L2726" s="6">
        <v>580.79999999999995</v>
      </c>
      <c r="M2726" s="23">
        <f>Таблица1[[#This Row],[Сумма в ценах продажи]]-Таблица1[[#This Row],[Сумма в ценах закупки]]</f>
        <v>70.81919999999991</v>
      </c>
    </row>
    <row r="2727" spans="1:13" hidden="1" x14ac:dyDescent="0.3">
      <c r="A2727" s="16">
        <v>42870</v>
      </c>
      <c r="B2727" t="s">
        <v>9</v>
      </c>
      <c r="C2727" t="s">
        <v>264</v>
      </c>
      <c r="D2727" t="s">
        <v>134</v>
      </c>
      <c r="E2727" t="s">
        <v>265</v>
      </c>
      <c r="F2727" s="7">
        <v>1005274000</v>
      </c>
      <c r="G2727" t="str">
        <f>VLOOKUP(F2727,'группы товаров'!$A$1:$C$88,2,0)</f>
        <v>Ванильные</v>
      </c>
      <c r="H2727" t="str">
        <f>VLOOKUP(Таблица1[[#This Row],[Код товара]],Группа_Товаров,3,0)</f>
        <v>Кремовые</v>
      </c>
      <c r="I2727" t="s">
        <v>8</v>
      </c>
      <c r="J2727">
        <v>3.5</v>
      </c>
      <c r="K2727" s="6">
        <v>301.27019999999999</v>
      </c>
      <c r="L2727" s="6">
        <v>372.12</v>
      </c>
      <c r="M2727" s="23">
        <f>Таблица1[[#This Row],[Сумма в ценах продажи]]-Таблица1[[#This Row],[Сумма в ценах закупки]]</f>
        <v>70.849800000000016</v>
      </c>
    </row>
    <row r="2728" spans="1:13" hidden="1" x14ac:dyDescent="0.3">
      <c r="A2728" s="16">
        <v>42870</v>
      </c>
      <c r="B2728" t="s">
        <v>9</v>
      </c>
      <c r="C2728" t="s">
        <v>254</v>
      </c>
      <c r="D2728" t="s">
        <v>131</v>
      </c>
      <c r="E2728" t="s">
        <v>255</v>
      </c>
      <c r="F2728" s="5">
        <v>1005712005</v>
      </c>
      <c r="G2728" t="str">
        <f>VLOOKUP(F2728,'группы товаров'!$A$1:$C$88,2,0)</f>
        <v>Золотой теленок</v>
      </c>
      <c r="H2728" t="str">
        <f>VLOOKUP(Таблица1[[#This Row],[Код товара]],Группа_Товаров,3,0)</f>
        <v>Глазированные</v>
      </c>
      <c r="I2728" t="s">
        <v>8</v>
      </c>
      <c r="J2728">
        <v>4.8</v>
      </c>
      <c r="K2728" s="6">
        <v>506.25840000000005</v>
      </c>
      <c r="L2728" s="6">
        <v>580.79999999999995</v>
      </c>
      <c r="M2728" s="23">
        <f>Таблица1[[#This Row],[Сумма в ценах продажи]]-Таблица1[[#This Row],[Сумма в ценах закупки]]</f>
        <v>74.541599999999903</v>
      </c>
    </row>
    <row r="2729" spans="1:13" hidden="1" x14ac:dyDescent="0.3">
      <c r="A2729" s="16">
        <v>42870</v>
      </c>
      <c r="B2729" t="s">
        <v>9</v>
      </c>
      <c r="C2729" t="s">
        <v>183</v>
      </c>
      <c r="D2729" t="s">
        <v>156</v>
      </c>
      <c r="E2729" t="s">
        <v>184</v>
      </c>
      <c r="F2729" s="7">
        <v>5281000</v>
      </c>
      <c r="G2729" t="str">
        <f>VLOOKUP(F2729,'группы товаров'!$A$1:$C$88,2,0)</f>
        <v>Барбасовая</v>
      </c>
      <c r="H2729" t="str">
        <f>VLOOKUP(Таблица1[[#This Row],[Код товара]],Группа_Товаров,3,0)</f>
        <v>Отливная</v>
      </c>
      <c r="I2729" t="s">
        <v>8</v>
      </c>
      <c r="J2729">
        <v>1.96</v>
      </c>
      <c r="K2729" s="6">
        <v>561.85400000000004</v>
      </c>
      <c r="L2729" s="6">
        <v>640.1</v>
      </c>
      <c r="M2729" s="23">
        <f>Таблица1[[#This Row],[Сумма в ценах продажи]]-Таблица1[[#This Row],[Сумма в ценах закупки]]</f>
        <v>78.245999999999981</v>
      </c>
    </row>
    <row r="2730" spans="1:13" hidden="1" x14ac:dyDescent="0.3">
      <c r="A2730" s="16">
        <v>42870</v>
      </c>
      <c r="B2730" t="s">
        <v>7</v>
      </c>
      <c r="C2730" t="s">
        <v>181</v>
      </c>
      <c r="D2730" t="s">
        <v>134</v>
      </c>
      <c r="E2730" t="s">
        <v>182</v>
      </c>
      <c r="F2730" s="7">
        <v>170100</v>
      </c>
      <c r="G2730" t="str">
        <f>VLOOKUP(F2730,'группы товаров'!$A$1:$C$88,2,0)</f>
        <v>Клюковка</v>
      </c>
      <c r="H2730" t="str">
        <f>VLOOKUP(Таблица1[[#This Row],[Код товара]],Группа_Товаров,3,0)</f>
        <v>Желейные</v>
      </c>
      <c r="I2730" t="s">
        <v>8</v>
      </c>
      <c r="J2730">
        <v>2.2999999999999998</v>
      </c>
      <c r="K2730" s="6">
        <v>658.24300000000005</v>
      </c>
      <c r="L2730" s="6">
        <v>748.7</v>
      </c>
      <c r="M2730" s="23">
        <f>Таблица1[[#This Row],[Сумма в ценах продажи]]-Таблица1[[#This Row],[Сумма в ценах закупки]]</f>
        <v>90.456999999999994</v>
      </c>
    </row>
    <row r="2731" spans="1:13" hidden="1" x14ac:dyDescent="0.3">
      <c r="A2731" s="16">
        <v>42870</v>
      </c>
      <c r="B2731" t="s">
        <v>7</v>
      </c>
      <c r="C2731" t="s">
        <v>136</v>
      </c>
      <c r="D2731" t="s">
        <v>131</v>
      </c>
      <c r="E2731" t="s">
        <v>137</v>
      </c>
      <c r="F2731" s="7">
        <v>170100</v>
      </c>
      <c r="G2731" t="str">
        <f>VLOOKUP(F2731,'группы товаров'!$A$1:$C$88,2,0)</f>
        <v>Клюковка</v>
      </c>
      <c r="H2731" t="str">
        <f>VLOOKUP(Таблица1[[#This Row],[Код товара]],Группа_Товаров,3,0)</f>
        <v>Желейные</v>
      </c>
      <c r="I2731" t="s">
        <v>8</v>
      </c>
      <c r="J2731">
        <v>1.8880000000000001</v>
      </c>
      <c r="K2731" s="6">
        <v>667.76</v>
      </c>
      <c r="L2731" s="6">
        <v>759.48</v>
      </c>
      <c r="M2731" s="23">
        <f>Таблица1[[#This Row],[Сумма в ценах продажи]]-Таблица1[[#This Row],[Сумма в ценах закупки]]</f>
        <v>91.720000000000027</v>
      </c>
    </row>
    <row r="2732" spans="1:13" hidden="1" x14ac:dyDescent="0.3">
      <c r="A2732" s="16">
        <v>42870</v>
      </c>
      <c r="B2732" t="s">
        <v>9</v>
      </c>
      <c r="C2732" t="s">
        <v>226</v>
      </c>
      <c r="D2732" t="s">
        <v>134</v>
      </c>
      <c r="E2732" t="s">
        <v>227</v>
      </c>
      <c r="F2732" s="5">
        <v>1005274000</v>
      </c>
      <c r="G2732" t="str">
        <f>VLOOKUP(F2732,'группы товаров'!$A$1:$C$88,2,0)</f>
        <v>Ванильные</v>
      </c>
      <c r="H2732" t="str">
        <f>VLOOKUP(Таблица1[[#This Row],[Код товара]],Группа_Товаров,3,0)</f>
        <v>Кремовые</v>
      </c>
      <c r="I2732" t="s">
        <v>8</v>
      </c>
      <c r="J2732">
        <v>3.5</v>
      </c>
      <c r="K2732" s="6">
        <v>684.38340000000005</v>
      </c>
      <c r="L2732" s="6">
        <v>778.43499999999995</v>
      </c>
      <c r="M2732" s="23">
        <f>Таблица1[[#This Row],[Сумма в ценах продажи]]-Таблица1[[#This Row],[Сумма в ценах закупки]]</f>
        <v>94.051599999999894</v>
      </c>
    </row>
    <row r="2733" spans="1:13" hidden="1" x14ac:dyDescent="0.3">
      <c r="A2733" s="16">
        <v>42870</v>
      </c>
      <c r="B2733" t="s">
        <v>9</v>
      </c>
      <c r="C2733" t="s">
        <v>254</v>
      </c>
      <c r="D2733" t="s">
        <v>131</v>
      </c>
      <c r="E2733" t="s">
        <v>255</v>
      </c>
      <c r="F2733" s="7">
        <v>20100</v>
      </c>
      <c r="G2733" t="str">
        <f>VLOOKUP(F2733,'группы товаров'!$A$1:$C$88,2,0)</f>
        <v xml:space="preserve">Карамель дюшес </v>
      </c>
      <c r="H2733" t="str">
        <f>VLOOKUP(Таблица1[[#This Row],[Код товара]],Группа_Товаров,3,0)</f>
        <v>Леденцовая</v>
      </c>
      <c r="I2733" t="s">
        <v>8</v>
      </c>
      <c r="J2733">
        <v>4.95</v>
      </c>
      <c r="K2733" s="6">
        <v>689.86170000000004</v>
      </c>
      <c r="L2733" s="6">
        <v>787.71</v>
      </c>
      <c r="M2733" s="23">
        <f>Таблица1[[#This Row],[Сумма в ценах продажи]]-Таблица1[[#This Row],[Сумма в ценах закупки]]</f>
        <v>97.848299999999995</v>
      </c>
    </row>
    <row r="2734" spans="1:13" hidden="1" x14ac:dyDescent="0.3">
      <c r="A2734" s="16">
        <v>42870</v>
      </c>
      <c r="B2734" t="s">
        <v>7</v>
      </c>
      <c r="C2734" t="s">
        <v>130</v>
      </c>
      <c r="D2734" t="s">
        <v>131</v>
      </c>
      <c r="E2734" t="s">
        <v>132</v>
      </c>
      <c r="F2734" s="7">
        <v>1005201000</v>
      </c>
      <c r="G2734" t="str">
        <f>VLOOKUP(F2734,'группы товаров'!$A$1:$C$88,2,0)</f>
        <v xml:space="preserve"> крем-шоколад </v>
      </c>
      <c r="H2734" t="str">
        <f>VLOOKUP(Таблица1[[#This Row],[Код товара]],Группа_Товаров,3,0)</f>
        <v>Вафельные</v>
      </c>
      <c r="I2734" t="s">
        <v>8</v>
      </c>
      <c r="J2734">
        <v>2.198</v>
      </c>
      <c r="K2734" s="6">
        <v>854.55439999999999</v>
      </c>
      <c r="L2734" s="6">
        <v>972.02</v>
      </c>
      <c r="M2734" s="23">
        <f>Таблица1[[#This Row],[Сумма в ценах продажи]]-Таблица1[[#This Row],[Сумма в ценах закупки]]</f>
        <v>117.46559999999999</v>
      </c>
    </row>
    <row r="2735" spans="1:13" hidden="1" x14ac:dyDescent="0.3">
      <c r="A2735" s="16">
        <v>42870</v>
      </c>
      <c r="B2735" t="s">
        <v>9</v>
      </c>
      <c r="C2735" t="s">
        <v>272</v>
      </c>
      <c r="D2735" t="s">
        <v>156</v>
      </c>
      <c r="E2735" t="s">
        <v>273</v>
      </c>
      <c r="F2735" s="7">
        <v>1005050200</v>
      </c>
      <c r="G2735" t="str">
        <f>VLOOKUP(F2735,'группы товаров'!$A$1:$C$88,2,0)</f>
        <v>Серебрянный шедевр</v>
      </c>
      <c r="H2735" t="str">
        <f>VLOOKUP(Таблица1[[#This Row],[Код товара]],Группа_Товаров,3,0)</f>
        <v>Помадка</v>
      </c>
      <c r="I2735" t="s">
        <v>8</v>
      </c>
      <c r="J2735">
        <v>5</v>
      </c>
      <c r="K2735" s="6">
        <v>582.71749999999997</v>
      </c>
      <c r="L2735" s="6">
        <v>716.1</v>
      </c>
      <c r="M2735" s="23">
        <f>Таблица1[[#This Row],[Сумма в ценах продажи]]-Таблица1[[#This Row],[Сумма в ценах закупки]]</f>
        <v>133.38250000000005</v>
      </c>
    </row>
    <row r="2736" spans="1:13" hidden="1" x14ac:dyDescent="0.3">
      <c r="A2736" s="16">
        <v>42870</v>
      </c>
      <c r="B2736" t="s">
        <v>7</v>
      </c>
      <c r="C2736" t="s">
        <v>136</v>
      </c>
      <c r="D2736" t="s">
        <v>131</v>
      </c>
      <c r="E2736" t="s">
        <v>137</v>
      </c>
      <c r="F2736" s="7">
        <v>170100</v>
      </c>
      <c r="G2736" t="str">
        <f>VLOOKUP(F2736,'группы товаров'!$A$1:$C$88,2,0)</f>
        <v>Клюковка</v>
      </c>
      <c r="H2736" t="str">
        <f>VLOOKUP(Таблица1[[#This Row],[Код товара]],Группа_Товаров,3,0)</f>
        <v>Желейные</v>
      </c>
      <c r="I2736" t="s">
        <v>8</v>
      </c>
      <c r="J2736">
        <v>4</v>
      </c>
      <c r="K2736" s="6">
        <v>1316</v>
      </c>
      <c r="L2736" s="6">
        <v>1497.2</v>
      </c>
      <c r="M2736" s="23">
        <f>Таблица1[[#This Row],[Сумма в ценах продажи]]-Таблица1[[#This Row],[Сумма в ценах закупки]]</f>
        <v>181.20000000000005</v>
      </c>
    </row>
    <row r="2737" spans="1:13" hidden="1" x14ac:dyDescent="0.3">
      <c r="A2737" s="16">
        <v>42870</v>
      </c>
      <c r="B2737" t="s">
        <v>7</v>
      </c>
      <c r="C2737" t="s">
        <v>181</v>
      </c>
      <c r="D2737" t="s">
        <v>134</v>
      </c>
      <c r="E2737" t="s">
        <v>182</v>
      </c>
      <c r="F2737" s="5">
        <v>1005201000</v>
      </c>
      <c r="G2737" t="str">
        <f>VLOOKUP(F2737,'группы товаров'!$A$1:$C$88,2,0)</f>
        <v xml:space="preserve"> крем-шоколад </v>
      </c>
      <c r="H2737" t="str">
        <f>VLOOKUP(Таблица1[[#This Row],[Код товара]],Группа_Товаров,3,0)</f>
        <v>Вафельные</v>
      </c>
      <c r="I2737" t="s">
        <v>8</v>
      </c>
      <c r="J2737">
        <v>6</v>
      </c>
      <c r="K2737" s="6">
        <v>994.62120000000004</v>
      </c>
      <c r="L2737" s="6">
        <v>1191.3</v>
      </c>
      <c r="M2737" s="23">
        <f>Таблица1[[#This Row],[Сумма в ценах продажи]]-Таблица1[[#This Row],[Сумма в ценах закупки]]</f>
        <v>196.67879999999991</v>
      </c>
    </row>
    <row r="2738" spans="1:13" hidden="1" x14ac:dyDescent="0.3">
      <c r="A2738" s="16">
        <v>42870</v>
      </c>
      <c r="B2738" t="s">
        <v>9</v>
      </c>
      <c r="C2738" t="s">
        <v>151</v>
      </c>
      <c r="D2738" t="s">
        <v>134</v>
      </c>
      <c r="E2738" t="s">
        <v>152</v>
      </c>
      <c r="F2738" s="8">
        <v>210200</v>
      </c>
      <c r="G2738" t="str">
        <f>VLOOKUP(F2738,'группы товаров'!$A$1:$C$88,2,0)</f>
        <v>Сливки-клубника</v>
      </c>
      <c r="H2738" t="str">
        <f>VLOOKUP(Таблица1[[#This Row],[Код товара]],Группа_Товаров,3,0)</f>
        <v>Отливная</v>
      </c>
      <c r="I2738" t="s">
        <v>8</v>
      </c>
      <c r="J2738">
        <v>6.02</v>
      </c>
      <c r="K2738" s="6">
        <v>1495.6102000000001</v>
      </c>
      <c r="L2738" s="6">
        <v>1701.28</v>
      </c>
      <c r="M2738" s="23">
        <f>Таблица1[[#This Row],[Сумма в ценах продажи]]-Таблица1[[#This Row],[Сумма в ценах закупки]]</f>
        <v>205.6697999999999</v>
      </c>
    </row>
    <row r="2739" spans="1:13" hidden="1" x14ac:dyDescent="0.3">
      <c r="A2739" s="16">
        <v>42870</v>
      </c>
      <c r="B2739" t="s">
        <v>9</v>
      </c>
      <c r="C2739" t="s">
        <v>539</v>
      </c>
      <c r="D2739" t="s">
        <v>147</v>
      </c>
      <c r="E2739" t="s">
        <v>540</v>
      </c>
      <c r="F2739" s="7">
        <v>220000</v>
      </c>
      <c r="G2739" t="str">
        <f>VLOOKUP(F2739,'группы товаров'!$A$1:$C$88,2,0)</f>
        <v>Сливки-апельсин</v>
      </c>
      <c r="H2739" t="str">
        <f>VLOOKUP(Таблица1[[#This Row],[Код товара]],Группа_Товаров,3,0)</f>
        <v>Отливная</v>
      </c>
      <c r="I2739" t="s">
        <v>8</v>
      </c>
      <c r="J2739">
        <v>8</v>
      </c>
      <c r="K2739" s="6">
        <v>1716.8</v>
      </c>
      <c r="L2739" s="6">
        <v>1953.6</v>
      </c>
      <c r="M2739" s="23">
        <f>Таблица1[[#This Row],[Сумма в ценах продажи]]-Таблица1[[#This Row],[Сумма в ценах закупки]]</f>
        <v>236.79999999999995</v>
      </c>
    </row>
    <row r="2740" spans="1:13" hidden="1" x14ac:dyDescent="0.3">
      <c r="A2740" s="16">
        <v>42870</v>
      </c>
      <c r="B2740" t="s">
        <v>9</v>
      </c>
      <c r="C2740" t="s">
        <v>238</v>
      </c>
      <c r="D2740" t="s">
        <v>208</v>
      </c>
      <c r="E2740" t="s">
        <v>239</v>
      </c>
      <c r="F2740" s="8">
        <v>210100</v>
      </c>
      <c r="G2740" t="str">
        <f>VLOOKUP(F2740,'группы товаров'!$A$1:$C$88,2,0)</f>
        <v>Сливки-малина</v>
      </c>
      <c r="H2740" t="str">
        <f>VLOOKUP(Таблица1[[#This Row],[Код товара]],Группа_Товаров,3,0)</f>
        <v>Отливная</v>
      </c>
      <c r="I2740" t="s">
        <v>8</v>
      </c>
      <c r="J2740">
        <v>8</v>
      </c>
      <c r="K2740" s="6">
        <v>1869.6</v>
      </c>
      <c r="L2740" s="6">
        <v>2126.4</v>
      </c>
      <c r="M2740" s="23">
        <f>Таблица1[[#This Row],[Сумма в ценах продажи]]-Таблица1[[#This Row],[Сумма в ценах закупки]]</f>
        <v>256.80000000000018</v>
      </c>
    </row>
    <row r="2741" spans="1:13" hidden="1" x14ac:dyDescent="0.3">
      <c r="A2741" s="16">
        <v>42870</v>
      </c>
      <c r="B2741" t="s">
        <v>9</v>
      </c>
      <c r="C2741" t="s">
        <v>371</v>
      </c>
      <c r="D2741" t="s">
        <v>147</v>
      </c>
      <c r="E2741" t="s">
        <v>372</v>
      </c>
      <c r="F2741" s="7">
        <v>220000</v>
      </c>
      <c r="G2741" t="str">
        <f>VLOOKUP(F2741,'группы товаров'!$A$1:$C$88,2,0)</f>
        <v>Сливки-апельсин</v>
      </c>
      <c r="H2741" t="str">
        <f>VLOOKUP(Таблица1[[#This Row],[Код товара]],Группа_Товаров,3,0)</f>
        <v>Отливная</v>
      </c>
      <c r="I2741" t="s">
        <v>8</v>
      </c>
      <c r="J2741">
        <v>6</v>
      </c>
      <c r="K2741" s="6">
        <v>1191.9270000000001</v>
      </c>
      <c r="L2741" s="6">
        <v>1464.6</v>
      </c>
      <c r="M2741" s="23">
        <f>Таблица1[[#This Row],[Сумма в ценах продажи]]-Таблица1[[#This Row],[Сумма в ценах закупки]]</f>
        <v>272.67299999999977</v>
      </c>
    </row>
    <row r="2742" spans="1:13" hidden="1" x14ac:dyDescent="0.3">
      <c r="A2742" s="16">
        <v>42867</v>
      </c>
      <c r="B2742" t="s">
        <v>9</v>
      </c>
      <c r="C2742" t="s">
        <v>167</v>
      </c>
      <c r="D2742" t="s">
        <v>134</v>
      </c>
      <c r="E2742" t="s">
        <v>168</v>
      </c>
      <c r="F2742" s="5">
        <v>1005051700</v>
      </c>
      <c r="G2742" t="str">
        <f>VLOOKUP(F2742,'группы товаров'!$A$1:$C$88,2,0)</f>
        <v>Аромат мяты</v>
      </c>
      <c r="H2742" t="str">
        <f>VLOOKUP(Таблица1[[#This Row],[Код товара]],Группа_Товаров,3,0)</f>
        <v>Помадка</v>
      </c>
      <c r="I2742" t="s">
        <v>8</v>
      </c>
      <c r="J2742">
        <v>3.5</v>
      </c>
      <c r="K2742" s="6">
        <v>393.70590000000004</v>
      </c>
      <c r="L2742" s="6">
        <v>398.72</v>
      </c>
      <c r="M2742" s="23">
        <f>Таблица1[[#This Row],[Сумма в ценах продажи]]-Таблица1[[#This Row],[Сумма в ценах закупки]]</f>
        <v>5.0140999999999849</v>
      </c>
    </row>
    <row r="2743" spans="1:13" hidden="1" x14ac:dyDescent="0.3">
      <c r="A2743" s="16">
        <v>42867</v>
      </c>
      <c r="B2743" t="s">
        <v>7</v>
      </c>
      <c r="C2743" t="s">
        <v>165</v>
      </c>
      <c r="D2743" t="s">
        <v>134</v>
      </c>
      <c r="E2743" t="s">
        <v>166</v>
      </c>
      <c r="F2743" s="7">
        <v>20000</v>
      </c>
      <c r="G2743" t="str">
        <f>VLOOKUP(F2743,'группы товаров'!$A$1:$C$88,2,0)</f>
        <v>Карамель барбарис</v>
      </c>
      <c r="H2743" t="str">
        <f>VLOOKUP(Таблица1[[#This Row],[Код товара]],Группа_Товаров,3,0)</f>
        <v>Леденцовая</v>
      </c>
      <c r="I2743" t="s">
        <v>8</v>
      </c>
      <c r="J2743">
        <v>1.65</v>
      </c>
      <c r="K2743" s="6">
        <v>229.9539</v>
      </c>
      <c r="L2743" s="6">
        <v>262.57</v>
      </c>
      <c r="M2743" s="23">
        <f>Таблица1[[#This Row],[Сумма в ценах продажи]]-Таблица1[[#This Row],[Сумма в ценах закупки]]</f>
        <v>32.616099999999989</v>
      </c>
    </row>
    <row r="2744" spans="1:13" hidden="1" x14ac:dyDescent="0.3">
      <c r="A2744" s="16">
        <v>42867</v>
      </c>
      <c r="B2744" t="s">
        <v>7</v>
      </c>
      <c r="C2744" t="s">
        <v>246</v>
      </c>
      <c r="D2744" t="s">
        <v>156</v>
      </c>
      <c r="E2744" t="s">
        <v>247</v>
      </c>
      <c r="F2744" s="8">
        <v>1500001200</v>
      </c>
      <c r="G2744" t="str">
        <f>VLOOKUP(F2744,'группы товаров'!$A$1:$C$88,2,0)</f>
        <v>Рулет клубника-крем</v>
      </c>
      <c r="H2744" t="str">
        <f>VLOOKUP(Таблица1[[#This Row],[Код товара]],Группа_Товаров,3,0)</f>
        <v>Бисквиты</v>
      </c>
      <c r="I2744" t="s">
        <v>8</v>
      </c>
      <c r="J2744">
        <v>3.4</v>
      </c>
      <c r="K2744" s="6">
        <v>243.23600000000002</v>
      </c>
      <c r="L2744" s="6">
        <v>276.65800000000002</v>
      </c>
      <c r="M2744" s="23">
        <f>Таблица1[[#This Row],[Сумма в ценах продажи]]-Таблица1[[#This Row],[Сумма в ценах закупки]]</f>
        <v>33.421999999999997</v>
      </c>
    </row>
    <row r="2745" spans="1:13" hidden="1" x14ac:dyDescent="0.3">
      <c r="A2745" s="16">
        <v>42867</v>
      </c>
      <c r="B2745" t="s">
        <v>7</v>
      </c>
      <c r="C2745" t="s">
        <v>220</v>
      </c>
      <c r="D2745" t="s">
        <v>134</v>
      </c>
      <c r="E2745" t="s">
        <v>221</v>
      </c>
      <c r="F2745" s="7">
        <v>20000</v>
      </c>
      <c r="G2745" t="str">
        <f>VLOOKUP(F2745,'группы товаров'!$A$1:$C$88,2,0)</f>
        <v>Карамель барбарис</v>
      </c>
      <c r="H2745" t="str">
        <f>VLOOKUP(Таблица1[[#This Row],[Код товара]],Группа_Товаров,3,0)</f>
        <v>Леденцовая</v>
      </c>
      <c r="I2745" t="s">
        <v>8</v>
      </c>
      <c r="J2745">
        <v>5.7</v>
      </c>
      <c r="K2745" s="6">
        <v>255.58800000000002</v>
      </c>
      <c r="L2745" s="6">
        <v>290.64300000000003</v>
      </c>
      <c r="M2745" s="23">
        <f>Таблица1[[#This Row],[Сумма в ценах продажи]]-Таблица1[[#This Row],[Сумма в ценах закупки]]</f>
        <v>35.055000000000007</v>
      </c>
    </row>
    <row r="2746" spans="1:13" hidden="1" x14ac:dyDescent="0.3">
      <c r="A2746" s="16">
        <v>42867</v>
      </c>
      <c r="B2746" t="s">
        <v>9</v>
      </c>
      <c r="C2746" t="s">
        <v>537</v>
      </c>
      <c r="D2746" t="s">
        <v>147</v>
      </c>
      <c r="E2746" t="s">
        <v>538</v>
      </c>
      <c r="F2746" s="5">
        <v>1005050200</v>
      </c>
      <c r="G2746" t="str">
        <f>VLOOKUP(F2746,'группы товаров'!$A$1:$C$88,2,0)</f>
        <v>Серебрянный шедевр</v>
      </c>
      <c r="H2746" t="str">
        <f>VLOOKUP(Таблица1[[#This Row],[Код товара]],Группа_Товаров,3,0)</f>
        <v>Помадка</v>
      </c>
      <c r="I2746" t="s">
        <v>8</v>
      </c>
      <c r="J2746">
        <v>3.5</v>
      </c>
      <c r="K2746" s="6">
        <v>352.03100000000001</v>
      </c>
      <c r="L2746" s="6">
        <v>398.72</v>
      </c>
      <c r="M2746" s="23">
        <f>Таблица1[[#This Row],[Сумма в ценах продажи]]-Таблица1[[#This Row],[Сумма в ценах закупки]]</f>
        <v>46.689000000000021</v>
      </c>
    </row>
    <row r="2747" spans="1:13" hidden="1" x14ac:dyDescent="0.3">
      <c r="A2747" s="16">
        <v>42867</v>
      </c>
      <c r="B2747" t="s">
        <v>7</v>
      </c>
      <c r="C2747" t="s">
        <v>151</v>
      </c>
      <c r="D2747" t="s">
        <v>134</v>
      </c>
      <c r="E2747" t="s">
        <v>152</v>
      </c>
      <c r="F2747" s="5">
        <v>280500</v>
      </c>
      <c r="G2747" t="str">
        <f>VLOOKUP(F2747,'группы товаров'!$A$1:$C$88,2,0)</f>
        <v>Шипучка микс</v>
      </c>
      <c r="H2747" t="str">
        <f>VLOOKUP(Таблица1[[#This Row],[Код товара]],Группа_Товаров,3,0)</f>
        <v>Леденцовая</v>
      </c>
      <c r="I2747" t="s">
        <v>8</v>
      </c>
      <c r="J2747">
        <v>5</v>
      </c>
      <c r="K2747" s="6">
        <v>391.0385</v>
      </c>
      <c r="L2747" s="6">
        <v>444.8</v>
      </c>
      <c r="M2747" s="23">
        <f>Таблица1[[#This Row],[Сумма в ценах продажи]]-Таблица1[[#This Row],[Сумма в ценах закупки]]</f>
        <v>53.761500000000012</v>
      </c>
    </row>
    <row r="2748" spans="1:13" hidden="1" x14ac:dyDescent="0.3">
      <c r="A2748" s="16">
        <v>42867</v>
      </c>
      <c r="B2748" t="s">
        <v>7</v>
      </c>
      <c r="C2748" t="s">
        <v>136</v>
      </c>
      <c r="D2748" t="s">
        <v>131</v>
      </c>
      <c r="E2748" t="s">
        <v>137</v>
      </c>
      <c r="F2748" s="7">
        <v>270200</v>
      </c>
      <c r="G2748" t="str">
        <f>VLOOKUP(F2748,'группы товаров'!$A$1:$C$88,2,0)</f>
        <v>Шипучка апельсин</v>
      </c>
      <c r="H2748" t="str">
        <f>VLOOKUP(Таблица1[[#This Row],[Код товара]],Группа_Товаров,3,0)</f>
        <v>Леденцовая</v>
      </c>
      <c r="I2748" t="s">
        <v>8</v>
      </c>
      <c r="J2748">
        <v>5</v>
      </c>
      <c r="K2748" s="6">
        <v>395.9</v>
      </c>
      <c r="L2748" s="6">
        <v>450.25</v>
      </c>
      <c r="M2748" s="23">
        <f>Таблица1[[#This Row],[Сумма в ценах продажи]]-Таблица1[[#This Row],[Сумма в ценах закупки]]</f>
        <v>54.350000000000023</v>
      </c>
    </row>
    <row r="2749" spans="1:13" hidden="1" x14ac:dyDescent="0.3">
      <c r="A2749" s="16">
        <v>42867</v>
      </c>
      <c r="B2749" t="s">
        <v>9</v>
      </c>
      <c r="C2749" t="s">
        <v>160</v>
      </c>
      <c r="D2749" t="s">
        <v>134</v>
      </c>
      <c r="E2749" t="s">
        <v>161</v>
      </c>
      <c r="F2749" s="7">
        <v>1005212201</v>
      </c>
      <c r="G2749" t="str">
        <f>VLOOKUP(F2749,'группы товаров'!$A$1:$C$88,2,0)</f>
        <v>Стежки</v>
      </c>
      <c r="H2749" t="str">
        <f>VLOOKUP(Таблица1[[#This Row],[Код товара]],Группа_Товаров,3,0)</f>
        <v>Вафельные</v>
      </c>
      <c r="I2749" t="s">
        <v>8</v>
      </c>
      <c r="J2749">
        <v>2.64</v>
      </c>
      <c r="K2749" s="6">
        <v>400.56720000000001</v>
      </c>
      <c r="L2749" s="6">
        <v>455.64</v>
      </c>
      <c r="M2749" s="23">
        <f>Таблица1[[#This Row],[Сумма в ценах продажи]]-Таблица1[[#This Row],[Сумма в ценах закупки]]</f>
        <v>55.072799999999972</v>
      </c>
    </row>
    <row r="2750" spans="1:13" hidden="1" x14ac:dyDescent="0.3">
      <c r="A2750" s="16">
        <v>42867</v>
      </c>
      <c r="B2750" t="s">
        <v>9</v>
      </c>
      <c r="C2750" t="s">
        <v>171</v>
      </c>
      <c r="D2750" t="s">
        <v>131</v>
      </c>
      <c r="E2750" t="s">
        <v>172</v>
      </c>
      <c r="F2750" s="8">
        <v>1500000001</v>
      </c>
      <c r="G2750" t="str">
        <f>VLOOKUP(F2750,'группы товаров'!$A$1:$C$88,2,0)</f>
        <v>Рулет шоколадный</v>
      </c>
      <c r="H2750" t="str">
        <f>VLOOKUP(Таблица1[[#This Row],[Код товара]],Группа_Товаров,3,0)</f>
        <v>Бисквиты</v>
      </c>
      <c r="I2750" t="s">
        <v>8</v>
      </c>
      <c r="J2750">
        <v>1.248</v>
      </c>
      <c r="K2750" s="6">
        <v>457.92</v>
      </c>
      <c r="L2750" s="6">
        <v>520.79999999999995</v>
      </c>
      <c r="M2750" s="23">
        <f>Таблица1[[#This Row],[Сумма в ценах продажи]]-Таблица1[[#This Row],[Сумма в ценах закупки]]</f>
        <v>62.879999999999939</v>
      </c>
    </row>
    <row r="2751" spans="1:13" hidden="1" x14ac:dyDescent="0.3">
      <c r="A2751" s="16">
        <v>42867</v>
      </c>
      <c r="B2751" t="s">
        <v>7</v>
      </c>
      <c r="C2751" t="s">
        <v>149</v>
      </c>
      <c r="D2751" t="s">
        <v>134</v>
      </c>
      <c r="E2751" t="s">
        <v>150</v>
      </c>
      <c r="F2751" s="7">
        <v>1005186100</v>
      </c>
      <c r="G2751" t="str">
        <f>VLOOKUP(F2751,'группы товаров'!$A$1:$C$88,2,0)</f>
        <v xml:space="preserve">Мини  шоколад </v>
      </c>
      <c r="H2751" t="str">
        <f>VLOOKUP(Таблица1[[#This Row],[Код товара]],Группа_Товаров,3,0)</f>
        <v>Вафельные</v>
      </c>
      <c r="I2751" t="s">
        <v>8</v>
      </c>
      <c r="J2751">
        <v>5</v>
      </c>
      <c r="K2751" s="6">
        <v>477</v>
      </c>
      <c r="L2751" s="6">
        <v>542.5</v>
      </c>
      <c r="M2751" s="23">
        <f>Таблица1[[#This Row],[Сумма в ценах продажи]]-Таблица1[[#This Row],[Сумма в ценах закупки]]</f>
        <v>65.5</v>
      </c>
    </row>
    <row r="2752" spans="1:13" hidden="1" x14ac:dyDescent="0.3">
      <c r="A2752" s="16">
        <v>42867</v>
      </c>
      <c r="B2752" t="s">
        <v>7</v>
      </c>
      <c r="C2752" t="s">
        <v>252</v>
      </c>
      <c r="D2752" t="s">
        <v>134</v>
      </c>
      <c r="E2752" t="s">
        <v>253</v>
      </c>
      <c r="F2752" s="7">
        <v>190000</v>
      </c>
      <c r="G2752" t="str">
        <f>VLOOKUP(F2752,'группы товаров'!$A$1:$C$88,2,0)</f>
        <v>Капри молоко</v>
      </c>
      <c r="H2752" t="str">
        <f>VLOOKUP(Таблица1[[#This Row],[Код товара]],Группа_Товаров,3,0)</f>
        <v>Отливная</v>
      </c>
      <c r="I2752" t="s">
        <v>8</v>
      </c>
      <c r="J2752">
        <v>2.2999999999999998</v>
      </c>
      <c r="K2752" s="6">
        <v>658.21300000000008</v>
      </c>
      <c r="L2752" s="6">
        <v>748.7</v>
      </c>
      <c r="M2752" s="23">
        <f>Таблица1[[#This Row],[Сумма в ценах продажи]]-Таблица1[[#This Row],[Сумма в ценах закупки]]</f>
        <v>90.486999999999966</v>
      </c>
    </row>
    <row r="2753" spans="1:13" hidden="1" x14ac:dyDescent="0.3">
      <c r="A2753" s="16">
        <v>42867</v>
      </c>
      <c r="B2753" t="s">
        <v>9</v>
      </c>
      <c r="C2753" t="s">
        <v>203</v>
      </c>
      <c r="D2753" t="s">
        <v>134</v>
      </c>
      <c r="E2753" t="s">
        <v>204</v>
      </c>
      <c r="F2753" s="7">
        <v>260000</v>
      </c>
      <c r="G2753" t="str">
        <f>VLOOKUP(F2753,'группы товаров'!$A$1:$C$88,2,0)</f>
        <v xml:space="preserve">Банан-клубника </v>
      </c>
      <c r="H2753" t="str">
        <f>VLOOKUP(Таблица1[[#This Row],[Код товара]],Группа_Товаров,3,0)</f>
        <v>Отливная</v>
      </c>
      <c r="I2753" t="s">
        <v>8</v>
      </c>
      <c r="J2753">
        <v>4.8</v>
      </c>
      <c r="K2753" s="6">
        <v>755.52</v>
      </c>
      <c r="L2753" s="6">
        <v>859.2</v>
      </c>
      <c r="M2753" s="23">
        <f>Таблица1[[#This Row],[Сумма в ценах продажи]]-Таблица1[[#This Row],[Сумма в ценах закупки]]</f>
        <v>103.68000000000006</v>
      </c>
    </row>
    <row r="2754" spans="1:13" hidden="1" x14ac:dyDescent="0.3">
      <c r="A2754" s="16">
        <v>42867</v>
      </c>
      <c r="B2754" t="s">
        <v>9</v>
      </c>
      <c r="C2754" t="s">
        <v>142</v>
      </c>
      <c r="D2754" t="s">
        <v>134</v>
      </c>
      <c r="E2754" t="s">
        <v>143</v>
      </c>
      <c r="F2754" s="7">
        <v>1005300500</v>
      </c>
      <c r="G2754" t="str">
        <f>VLOOKUP(F2754,'группы товаров'!$A$1:$C$88,2,0)</f>
        <v>Рококо</v>
      </c>
      <c r="H2754" t="str">
        <f>VLOOKUP(Таблица1[[#This Row],[Код товара]],Группа_Товаров,3,0)</f>
        <v>Кремовые</v>
      </c>
      <c r="I2754" t="s">
        <v>8</v>
      </c>
      <c r="J2754">
        <v>10</v>
      </c>
      <c r="K2754" s="6">
        <v>791.9</v>
      </c>
      <c r="L2754" s="6">
        <v>900.5</v>
      </c>
      <c r="M2754" s="23">
        <f>Таблица1[[#This Row],[Сумма в ценах продажи]]-Таблица1[[#This Row],[Сумма в ценах закупки]]</f>
        <v>108.60000000000002</v>
      </c>
    </row>
    <row r="2755" spans="1:13" hidden="1" x14ac:dyDescent="0.3">
      <c r="A2755" s="16">
        <v>42867</v>
      </c>
      <c r="B2755" t="s">
        <v>7</v>
      </c>
      <c r="C2755" t="s">
        <v>222</v>
      </c>
      <c r="D2755" t="s">
        <v>134</v>
      </c>
      <c r="E2755" t="s">
        <v>223</v>
      </c>
      <c r="F2755" s="7">
        <v>270300</v>
      </c>
      <c r="G2755" t="str">
        <f>VLOOKUP(F2755,'группы товаров'!$A$1:$C$88,2,0)</f>
        <v xml:space="preserve">Шипучка лимонад </v>
      </c>
      <c r="H2755" t="str">
        <f>VLOOKUP(Таблица1[[#This Row],[Код товара]],Группа_Товаров,3,0)</f>
        <v>Леденцовая</v>
      </c>
      <c r="I2755" t="s">
        <v>8</v>
      </c>
      <c r="J2755">
        <v>10</v>
      </c>
      <c r="K2755" s="6">
        <v>778.14449999999999</v>
      </c>
      <c r="L2755" s="6">
        <v>889.6</v>
      </c>
      <c r="M2755" s="23">
        <f>Таблица1[[#This Row],[Сумма в ценах продажи]]-Таблица1[[#This Row],[Сумма в ценах закупки]]</f>
        <v>111.45550000000003</v>
      </c>
    </row>
    <row r="2756" spans="1:13" hidden="1" x14ac:dyDescent="0.3">
      <c r="A2756" s="16">
        <v>42867</v>
      </c>
      <c r="B2756" t="s">
        <v>7</v>
      </c>
      <c r="C2756" t="s">
        <v>165</v>
      </c>
      <c r="D2756" t="s">
        <v>134</v>
      </c>
      <c r="E2756" t="s">
        <v>166</v>
      </c>
      <c r="F2756" s="7">
        <v>20000</v>
      </c>
      <c r="G2756" t="str">
        <f>VLOOKUP(F2756,'группы товаров'!$A$1:$C$88,2,0)</f>
        <v>Карамель барбарис</v>
      </c>
      <c r="H2756" t="str">
        <f>VLOOKUP(Таблица1[[#This Row],[Код товара]],Группа_Товаров,3,0)</f>
        <v>Леденцовая</v>
      </c>
      <c r="I2756" t="s">
        <v>8</v>
      </c>
      <c r="J2756">
        <v>3.22</v>
      </c>
      <c r="K2756" s="6">
        <v>894.74</v>
      </c>
      <c r="L2756" s="6">
        <v>1017.66</v>
      </c>
      <c r="M2756" s="23">
        <f>Таблица1[[#This Row],[Сумма в ценах продажи]]-Таблица1[[#This Row],[Сумма в ценах закупки]]</f>
        <v>122.91999999999996</v>
      </c>
    </row>
    <row r="2757" spans="1:13" hidden="1" x14ac:dyDescent="0.3">
      <c r="A2757" s="16">
        <v>42867</v>
      </c>
      <c r="B2757" t="s">
        <v>9</v>
      </c>
      <c r="C2757" t="s">
        <v>158</v>
      </c>
      <c r="D2757" t="s">
        <v>156</v>
      </c>
      <c r="E2757" t="s">
        <v>159</v>
      </c>
      <c r="F2757" s="7">
        <v>1005300500</v>
      </c>
      <c r="G2757" t="str">
        <f>VLOOKUP(F2757,'группы товаров'!$A$1:$C$88,2,0)</f>
        <v>Рококо</v>
      </c>
      <c r="H2757" t="str">
        <f>VLOOKUP(Таблица1[[#This Row],[Код товара]],Группа_Товаров,3,0)</f>
        <v>Кремовые</v>
      </c>
      <c r="I2757" t="s">
        <v>8</v>
      </c>
      <c r="J2757">
        <v>6.72</v>
      </c>
      <c r="K2757" s="6">
        <v>726.572</v>
      </c>
      <c r="L2757" s="6">
        <v>850.08</v>
      </c>
      <c r="M2757" s="23">
        <f>Таблица1[[#This Row],[Сумма в ценах продажи]]-Таблица1[[#This Row],[Сумма в ценах закупки]]</f>
        <v>123.50800000000004</v>
      </c>
    </row>
    <row r="2758" spans="1:13" hidden="1" x14ac:dyDescent="0.3">
      <c r="A2758" s="16">
        <v>42867</v>
      </c>
      <c r="B2758" t="s">
        <v>9</v>
      </c>
      <c r="C2758" t="s">
        <v>530</v>
      </c>
      <c r="D2758" t="s">
        <v>147</v>
      </c>
      <c r="E2758" t="s">
        <v>531</v>
      </c>
      <c r="F2758" s="8">
        <v>210000</v>
      </c>
      <c r="G2758" t="str">
        <f>VLOOKUP(F2758,'группы товаров'!$A$1:$C$88,2,0)</f>
        <v>Сливки-апельсин</v>
      </c>
      <c r="H2758" t="str">
        <f>VLOOKUP(Таблица1[[#This Row],[Код товара]],Группа_Товаров,3,0)</f>
        <v>Отливная</v>
      </c>
      <c r="I2758" t="s">
        <v>8</v>
      </c>
      <c r="J2758">
        <v>4</v>
      </c>
      <c r="K2758" s="6">
        <v>934.8</v>
      </c>
      <c r="L2758" s="6">
        <v>1063.2</v>
      </c>
      <c r="M2758" s="23">
        <f>Таблица1[[#This Row],[Сумма в ценах продажи]]-Таблица1[[#This Row],[Сумма в ценах закупки]]</f>
        <v>128.40000000000009</v>
      </c>
    </row>
    <row r="2759" spans="1:13" hidden="1" x14ac:dyDescent="0.3">
      <c r="A2759" s="16">
        <v>42867</v>
      </c>
      <c r="B2759" t="s">
        <v>7</v>
      </c>
      <c r="C2759" t="s">
        <v>201</v>
      </c>
      <c r="D2759" t="s">
        <v>134</v>
      </c>
      <c r="E2759" t="s">
        <v>202</v>
      </c>
      <c r="F2759" s="7">
        <v>190000</v>
      </c>
      <c r="G2759" t="str">
        <f>VLOOKUP(F2759,'группы товаров'!$A$1:$C$88,2,0)</f>
        <v>Капри молоко</v>
      </c>
      <c r="H2759" t="str">
        <f>VLOOKUP(Таблица1[[#This Row],[Код товара]],Группа_Товаров,3,0)</f>
        <v>Отливная</v>
      </c>
      <c r="I2759" t="s">
        <v>8</v>
      </c>
      <c r="J2759">
        <v>4</v>
      </c>
      <c r="K2759" s="6">
        <v>934.8</v>
      </c>
      <c r="L2759" s="6">
        <v>1063.2</v>
      </c>
      <c r="M2759" s="23">
        <f>Таблица1[[#This Row],[Сумма в ценах продажи]]-Таблица1[[#This Row],[Сумма в ценах закупки]]</f>
        <v>128.40000000000009</v>
      </c>
    </row>
    <row r="2760" spans="1:13" hidden="1" x14ac:dyDescent="0.3">
      <c r="A2760" s="16">
        <v>42867</v>
      </c>
      <c r="B2760" t="s">
        <v>9</v>
      </c>
      <c r="C2760" t="s">
        <v>169</v>
      </c>
      <c r="D2760" t="s">
        <v>156</v>
      </c>
      <c r="E2760" t="s">
        <v>170</v>
      </c>
      <c r="F2760" s="5">
        <v>1005201000</v>
      </c>
      <c r="G2760" t="str">
        <f>VLOOKUP(F2760,'группы товаров'!$A$1:$C$88,2,0)</f>
        <v xml:space="preserve"> крем-шоколад </v>
      </c>
      <c r="H2760" t="str">
        <f>VLOOKUP(Таблица1[[#This Row],[Код товара]],Группа_Товаров,3,0)</f>
        <v>Вафельные</v>
      </c>
      <c r="I2760" t="s">
        <v>8</v>
      </c>
      <c r="J2760">
        <v>4</v>
      </c>
      <c r="K2760" s="6">
        <v>663.08080000000007</v>
      </c>
      <c r="L2760" s="6">
        <v>794.2</v>
      </c>
      <c r="M2760" s="23">
        <f>Таблица1[[#This Row],[Сумма в ценах продажи]]-Таблица1[[#This Row],[Сумма в ценах закупки]]</f>
        <v>131.11919999999998</v>
      </c>
    </row>
    <row r="2761" spans="1:13" hidden="1" x14ac:dyDescent="0.3">
      <c r="A2761" s="16">
        <v>42867</v>
      </c>
      <c r="B2761" t="s">
        <v>9</v>
      </c>
      <c r="C2761" t="s">
        <v>371</v>
      </c>
      <c r="D2761" t="s">
        <v>147</v>
      </c>
      <c r="E2761" t="s">
        <v>372</v>
      </c>
      <c r="F2761" s="7">
        <v>573100</v>
      </c>
      <c r="G2761" t="str">
        <f>VLOOKUP(F2761,'группы товаров'!$A$1:$C$88,2,0)</f>
        <v xml:space="preserve">Пчелка </v>
      </c>
      <c r="H2761" t="str">
        <f>VLOOKUP(Таблица1[[#This Row],[Код товара]],Группа_Товаров,3,0)</f>
        <v>Желейные</v>
      </c>
      <c r="I2761" t="s">
        <v>8</v>
      </c>
      <c r="J2761">
        <v>3.5</v>
      </c>
      <c r="K2761" s="6">
        <v>626.74570000000006</v>
      </c>
      <c r="L2761" s="6">
        <v>778.43499999999995</v>
      </c>
      <c r="M2761" s="23">
        <f>Таблица1[[#This Row],[Сумма в ценах продажи]]-Таблица1[[#This Row],[Сумма в ценах закупки]]</f>
        <v>151.68929999999989</v>
      </c>
    </row>
    <row r="2762" spans="1:13" hidden="1" x14ac:dyDescent="0.3">
      <c r="A2762" s="16">
        <v>42867</v>
      </c>
      <c r="B2762" t="s">
        <v>9</v>
      </c>
      <c r="C2762" t="s">
        <v>288</v>
      </c>
      <c r="D2762" t="s">
        <v>134</v>
      </c>
      <c r="E2762" t="s">
        <v>289</v>
      </c>
      <c r="F2762" s="7">
        <v>252505</v>
      </c>
      <c r="G2762" t="str">
        <f>VLOOKUP(F2762,'группы товаров'!$A$1:$C$88,2,0)</f>
        <v>Байкальская мята</v>
      </c>
      <c r="H2762" t="str">
        <f>VLOOKUP(Таблица1[[#This Row],[Код товара]],Группа_Товаров,3,0)</f>
        <v>Леденцовая</v>
      </c>
      <c r="I2762" t="s">
        <v>8</v>
      </c>
      <c r="J2762">
        <v>10.5</v>
      </c>
      <c r="K2762" s="6">
        <v>963.34680000000003</v>
      </c>
      <c r="L2762" s="6">
        <v>1116.3599999999999</v>
      </c>
      <c r="M2762" s="23">
        <f>Таблица1[[#This Row],[Сумма в ценах продажи]]-Таблица1[[#This Row],[Сумма в ценах закупки]]</f>
        <v>153.01319999999987</v>
      </c>
    </row>
    <row r="2763" spans="1:13" hidden="1" x14ac:dyDescent="0.3">
      <c r="A2763" s="16">
        <v>42867</v>
      </c>
      <c r="B2763" t="s">
        <v>9</v>
      </c>
      <c r="C2763" t="s">
        <v>181</v>
      </c>
      <c r="D2763" t="s">
        <v>134</v>
      </c>
      <c r="E2763" t="s">
        <v>182</v>
      </c>
      <c r="F2763" s="7">
        <v>1005050400</v>
      </c>
      <c r="G2763" t="str">
        <f>VLOOKUP(F2763,'группы товаров'!$A$1:$C$88,2,0)</f>
        <v>Золотой кокос</v>
      </c>
      <c r="H2763" t="str">
        <f>VLOOKUP(Таблица1[[#This Row],[Код товара]],Группа_Товаров,3,0)</f>
        <v>Помадка</v>
      </c>
      <c r="I2763" t="s">
        <v>8</v>
      </c>
      <c r="J2763">
        <v>32</v>
      </c>
      <c r="K2763" s="6">
        <v>1709.4272000000001</v>
      </c>
      <c r="L2763" s="6">
        <v>1936.96</v>
      </c>
      <c r="M2763" s="23">
        <f>Таблица1[[#This Row],[Сумма в ценах продажи]]-Таблица1[[#This Row],[Сумма в ценах закупки]]</f>
        <v>227.53279999999995</v>
      </c>
    </row>
    <row r="2764" spans="1:13" hidden="1" x14ac:dyDescent="0.3">
      <c r="A2764" s="16">
        <v>42867</v>
      </c>
      <c r="B2764" t="s">
        <v>9</v>
      </c>
      <c r="C2764" t="s">
        <v>246</v>
      </c>
      <c r="D2764" t="s">
        <v>156</v>
      </c>
      <c r="E2764" t="s">
        <v>247</v>
      </c>
      <c r="F2764" s="8">
        <v>1500001001</v>
      </c>
      <c r="G2764" t="str">
        <f>VLOOKUP(F2764,'группы товаров'!$A$1:$C$88,2,0)</f>
        <v>Рулет абрикос-крем</v>
      </c>
      <c r="H2764" t="str">
        <f>VLOOKUP(Таблица1[[#This Row],[Код товара]],Группа_Товаров,3,0)</f>
        <v>Бисквиты</v>
      </c>
      <c r="I2764" t="s">
        <v>8</v>
      </c>
      <c r="J2764">
        <v>15</v>
      </c>
      <c r="K2764" s="6">
        <v>1745.55</v>
      </c>
      <c r="L2764" s="6">
        <v>1976.25</v>
      </c>
      <c r="M2764" s="23">
        <f>Таблица1[[#This Row],[Сумма в ценах продажи]]-Таблица1[[#This Row],[Сумма в ценах закупки]]</f>
        <v>230.70000000000005</v>
      </c>
    </row>
    <row r="2765" spans="1:13" hidden="1" x14ac:dyDescent="0.3">
      <c r="A2765" s="16">
        <v>42867</v>
      </c>
      <c r="B2765" t="s">
        <v>9</v>
      </c>
      <c r="C2765" t="s">
        <v>536</v>
      </c>
      <c r="D2765" t="s">
        <v>156</v>
      </c>
      <c r="E2765" t="s">
        <v>387</v>
      </c>
      <c r="F2765" s="7">
        <v>20100</v>
      </c>
      <c r="G2765" t="str">
        <f>VLOOKUP(F2765,'группы товаров'!$A$1:$C$88,2,0)</f>
        <v xml:space="preserve">Карамель дюшес </v>
      </c>
      <c r="H2765" t="str">
        <f>VLOOKUP(Таблица1[[#This Row],[Код товара]],Группа_Товаров,3,0)</f>
        <v>Леденцовая</v>
      </c>
      <c r="I2765" t="s">
        <v>8</v>
      </c>
      <c r="J2765">
        <v>9.66</v>
      </c>
      <c r="K2765" s="6">
        <v>2684.22</v>
      </c>
      <c r="L2765" s="6">
        <v>3052.98</v>
      </c>
      <c r="M2765" s="23">
        <f>Таблица1[[#This Row],[Сумма в ценах продажи]]-Таблица1[[#This Row],[Сумма в ценах закупки]]</f>
        <v>368.76000000000022</v>
      </c>
    </row>
    <row r="2766" spans="1:13" hidden="1" x14ac:dyDescent="0.3">
      <c r="A2766" s="16">
        <v>42867</v>
      </c>
      <c r="B2766" t="s">
        <v>9</v>
      </c>
      <c r="C2766" t="s">
        <v>171</v>
      </c>
      <c r="D2766" t="s">
        <v>131</v>
      </c>
      <c r="E2766" t="s">
        <v>172</v>
      </c>
      <c r="F2766" s="7">
        <v>1005300500</v>
      </c>
      <c r="G2766" t="str">
        <f>VLOOKUP(F2766,'группы товаров'!$A$1:$C$88,2,0)</f>
        <v>Рококо</v>
      </c>
      <c r="H2766" t="str">
        <f>VLOOKUP(Таблица1[[#This Row],[Код товара]],Группа_Товаров,3,0)</f>
        <v>Кремовые</v>
      </c>
      <c r="I2766" t="s">
        <v>8</v>
      </c>
      <c r="J2766">
        <v>12</v>
      </c>
      <c r="K2766" s="6">
        <v>217.42680000000001</v>
      </c>
      <c r="L2766" s="6">
        <v>824.4</v>
      </c>
      <c r="M2766" s="23">
        <f>Таблица1[[#This Row],[Сумма в ценах продажи]]-Таблица1[[#This Row],[Сумма в ценах закупки]]</f>
        <v>606.97319999999991</v>
      </c>
    </row>
    <row r="2767" spans="1:13" hidden="1" x14ac:dyDescent="0.3">
      <c r="A2767" s="16">
        <v>42866</v>
      </c>
      <c r="B2767" t="s">
        <v>9</v>
      </c>
      <c r="C2767" t="s">
        <v>240</v>
      </c>
      <c r="D2767" t="s">
        <v>156</v>
      </c>
      <c r="E2767" t="s">
        <v>241</v>
      </c>
      <c r="F2767" s="7">
        <v>573100</v>
      </c>
      <c r="G2767" t="str">
        <f>VLOOKUP(F2767,'группы товаров'!$A$1:$C$88,2,0)</f>
        <v xml:space="preserve">Пчелка </v>
      </c>
      <c r="H2767" t="str">
        <f>VLOOKUP(Таблица1[[#This Row],[Код товара]],Группа_Товаров,3,0)</f>
        <v>Желейные</v>
      </c>
      <c r="I2767" t="s">
        <v>8</v>
      </c>
      <c r="J2767">
        <v>3</v>
      </c>
      <c r="K2767" s="6">
        <v>194.58</v>
      </c>
      <c r="L2767" s="6">
        <v>221.31</v>
      </c>
      <c r="M2767" s="23">
        <f>Таблица1[[#This Row],[Сумма в ценах продажи]]-Таблица1[[#This Row],[Сумма в ценах закупки]]</f>
        <v>26.72999999999999</v>
      </c>
    </row>
    <row r="2768" spans="1:13" hidden="1" x14ac:dyDescent="0.3">
      <c r="A2768" s="16">
        <v>42866</v>
      </c>
      <c r="B2768" t="s">
        <v>9</v>
      </c>
      <c r="C2768" t="s">
        <v>181</v>
      </c>
      <c r="D2768" t="s">
        <v>134</v>
      </c>
      <c r="E2768" t="s">
        <v>182</v>
      </c>
      <c r="F2768" s="7">
        <v>1005051500</v>
      </c>
      <c r="G2768" t="str">
        <f>VLOOKUP(F2768,'группы товаров'!$A$1:$C$88,2,0)</f>
        <v>Ароматный банан</v>
      </c>
      <c r="H2768" t="str">
        <f>VLOOKUP(Таблица1[[#This Row],[Код товара]],Группа_Товаров,3,0)</f>
        <v>Помадка</v>
      </c>
      <c r="I2768" t="s">
        <v>8</v>
      </c>
      <c r="J2768">
        <v>1.65</v>
      </c>
      <c r="K2768" s="6">
        <v>230.78</v>
      </c>
      <c r="L2768" s="6">
        <v>262.57</v>
      </c>
      <c r="M2768" s="23">
        <f>Таблица1[[#This Row],[Сумма в ценах продажи]]-Таблица1[[#This Row],[Сумма в ценах закупки]]</f>
        <v>31.789999999999992</v>
      </c>
    </row>
    <row r="2769" spans="1:13" hidden="1" x14ac:dyDescent="0.3">
      <c r="A2769" s="16">
        <v>42866</v>
      </c>
      <c r="B2769" t="s">
        <v>7</v>
      </c>
      <c r="C2769" t="s">
        <v>201</v>
      </c>
      <c r="D2769" t="s">
        <v>134</v>
      </c>
      <c r="E2769" t="s">
        <v>202</v>
      </c>
      <c r="F2769" s="7">
        <v>15000</v>
      </c>
      <c r="G2769" t="str">
        <f>VLOOKUP(F2769,'группы товаров'!$A$1:$C$88,2,0)</f>
        <v>Цитрусовый коктейль</v>
      </c>
      <c r="H2769" t="str">
        <f>VLOOKUP(Таблица1[[#This Row],[Код товара]],Группа_Товаров,3,0)</f>
        <v>Отливная</v>
      </c>
      <c r="I2769" t="s">
        <v>8</v>
      </c>
      <c r="J2769">
        <v>3.5</v>
      </c>
      <c r="K2769" s="6">
        <v>321.11560000000003</v>
      </c>
      <c r="L2769" s="6">
        <v>372.12</v>
      </c>
      <c r="M2769" s="23">
        <f>Таблица1[[#This Row],[Сумма в ценах продажи]]-Таблица1[[#This Row],[Сумма в ценах закупки]]</f>
        <v>51.004399999999976</v>
      </c>
    </row>
    <row r="2770" spans="1:13" hidden="1" x14ac:dyDescent="0.3">
      <c r="A2770" s="16">
        <v>42866</v>
      </c>
      <c r="B2770" t="s">
        <v>7</v>
      </c>
      <c r="C2770" t="s">
        <v>162</v>
      </c>
      <c r="D2770" t="s">
        <v>134</v>
      </c>
      <c r="E2770" t="s">
        <v>164</v>
      </c>
      <c r="F2770" s="5">
        <v>190000</v>
      </c>
      <c r="G2770" t="str">
        <f>VLOOKUP(F2770,'группы товаров'!$A$1:$C$88,2,0)</f>
        <v>Капри молоко</v>
      </c>
      <c r="H2770" t="str">
        <f>VLOOKUP(Таблица1[[#This Row],[Код товара]],Группа_Товаров,3,0)</f>
        <v>Отливная</v>
      </c>
      <c r="I2770" t="s">
        <v>8</v>
      </c>
      <c r="J2770">
        <v>5</v>
      </c>
      <c r="K2770" s="6">
        <v>389.8365</v>
      </c>
      <c r="L2770" s="6">
        <v>444.8</v>
      </c>
      <c r="M2770" s="23">
        <f>Таблица1[[#This Row],[Сумма в ценах продажи]]-Таблица1[[#This Row],[Сумма в ценах закупки]]</f>
        <v>54.96350000000001</v>
      </c>
    </row>
    <row r="2771" spans="1:13" hidden="1" x14ac:dyDescent="0.3">
      <c r="A2771" s="16">
        <v>42866</v>
      </c>
      <c r="B2771" t="s">
        <v>7</v>
      </c>
      <c r="C2771" t="s">
        <v>167</v>
      </c>
      <c r="D2771" t="s">
        <v>134</v>
      </c>
      <c r="E2771" t="s">
        <v>168</v>
      </c>
      <c r="F2771" s="7">
        <v>190000</v>
      </c>
      <c r="G2771" t="str">
        <f>VLOOKUP(F2771,'группы товаров'!$A$1:$C$88,2,0)</f>
        <v>Капри молоко</v>
      </c>
      <c r="H2771" t="str">
        <f>VLOOKUP(Таблица1[[#This Row],[Код товара]],Группа_Товаров,3,0)</f>
        <v>Отливная</v>
      </c>
      <c r="I2771" t="s">
        <v>8</v>
      </c>
      <c r="J2771">
        <v>3.5</v>
      </c>
      <c r="K2771" s="6">
        <v>315.35210000000001</v>
      </c>
      <c r="L2771" s="6">
        <v>372.12</v>
      </c>
      <c r="M2771" s="23">
        <f>Таблица1[[#This Row],[Сумма в ценах продажи]]-Таблица1[[#This Row],[Сумма в ценах закупки]]</f>
        <v>56.767899999999997</v>
      </c>
    </row>
    <row r="2772" spans="1:13" hidden="1" x14ac:dyDescent="0.3">
      <c r="A2772" s="16">
        <v>42866</v>
      </c>
      <c r="B2772" t="s">
        <v>7</v>
      </c>
      <c r="C2772" t="s">
        <v>254</v>
      </c>
      <c r="D2772" t="s">
        <v>131</v>
      </c>
      <c r="E2772" t="s">
        <v>255</v>
      </c>
      <c r="F2772" s="7">
        <v>5221000</v>
      </c>
      <c r="G2772" t="str">
        <f>VLOOKUP(F2772,'группы товаров'!$A$1:$C$88,2,0)</f>
        <v>Сливочно-творожный</v>
      </c>
      <c r="H2772" t="str">
        <f>VLOOKUP(Таблица1[[#This Row],[Код товара]],Группа_Товаров,3,0)</f>
        <v>Отливная</v>
      </c>
      <c r="I2772" t="s">
        <v>8</v>
      </c>
      <c r="J2772">
        <v>1.135</v>
      </c>
      <c r="K2772" s="6">
        <v>393.4325</v>
      </c>
      <c r="L2772" s="6">
        <v>450.25</v>
      </c>
      <c r="M2772" s="23">
        <f>Таблица1[[#This Row],[Сумма в ценах продажи]]-Таблица1[[#This Row],[Сумма в ценах закупки]]</f>
        <v>56.817499999999995</v>
      </c>
    </row>
    <row r="2773" spans="1:13" hidden="1" x14ac:dyDescent="0.3">
      <c r="A2773" s="16">
        <v>42866</v>
      </c>
      <c r="B2773" t="s">
        <v>9</v>
      </c>
      <c r="C2773" t="s">
        <v>171</v>
      </c>
      <c r="D2773" t="s">
        <v>131</v>
      </c>
      <c r="E2773" t="s">
        <v>172</v>
      </c>
      <c r="F2773" s="7">
        <v>1005050200</v>
      </c>
      <c r="G2773" t="str">
        <f>VLOOKUP(F2773,'группы товаров'!$A$1:$C$88,2,0)</f>
        <v>Серебрянный шедевр</v>
      </c>
      <c r="H2773" t="str">
        <f>VLOOKUP(Таблица1[[#This Row],[Код товара]],Группа_Товаров,3,0)</f>
        <v>Помадка</v>
      </c>
      <c r="I2773" t="s">
        <v>8</v>
      </c>
      <c r="J2773">
        <v>5</v>
      </c>
      <c r="K2773" s="6">
        <v>393.09950000000003</v>
      </c>
      <c r="L2773" s="6">
        <v>450.25</v>
      </c>
      <c r="M2773" s="23">
        <f>Таблица1[[#This Row],[Сумма в ценах продажи]]-Таблица1[[#This Row],[Сумма в ценах закупки]]</f>
        <v>57.150499999999965</v>
      </c>
    </row>
    <row r="2774" spans="1:13" hidden="1" x14ac:dyDescent="0.3">
      <c r="A2774" s="16">
        <v>42866</v>
      </c>
      <c r="B2774" t="s">
        <v>7</v>
      </c>
      <c r="C2774" t="s">
        <v>386</v>
      </c>
      <c r="D2774" t="s">
        <v>147</v>
      </c>
      <c r="E2774" t="s">
        <v>387</v>
      </c>
      <c r="F2774" s="7">
        <v>1005712005</v>
      </c>
      <c r="G2774" t="str">
        <f>VLOOKUP(F2774,'группы товаров'!$A$1:$C$88,2,0)</f>
        <v>Золотой теленок</v>
      </c>
      <c r="H2774" t="str">
        <f>VLOOKUP(Таблица1[[#This Row],[Код товара]],Группа_Товаров,3,0)</f>
        <v>Глазированные</v>
      </c>
      <c r="I2774" t="s">
        <v>8</v>
      </c>
      <c r="J2774">
        <v>5</v>
      </c>
      <c r="K2774" s="6">
        <v>372.46200000000005</v>
      </c>
      <c r="L2774" s="6">
        <v>444.8</v>
      </c>
      <c r="M2774" s="23">
        <f>Таблица1[[#This Row],[Сумма в ценах продажи]]-Таблица1[[#This Row],[Сумма в ценах закупки]]</f>
        <v>72.337999999999965</v>
      </c>
    </row>
    <row r="2775" spans="1:13" hidden="1" x14ac:dyDescent="0.3">
      <c r="A2775" s="16">
        <v>42866</v>
      </c>
      <c r="B2775" t="s">
        <v>9</v>
      </c>
      <c r="C2775" t="s">
        <v>272</v>
      </c>
      <c r="D2775" t="s">
        <v>156</v>
      </c>
      <c r="E2775" t="s">
        <v>273</v>
      </c>
      <c r="F2775" s="5">
        <v>1005030501</v>
      </c>
      <c r="G2775" t="str">
        <f>VLOOKUP(F2775,'группы товаров'!$A$1:$C$88,2,0)</f>
        <v>Орешек</v>
      </c>
      <c r="H2775" t="str">
        <f>VLOOKUP(Таблица1[[#This Row],[Код товара]],Группа_Товаров,3,0)</f>
        <v>Глазированные</v>
      </c>
      <c r="I2775" t="s">
        <v>8</v>
      </c>
      <c r="J2775">
        <v>5.6</v>
      </c>
      <c r="K2775" s="6">
        <v>560.8954</v>
      </c>
      <c r="L2775" s="6">
        <v>637.952</v>
      </c>
      <c r="M2775" s="23">
        <f>Таблица1[[#This Row],[Сумма в ценах продажи]]-Таблица1[[#This Row],[Сумма в ценах закупки]]</f>
        <v>77.056600000000003</v>
      </c>
    </row>
    <row r="2776" spans="1:13" hidden="1" x14ac:dyDescent="0.3">
      <c r="A2776" s="16">
        <v>42866</v>
      </c>
      <c r="B2776" t="s">
        <v>9</v>
      </c>
      <c r="C2776" t="s">
        <v>177</v>
      </c>
      <c r="D2776" t="s">
        <v>131</v>
      </c>
      <c r="E2776" t="s">
        <v>178</v>
      </c>
      <c r="F2776" s="7">
        <v>1005040400</v>
      </c>
      <c r="G2776" t="str">
        <f>VLOOKUP(F2776,'группы товаров'!$A$1:$C$88,2,0)</f>
        <v>Ласточка</v>
      </c>
      <c r="H2776" t="str">
        <f>VLOOKUP(Таблица1[[#This Row],[Код товара]],Группа_Товаров,3,0)</f>
        <v>Глазированные</v>
      </c>
      <c r="I2776" t="s">
        <v>8</v>
      </c>
      <c r="J2776">
        <v>6.4</v>
      </c>
      <c r="K2776" s="6">
        <v>529.06400000000008</v>
      </c>
      <c r="L2776" s="6">
        <v>607.20000000000005</v>
      </c>
      <c r="M2776" s="23">
        <f>Таблица1[[#This Row],[Сумма в ценах продажи]]-Таблица1[[#This Row],[Сумма в ценах закупки]]</f>
        <v>78.135999999999967</v>
      </c>
    </row>
    <row r="2777" spans="1:13" hidden="1" x14ac:dyDescent="0.3">
      <c r="A2777" s="16">
        <v>42866</v>
      </c>
      <c r="B2777" t="s">
        <v>9</v>
      </c>
      <c r="C2777" t="s">
        <v>201</v>
      </c>
      <c r="D2777" t="s">
        <v>134</v>
      </c>
      <c r="E2777" t="s">
        <v>202</v>
      </c>
      <c r="F2777" s="7">
        <v>270400</v>
      </c>
      <c r="G2777" t="str">
        <f>VLOOKUP(F2777,'группы товаров'!$A$1:$C$88,2,0)</f>
        <v>Шипучка лимон</v>
      </c>
      <c r="H2777" t="str">
        <f>VLOOKUP(Таблица1[[#This Row],[Код товара]],Группа_Товаров,3,0)</f>
        <v>Леденцовая</v>
      </c>
      <c r="I2777" t="s">
        <v>8</v>
      </c>
      <c r="J2777">
        <v>5.5</v>
      </c>
      <c r="K2777" s="6">
        <v>570.9</v>
      </c>
      <c r="L2777" s="6">
        <v>649.22</v>
      </c>
      <c r="M2777" s="23">
        <f>Таблица1[[#This Row],[Сумма в ценах продажи]]-Таблица1[[#This Row],[Сумма в ценах закупки]]</f>
        <v>78.32000000000005</v>
      </c>
    </row>
    <row r="2778" spans="1:13" hidden="1" x14ac:dyDescent="0.3">
      <c r="A2778" s="16">
        <v>42866</v>
      </c>
      <c r="B2778" t="s">
        <v>7</v>
      </c>
      <c r="C2778" t="s">
        <v>160</v>
      </c>
      <c r="D2778" t="s">
        <v>134</v>
      </c>
      <c r="E2778" t="s">
        <v>161</v>
      </c>
      <c r="F2778" s="7">
        <v>251000</v>
      </c>
      <c r="G2778" t="str">
        <f>VLOOKUP(F2778,'группы товаров'!$A$1:$C$88,2,0)</f>
        <v>Стеклышки микс</v>
      </c>
      <c r="H2778" t="str">
        <f>VLOOKUP(Таблица1[[#This Row],[Код товара]],Группа_Товаров,3,0)</f>
        <v>Отливная</v>
      </c>
      <c r="I2778" t="s">
        <v>8</v>
      </c>
      <c r="J2778">
        <v>3.96</v>
      </c>
      <c r="K2778" s="6">
        <v>600.85080000000005</v>
      </c>
      <c r="L2778" s="6">
        <v>683.46</v>
      </c>
      <c r="M2778" s="23">
        <f>Таблица1[[#This Row],[Сумма в ценах продажи]]-Таблица1[[#This Row],[Сумма в ценах закупки]]</f>
        <v>82.609199999999987</v>
      </c>
    </row>
    <row r="2779" spans="1:13" hidden="1" x14ac:dyDescent="0.3">
      <c r="A2779" s="16">
        <v>42866</v>
      </c>
      <c r="B2779" t="s">
        <v>9</v>
      </c>
      <c r="C2779" t="s">
        <v>138</v>
      </c>
      <c r="D2779" t="s">
        <v>134</v>
      </c>
      <c r="E2779" t="s">
        <v>139</v>
      </c>
      <c r="F2779" s="7">
        <v>30000</v>
      </c>
      <c r="G2779" t="str">
        <f>VLOOKUP(F2779,'группы товаров'!$A$1:$C$88,2,0)</f>
        <v>Цитрусовая карамель</v>
      </c>
      <c r="H2779" t="str">
        <f>VLOOKUP(Таблица1[[#This Row],[Код товара]],Группа_Товаров,3,0)</f>
        <v>Леденцовая</v>
      </c>
      <c r="I2779" t="s">
        <v>8</v>
      </c>
      <c r="J2779">
        <v>5</v>
      </c>
      <c r="K2779" s="6">
        <v>610.52250000000004</v>
      </c>
      <c r="L2779" s="6">
        <v>694.4</v>
      </c>
      <c r="M2779" s="23">
        <f>Таблица1[[#This Row],[Сумма в ценах продажи]]-Таблица1[[#This Row],[Сумма в ценах закупки]]</f>
        <v>83.877499999999941</v>
      </c>
    </row>
    <row r="2780" spans="1:13" hidden="1" x14ac:dyDescent="0.3">
      <c r="A2780" s="16">
        <v>42866</v>
      </c>
      <c r="B2780" t="s">
        <v>7</v>
      </c>
      <c r="C2780" t="s">
        <v>534</v>
      </c>
      <c r="D2780" t="s">
        <v>147</v>
      </c>
      <c r="E2780" t="s">
        <v>535</v>
      </c>
      <c r="F2780" s="5">
        <v>1005274600</v>
      </c>
      <c r="G2780" t="str">
        <f>VLOOKUP(F2780,'группы товаров'!$A$1:$C$88,2,0)</f>
        <v>Какао со сливками</v>
      </c>
      <c r="H2780" t="str">
        <f>VLOOKUP(Таблица1[[#This Row],[Код товара]],Группа_Товаров,3,0)</f>
        <v>Кремовые</v>
      </c>
      <c r="I2780" t="s">
        <v>8</v>
      </c>
      <c r="J2780">
        <v>3.5</v>
      </c>
      <c r="K2780" s="6">
        <v>684.38120000000004</v>
      </c>
      <c r="L2780" s="6">
        <v>778.43499999999995</v>
      </c>
      <c r="M2780" s="23">
        <f>Таблица1[[#This Row],[Сумма в ценах продажи]]-Таблица1[[#This Row],[Сумма в ценах закупки]]</f>
        <v>94.05379999999991</v>
      </c>
    </row>
    <row r="2781" spans="1:13" hidden="1" x14ac:dyDescent="0.3">
      <c r="A2781" s="16">
        <v>42866</v>
      </c>
      <c r="B2781" t="s">
        <v>9</v>
      </c>
      <c r="C2781" t="s">
        <v>171</v>
      </c>
      <c r="D2781" t="s">
        <v>131</v>
      </c>
      <c r="E2781" t="s">
        <v>172</v>
      </c>
      <c r="F2781" s="7">
        <v>1005050100</v>
      </c>
      <c r="G2781" t="str">
        <f>VLOOKUP(F2781,'группы товаров'!$A$1:$C$88,2,0)</f>
        <v>Золотой  крем-брюле</v>
      </c>
      <c r="H2781" t="str">
        <f>VLOOKUP(Таблица1[[#This Row],[Код товара]],Группа_Товаров,3,0)</f>
        <v>Помадка</v>
      </c>
      <c r="I2781" t="s">
        <v>8</v>
      </c>
      <c r="J2781">
        <v>4.95</v>
      </c>
      <c r="K2781" s="6">
        <v>818.06780000000003</v>
      </c>
      <c r="L2781" s="6">
        <v>930.93</v>
      </c>
      <c r="M2781" s="23">
        <f>Таблица1[[#This Row],[Сумма в ценах продажи]]-Таблица1[[#This Row],[Сумма в ценах закупки]]</f>
        <v>112.86219999999992</v>
      </c>
    </row>
    <row r="2782" spans="1:13" hidden="1" x14ac:dyDescent="0.3">
      <c r="A2782" s="16">
        <v>42866</v>
      </c>
      <c r="B2782" t="s">
        <v>9</v>
      </c>
      <c r="C2782" t="s">
        <v>136</v>
      </c>
      <c r="D2782" t="s">
        <v>131</v>
      </c>
      <c r="E2782" t="s">
        <v>137</v>
      </c>
      <c r="F2782" s="7">
        <v>1005040700</v>
      </c>
      <c r="G2782" t="str">
        <f>VLOOKUP(F2782,'группы товаров'!$A$1:$C$88,2,0)</f>
        <v>Буревестник</v>
      </c>
      <c r="H2782" t="str">
        <f>VLOOKUP(Таблица1[[#This Row],[Код товара]],Группа_Товаров,3,0)</f>
        <v>Глазированные</v>
      </c>
      <c r="I2782" t="s">
        <v>8</v>
      </c>
      <c r="J2782">
        <v>4</v>
      </c>
      <c r="K2782" s="6">
        <v>820</v>
      </c>
      <c r="L2782" s="6">
        <v>933.2</v>
      </c>
      <c r="M2782" s="23">
        <f>Таблица1[[#This Row],[Сумма в ценах продажи]]-Таблица1[[#This Row],[Сумма в ценах закупки]]</f>
        <v>113.20000000000005</v>
      </c>
    </row>
    <row r="2783" spans="1:13" hidden="1" x14ac:dyDescent="0.3">
      <c r="A2783" s="16">
        <v>42866</v>
      </c>
      <c r="B2783" t="s">
        <v>9</v>
      </c>
      <c r="C2783" t="s">
        <v>133</v>
      </c>
      <c r="D2783" t="s">
        <v>134</v>
      </c>
      <c r="E2783" t="s">
        <v>135</v>
      </c>
      <c r="F2783" s="7">
        <v>280500</v>
      </c>
      <c r="G2783" t="str">
        <f>VLOOKUP(F2783,'группы товаров'!$A$1:$C$88,2,0)</f>
        <v>Шипучка микс</v>
      </c>
      <c r="H2783" t="str">
        <f>VLOOKUP(Таблица1[[#This Row],[Код товара]],Группа_Товаров,3,0)</f>
        <v>Леденцовая</v>
      </c>
      <c r="I2783" t="s">
        <v>8</v>
      </c>
      <c r="J2783">
        <v>5</v>
      </c>
      <c r="K2783" s="6">
        <v>682.18439999999998</v>
      </c>
      <c r="L2783" s="6">
        <v>802.85</v>
      </c>
      <c r="M2783" s="23">
        <f>Таблица1[[#This Row],[Сумма в ценах продажи]]-Таблица1[[#This Row],[Сумма в ценах закупки]]</f>
        <v>120.66560000000004</v>
      </c>
    </row>
    <row r="2784" spans="1:13" hidden="1" x14ac:dyDescent="0.3">
      <c r="A2784" s="16">
        <v>42866</v>
      </c>
      <c r="B2784" t="s">
        <v>7</v>
      </c>
      <c r="C2784" t="s">
        <v>162</v>
      </c>
      <c r="D2784" t="s">
        <v>163</v>
      </c>
      <c r="E2784" t="s">
        <v>164</v>
      </c>
      <c r="F2784" s="7">
        <v>251000</v>
      </c>
      <c r="G2784" t="str">
        <f>VLOOKUP(F2784,'группы товаров'!$A$1:$C$88,2,0)</f>
        <v>Стеклышки микс</v>
      </c>
      <c r="H2784" t="str">
        <f>VLOOKUP(Таблица1[[#This Row],[Код товара]],Группа_Товаров,3,0)</f>
        <v>Отливная</v>
      </c>
      <c r="I2784" t="s">
        <v>8</v>
      </c>
      <c r="J2784">
        <v>15</v>
      </c>
      <c r="K2784" s="6">
        <v>901.84249999999997</v>
      </c>
      <c r="L2784" s="6">
        <v>1030.5</v>
      </c>
      <c r="M2784" s="23">
        <f>Таблица1[[#This Row],[Сумма в ценах продажи]]-Таблица1[[#This Row],[Сумма в ценах закупки]]</f>
        <v>128.65750000000003</v>
      </c>
    </row>
    <row r="2785" spans="1:13" hidden="1" x14ac:dyDescent="0.3">
      <c r="A2785" s="16">
        <v>42866</v>
      </c>
      <c r="B2785" t="s">
        <v>9</v>
      </c>
      <c r="C2785" t="s">
        <v>162</v>
      </c>
      <c r="D2785" t="s">
        <v>163</v>
      </c>
      <c r="E2785" t="s">
        <v>164</v>
      </c>
      <c r="F2785" s="7">
        <v>20200</v>
      </c>
      <c r="G2785" t="str">
        <f>VLOOKUP(F2785,'группы товаров'!$A$1:$C$88,2,0)</f>
        <v xml:space="preserve">Карамель мята </v>
      </c>
      <c r="H2785" t="str">
        <f>VLOOKUP(Таблица1[[#This Row],[Код товара]],Группа_Товаров,3,0)</f>
        <v>Леденцовая</v>
      </c>
      <c r="I2785" t="s">
        <v>8</v>
      </c>
      <c r="J2785">
        <v>10</v>
      </c>
      <c r="K2785" s="6">
        <v>953.976</v>
      </c>
      <c r="L2785" s="6">
        <v>1085</v>
      </c>
      <c r="M2785" s="23">
        <f>Таблица1[[#This Row],[Сумма в ценах продажи]]-Таблица1[[#This Row],[Сумма в ценах закупки]]</f>
        <v>131.024</v>
      </c>
    </row>
    <row r="2786" spans="1:13" hidden="1" x14ac:dyDescent="0.3">
      <c r="A2786" s="16">
        <v>42866</v>
      </c>
      <c r="B2786" t="s">
        <v>9</v>
      </c>
      <c r="C2786" t="s">
        <v>185</v>
      </c>
      <c r="D2786" t="s">
        <v>134</v>
      </c>
      <c r="E2786" t="s">
        <v>186</v>
      </c>
      <c r="F2786" s="7">
        <v>573100</v>
      </c>
      <c r="G2786" t="str">
        <f>VLOOKUP(F2786,'группы товаров'!$A$1:$C$88,2,0)</f>
        <v xml:space="preserve">Пчелка </v>
      </c>
      <c r="H2786" t="str">
        <f>VLOOKUP(Таблица1[[#This Row],[Код товара]],Группа_Товаров,3,0)</f>
        <v>Желейные</v>
      </c>
      <c r="I2786" t="s">
        <v>8</v>
      </c>
      <c r="J2786">
        <v>11.6</v>
      </c>
      <c r="K2786" s="6">
        <v>1084.31</v>
      </c>
      <c r="L2786" s="6">
        <v>1233.3120000000001</v>
      </c>
      <c r="M2786" s="23">
        <f>Таблица1[[#This Row],[Сумма в ценах продажи]]-Таблица1[[#This Row],[Сумма в ценах закупки]]</f>
        <v>149.00200000000018</v>
      </c>
    </row>
    <row r="2787" spans="1:13" hidden="1" x14ac:dyDescent="0.3">
      <c r="A2787" s="16">
        <v>42866</v>
      </c>
      <c r="B2787" t="s">
        <v>9</v>
      </c>
      <c r="C2787" t="s">
        <v>244</v>
      </c>
      <c r="D2787" t="s">
        <v>134</v>
      </c>
      <c r="E2787" t="s">
        <v>245</v>
      </c>
      <c r="F2787" s="7">
        <v>220000</v>
      </c>
      <c r="G2787" t="str">
        <f>VLOOKUP(F2787,'группы товаров'!$A$1:$C$88,2,0)</f>
        <v>Сливки-апельсин</v>
      </c>
      <c r="H2787" t="str">
        <f>VLOOKUP(Таблица1[[#This Row],[Код товара]],Группа_Товаров,3,0)</f>
        <v>Отливная</v>
      </c>
      <c r="I2787" t="s">
        <v>8</v>
      </c>
      <c r="J2787">
        <v>11</v>
      </c>
      <c r="K2787" s="6">
        <v>1141.8</v>
      </c>
      <c r="L2787" s="6">
        <v>1298.44</v>
      </c>
      <c r="M2787" s="23">
        <f>Таблица1[[#This Row],[Сумма в ценах продажи]]-Таблица1[[#This Row],[Сумма в ценах закупки]]</f>
        <v>156.6400000000001</v>
      </c>
    </row>
    <row r="2788" spans="1:13" hidden="1" x14ac:dyDescent="0.3">
      <c r="A2788" s="16">
        <v>42866</v>
      </c>
      <c r="B2788" t="s">
        <v>7</v>
      </c>
      <c r="C2788" t="s">
        <v>138</v>
      </c>
      <c r="D2788" t="s">
        <v>134</v>
      </c>
      <c r="E2788" t="s">
        <v>139</v>
      </c>
      <c r="F2788" s="5">
        <v>252005</v>
      </c>
      <c r="G2788" t="str">
        <f>VLOOKUP(F2788,'группы товаров'!$A$1:$C$88,2,0)</f>
        <v>Кленовая</v>
      </c>
      <c r="H2788" t="str">
        <f>VLOOKUP(Таблица1[[#This Row],[Код товара]],Группа_Товаров,3,0)</f>
        <v>Леденцовая</v>
      </c>
      <c r="I2788" t="s">
        <v>8</v>
      </c>
      <c r="J2788">
        <v>24</v>
      </c>
      <c r="K2788" s="6">
        <v>1280.9448</v>
      </c>
      <c r="L2788" s="6">
        <v>1458</v>
      </c>
      <c r="M2788" s="23">
        <f>Таблица1[[#This Row],[Сумма в ценах продажи]]-Таблица1[[#This Row],[Сумма в ценах закупки]]</f>
        <v>177.05520000000001</v>
      </c>
    </row>
    <row r="2789" spans="1:13" hidden="1" x14ac:dyDescent="0.3">
      <c r="A2789" s="16">
        <v>42866</v>
      </c>
      <c r="B2789" t="s">
        <v>9</v>
      </c>
      <c r="C2789" t="s">
        <v>203</v>
      </c>
      <c r="D2789" t="s">
        <v>134</v>
      </c>
      <c r="E2789" t="s">
        <v>204</v>
      </c>
      <c r="F2789" s="7">
        <v>20100</v>
      </c>
      <c r="G2789" t="str">
        <f>VLOOKUP(F2789,'группы товаров'!$A$1:$C$88,2,0)</f>
        <v xml:space="preserve">Карамель дюшес </v>
      </c>
      <c r="H2789" t="str">
        <f>VLOOKUP(Таблица1[[#This Row],[Код товара]],Группа_Товаров,3,0)</f>
        <v>Леденцовая</v>
      </c>
      <c r="I2789" t="s">
        <v>8</v>
      </c>
      <c r="J2789">
        <v>20</v>
      </c>
      <c r="K2789" s="6">
        <v>1691.462</v>
      </c>
      <c r="L2789" s="6">
        <v>2008</v>
      </c>
      <c r="M2789" s="23">
        <f>Таблица1[[#This Row],[Сумма в ценах продажи]]-Таблица1[[#This Row],[Сумма в ценах закупки]]</f>
        <v>316.53800000000001</v>
      </c>
    </row>
    <row r="2790" spans="1:13" hidden="1" x14ac:dyDescent="0.3">
      <c r="A2790" s="16">
        <v>42866</v>
      </c>
      <c r="B2790" t="s">
        <v>9</v>
      </c>
      <c r="C2790" t="s">
        <v>252</v>
      </c>
      <c r="D2790" t="s">
        <v>134</v>
      </c>
      <c r="E2790" t="s">
        <v>253</v>
      </c>
      <c r="F2790" s="7">
        <v>1005040700</v>
      </c>
      <c r="G2790" t="str">
        <f>VLOOKUP(F2790,'группы товаров'!$A$1:$C$88,2,0)</f>
        <v>Буревестник</v>
      </c>
      <c r="H2790" t="str">
        <f>VLOOKUP(Таблица1[[#This Row],[Код товара]],Группа_Товаров,3,0)</f>
        <v>Глазированные</v>
      </c>
      <c r="I2790" t="s">
        <v>8</v>
      </c>
      <c r="J2790">
        <v>8</v>
      </c>
      <c r="K2790" s="6">
        <v>2632</v>
      </c>
      <c r="L2790" s="6">
        <v>2994.4</v>
      </c>
      <c r="M2790" s="23">
        <f>Таблица1[[#This Row],[Сумма в ценах продажи]]-Таблица1[[#This Row],[Сумма в ценах закупки]]</f>
        <v>362.40000000000009</v>
      </c>
    </row>
    <row r="2791" spans="1:13" hidden="1" x14ac:dyDescent="0.3">
      <c r="A2791" s="16">
        <v>42866</v>
      </c>
      <c r="B2791" t="s">
        <v>7</v>
      </c>
      <c r="C2791" t="s">
        <v>303</v>
      </c>
      <c r="D2791" t="s">
        <v>208</v>
      </c>
      <c r="E2791" t="s">
        <v>304</v>
      </c>
      <c r="F2791" s="7">
        <v>1005050300</v>
      </c>
      <c r="G2791" t="str">
        <f>VLOOKUP(F2791,'группы товаров'!$A$1:$C$88,2,0)</f>
        <v>Золотой шар</v>
      </c>
      <c r="H2791" t="str">
        <f>VLOOKUP(Таблица1[[#This Row],[Код товара]],Группа_Товаров,3,0)</f>
        <v>Помадка</v>
      </c>
      <c r="I2791" t="s">
        <v>8</v>
      </c>
      <c r="J2791">
        <v>9.8000000000000007</v>
      </c>
      <c r="K2791" s="6">
        <v>958.55760000000009</v>
      </c>
      <c r="L2791" s="6">
        <v>1638.56</v>
      </c>
      <c r="M2791" s="23">
        <f>Таблица1[[#This Row],[Сумма в ценах продажи]]-Таблица1[[#This Row],[Сумма в ценах закупки]]</f>
        <v>680.00239999999985</v>
      </c>
    </row>
    <row r="2792" spans="1:13" hidden="1" x14ac:dyDescent="0.3">
      <c r="A2792" s="16">
        <v>42865</v>
      </c>
      <c r="B2792" t="s">
        <v>9</v>
      </c>
      <c r="C2792" t="s">
        <v>171</v>
      </c>
      <c r="D2792" t="s">
        <v>131</v>
      </c>
      <c r="E2792" t="s">
        <v>172</v>
      </c>
      <c r="F2792" s="5">
        <v>1005040700</v>
      </c>
      <c r="G2792" t="str">
        <f>VLOOKUP(F2792,'группы товаров'!$A$1:$C$88,2,0)</f>
        <v>Буревестник</v>
      </c>
      <c r="H2792" t="str">
        <f>VLOOKUP(Таблица1[[#This Row],[Код товара]],Группа_Товаров,3,0)</f>
        <v>Глазированные</v>
      </c>
      <c r="I2792" t="s">
        <v>8</v>
      </c>
      <c r="J2792">
        <v>3</v>
      </c>
      <c r="K2792" s="6">
        <v>214.62</v>
      </c>
      <c r="L2792" s="6">
        <v>244.11</v>
      </c>
      <c r="M2792" s="23">
        <f>Таблица1[[#This Row],[Сумма в ценах продажи]]-Таблица1[[#This Row],[Сумма в ценах закупки]]</f>
        <v>29.490000000000009</v>
      </c>
    </row>
    <row r="2793" spans="1:13" hidden="1" x14ac:dyDescent="0.3">
      <c r="A2793" s="16">
        <v>42865</v>
      </c>
      <c r="B2793" t="s">
        <v>9</v>
      </c>
      <c r="C2793" t="s">
        <v>254</v>
      </c>
      <c r="D2793" t="s">
        <v>131</v>
      </c>
      <c r="E2793" t="s">
        <v>255</v>
      </c>
      <c r="F2793" s="7">
        <v>251000</v>
      </c>
      <c r="G2793" t="str">
        <f>VLOOKUP(F2793,'группы товаров'!$A$1:$C$88,2,0)</f>
        <v>Стеклышки микс</v>
      </c>
      <c r="H2793" t="str">
        <f>VLOOKUP(Таблица1[[#This Row],[Код товара]],Группа_Товаров,3,0)</f>
        <v>Отливная</v>
      </c>
      <c r="I2793" t="s">
        <v>8</v>
      </c>
      <c r="J2793">
        <v>1.65</v>
      </c>
      <c r="K2793" s="6">
        <v>229.67450000000002</v>
      </c>
      <c r="L2793" s="6">
        <v>262.57</v>
      </c>
      <c r="M2793" s="23">
        <f>Таблица1[[#This Row],[Сумма в ценах продажи]]-Таблица1[[#This Row],[Сумма в ценах закупки]]</f>
        <v>32.89549999999997</v>
      </c>
    </row>
    <row r="2794" spans="1:13" hidden="1" x14ac:dyDescent="0.3">
      <c r="A2794" s="16">
        <v>42865</v>
      </c>
      <c r="B2794" t="s">
        <v>7</v>
      </c>
      <c r="C2794" t="s">
        <v>371</v>
      </c>
      <c r="D2794" t="s">
        <v>147</v>
      </c>
      <c r="E2794" t="s">
        <v>372</v>
      </c>
      <c r="F2794" s="8">
        <v>210000</v>
      </c>
      <c r="G2794" t="str">
        <f>VLOOKUP(F2794,'группы товаров'!$A$1:$C$88,2,0)</f>
        <v>Сливки-апельсин</v>
      </c>
      <c r="H2794" t="str">
        <f>VLOOKUP(Таблица1[[#This Row],[Код товара]],Группа_Товаров,3,0)</f>
        <v>Отливная</v>
      </c>
      <c r="I2794" t="s">
        <v>8</v>
      </c>
      <c r="J2794">
        <v>5.7</v>
      </c>
      <c r="K2794" s="6">
        <v>255.58800000000002</v>
      </c>
      <c r="L2794" s="6">
        <v>290.64300000000003</v>
      </c>
      <c r="M2794" s="23">
        <f>Таблица1[[#This Row],[Сумма в ценах продажи]]-Таблица1[[#This Row],[Сумма в ценах закупки]]</f>
        <v>35.055000000000007</v>
      </c>
    </row>
    <row r="2795" spans="1:13" hidden="1" x14ac:dyDescent="0.3">
      <c r="A2795" s="16">
        <v>42865</v>
      </c>
      <c r="B2795" t="s">
        <v>7</v>
      </c>
      <c r="C2795" t="s">
        <v>226</v>
      </c>
      <c r="D2795" t="s">
        <v>134</v>
      </c>
      <c r="E2795" t="s">
        <v>227</v>
      </c>
      <c r="F2795" s="7">
        <v>1005212000</v>
      </c>
      <c r="G2795" t="str">
        <f>VLOOKUP(F2795,'группы товаров'!$A$1:$C$88,2,0)</f>
        <v xml:space="preserve">Знаки Зодиака </v>
      </c>
      <c r="H2795" t="str">
        <f>VLOOKUP(Таблица1[[#This Row],[Код товара]],Группа_Товаров,3,0)</f>
        <v>Вафельные</v>
      </c>
      <c r="I2795" t="s">
        <v>8</v>
      </c>
      <c r="J2795">
        <v>3</v>
      </c>
      <c r="K2795" s="6">
        <v>294.28559999999999</v>
      </c>
      <c r="L2795" s="6">
        <v>335.25</v>
      </c>
      <c r="M2795" s="23">
        <f>Таблица1[[#This Row],[Сумма в ценах продажи]]-Таблица1[[#This Row],[Сумма в ценах закупки]]</f>
        <v>40.964400000000012</v>
      </c>
    </row>
    <row r="2796" spans="1:13" hidden="1" x14ac:dyDescent="0.3">
      <c r="A2796" s="16">
        <v>42865</v>
      </c>
      <c r="B2796" t="s">
        <v>9</v>
      </c>
      <c r="C2796" t="s">
        <v>179</v>
      </c>
      <c r="D2796" t="s">
        <v>131</v>
      </c>
      <c r="E2796" t="s">
        <v>180</v>
      </c>
      <c r="F2796" s="7">
        <v>5160002</v>
      </c>
      <c r="G2796" t="str">
        <f>VLOOKUP(F2796,'группы товаров'!$A$1:$C$88,2,0)</f>
        <v>Микс</v>
      </c>
      <c r="H2796" t="str">
        <f>VLOOKUP(Таблица1[[#This Row],[Код товара]],Группа_Товаров,3,0)</f>
        <v>Отливная</v>
      </c>
      <c r="I2796" t="s">
        <v>8</v>
      </c>
      <c r="J2796">
        <v>2.64</v>
      </c>
      <c r="K2796" s="6">
        <v>400.5564</v>
      </c>
      <c r="L2796" s="6">
        <v>455.64</v>
      </c>
      <c r="M2796" s="23">
        <f>Таблица1[[#This Row],[Сумма в ценах продажи]]-Таблица1[[#This Row],[Сумма в ценах закупки]]</f>
        <v>55.08359999999999</v>
      </c>
    </row>
    <row r="2797" spans="1:13" hidden="1" x14ac:dyDescent="0.3">
      <c r="A2797" s="16">
        <v>42865</v>
      </c>
      <c r="B2797" t="s">
        <v>9</v>
      </c>
      <c r="C2797" t="s">
        <v>133</v>
      </c>
      <c r="D2797" t="s">
        <v>134</v>
      </c>
      <c r="E2797" t="s">
        <v>135</v>
      </c>
      <c r="F2797" s="7">
        <v>5190002</v>
      </c>
      <c r="G2797" t="str">
        <f>VLOOKUP(F2797,'группы товаров'!$A$1:$C$88,2,0)</f>
        <v>Молочный</v>
      </c>
      <c r="H2797" t="str">
        <f>VLOOKUP(Таблица1[[#This Row],[Код товара]],Группа_Товаров,3,0)</f>
        <v>Отливная</v>
      </c>
      <c r="I2797" t="s">
        <v>8</v>
      </c>
      <c r="J2797">
        <v>8.5</v>
      </c>
      <c r="K2797" s="6">
        <v>421.685</v>
      </c>
      <c r="L2797" s="6">
        <v>479.57</v>
      </c>
      <c r="M2797" s="23">
        <f>Таблица1[[#This Row],[Сумма в ценах продажи]]-Таблица1[[#This Row],[Сумма в ценах закупки]]</f>
        <v>57.884999999999991</v>
      </c>
    </row>
    <row r="2798" spans="1:13" hidden="1" x14ac:dyDescent="0.3">
      <c r="A2798" s="16">
        <v>42865</v>
      </c>
      <c r="B2798" t="s">
        <v>9</v>
      </c>
      <c r="C2798" t="s">
        <v>212</v>
      </c>
      <c r="D2798" t="s">
        <v>156</v>
      </c>
      <c r="E2798" t="s">
        <v>213</v>
      </c>
      <c r="F2798" s="7">
        <v>1005052700</v>
      </c>
      <c r="G2798" t="str">
        <f>VLOOKUP(F2798,'группы товаров'!$A$1:$C$88,2,0)</f>
        <v>Желе черники</v>
      </c>
      <c r="H2798" t="str">
        <f>VLOOKUP(Таблица1[[#This Row],[Код товара]],Группа_Товаров,3,0)</f>
        <v>Помадка</v>
      </c>
      <c r="I2798" t="s">
        <v>8</v>
      </c>
      <c r="J2798">
        <v>2.64</v>
      </c>
      <c r="K2798" s="6">
        <v>480.68880000000001</v>
      </c>
      <c r="L2798" s="6">
        <v>546.84</v>
      </c>
      <c r="M2798" s="23">
        <f>Таблица1[[#This Row],[Сумма в ценах продажи]]-Таблица1[[#This Row],[Сумма в ценах закупки]]</f>
        <v>66.151200000000017</v>
      </c>
    </row>
    <row r="2799" spans="1:13" hidden="1" x14ac:dyDescent="0.3">
      <c r="A2799" s="16">
        <v>42865</v>
      </c>
      <c r="B2799" t="s">
        <v>7</v>
      </c>
      <c r="C2799" t="s">
        <v>191</v>
      </c>
      <c r="D2799" t="s">
        <v>156</v>
      </c>
      <c r="E2799" t="s">
        <v>192</v>
      </c>
      <c r="F2799" s="8">
        <v>210200</v>
      </c>
      <c r="G2799" t="str">
        <f>VLOOKUP(F2799,'группы товаров'!$A$1:$C$88,2,0)</f>
        <v>Сливки-клубника</v>
      </c>
      <c r="H2799" t="str">
        <f>VLOOKUP(Таблица1[[#This Row],[Код товара]],Группа_Товаров,3,0)</f>
        <v>Отливная</v>
      </c>
      <c r="I2799" t="s">
        <v>8</v>
      </c>
      <c r="J2799">
        <v>5.8</v>
      </c>
      <c r="K2799" s="6">
        <v>542.18400000000008</v>
      </c>
      <c r="L2799" s="6">
        <v>616.65600000000006</v>
      </c>
      <c r="M2799" s="23">
        <f>Таблица1[[#This Row],[Сумма в ценах продажи]]-Таблица1[[#This Row],[Сумма в ценах закупки]]</f>
        <v>74.47199999999998</v>
      </c>
    </row>
    <row r="2800" spans="1:13" hidden="1" x14ac:dyDescent="0.3">
      <c r="A2800" s="16">
        <v>42865</v>
      </c>
      <c r="B2800" t="s">
        <v>7</v>
      </c>
      <c r="C2800" t="s">
        <v>486</v>
      </c>
      <c r="D2800" t="s">
        <v>147</v>
      </c>
      <c r="E2800" t="s">
        <v>487</v>
      </c>
      <c r="F2800" s="5">
        <v>1005712005</v>
      </c>
      <c r="G2800" t="str">
        <f>VLOOKUP(F2800,'группы товаров'!$A$1:$C$88,2,0)</f>
        <v>Золотой теленок</v>
      </c>
      <c r="H2800" t="str">
        <f>VLOOKUP(Таблица1[[#This Row],[Код товара]],Группа_Товаров,3,0)</f>
        <v>Глазированные</v>
      </c>
      <c r="I2800" t="s">
        <v>8</v>
      </c>
      <c r="J2800">
        <v>4.8</v>
      </c>
      <c r="K2800" s="6">
        <v>506.25840000000005</v>
      </c>
      <c r="L2800" s="6">
        <v>580.79999999999995</v>
      </c>
      <c r="M2800" s="23">
        <f>Таблица1[[#This Row],[Сумма в ценах продажи]]-Таблица1[[#This Row],[Сумма в ценах закупки]]</f>
        <v>74.541599999999903</v>
      </c>
    </row>
    <row r="2801" spans="1:13" hidden="1" x14ac:dyDescent="0.3">
      <c r="A2801" s="16">
        <v>42865</v>
      </c>
      <c r="B2801" t="s">
        <v>9</v>
      </c>
      <c r="C2801" t="s">
        <v>160</v>
      </c>
      <c r="D2801" t="s">
        <v>134</v>
      </c>
      <c r="E2801" t="s">
        <v>161</v>
      </c>
      <c r="F2801" s="7">
        <v>5221000</v>
      </c>
      <c r="G2801" t="str">
        <f>VLOOKUP(F2801,'группы товаров'!$A$1:$C$88,2,0)</f>
        <v>Сливочно-творожный</v>
      </c>
      <c r="H2801" t="str">
        <f>VLOOKUP(Таблица1[[#This Row],[Код товара]],Группа_Товаров,3,0)</f>
        <v>Отливная</v>
      </c>
      <c r="I2801" t="s">
        <v>8</v>
      </c>
      <c r="J2801">
        <v>1.96</v>
      </c>
      <c r="K2801" s="6">
        <v>562.66399999999999</v>
      </c>
      <c r="L2801" s="6">
        <v>640.1</v>
      </c>
      <c r="M2801" s="23">
        <f>Таблица1[[#This Row],[Сумма в ценах продажи]]-Таблица1[[#This Row],[Сумма в ценах закупки]]</f>
        <v>77.436000000000035</v>
      </c>
    </row>
    <row r="2802" spans="1:13" hidden="1" x14ac:dyDescent="0.3">
      <c r="A2802" s="16">
        <v>42865</v>
      </c>
      <c r="B2802" t="s">
        <v>9</v>
      </c>
      <c r="C2802" t="s">
        <v>201</v>
      </c>
      <c r="D2802" t="s">
        <v>134</v>
      </c>
      <c r="E2802" t="s">
        <v>202</v>
      </c>
      <c r="F2802" s="5">
        <v>1005300000</v>
      </c>
      <c r="G2802" t="str">
        <f>VLOOKUP(F2802,'группы товаров'!$A$1:$C$88,2,0)</f>
        <v>Нежные</v>
      </c>
      <c r="H2802" t="str">
        <f>VLOOKUP(Таблица1[[#This Row],[Код товара]],Группа_Товаров,3,0)</f>
        <v>Кремовые</v>
      </c>
      <c r="I2802" t="s">
        <v>8</v>
      </c>
      <c r="J2802">
        <v>3.5</v>
      </c>
      <c r="K2802" s="6">
        <v>684.35500000000002</v>
      </c>
      <c r="L2802" s="6">
        <v>778.43499999999995</v>
      </c>
      <c r="M2802" s="23">
        <f>Таблица1[[#This Row],[Сумма в ценах продажи]]-Таблица1[[#This Row],[Сумма в ценах закупки]]</f>
        <v>94.079999999999927</v>
      </c>
    </row>
    <row r="2803" spans="1:13" hidden="1" x14ac:dyDescent="0.3">
      <c r="A2803" s="16">
        <v>42865</v>
      </c>
      <c r="B2803" t="s">
        <v>9</v>
      </c>
      <c r="C2803" t="s">
        <v>199</v>
      </c>
      <c r="D2803" t="s">
        <v>134</v>
      </c>
      <c r="E2803" t="s">
        <v>200</v>
      </c>
      <c r="F2803" s="7">
        <v>251000</v>
      </c>
      <c r="G2803" t="str">
        <f>VLOOKUP(F2803,'группы товаров'!$A$1:$C$88,2,0)</f>
        <v>Стеклышки микс</v>
      </c>
      <c r="H2803" t="str">
        <f>VLOOKUP(Таблица1[[#This Row],[Код товара]],Группа_Товаров,3,0)</f>
        <v>Отливная</v>
      </c>
      <c r="I2803" t="s">
        <v>8</v>
      </c>
      <c r="J2803">
        <v>4.8</v>
      </c>
      <c r="K2803" s="6">
        <v>755.52</v>
      </c>
      <c r="L2803" s="6">
        <v>859.2</v>
      </c>
      <c r="M2803" s="23">
        <f>Таблица1[[#This Row],[Сумма в ценах продажи]]-Таблица1[[#This Row],[Сумма в ценах закупки]]</f>
        <v>103.68000000000006</v>
      </c>
    </row>
    <row r="2804" spans="1:13" hidden="1" x14ac:dyDescent="0.3">
      <c r="A2804" s="16">
        <v>42865</v>
      </c>
      <c r="B2804" t="s">
        <v>7</v>
      </c>
      <c r="C2804" t="s">
        <v>532</v>
      </c>
      <c r="D2804" t="s">
        <v>147</v>
      </c>
      <c r="E2804" t="s">
        <v>533</v>
      </c>
      <c r="F2804" s="5">
        <v>220000</v>
      </c>
      <c r="G2804" t="str">
        <f>VLOOKUP(F2804,'группы товаров'!$A$1:$C$88,2,0)</f>
        <v>Сливки-апельсин</v>
      </c>
      <c r="H2804" t="str">
        <f>VLOOKUP(Таблица1[[#This Row],[Код товара]],Группа_Товаров,3,0)</f>
        <v>Отливная</v>
      </c>
      <c r="I2804" t="s">
        <v>8</v>
      </c>
      <c r="J2804">
        <v>5</v>
      </c>
      <c r="K2804" s="6">
        <v>338.55850000000004</v>
      </c>
      <c r="L2804" s="6">
        <v>444.8</v>
      </c>
      <c r="M2804" s="23">
        <f>Таблица1[[#This Row],[Сумма в ценах продажи]]-Таблица1[[#This Row],[Сумма в ценах закупки]]</f>
        <v>106.24149999999997</v>
      </c>
    </row>
    <row r="2805" spans="1:13" hidden="1" x14ac:dyDescent="0.3">
      <c r="A2805" s="16">
        <v>42865</v>
      </c>
      <c r="B2805" t="s">
        <v>7</v>
      </c>
      <c r="C2805" t="s">
        <v>342</v>
      </c>
      <c r="D2805" t="s">
        <v>147</v>
      </c>
      <c r="E2805" t="s">
        <v>343</v>
      </c>
      <c r="F2805" s="7">
        <v>1005712005</v>
      </c>
      <c r="G2805" t="str">
        <f>VLOOKUP(F2805,'группы товаров'!$A$1:$C$88,2,0)</f>
        <v>Золотой теленок</v>
      </c>
      <c r="H2805" t="str">
        <f>VLOOKUP(Таблица1[[#This Row],[Код товара]],Группа_Товаров,3,0)</f>
        <v>Глазированные</v>
      </c>
      <c r="I2805" t="s">
        <v>8</v>
      </c>
      <c r="J2805">
        <v>4</v>
      </c>
      <c r="K2805" s="6">
        <v>820</v>
      </c>
      <c r="L2805" s="6">
        <v>933.2</v>
      </c>
      <c r="M2805" s="23">
        <f>Таблица1[[#This Row],[Сумма в ценах продажи]]-Таблица1[[#This Row],[Сумма в ценах закупки]]</f>
        <v>113.20000000000005</v>
      </c>
    </row>
    <row r="2806" spans="1:13" hidden="1" x14ac:dyDescent="0.3">
      <c r="A2806" s="16">
        <v>42865</v>
      </c>
      <c r="B2806" t="s">
        <v>7</v>
      </c>
      <c r="C2806" t="s">
        <v>262</v>
      </c>
      <c r="D2806" t="s">
        <v>134</v>
      </c>
      <c r="E2806" t="s">
        <v>263</v>
      </c>
      <c r="F2806" s="7">
        <v>1005050000</v>
      </c>
      <c r="G2806" t="str">
        <f>VLOOKUP(F2806,'группы товаров'!$A$1:$C$88,2,0)</f>
        <v>Золотой орех</v>
      </c>
      <c r="H2806" t="str">
        <f>VLOOKUP(Таблица1[[#This Row],[Код товара]],Группа_Товаров,3,0)</f>
        <v>Помадка</v>
      </c>
      <c r="I2806" t="s">
        <v>8</v>
      </c>
      <c r="J2806">
        <v>16</v>
      </c>
      <c r="K2806" s="6">
        <v>854.76800000000003</v>
      </c>
      <c r="L2806" s="6">
        <v>968.48</v>
      </c>
      <c r="M2806" s="23">
        <f>Таблица1[[#This Row],[Сумма в ценах продажи]]-Таблица1[[#This Row],[Сумма в ценах закупки]]</f>
        <v>113.71199999999999</v>
      </c>
    </row>
    <row r="2807" spans="1:13" hidden="1" x14ac:dyDescent="0.3">
      <c r="A2807" s="16">
        <v>42865</v>
      </c>
      <c r="B2807" t="s">
        <v>9</v>
      </c>
      <c r="C2807" t="s">
        <v>530</v>
      </c>
      <c r="D2807" t="s">
        <v>147</v>
      </c>
      <c r="E2807" t="s">
        <v>531</v>
      </c>
      <c r="F2807" s="8">
        <v>210100</v>
      </c>
      <c r="G2807" t="str">
        <f>VLOOKUP(F2807,'группы товаров'!$A$1:$C$88,2,0)</f>
        <v>Сливки-малина</v>
      </c>
      <c r="H2807" t="str">
        <f>VLOOKUP(Таблица1[[#This Row],[Код товара]],Группа_Товаров,3,0)</f>
        <v>Отливная</v>
      </c>
      <c r="I2807" t="s">
        <v>8</v>
      </c>
      <c r="J2807">
        <v>4</v>
      </c>
      <c r="K2807" s="6">
        <v>858.4</v>
      </c>
      <c r="L2807" s="6">
        <v>976.8</v>
      </c>
      <c r="M2807" s="23">
        <f>Таблица1[[#This Row],[Сумма в ценах продажи]]-Таблица1[[#This Row],[Сумма в ценах закупки]]</f>
        <v>118.39999999999998</v>
      </c>
    </row>
    <row r="2808" spans="1:13" hidden="1" x14ac:dyDescent="0.3">
      <c r="A2808" s="16">
        <v>42865</v>
      </c>
      <c r="B2808" t="s">
        <v>9</v>
      </c>
      <c r="C2808" t="s">
        <v>160</v>
      </c>
      <c r="D2808" t="s">
        <v>134</v>
      </c>
      <c r="E2808" t="s">
        <v>161</v>
      </c>
      <c r="F2808" s="8">
        <v>210100</v>
      </c>
      <c r="G2808" t="str">
        <f>VLOOKUP(F2808,'группы товаров'!$A$1:$C$88,2,0)</f>
        <v>Сливки-малина</v>
      </c>
      <c r="H2808" t="str">
        <f>VLOOKUP(Таблица1[[#This Row],[Код товара]],Группа_Товаров,3,0)</f>
        <v>Отливная</v>
      </c>
      <c r="I2808" t="s">
        <v>8</v>
      </c>
      <c r="J2808">
        <v>3</v>
      </c>
      <c r="K2808" s="6">
        <v>595.96350000000007</v>
      </c>
      <c r="L2808" s="6">
        <v>732.3</v>
      </c>
      <c r="M2808" s="23">
        <f>Таблица1[[#This Row],[Сумма в ценах продажи]]-Таблица1[[#This Row],[Сумма в ценах закупки]]</f>
        <v>136.33649999999989</v>
      </c>
    </row>
    <row r="2809" spans="1:13" hidden="1" x14ac:dyDescent="0.3">
      <c r="A2809" s="16">
        <v>42865</v>
      </c>
      <c r="B2809" t="s">
        <v>9</v>
      </c>
      <c r="C2809" t="s">
        <v>282</v>
      </c>
      <c r="D2809" t="s">
        <v>134</v>
      </c>
      <c r="E2809" t="s">
        <v>283</v>
      </c>
      <c r="F2809" s="7">
        <v>1005186200</v>
      </c>
      <c r="G2809" t="str">
        <f>VLOOKUP(F2809,'группы товаров'!$A$1:$C$88,2,0)</f>
        <v xml:space="preserve">Мини  орех </v>
      </c>
      <c r="H2809" t="str">
        <f>VLOOKUP(Таблица1[[#This Row],[Код товара]],Группа_Товаров,3,0)</f>
        <v>Вафельные</v>
      </c>
      <c r="I2809" t="s">
        <v>8</v>
      </c>
      <c r="J2809">
        <v>10</v>
      </c>
      <c r="K2809" s="6">
        <v>1173.6955</v>
      </c>
      <c r="L2809" s="6">
        <v>1317.5</v>
      </c>
      <c r="M2809" s="23">
        <f>Таблица1[[#This Row],[Сумма в ценах продажи]]-Таблица1[[#This Row],[Сумма в ценах закупки]]</f>
        <v>143.80449999999996</v>
      </c>
    </row>
    <row r="2810" spans="1:13" hidden="1" x14ac:dyDescent="0.3">
      <c r="A2810" s="16">
        <v>42865</v>
      </c>
      <c r="B2810" t="s">
        <v>7</v>
      </c>
      <c r="C2810" t="s">
        <v>252</v>
      </c>
      <c r="D2810" t="s">
        <v>134</v>
      </c>
      <c r="E2810" t="s">
        <v>253</v>
      </c>
      <c r="F2810" s="8">
        <v>210100</v>
      </c>
      <c r="G2810" t="str">
        <f>VLOOKUP(F2810,'группы товаров'!$A$1:$C$88,2,0)</f>
        <v>Сливки-малина</v>
      </c>
      <c r="H2810" t="str">
        <f>VLOOKUP(Таблица1[[#This Row],[Код товара]],Группа_Товаров,3,0)</f>
        <v>Отливная</v>
      </c>
      <c r="I2810" t="s">
        <v>8</v>
      </c>
      <c r="J2810">
        <v>12</v>
      </c>
      <c r="K2810" s="6">
        <v>1058.3399999999999</v>
      </c>
      <c r="L2810" s="6">
        <v>1204.8</v>
      </c>
      <c r="M2810" s="23">
        <f>Таблица1[[#This Row],[Сумма в ценах продажи]]-Таблица1[[#This Row],[Сумма в ценах закупки]]</f>
        <v>146.46000000000004</v>
      </c>
    </row>
    <row r="2811" spans="1:13" hidden="1" x14ac:dyDescent="0.3">
      <c r="A2811" s="16">
        <v>42865</v>
      </c>
      <c r="B2811" t="s">
        <v>9</v>
      </c>
      <c r="C2811" t="s">
        <v>160</v>
      </c>
      <c r="D2811" t="s">
        <v>134</v>
      </c>
      <c r="E2811" t="s">
        <v>161</v>
      </c>
      <c r="F2811" s="7">
        <v>170101</v>
      </c>
      <c r="G2811" t="str">
        <f>VLOOKUP(F2811,'группы товаров'!$A$1:$C$88,2,0)</f>
        <v>Морошковая</v>
      </c>
      <c r="H2811" t="str">
        <f>VLOOKUP(Таблица1[[#This Row],[Код товара]],Группа_Товаров,3,0)</f>
        <v>Желейные</v>
      </c>
      <c r="I2811" t="s">
        <v>8</v>
      </c>
      <c r="J2811">
        <v>24</v>
      </c>
      <c r="K2811" s="6">
        <v>1282.0576000000001</v>
      </c>
      <c r="L2811" s="6">
        <v>1452.72</v>
      </c>
      <c r="M2811" s="23">
        <f>Таблица1[[#This Row],[Сумма в ценах продажи]]-Таблица1[[#This Row],[Сумма в ценах закупки]]</f>
        <v>170.66239999999993</v>
      </c>
    </row>
    <row r="2812" spans="1:13" hidden="1" x14ac:dyDescent="0.3">
      <c r="A2812" s="16">
        <v>42865</v>
      </c>
      <c r="B2812" t="s">
        <v>7</v>
      </c>
      <c r="C2812" t="s">
        <v>210</v>
      </c>
      <c r="D2812" t="s">
        <v>156</v>
      </c>
      <c r="E2812" t="s">
        <v>211</v>
      </c>
      <c r="F2812" s="8">
        <v>210100</v>
      </c>
      <c r="G2812" t="str">
        <f>VLOOKUP(F2812,'группы товаров'!$A$1:$C$88,2,0)</f>
        <v>Сливки-малина</v>
      </c>
      <c r="H2812" t="str">
        <f>VLOOKUP(Таблица1[[#This Row],[Код товара]],Группа_Товаров,3,0)</f>
        <v>Отливная</v>
      </c>
      <c r="I2812" t="s">
        <v>8</v>
      </c>
      <c r="J2812">
        <v>4.5999999999999996</v>
      </c>
      <c r="K2812" s="6">
        <v>1316.423</v>
      </c>
      <c r="L2812" s="6">
        <v>1497.4</v>
      </c>
      <c r="M2812" s="23">
        <f>Таблица1[[#This Row],[Сумма в ценах продажи]]-Таблица1[[#This Row],[Сумма в ценах закупки]]</f>
        <v>180.97700000000009</v>
      </c>
    </row>
    <row r="2813" spans="1:13" hidden="1" x14ac:dyDescent="0.3">
      <c r="A2813" s="16">
        <v>42865</v>
      </c>
      <c r="B2813" t="s">
        <v>9</v>
      </c>
      <c r="C2813" t="s">
        <v>144</v>
      </c>
      <c r="D2813" t="s">
        <v>134</v>
      </c>
      <c r="E2813" t="s">
        <v>145</v>
      </c>
      <c r="F2813" s="8">
        <v>210000</v>
      </c>
      <c r="G2813" t="str">
        <f>VLOOKUP(F2813,'группы товаров'!$A$1:$C$88,2,0)</f>
        <v>Сливки-апельсин</v>
      </c>
      <c r="H2813" t="str">
        <f>VLOOKUP(Таблица1[[#This Row],[Код товара]],Группа_Товаров,3,0)</f>
        <v>Отливная</v>
      </c>
      <c r="I2813" t="s">
        <v>8</v>
      </c>
      <c r="J2813">
        <v>4.5999999999999996</v>
      </c>
      <c r="K2813" s="6">
        <v>1316.308</v>
      </c>
      <c r="L2813" s="6">
        <v>1497.4</v>
      </c>
      <c r="M2813" s="23">
        <f>Таблица1[[#This Row],[Сумма в ценах продажи]]-Таблица1[[#This Row],[Сумма в ценах закупки]]</f>
        <v>181.0920000000001</v>
      </c>
    </row>
    <row r="2814" spans="1:13" hidden="1" x14ac:dyDescent="0.3">
      <c r="A2814" s="16">
        <v>42865</v>
      </c>
      <c r="B2814" t="s">
        <v>9</v>
      </c>
      <c r="C2814" t="s">
        <v>242</v>
      </c>
      <c r="D2814" t="s">
        <v>134</v>
      </c>
      <c r="E2814" t="s">
        <v>243</v>
      </c>
      <c r="F2814" s="8">
        <v>1500001001</v>
      </c>
      <c r="G2814" t="str">
        <f>VLOOKUP(F2814,'группы товаров'!$A$1:$C$88,2,0)</f>
        <v>Рулет абрикос-крем</v>
      </c>
      <c r="H2814" t="str">
        <f>VLOOKUP(Таблица1[[#This Row],[Код товара]],Группа_Товаров,3,0)</f>
        <v>Бисквиты</v>
      </c>
      <c r="I2814" t="s">
        <v>8</v>
      </c>
      <c r="J2814">
        <v>4</v>
      </c>
      <c r="K2814" s="6">
        <v>1316</v>
      </c>
      <c r="L2814" s="6">
        <v>1497.2</v>
      </c>
      <c r="M2814" s="23">
        <f>Таблица1[[#This Row],[Сумма в ценах продажи]]-Таблица1[[#This Row],[Сумма в ценах закупки]]</f>
        <v>181.20000000000005</v>
      </c>
    </row>
    <row r="2815" spans="1:13" hidden="1" x14ac:dyDescent="0.3">
      <c r="A2815" s="16">
        <v>42865</v>
      </c>
      <c r="B2815" t="s">
        <v>7</v>
      </c>
      <c r="C2815" t="s">
        <v>246</v>
      </c>
      <c r="D2815" t="s">
        <v>156</v>
      </c>
      <c r="E2815" t="s">
        <v>247</v>
      </c>
      <c r="F2815" s="7">
        <v>1005050000</v>
      </c>
      <c r="G2815" t="str">
        <f>VLOOKUP(F2815,'группы товаров'!$A$1:$C$88,2,0)</f>
        <v>Золотой орех</v>
      </c>
      <c r="H2815" t="str">
        <f>VLOOKUP(Таблица1[[#This Row],[Код товара]],Группа_Товаров,3,0)</f>
        <v>Помадка</v>
      </c>
      <c r="I2815" t="s">
        <v>8</v>
      </c>
      <c r="J2815">
        <v>4</v>
      </c>
      <c r="K2815" s="6">
        <v>1316</v>
      </c>
      <c r="L2815" s="6">
        <v>1497.2</v>
      </c>
      <c r="M2815" s="23">
        <f>Таблица1[[#This Row],[Сумма в ценах продажи]]-Таблица1[[#This Row],[Сумма в ценах закупки]]</f>
        <v>181.20000000000005</v>
      </c>
    </row>
    <row r="2816" spans="1:13" hidden="1" x14ac:dyDescent="0.3">
      <c r="A2816" s="16">
        <v>42865</v>
      </c>
      <c r="B2816" t="s">
        <v>9</v>
      </c>
      <c r="C2816" t="s">
        <v>288</v>
      </c>
      <c r="D2816" t="s">
        <v>134</v>
      </c>
      <c r="E2816" t="s">
        <v>289</v>
      </c>
      <c r="F2816" s="7">
        <v>20100</v>
      </c>
      <c r="G2816" t="str">
        <f>VLOOKUP(F2816,'группы товаров'!$A$1:$C$88,2,0)</f>
        <v xml:space="preserve">Карамель дюшес </v>
      </c>
      <c r="H2816" t="str">
        <f>VLOOKUP(Таблица1[[#This Row],[Код товара]],Группа_Товаров,3,0)</f>
        <v>Леденцовая</v>
      </c>
      <c r="I2816" t="s">
        <v>8</v>
      </c>
      <c r="J2816">
        <v>16</v>
      </c>
      <c r="K2816" s="6">
        <v>1411.12</v>
      </c>
      <c r="L2816" s="6">
        <v>1606.4</v>
      </c>
      <c r="M2816" s="23">
        <f>Таблица1[[#This Row],[Сумма в ценах продажи]]-Таблица1[[#This Row],[Сумма в ценах закупки]]</f>
        <v>195.2800000000002</v>
      </c>
    </row>
    <row r="2817" spans="1:13" hidden="1" x14ac:dyDescent="0.3">
      <c r="A2817" s="16">
        <v>42864</v>
      </c>
      <c r="B2817" t="s">
        <v>7</v>
      </c>
      <c r="C2817" t="s">
        <v>195</v>
      </c>
      <c r="D2817" t="s">
        <v>131</v>
      </c>
      <c r="E2817" t="s">
        <v>196</v>
      </c>
      <c r="F2817" s="7">
        <v>1005052600</v>
      </c>
      <c r="G2817" t="str">
        <f>VLOOKUP(F2817,'группы товаров'!$A$1:$C$88,2,0)</f>
        <v>Желе апельсина</v>
      </c>
      <c r="H2817" t="str">
        <f>VLOOKUP(Таблица1[[#This Row],[Код товара]],Группа_Товаров,3,0)</f>
        <v>Помадка</v>
      </c>
      <c r="I2817" t="s">
        <v>8</v>
      </c>
      <c r="J2817">
        <v>2.4</v>
      </c>
      <c r="K2817" s="6">
        <v>224.352</v>
      </c>
      <c r="L2817" s="6">
        <v>255.16800000000001</v>
      </c>
      <c r="M2817" s="23">
        <f>Таблица1[[#This Row],[Сумма в ценах продажи]]-Таблица1[[#This Row],[Сумма в ценах закупки]]</f>
        <v>30.816000000000003</v>
      </c>
    </row>
    <row r="2818" spans="1:13" hidden="1" x14ac:dyDescent="0.3">
      <c r="A2818" s="16">
        <v>42864</v>
      </c>
      <c r="B2818" t="s">
        <v>7</v>
      </c>
      <c r="C2818" t="s">
        <v>142</v>
      </c>
      <c r="D2818" t="s">
        <v>134</v>
      </c>
      <c r="E2818" t="s">
        <v>143</v>
      </c>
      <c r="F2818" s="7">
        <v>1005052600</v>
      </c>
      <c r="G2818" t="str">
        <f>VLOOKUP(F2818,'группы товаров'!$A$1:$C$88,2,0)</f>
        <v>Желе апельсина</v>
      </c>
      <c r="H2818" t="str">
        <f>VLOOKUP(Таблица1[[#This Row],[Код товара]],Группа_Товаров,3,0)</f>
        <v>Помадка</v>
      </c>
      <c r="I2818" t="s">
        <v>8</v>
      </c>
      <c r="J2818">
        <v>2.64</v>
      </c>
      <c r="K2818" s="6">
        <v>400.55880000000002</v>
      </c>
      <c r="L2818" s="6">
        <v>455.64</v>
      </c>
      <c r="M2818" s="23">
        <f>Таблица1[[#This Row],[Сумма в ценах продажи]]-Таблица1[[#This Row],[Сумма в ценах закупки]]</f>
        <v>55.081199999999967</v>
      </c>
    </row>
    <row r="2819" spans="1:13" hidden="1" x14ac:dyDescent="0.3">
      <c r="A2819" s="16">
        <v>42864</v>
      </c>
      <c r="B2819" t="s">
        <v>7</v>
      </c>
      <c r="C2819" t="s">
        <v>171</v>
      </c>
      <c r="D2819" t="s">
        <v>131</v>
      </c>
      <c r="E2819" t="s">
        <v>172</v>
      </c>
      <c r="F2819" s="7">
        <v>1005360000</v>
      </c>
      <c r="G2819" t="str">
        <f>VLOOKUP(F2819,'группы товаров'!$A$1:$C$88,2,0)</f>
        <v>Вишня в шоколаде</v>
      </c>
      <c r="H2819" t="str">
        <f>VLOOKUP(Таблица1[[#This Row],[Код товара]],Группа_Товаров,3,0)</f>
        <v>Кремовые</v>
      </c>
      <c r="I2819" t="s">
        <v>8</v>
      </c>
      <c r="J2819">
        <v>5</v>
      </c>
      <c r="K2819" s="6">
        <v>389.41550000000001</v>
      </c>
      <c r="L2819" s="6">
        <v>444.8</v>
      </c>
      <c r="M2819" s="23">
        <f>Таблица1[[#This Row],[Сумма в ценах продажи]]-Таблица1[[#This Row],[Сумма в ценах закупки]]</f>
        <v>55.384500000000003</v>
      </c>
    </row>
    <row r="2820" spans="1:13" hidden="1" x14ac:dyDescent="0.3">
      <c r="A2820" s="16">
        <v>42864</v>
      </c>
      <c r="B2820" t="s">
        <v>7</v>
      </c>
      <c r="C2820" t="s">
        <v>262</v>
      </c>
      <c r="D2820" t="s">
        <v>134</v>
      </c>
      <c r="E2820" t="s">
        <v>263</v>
      </c>
      <c r="F2820" s="7">
        <v>573100</v>
      </c>
      <c r="G2820" t="str">
        <f>VLOOKUP(F2820,'группы товаров'!$A$1:$C$88,2,0)</f>
        <v xml:space="preserve">Пчелка </v>
      </c>
      <c r="H2820" t="str">
        <f>VLOOKUP(Таблица1[[#This Row],[Код товара]],Группа_Товаров,3,0)</f>
        <v>Желейные</v>
      </c>
      <c r="I2820" t="s">
        <v>8</v>
      </c>
      <c r="J2820">
        <v>2.5</v>
      </c>
      <c r="K2820" s="6">
        <v>344.81580000000002</v>
      </c>
      <c r="L2820" s="6">
        <v>401.42500000000001</v>
      </c>
      <c r="M2820" s="23">
        <f>Таблица1[[#This Row],[Сумма в ценах продажи]]-Таблица1[[#This Row],[Сумма в ценах закупки]]</f>
        <v>56.609199999999987</v>
      </c>
    </row>
    <row r="2821" spans="1:13" hidden="1" x14ac:dyDescent="0.3">
      <c r="A2821" s="16">
        <v>42864</v>
      </c>
      <c r="B2821" t="s">
        <v>7</v>
      </c>
      <c r="C2821" t="s">
        <v>203</v>
      </c>
      <c r="D2821" t="s">
        <v>134</v>
      </c>
      <c r="E2821" t="s">
        <v>204</v>
      </c>
      <c r="F2821" s="7">
        <v>573100</v>
      </c>
      <c r="G2821" t="str">
        <f>VLOOKUP(F2821,'группы товаров'!$A$1:$C$88,2,0)</f>
        <v xml:space="preserve">Пчелка </v>
      </c>
      <c r="H2821" t="str">
        <f>VLOOKUP(Таблица1[[#This Row],[Код товара]],Группа_Товаров,3,0)</f>
        <v>Желейные</v>
      </c>
      <c r="I2821" t="s">
        <v>8</v>
      </c>
      <c r="J2821">
        <v>8</v>
      </c>
      <c r="K2821" s="6">
        <v>427.4384</v>
      </c>
      <c r="L2821" s="6">
        <v>484.24</v>
      </c>
      <c r="M2821" s="23">
        <f>Таблица1[[#This Row],[Сумма в ценах продажи]]-Таблица1[[#This Row],[Сумма в ценах закупки]]</f>
        <v>56.801600000000008</v>
      </c>
    </row>
    <row r="2822" spans="1:13" hidden="1" x14ac:dyDescent="0.3">
      <c r="A2822" s="16">
        <v>42864</v>
      </c>
      <c r="B2822" t="s">
        <v>9</v>
      </c>
      <c r="C2822" t="s">
        <v>201</v>
      </c>
      <c r="D2822" t="s">
        <v>134</v>
      </c>
      <c r="E2822" t="s">
        <v>202</v>
      </c>
      <c r="F2822" s="5">
        <v>1005040800</v>
      </c>
      <c r="G2822" t="str">
        <f>VLOOKUP(F2822,'группы товаров'!$A$1:$C$88,2,0)</f>
        <v>Бим-Бом</v>
      </c>
      <c r="H2822" t="str">
        <f>VLOOKUP(Таблица1[[#This Row],[Код товара]],Группа_Товаров,3,0)</f>
        <v>Глазированные</v>
      </c>
      <c r="I2822" t="s">
        <v>8</v>
      </c>
      <c r="J2822">
        <v>6</v>
      </c>
      <c r="K2822" s="6">
        <v>429.24</v>
      </c>
      <c r="L2822" s="6">
        <v>488.22</v>
      </c>
      <c r="M2822" s="23">
        <f>Таблица1[[#This Row],[Сумма в ценах продажи]]-Таблица1[[#This Row],[Сумма в ценах закупки]]</f>
        <v>58.980000000000018</v>
      </c>
    </row>
    <row r="2823" spans="1:13" hidden="1" x14ac:dyDescent="0.3">
      <c r="A2823" s="16">
        <v>42864</v>
      </c>
      <c r="B2823" t="s">
        <v>9</v>
      </c>
      <c r="C2823" t="s">
        <v>276</v>
      </c>
      <c r="D2823" t="s">
        <v>147</v>
      </c>
      <c r="E2823" t="s">
        <v>277</v>
      </c>
      <c r="F2823" s="8">
        <v>210200</v>
      </c>
      <c r="G2823" t="str">
        <f>VLOOKUP(F2823,'группы товаров'!$A$1:$C$88,2,0)</f>
        <v>Сливки-клубника</v>
      </c>
      <c r="H2823" t="str">
        <f>VLOOKUP(Таблица1[[#This Row],[Код товара]],Группа_Товаров,3,0)</f>
        <v>Отливная</v>
      </c>
      <c r="I2823" t="s">
        <v>8</v>
      </c>
      <c r="J2823">
        <v>1.92</v>
      </c>
      <c r="K2823" s="6">
        <v>467.5</v>
      </c>
      <c r="L2823" s="6">
        <v>531.70000000000005</v>
      </c>
      <c r="M2823" s="23">
        <f>Таблица1[[#This Row],[Сумма в ценах продажи]]-Таблица1[[#This Row],[Сумма в ценах закупки]]</f>
        <v>64.200000000000045</v>
      </c>
    </row>
    <row r="2824" spans="1:13" hidden="1" x14ac:dyDescent="0.3">
      <c r="A2824" s="16">
        <v>42864</v>
      </c>
      <c r="B2824" t="s">
        <v>9</v>
      </c>
      <c r="C2824" t="s">
        <v>149</v>
      </c>
      <c r="D2824" t="s">
        <v>134</v>
      </c>
      <c r="E2824" t="s">
        <v>150</v>
      </c>
      <c r="F2824" s="7">
        <v>20100</v>
      </c>
      <c r="G2824" t="str">
        <f>VLOOKUP(F2824,'группы товаров'!$A$1:$C$88,2,0)</f>
        <v xml:space="preserve">Карамель дюшес </v>
      </c>
      <c r="H2824" t="str">
        <f>VLOOKUP(Таблица1[[#This Row],[Код товара]],Группа_Товаров,3,0)</f>
        <v>Леденцовая</v>
      </c>
      <c r="I2824" t="s">
        <v>8</v>
      </c>
      <c r="J2824">
        <v>11.4</v>
      </c>
      <c r="K2824" s="6">
        <v>511.17600000000004</v>
      </c>
      <c r="L2824" s="6">
        <v>581.28600000000006</v>
      </c>
      <c r="M2824" s="23">
        <f>Таблица1[[#This Row],[Сумма в ценах продажи]]-Таблица1[[#This Row],[Сумма в ценах закупки]]</f>
        <v>70.110000000000014</v>
      </c>
    </row>
    <row r="2825" spans="1:13" hidden="1" x14ac:dyDescent="0.3">
      <c r="A2825" s="16">
        <v>42864</v>
      </c>
      <c r="B2825" t="s">
        <v>9</v>
      </c>
      <c r="C2825" t="s">
        <v>144</v>
      </c>
      <c r="D2825" t="s">
        <v>134</v>
      </c>
      <c r="E2825" t="s">
        <v>145</v>
      </c>
      <c r="F2825" s="7">
        <v>1005040900</v>
      </c>
      <c r="G2825" t="str">
        <f>VLOOKUP(F2825,'группы товаров'!$A$1:$C$88,2,0)</f>
        <v xml:space="preserve">Ромашка </v>
      </c>
      <c r="H2825" t="str">
        <f>VLOOKUP(Таблица1[[#This Row],[Код товара]],Группа_Товаров,3,0)</f>
        <v>Глазированные</v>
      </c>
      <c r="I2825" t="s">
        <v>8</v>
      </c>
      <c r="J2825">
        <v>5</v>
      </c>
      <c r="K2825" s="6">
        <v>581.91600000000005</v>
      </c>
      <c r="L2825" s="6">
        <v>658.75</v>
      </c>
      <c r="M2825" s="23">
        <f>Таблица1[[#This Row],[Сумма в ценах продажи]]-Таблица1[[#This Row],[Сумма в ценах закупки]]</f>
        <v>76.833999999999946</v>
      </c>
    </row>
    <row r="2826" spans="1:13" hidden="1" x14ac:dyDescent="0.3">
      <c r="A2826" s="16">
        <v>42864</v>
      </c>
      <c r="B2826" t="s">
        <v>7</v>
      </c>
      <c r="C2826" t="s">
        <v>193</v>
      </c>
      <c r="D2826" t="s">
        <v>134</v>
      </c>
      <c r="E2826" t="s">
        <v>194</v>
      </c>
      <c r="F2826" s="7">
        <v>1005052600</v>
      </c>
      <c r="G2826" t="str">
        <f>VLOOKUP(F2826,'группы товаров'!$A$1:$C$88,2,0)</f>
        <v>Желе апельсина</v>
      </c>
      <c r="H2826" t="str">
        <f>VLOOKUP(Таблица1[[#This Row],[Код товара]],Группа_Товаров,3,0)</f>
        <v>Помадка</v>
      </c>
      <c r="I2826" t="s">
        <v>8</v>
      </c>
      <c r="J2826">
        <v>6</v>
      </c>
      <c r="K2826" s="6">
        <v>578.98620000000005</v>
      </c>
      <c r="L2826" s="6">
        <v>670.5</v>
      </c>
      <c r="M2826" s="23">
        <f>Таблица1[[#This Row],[Сумма в ценах продажи]]-Таблица1[[#This Row],[Сумма в ценах закупки]]</f>
        <v>91.513799999999947</v>
      </c>
    </row>
    <row r="2827" spans="1:13" hidden="1" x14ac:dyDescent="0.3">
      <c r="A2827" s="16">
        <v>42864</v>
      </c>
      <c r="B2827" t="s">
        <v>7</v>
      </c>
      <c r="C2827" t="s">
        <v>177</v>
      </c>
      <c r="D2827" t="s">
        <v>131</v>
      </c>
      <c r="E2827" t="s">
        <v>178</v>
      </c>
      <c r="F2827" s="5">
        <v>1005300500</v>
      </c>
      <c r="G2827" t="str">
        <f>VLOOKUP(F2827,'группы товаров'!$A$1:$C$88,2,0)</f>
        <v>Рококо</v>
      </c>
      <c r="H2827" t="str">
        <f>VLOOKUP(Таблица1[[#This Row],[Код товара]],Группа_Товаров,3,0)</f>
        <v>Кремовые</v>
      </c>
      <c r="I2827" t="s">
        <v>8</v>
      </c>
      <c r="J2827">
        <v>3.5</v>
      </c>
      <c r="K2827" s="6">
        <v>684.35500000000002</v>
      </c>
      <c r="L2827" s="6">
        <v>778.43499999999995</v>
      </c>
      <c r="M2827" s="23">
        <f>Таблица1[[#This Row],[Сумма в ценах продажи]]-Таблица1[[#This Row],[Сумма в ценах закупки]]</f>
        <v>94.079999999999927</v>
      </c>
    </row>
    <row r="2828" spans="1:13" hidden="1" x14ac:dyDescent="0.3">
      <c r="A2828" s="16">
        <v>42864</v>
      </c>
      <c r="B2828" t="s">
        <v>7</v>
      </c>
      <c r="C2828" t="s">
        <v>288</v>
      </c>
      <c r="D2828" t="s">
        <v>134</v>
      </c>
      <c r="E2828" t="s">
        <v>289</v>
      </c>
      <c r="F2828" s="7">
        <v>1005052500</v>
      </c>
      <c r="G2828" t="str">
        <f>VLOOKUP(F2828,'группы товаров'!$A$1:$C$88,2,0)</f>
        <v>желе в помаде</v>
      </c>
      <c r="H2828" t="str">
        <f>VLOOKUP(Таблица1[[#This Row],[Код товара]],Группа_Товаров,3,0)</f>
        <v>Помадка</v>
      </c>
      <c r="I2828" t="s">
        <v>8</v>
      </c>
      <c r="J2828">
        <v>8</v>
      </c>
      <c r="K2828" s="6">
        <v>387.09360000000004</v>
      </c>
      <c r="L2828" s="6">
        <v>486</v>
      </c>
      <c r="M2828" s="23">
        <f>Таблица1[[#This Row],[Сумма в ценах продажи]]-Таблица1[[#This Row],[Сумма в ценах закупки]]</f>
        <v>98.906399999999962</v>
      </c>
    </row>
    <row r="2829" spans="1:13" hidden="1" x14ac:dyDescent="0.3">
      <c r="A2829" s="16">
        <v>42864</v>
      </c>
      <c r="B2829" t="s">
        <v>9</v>
      </c>
      <c r="C2829" t="s">
        <v>420</v>
      </c>
      <c r="D2829" t="s">
        <v>291</v>
      </c>
      <c r="E2829" t="s">
        <v>421</v>
      </c>
      <c r="F2829" s="7">
        <v>1005050200</v>
      </c>
      <c r="G2829" t="str">
        <f>VLOOKUP(F2829,'группы товаров'!$A$1:$C$88,2,0)</f>
        <v>Серебрянный шедевр</v>
      </c>
      <c r="H2829" t="str">
        <f>VLOOKUP(Таблица1[[#This Row],[Код товара]],Группа_Товаров,3,0)</f>
        <v>Помадка</v>
      </c>
      <c r="I2829" t="s">
        <v>8</v>
      </c>
      <c r="J2829">
        <v>5</v>
      </c>
      <c r="K2829" s="6">
        <v>608.745</v>
      </c>
      <c r="L2829" s="6">
        <v>716.1</v>
      </c>
      <c r="M2829" s="23">
        <f>Таблица1[[#This Row],[Сумма в ценах продажи]]-Таблица1[[#This Row],[Сумма в ценах закупки]]</f>
        <v>107.35500000000002</v>
      </c>
    </row>
    <row r="2830" spans="1:13" hidden="1" x14ac:dyDescent="0.3">
      <c r="A2830" s="16">
        <v>42864</v>
      </c>
      <c r="B2830" t="s">
        <v>9</v>
      </c>
      <c r="C2830" t="s">
        <v>162</v>
      </c>
      <c r="D2830" t="s">
        <v>134</v>
      </c>
      <c r="E2830" t="s">
        <v>164</v>
      </c>
      <c r="F2830" s="7">
        <v>1005040900</v>
      </c>
      <c r="G2830" t="str">
        <f>VLOOKUP(F2830,'группы товаров'!$A$1:$C$88,2,0)</f>
        <v xml:space="preserve">Ромашка </v>
      </c>
      <c r="H2830" t="str">
        <f>VLOOKUP(Таблица1[[#This Row],[Код товара]],Группа_Товаров,3,0)</f>
        <v>Глазированные</v>
      </c>
      <c r="I2830" t="s">
        <v>8</v>
      </c>
      <c r="J2830">
        <v>10</v>
      </c>
      <c r="K2830" s="6">
        <v>791.8</v>
      </c>
      <c r="L2830" s="6">
        <v>900.5</v>
      </c>
      <c r="M2830" s="23">
        <f>Таблица1[[#This Row],[Сумма в ценах продажи]]-Таблица1[[#This Row],[Сумма в ценах закупки]]</f>
        <v>108.70000000000005</v>
      </c>
    </row>
    <row r="2831" spans="1:13" hidden="1" x14ac:dyDescent="0.3">
      <c r="A2831" s="16">
        <v>42864</v>
      </c>
      <c r="B2831" t="s">
        <v>9</v>
      </c>
      <c r="C2831" t="s">
        <v>528</v>
      </c>
      <c r="D2831" t="s">
        <v>147</v>
      </c>
      <c r="E2831" t="s">
        <v>529</v>
      </c>
      <c r="F2831" s="8">
        <v>210000</v>
      </c>
      <c r="G2831" t="str">
        <f>VLOOKUP(F2831,'группы товаров'!$A$1:$C$88,2,0)</f>
        <v>Сливки-апельсин</v>
      </c>
      <c r="H2831" t="str">
        <f>VLOOKUP(Таблица1[[#This Row],[Код товара]],Группа_Товаров,3,0)</f>
        <v>Отливная</v>
      </c>
      <c r="I2831" t="s">
        <v>8</v>
      </c>
      <c r="J2831">
        <v>16</v>
      </c>
      <c r="K2831" s="6">
        <v>854.56640000000004</v>
      </c>
      <c r="L2831" s="6">
        <v>968.48</v>
      </c>
      <c r="M2831" s="23">
        <f>Таблица1[[#This Row],[Сумма в ценах продажи]]-Таблица1[[#This Row],[Сумма в ценах закупки]]</f>
        <v>113.91359999999997</v>
      </c>
    </row>
    <row r="2832" spans="1:13" hidden="1" x14ac:dyDescent="0.3">
      <c r="A2832" s="16">
        <v>42864</v>
      </c>
      <c r="B2832" t="s">
        <v>9</v>
      </c>
      <c r="C2832" t="s">
        <v>199</v>
      </c>
      <c r="D2832" t="s">
        <v>134</v>
      </c>
      <c r="E2832" t="s">
        <v>200</v>
      </c>
      <c r="F2832" s="7">
        <v>1005040700</v>
      </c>
      <c r="G2832" t="str">
        <f>VLOOKUP(F2832,'группы товаров'!$A$1:$C$88,2,0)</f>
        <v>Буревестник</v>
      </c>
      <c r="H2832" t="str">
        <f>VLOOKUP(Таблица1[[#This Row],[Код товара]],Группа_Товаров,3,0)</f>
        <v>Глазированные</v>
      </c>
      <c r="I2832" t="s">
        <v>8</v>
      </c>
      <c r="J2832">
        <v>4</v>
      </c>
      <c r="K2832" s="6">
        <v>934.8</v>
      </c>
      <c r="L2832" s="6">
        <v>1063.2</v>
      </c>
      <c r="M2832" s="23">
        <f>Таблица1[[#This Row],[Сумма в ценах продажи]]-Таблица1[[#This Row],[Сумма в ценах закупки]]</f>
        <v>128.40000000000009</v>
      </c>
    </row>
    <row r="2833" spans="1:13" hidden="1" x14ac:dyDescent="0.3">
      <c r="A2833" s="16">
        <v>42864</v>
      </c>
      <c r="B2833" t="s">
        <v>7</v>
      </c>
      <c r="C2833" t="s">
        <v>268</v>
      </c>
      <c r="D2833" t="s">
        <v>147</v>
      </c>
      <c r="E2833" t="s">
        <v>269</v>
      </c>
      <c r="F2833" s="7">
        <v>1005050200</v>
      </c>
      <c r="G2833" t="str">
        <f>VLOOKUP(F2833,'группы товаров'!$A$1:$C$88,2,0)</f>
        <v>Серебрянный шедевр</v>
      </c>
      <c r="H2833" t="str">
        <f>VLOOKUP(Таблица1[[#This Row],[Код товара]],Группа_Товаров,3,0)</f>
        <v>Помадка</v>
      </c>
      <c r="I2833" t="s">
        <v>8</v>
      </c>
      <c r="J2833">
        <v>3</v>
      </c>
      <c r="K2833" s="6">
        <v>588.2106</v>
      </c>
      <c r="L2833" s="6">
        <v>732.3</v>
      </c>
      <c r="M2833" s="23">
        <f>Таблица1[[#This Row],[Сумма в ценах продажи]]-Таблица1[[#This Row],[Сумма в ценах закупки]]</f>
        <v>144.08939999999996</v>
      </c>
    </row>
    <row r="2834" spans="1:13" hidden="1" x14ac:dyDescent="0.3">
      <c r="A2834" s="16">
        <v>42864</v>
      </c>
      <c r="B2834" t="s">
        <v>7</v>
      </c>
      <c r="C2834" t="s">
        <v>342</v>
      </c>
      <c r="D2834" t="s">
        <v>147</v>
      </c>
      <c r="E2834" t="s">
        <v>343</v>
      </c>
      <c r="F2834" s="7">
        <v>1005040900</v>
      </c>
      <c r="G2834" t="str">
        <f>VLOOKUP(F2834,'группы товаров'!$A$1:$C$88,2,0)</f>
        <v xml:space="preserve">Ромашка </v>
      </c>
      <c r="H2834" t="str">
        <f>VLOOKUP(Таблица1[[#This Row],[Код товара]],Группа_Товаров,3,0)</f>
        <v>Глазированные</v>
      </c>
      <c r="I2834" t="s">
        <v>8</v>
      </c>
      <c r="J2834">
        <v>15</v>
      </c>
      <c r="K2834" s="6">
        <v>1187.8499999999999</v>
      </c>
      <c r="L2834" s="6">
        <v>1350.75</v>
      </c>
      <c r="M2834" s="23">
        <f>Таблица1[[#This Row],[Сумма в ценах продажи]]-Таблица1[[#This Row],[Сумма в ценах закупки]]</f>
        <v>162.90000000000009</v>
      </c>
    </row>
    <row r="2835" spans="1:13" hidden="1" x14ac:dyDescent="0.3">
      <c r="A2835" s="16">
        <v>42864</v>
      </c>
      <c r="B2835" t="s">
        <v>9</v>
      </c>
      <c r="C2835" t="s">
        <v>444</v>
      </c>
      <c r="D2835" t="s">
        <v>147</v>
      </c>
      <c r="E2835" t="s">
        <v>445</v>
      </c>
      <c r="F2835" s="8">
        <v>210000</v>
      </c>
      <c r="G2835" t="str">
        <f>VLOOKUP(F2835,'группы товаров'!$A$1:$C$88,2,0)</f>
        <v>Сливки-апельсин</v>
      </c>
      <c r="H2835" t="str">
        <f>VLOOKUP(Таблица1[[#This Row],[Код товара]],Группа_Товаров,3,0)</f>
        <v>Отливная</v>
      </c>
      <c r="I2835" t="s">
        <v>8</v>
      </c>
      <c r="J2835">
        <v>24</v>
      </c>
      <c r="K2835" s="6">
        <v>1282.0976000000001</v>
      </c>
      <c r="L2835" s="6">
        <v>1452.72</v>
      </c>
      <c r="M2835" s="23">
        <f>Таблица1[[#This Row],[Сумма в ценах продажи]]-Таблица1[[#This Row],[Сумма в ценах закупки]]</f>
        <v>170.62239999999997</v>
      </c>
    </row>
    <row r="2836" spans="1:13" hidden="1" x14ac:dyDescent="0.3">
      <c r="A2836" s="16">
        <v>42864</v>
      </c>
      <c r="B2836" t="s">
        <v>9</v>
      </c>
      <c r="C2836" t="s">
        <v>153</v>
      </c>
      <c r="D2836" t="s">
        <v>134</v>
      </c>
      <c r="E2836" t="s">
        <v>154</v>
      </c>
      <c r="F2836" s="7">
        <v>1005052700</v>
      </c>
      <c r="G2836" t="str">
        <f>VLOOKUP(F2836,'группы товаров'!$A$1:$C$88,2,0)</f>
        <v>Желе черники</v>
      </c>
      <c r="H2836" t="str">
        <f>VLOOKUP(Таблица1[[#This Row],[Код товара]],Группа_Товаров,3,0)</f>
        <v>Помадка</v>
      </c>
      <c r="I2836" t="s">
        <v>8</v>
      </c>
      <c r="J2836">
        <v>16</v>
      </c>
      <c r="K2836" s="6">
        <v>774.18720000000008</v>
      </c>
      <c r="L2836" s="6">
        <v>972</v>
      </c>
      <c r="M2836" s="23">
        <f>Таблица1[[#This Row],[Сумма в ценах продажи]]-Таблица1[[#This Row],[Сумма в ценах закупки]]</f>
        <v>197.81279999999992</v>
      </c>
    </row>
    <row r="2837" spans="1:13" hidden="1" x14ac:dyDescent="0.3">
      <c r="A2837" s="16">
        <v>42864</v>
      </c>
      <c r="B2837" t="s">
        <v>9</v>
      </c>
      <c r="C2837" t="s">
        <v>138</v>
      </c>
      <c r="D2837" t="s">
        <v>134</v>
      </c>
      <c r="E2837" t="s">
        <v>139</v>
      </c>
      <c r="F2837" s="7">
        <v>260000</v>
      </c>
      <c r="G2837" t="str">
        <f>VLOOKUP(F2837,'группы товаров'!$A$1:$C$88,2,0)</f>
        <v xml:space="preserve">Банан-клубника </v>
      </c>
      <c r="H2837" t="str">
        <f>VLOOKUP(Таблица1[[#This Row],[Код товара]],Группа_Товаров,3,0)</f>
        <v>Отливная</v>
      </c>
      <c r="I2837" t="s">
        <v>8</v>
      </c>
      <c r="J2837">
        <v>10</v>
      </c>
      <c r="K2837" s="6">
        <v>690.49</v>
      </c>
      <c r="L2837" s="6">
        <v>889.6</v>
      </c>
      <c r="M2837" s="23">
        <f>Таблица1[[#This Row],[Сумма в ценах продажи]]-Таблица1[[#This Row],[Сумма в ценах закупки]]</f>
        <v>199.11</v>
      </c>
    </row>
    <row r="2838" spans="1:13" hidden="1" x14ac:dyDescent="0.3">
      <c r="A2838" s="16">
        <v>42864</v>
      </c>
      <c r="B2838" t="s">
        <v>9</v>
      </c>
      <c r="C2838" t="s">
        <v>220</v>
      </c>
      <c r="D2838" t="s">
        <v>134</v>
      </c>
      <c r="E2838" t="s">
        <v>221</v>
      </c>
      <c r="F2838" s="7">
        <v>1005712010</v>
      </c>
      <c r="G2838" t="str">
        <f>VLOOKUP(F2838,'группы товаров'!$A$1:$C$88,2,0)</f>
        <v>Сказочный мишка</v>
      </c>
      <c r="H2838" t="str">
        <f>VLOOKUP(Таблица1[[#This Row],[Код товара]],Группа_Товаров,3,0)</f>
        <v>Глазированные</v>
      </c>
      <c r="I2838" t="s">
        <v>8</v>
      </c>
      <c r="J2838">
        <v>4.3959999999999999</v>
      </c>
      <c r="K2838" s="6">
        <v>1709.1088</v>
      </c>
      <c r="L2838" s="6">
        <v>1944.04</v>
      </c>
      <c r="M2838" s="23">
        <f>Таблица1[[#This Row],[Сумма в ценах продажи]]-Таблица1[[#This Row],[Сумма в ценах закупки]]</f>
        <v>234.93119999999999</v>
      </c>
    </row>
    <row r="2839" spans="1:13" hidden="1" x14ac:dyDescent="0.3">
      <c r="A2839" s="16">
        <v>42864</v>
      </c>
      <c r="B2839" t="s">
        <v>9</v>
      </c>
      <c r="C2839" t="s">
        <v>165</v>
      </c>
      <c r="D2839" t="s">
        <v>134</v>
      </c>
      <c r="E2839" t="s">
        <v>166</v>
      </c>
      <c r="F2839" s="7">
        <v>260200</v>
      </c>
      <c r="G2839" t="str">
        <f>VLOOKUP(F2839,'группы товаров'!$A$1:$C$88,2,0)</f>
        <v>Медовая дыня</v>
      </c>
      <c r="H2839" t="str">
        <f>VLOOKUP(Таблица1[[#This Row],[Код товара]],Группа_Товаров,3,0)</f>
        <v>Отливная</v>
      </c>
      <c r="I2839" t="s">
        <v>8</v>
      </c>
      <c r="J2839">
        <v>14.4</v>
      </c>
      <c r="K2839" s="6">
        <v>2266.56</v>
      </c>
      <c r="L2839" s="6">
        <v>2577.6</v>
      </c>
      <c r="M2839" s="23">
        <f>Таблица1[[#This Row],[Сумма в ценах продажи]]-Таблица1[[#This Row],[Сумма в ценах закупки]]</f>
        <v>311.03999999999996</v>
      </c>
    </row>
    <row r="2840" spans="1:13" hidden="1" x14ac:dyDescent="0.3">
      <c r="A2840" s="16">
        <v>42864</v>
      </c>
      <c r="B2840" t="s">
        <v>9</v>
      </c>
      <c r="C2840" t="s">
        <v>254</v>
      </c>
      <c r="D2840" t="s">
        <v>131</v>
      </c>
      <c r="E2840" t="s">
        <v>255</v>
      </c>
      <c r="F2840" s="7">
        <v>260000</v>
      </c>
      <c r="G2840" t="str">
        <f>VLOOKUP(F2840,'группы товаров'!$A$1:$C$88,2,0)</f>
        <v xml:space="preserve">Банан-клубника </v>
      </c>
      <c r="H2840" t="str">
        <f>VLOOKUP(Таблица1[[#This Row],[Код товара]],Группа_Товаров,3,0)</f>
        <v>Отливная</v>
      </c>
      <c r="I2840" t="s">
        <v>8</v>
      </c>
      <c r="J2840">
        <v>22.5</v>
      </c>
      <c r="K2840" s="6">
        <v>1223.49</v>
      </c>
      <c r="L2840" s="6">
        <v>1545.75</v>
      </c>
      <c r="M2840" s="23">
        <f>Таблица1[[#This Row],[Сумма в ценах продажи]]-Таблица1[[#This Row],[Сумма в ценах закупки]]</f>
        <v>322.26</v>
      </c>
    </row>
    <row r="2841" spans="1:13" hidden="1" x14ac:dyDescent="0.3">
      <c r="A2841" s="16">
        <v>42864</v>
      </c>
      <c r="B2841" t="s">
        <v>9</v>
      </c>
      <c r="C2841" t="s">
        <v>165</v>
      </c>
      <c r="D2841" t="s">
        <v>134</v>
      </c>
      <c r="E2841" t="s">
        <v>166</v>
      </c>
      <c r="F2841" s="7">
        <v>1005212300</v>
      </c>
      <c r="G2841" t="str">
        <f>VLOOKUP(F2841,'группы товаров'!$A$1:$C$88,2,0)</f>
        <v>Василиса</v>
      </c>
      <c r="H2841" t="str">
        <f>VLOOKUP(Таблица1[[#This Row],[Код товара]],Группа_Товаров,3,0)</f>
        <v>Вафельные</v>
      </c>
      <c r="I2841" t="s">
        <v>8</v>
      </c>
      <c r="J2841">
        <v>8</v>
      </c>
      <c r="K2841" s="6">
        <v>2632</v>
      </c>
      <c r="L2841" s="6">
        <v>2994.4</v>
      </c>
      <c r="M2841" s="23">
        <f>Таблица1[[#This Row],[Сумма в ценах продажи]]-Таблица1[[#This Row],[Сумма в ценах закупки]]</f>
        <v>362.40000000000009</v>
      </c>
    </row>
    <row r="2842" spans="1:13" hidden="1" x14ac:dyDescent="0.3">
      <c r="A2842" s="16">
        <v>42863</v>
      </c>
      <c r="B2842" t="s">
        <v>7</v>
      </c>
      <c r="C2842" t="s">
        <v>244</v>
      </c>
      <c r="D2842" t="s">
        <v>134</v>
      </c>
      <c r="E2842" t="s">
        <v>245</v>
      </c>
      <c r="F2842" s="5">
        <v>1005040700</v>
      </c>
      <c r="G2842" t="str">
        <f>VLOOKUP(F2842,'группы товаров'!$A$1:$C$88,2,0)</f>
        <v>Буревестник</v>
      </c>
      <c r="H2842" t="str">
        <f>VLOOKUP(Таблица1[[#This Row],[Код товара]],Группа_Товаров,3,0)</f>
        <v>Глазированные</v>
      </c>
      <c r="I2842" t="s">
        <v>8</v>
      </c>
      <c r="J2842">
        <v>3</v>
      </c>
      <c r="K2842" s="6">
        <v>214.62</v>
      </c>
      <c r="L2842" s="6">
        <v>244.11</v>
      </c>
      <c r="M2842" s="23">
        <f>Таблица1[[#This Row],[Сумма в ценах продажи]]-Таблица1[[#This Row],[Сумма в ценах закупки]]</f>
        <v>29.490000000000009</v>
      </c>
    </row>
    <row r="2843" spans="1:13" hidden="1" x14ac:dyDescent="0.3">
      <c r="A2843" s="16">
        <v>42863</v>
      </c>
      <c r="B2843" t="s">
        <v>9</v>
      </c>
      <c r="C2843" t="s">
        <v>228</v>
      </c>
      <c r="D2843" t="s">
        <v>134</v>
      </c>
      <c r="E2843" t="s">
        <v>229</v>
      </c>
      <c r="F2843" s="5">
        <v>1005040700</v>
      </c>
      <c r="G2843" t="str">
        <f>VLOOKUP(F2843,'группы товаров'!$A$1:$C$88,2,0)</f>
        <v>Буревестник</v>
      </c>
      <c r="H2843" t="str">
        <f>VLOOKUP(Таблица1[[#This Row],[Код товара]],Группа_Товаров,3,0)</f>
        <v>Глазированные</v>
      </c>
      <c r="I2843" t="s">
        <v>8</v>
      </c>
      <c r="J2843">
        <v>3</v>
      </c>
      <c r="K2843" s="6">
        <v>214.62</v>
      </c>
      <c r="L2843" s="6">
        <v>244.11</v>
      </c>
      <c r="M2843" s="23">
        <f>Таблица1[[#This Row],[Сумма в ценах продажи]]-Таблица1[[#This Row],[Сумма в ценах закупки]]</f>
        <v>29.490000000000009</v>
      </c>
    </row>
    <row r="2844" spans="1:13" hidden="1" x14ac:dyDescent="0.3">
      <c r="A2844" s="16">
        <v>42863</v>
      </c>
      <c r="B2844" t="s">
        <v>9</v>
      </c>
      <c r="C2844" t="s">
        <v>400</v>
      </c>
      <c r="D2844" t="s">
        <v>156</v>
      </c>
      <c r="E2844" t="s">
        <v>401</v>
      </c>
      <c r="F2844" s="7">
        <v>1005712005</v>
      </c>
      <c r="G2844" t="str">
        <f>VLOOKUP(F2844,'группы товаров'!$A$1:$C$88,2,0)</f>
        <v>Золотой теленок</v>
      </c>
      <c r="H2844" t="str">
        <f>VLOOKUP(Таблица1[[#This Row],[Код товара]],Группа_Товаров,3,0)</f>
        <v>Глазированные</v>
      </c>
      <c r="I2844" t="s">
        <v>8</v>
      </c>
      <c r="J2844">
        <v>1.65</v>
      </c>
      <c r="K2844" s="6">
        <v>230.78</v>
      </c>
      <c r="L2844" s="6">
        <v>262.57</v>
      </c>
      <c r="M2844" s="23">
        <f>Таблица1[[#This Row],[Сумма в ценах продажи]]-Таблица1[[#This Row],[Сумма в ценах закупки]]</f>
        <v>31.789999999999992</v>
      </c>
    </row>
    <row r="2845" spans="1:13" hidden="1" x14ac:dyDescent="0.3">
      <c r="A2845" s="16">
        <v>42863</v>
      </c>
      <c r="B2845" t="s">
        <v>7</v>
      </c>
      <c r="C2845" t="s">
        <v>136</v>
      </c>
      <c r="D2845" t="s">
        <v>131</v>
      </c>
      <c r="E2845" t="s">
        <v>137</v>
      </c>
      <c r="F2845" s="7">
        <v>1005040500</v>
      </c>
      <c r="G2845" t="str">
        <f>VLOOKUP(F2845,'группы товаров'!$A$1:$C$88,2,0)</f>
        <v>Пилот</v>
      </c>
      <c r="H2845" t="str">
        <f>VLOOKUP(Таблица1[[#This Row],[Код товара]],Группа_Товаров,3,0)</f>
        <v>Глазированные</v>
      </c>
      <c r="I2845" t="s">
        <v>8</v>
      </c>
      <c r="J2845">
        <v>5.7</v>
      </c>
      <c r="K2845" s="6">
        <v>255.62450000000001</v>
      </c>
      <c r="L2845" s="6">
        <v>290.64300000000003</v>
      </c>
      <c r="M2845" s="23">
        <f>Таблица1[[#This Row],[Сумма в ценах продажи]]-Таблица1[[#This Row],[Сумма в ценах закупки]]</f>
        <v>35.018500000000017</v>
      </c>
    </row>
    <row r="2846" spans="1:13" hidden="1" x14ac:dyDescent="0.3">
      <c r="A2846" s="16">
        <v>42863</v>
      </c>
      <c r="B2846" t="s">
        <v>9</v>
      </c>
      <c r="C2846" t="s">
        <v>264</v>
      </c>
      <c r="D2846" t="s">
        <v>134</v>
      </c>
      <c r="E2846" t="s">
        <v>265</v>
      </c>
      <c r="F2846" s="7">
        <v>270400</v>
      </c>
      <c r="G2846" t="str">
        <f>VLOOKUP(F2846,'группы товаров'!$A$1:$C$88,2,0)</f>
        <v>Шипучка лимон</v>
      </c>
      <c r="H2846" t="str">
        <f>VLOOKUP(Таблица1[[#This Row],[Код товара]],Группа_Товаров,3,0)</f>
        <v>Леденцовая</v>
      </c>
      <c r="I2846" t="s">
        <v>8</v>
      </c>
      <c r="J2846">
        <v>5.7</v>
      </c>
      <c r="K2846" s="6">
        <v>255.58800000000002</v>
      </c>
      <c r="L2846" s="6">
        <v>290.64300000000003</v>
      </c>
      <c r="M2846" s="23">
        <f>Таблица1[[#This Row],[Сумма в ценах продажи]]-Таблица1[[#This Row],[Сумма в ценах закупки]]</f>
        <v>35.055000000000007</v>
      </c>
    </row>
    <row r="2847" spans="1:13" hidden="1" x14ac:dyDescent="0.3">
      <c r="A2847" s="16">
        <v>42863</v>
      </c>
      <c r="B2847" t="s">
        <v>9</v>
      </c>
      <c r="C2847" t="s">
        <v>228</v>
      </c>
      <c r="D2847" t="s">
        <v>134</v>
      </c>
      <c r="E2847" t="s">
        <v>229</v>
      </c>
      <c r="F2847" s="5">
        <v>1005030501</v>
      </c>
      <c r="G2847" t="str">
        <f>VLOOKUP(F2847,'группы товаров'!$A$1:$C$88,2,0)</f>
        <v>Орешек</v>
      </c>
      <c r="H2847" t="str">
        <f>VLOOKUP(Таблица1[[#This Row],[Код товара]],Группа_Товаров,3,0)</f>
        <v>Глазированные</v>
      </c>
      <c r="I2847" t="s">
        <v>8</v>
      </c>
      <c r="J2847">
        <v>2.8</v>
      </c>
      <c r="K2847" s="6">
        <v>280.4477</v>
      </c>
      <c r="L2847" s="6">
        <v>318.976</v>
      </c>
      <c r="M2847" s="23">
        <f>Таблица1[[#This Row],[Сумма в ценах продажи]]-Таблица1[[#This Row],[Сумма в ценах закупки]]</f>
        <v>38.528300000000002</v>
      </c>
    </row>
    <row r="2848" spans="1:13" hidden="1" x14ac:dyDescent="0.3">
      <c r="A2848" s="16">
        <v>42863</v>
      </c>
      <c r="B2848" t="s">
        <v>9</v>
      </c>
      <c r="C2848" t="s">
        <v>280</v>
      </c>
      <c r="D2848" t="s">
        <v>134</v>
      </c>
      <c r="E2848" t="s">
        <v>281</v>
      </c>
      <c r="F2848" s="7">
        <v>1005040900</v>
      </c>
      <c r="G2848" t="str">
        <f>VLOOKUP(F2848,'группы товаров'!$A$1:$C$88,2,0)</f>
        <v xml:space="preserve">Ромашка </v>
      </c>
      <c r="H2848" t="str">
        <f>VLOOKUP(Таблица1[[#This Row],[Код товара]],Группа_Товаров,3,0)</f>
        <v>Глазированные</v>
      </c>
      <c r="I2848" t="s">
        <v>8</v>
      </c>
      <c r="J2848">
        <v>3.2</v>
      </c>
      <c r="K2848" s="6">
        <v>264.53200000000004</v>
      </c>
      <c r="L2848" s="6">
        <v>303.60000000000002</v>
      </c>
      <c r="M2848" s="23">
        <f>Таблица1[[#This Row],[Сумма в ценах продажи]]-Таблица1[[#This Row],[Сумма в ценах закупки]]</f>
        <v>39.067999999999984</v>
      </c>
    </row>
    <row r="2849" spans="1:13" hidden="1" x14ac:dyDescent="0.3">
      <c r="A2849" s="16">
        <v>42863</v>
      </c>
      <c r="B2849" t="s">
        <v>7</v>
      </c>
      <c r="C2849" t="s">
        <v>195</v>
      </c>
      <c r="D2849" t="s">
        <v>131</v>
      </c>
      <c r="E2849" t="s">
        <v>196</v>
      </c>
      <c r="F2849" s="7">
        <v>1005040600</v>
      </c>
      <c r="G2849" t="str">
        <f>VLOOKUP(F2849,'группы товаров'!$A$1:$C$88,2,0)</f>
        <v xml:space="preserve">Морская звезда </v>
      </c>
      <c r="H2849" t="str">
        <f>VLOOKUP(Таблица1[[#This Row],[Код товара]],Группа_Товаров,3,0)</f>
        <v>Глазированные</v>
      </c>
      <c r="I2849" t="s">
        <v>8</v>
      </c>
      <c r="J2849">
        <v>3</v>
      </c>
      <c r="K2849" s="6">
        <v>290.4144</v>
      </c>
      <c r="L2849" s="6">
        <v>335.25</v>
      </c>
      <c r="M2849" s="23">
        <f>Таблица1[[#This Row],[Сумма в ценах продажи]]-Таблица1[[#This Row],[Сумма в ценах закупки]]</f>
        <v>44.835599999999999</v>
      </c>
    </row>
    <row r="2850" spans="1:13" hidden="1" x14ac:dyDescent="0.3">
      <c r="A2850" s="16">
        <v>42863</v>
      </c>
      <c r="B2850" t="s">
        <v>9</v>
      </c>
      <c r="C2850" t="s">
        <v>258</v>
      </c>
      <c r="D2850" t="s">
        <v>134</v>
      </c>
      <c r="E2850" t="s">
        <v>259</v>
      </c>
      <c r="F2850" s="7">
        <v>1005030501</v>
      </c>
      <c r="G2850" t="str">
        <f>VLOOKUP(F2850,'группы товаров'!$A$1:$C$88,2,0)</f>
        <v>Орешек</v>
      </c>
      <c r="H2850" t="str">
        <f>VLOOKUP(Таблица1[[#This Row],[Код товара]],Группа_Товаров,3,0)</f>
        <v>Глазированные</v>
      </c>
      <c r="I2850" t="s">
        <v>8</v>
      </c>
      <c r="J2850">
        <v>2.4</v>
      </c>
      <c r="K2850" s="6">
        <v>209.2654</v>
      </c>
      <c r="L2850" s="6">
        <v>255.16800000000001</v>
      </c>
      <c r="M2850" s="23">
        <f>Таблица1[[#This Row],[Сумма в ценах продажи]]-Таблица1[[#This Row],[Сумма в ценах закупки]]</f>
        <v>45.902600000000007</v>
      </c>
    </row>
    <row r="2851" spans="1:13" hidden="1" x14ac:dyDescent="0.3">
      <c r="A2851" s="16">
        <v>42863</v>
      </c>
      <c r="B2851" t="s">
        <v>9</v>
      </c>
      <c r="C2851" t="s">
        <v>203</v>
      </c>
      <c r="D2851" t="s">
        <v>134</v>
      </c>
      <c r="E2851" t="s">
        <v>204</v>
      </c>
      <c r="F2851" s="7">
        <v>252505</v>
      </c>
      <c r="G2851" t="str">
        <f>VLOOKUP(F2851,'группы товаров'!$A$1:$C$88,2,0)</f>
        <v>Байкальская мята</v>
      </c>
      <c r="H2851" t="str">
        <f>VLOOKUP(Таблица1[[#This Row],[Код товара]],Группа_Товаров,3,0)</f>
        <v>Леденцовая</v>
      </c>
      <c r="I2851" t="s">
        <v>8</v>
      </c>
      <c r="J2851">
        <v>3.5</v>
      </c>
      <c r="K2851" s="6">
        <v>321.11560000000003</v>
      </c>
      <c r="L2851" s="6">
        <v>372.12</v>
      </c>
      <c r="M2851" s="23">
        <f>Таблица1[[#This Row],[Сумма в ценах продажи]]-Таблица1[[#This Row],[Сумма в ценах закупки]]</f>
        <v>51.004399999999976</v>
      </c>
    </row>
    <row r="2852" spans="1:13" hidden="1" x14ac:dyDescent="0.3">
      <c r="A2852" s="16">
        <v>42863</v>
      </c>
      <c r="B2852" t="s">
        <v>9</v>
      </c>
      <c r="C2852" t="s">
        <v>402</v>
      </c>
      <c r="D2852" t="s">
        <v>291</v>
      </c>
      <c r="E2852" t="s">
        <v>403</v>
      </c>
      <c r="F2852" s="8">
        <v>1500000201</v>
      </c>
      <c r="G2852" t="str">
        <f>VLOOKUP(F2852,'группы товаров'!$A$1:$C$88,2,0)</f>
        <v>Рулет капучино</v>
      </c>
      <c r="H2852" t="str">
        <f>VLOOKUP(Таблица1[[#This Row],[Код товара]],Группа_Товаров,3,0)</f>
        <v>Бисквиты</v>
      </c>
      <c r="I2852" t="s">
        <v>8</v>
      </c>
      <c r="J2852">
        <v>2.64</v>
      </c>
      <c r="K2852" s="6">
        <v>400.56120000000004</v>
      </c>
      <c r="L2852" s="6">
        <v>455.64</v>
      </c>
      <c r="M2852" s="23">
        <f>Таблица1[[#This Row],[Сумма в ценах продажи]]-Таблица1[[#This Row],[Сумма в ценах закупки]]</f>
        <v>55.078799999999944</v>
      </c>
    </row>
    <row r="2853" spans="1:13" hidden="1" x14ac:dyDescent="0.3">
      <c r="A2853" s="16">
        <v>42863</v>
      </c>
      <c r="B2853" t="s">
        <v>7</v>
      </c>
      <c r="C2853" t="s">
        <v>153</v>
      </c>
      <c r="D2853" t="s">
        <v>134</v>
      </c>
      <c r="E2853" t="s">
        <v>154</v>
      </c>
      <c r="F2853" s="7">
        <v>1005040700</v>
      </c>
      <c r="G2853" t="str">
        <f>VLOOKUP(F2853,'группы товаров'!$A$1:$C$88,2,0)</f>
        <v>Буревестник</v>
      </c>
      <c r="H2853" t="str">
        <f>VLOOKUP(Таблица1[[#This Row],[Код товара]],Группа_Товаров,3,0)</f>
        <v>Глазированные</v>
      </c>
      <c r="I2853" t="s">
        <v>8</v>
      </c>
      <c r="J2853">
        <v>2.64</v>
      </c>
      <c r="K2853" s="6">
        <v>400.56</v>
      </c>
      <c r="L2853" s="6">
        <v>455.64</v>
      </c>
      <c r="M2853" s="23">
        <f>Таблица1[[#This Row],[Сумма в ценах продажи]]-Таблица1[[#This Row],[Сумма в ценах закупки]]</f>
        <v>55.079999999999984</v>
      </c>
    </row>
    <row r="2854" spans="1:13" hidden="1" x14ac:dyDescent="0.3">
      <c r="A2854" s="16">
        <v>42863</v>
      </c>
      <c r="B2854" t="s">
        <v>7</v>
      </c>
      <c r="C2854" t="s">
        <v>179</v>
      </c>
      <c r="D2854" t="s">
        <v>131</v>
      </c>
      <c r="E2854" t="s">
        <v>180</v>
      </c>
      <c r="F2854" s="5">
        <v>1005220000</v>
      </c>
      <c r="G2854" t="str">
        <f>VLOOKUP(F2854,'группы товаров'!$A$1:$C$88,2,0)</f>
        <v>Веселый журавлик</v>
      </c>
      <c r="H2854" t="str">
        <f>VLOOKUP(Таблица1[[#This Row],[Код товара]],Группа_Товаров,3,0)</f>
        <v>Вафельные</v>
      </c>
      <c r="I2854" t="s">
        <v>8</v>
      </c>
      <c r="J2854">
        <v>3.5</v>
      </c>
      <c r="K2854" s="6">
        <v>313.12470000000002</v>
      </c>
      <c r="L2854" s="6">
        <v>372.12</v>
      </c>
      <c r="M2854" s="23">
        <f>Таблица1[[#This Row],[Сумма в ценах продажи]]-Таблица1[[#This Row],[Сумма в ценах закупки]]</f>
        <v>58.995299999999986</v>
      </c>
    </row>
    <row r="2855" spans="1:13" hidden="1" x14ac:dyDescent="0.3">
      <c r="A2855" s="16">
        <v>42863</v>
      </c>
      <c r="B2855" t="s">
        <v>9</v>
      </c>
      <c r="C2855" t="s">
        <v>177</v>
      </c>
      <c r="D2855" t="s">
        <v>131</v>
      </c>
      <c r="E2855" t="s">
        <v>178</v>
      </c>
      <c r="F2855" s="7">
        <v>1005300500</v>
      </c>
      <c r="G2855" t="str">
        <f>VLOOKUP(F2855,'группы товаров'!$A$1:$C$88,2,0)</f>
        <v>Рококо</v>
      </c>
      <c r="H2855" t="str">
        <f>VLOOKUP(Таблица1[[#This Row],[Код товара]],Группа_Товаров,3,0)</f>
        <v>Кремовые</v>
      </c>
      <c r="I2855" t="s">
        <v>8</v>
      </c>
      <c r="J2855">
        <v>8</v>
      </c>
      <c r="K2855" s="6">
        <v>425.9984</v>
      </c>
      <c r="L2855" s="6">
        <v>486</v>
      </c>
      <c r="M2855" s="23">
        <f>Таблица1[[#This Row],[Сумма в ценах продажи]]-Таблица1[[#This Row],[Сумма в ценах закупки]]</f>
        <v>60.001599999999996</v>
      </c>
    </row>
    <row r="2856" spans="1:13" hidden="1" x14ac:dyDescent="0.3">
      <c r="A2856" s="16">
        <v>42863</v>
      </c>
      <c r="B2856" t="s">
        <v>9</v>
      </c>
      <c r="C2856" t="s">
        <v>185</v>
      </c>
      <c r="D2856" t="s">
        <v>134</v>
      </c>
      <c r="E2856" t="s">
        <v>186</v>
      </c>
      <c r="F2856" s="7">
        <v>260100</v>
      </c>
      <c r="G2856" t="str">
        <f>VLOOKUP(F2856,'группы товаров'!$A$1:$C$88,2,0)</f>
        <v xml:space="preserve">Банан-вишня </v>
      </c>
      <c r="H2856" t="str">
        <f>VLOOKUP(Таблица1[[#This Row],[Код товара]],Группа_Товаров,3,0)</f>
        <v>Отливная</v>
      </c>
      <c r="I2856" t="s">
        <v>8</v>
      </c>
      <c r="J2856">
        <v>3.3</v>
      </c>
      <c r="K2856" s="6">
        <v>459.34900000000005</v>
      </c>
      <c r="L2856" s="6">
        <v>525.14</v>
      </c>
      <c r="M2856" s="23">
        <f>Таблица1[[#This Row],[Сумма в ценах продажи]]-Таблица1[[#This Row],[Сумма в ценах закупки]]</f>
        <v>65.79099999999994</v>
      </c>
    </row>
    <row r="2857" spans="1:13" hidden="1" x14ac:dyDescent="0.3">
      <c r="A2857" s="16">
        <v>42863</v>
      </c>
      <c r="B2857" t="s">
        <v>9</v>
      </c>
      <c r="C2857" t="s">
        <v>262</v>
      </c>
      <c r="D2857" t="s">
        <v>134</v>
      </c>
      <c r="E2857" t="s">
        <v>263</v>
      </c>
      <c r="F2857" s="7">
        <v>1005300500</v>
      </c>
      <c r="G2857" t="str">
        <f>VLOOKUP(F2857,'группы товаров'!$A$1:$C$88,2,0)</f>
        <v>Рококо</v>
      </c>
      <c r="H2857" t="str">
        <f>VLOOKUP(Таблица1[[#This Row],[Код товара]],Группа_Товаров,3,0)</f>
        <v>Кремовые</v>
      </c>
      <c r="I2857" t="s">
        <v>8</v>
      </c>
      <c r="J2857">
        <v>2.64</v>
      </c>
      <c r="K2857" s="6">
        <v>480.68880000000001</v>
      </c>
      <c r="L2857" s="6">
        <v>546.84</v>
      </c>
      <c r="M2857" s="23">
        <f>Таблица1[[#This Row],[Сумма в ценах продажи]]-Таблица1[[#This Row],[Сумма в ценах закупки]]</f>
        <v>66.151200000000017</v>
      </c>
    </row>
    <row r="2858" spans="1:13" hidden="1" x14ac:dyDescent="0.3">
      <c r="A2858" s="16">
        <v>42863</v>
      </c>
      <c r="B2858" t="s">
        <v>9</v>
      </c>
      <c r="C2858" t="s">
        <v>262</v>
      </c>
      <c r="D2858" t="s">
        <v>134</v>
      </c>
      <c r="E2858" t="s">
        <v>263</v>
      </c>
      <c r="F2858" s="7">
        <v>1005030501</v>
      </c>
      <c r="G2858" t="str">
        <f>VLOOKUP(F2858,'группы товаров'!$A$1:$C$88,2,0)</f>
        <v>Орешек</v>
      </c>
      <c r="H2858" t="str">
        <f>VLOOKUP(Таблица1[[#This Row],[Код товара]],Группа_Товаров,3,0)</f>
        <v>Глазированные</v>
      </c>
      <c r="I2858" t="s">
        <v>8</v>
      </c>
      <c r="J2858">
        <v>4</v>
      </c>
      <c r="K2858" s="6">
        <v>820</v>
      </c>
      <c r="L2858" s="6">
        <v>933.2</v>
      </c>
      <c r="M2858" s="23">
        <f>Таблица1[[#This Row],[Сумма в ценах продажи]]-Таблица1[[#This Row],[Сумма в ценах закупки]]</f>
        <v>113.20000000000005</v>
      </c>
    </row>
    <row r="2859" spans="1:13" hidden="1" x14ac:dyDescent="0.3">
      <c r="A2859" s="16">
        <v>42863</v>
      </c>
      <c r="B2859" t="s">
        <v>7</v>
      </c>
      <c r="C2859" t="s">
        <v>140</v>
      </c>
      <c r="D2859" t="s">
        <v>134</v>
      </c>
      <c r="E2859" t="s">
        <v>141</v>
      </c>
      <c r="F2859" s="5">
        <v>1005030501</v>
      </c>
      <c r="G2859" t="str">
        <f>VLOOKUP(F2859,'группы товаров'!$A$1:$C$88,2,0)</f>
        <v>Орешек</v>
      </c>
      <c r="H2859" t="str">
        <f>VLOOKUP(Таблица1[[#This Row],[Код товара]],Группа_Товаров,3,0)</f>
        <v>Глазированные</v>
      </c>
      <c r="I2859" t="s">
        <v>8</v>
      </c>
      <c r="J2859">
        <v>8.4</v>
      </c>
      <c r="K2859" s="6">
        <v>841.26</v>
      </c>
      <c r="L2859" s="6">
        <v>956.928</v>
      </c>
      <c r="M2859" s="23">
        <f>Таблица1[[#This Row],[Сумма в ценах продажи]]-Таблица1[[#This Row],[Сумма в ценах закупки]]</f>
        <v>115.66800000000001</v>
      </c>
    </row>
    <row r="2860" spans="1:13" hidden="1" x14ac:dyDescent="0.3">
      <c r="A2860" s="16">
        <v>42863</v>
      </c>
      <c r="B2860" t="s">
        <v>9</v>
      </c>
      <c r="C2860" t="s">
        <v>162</v>
      </c>
      <c r="D2860" t="s">
        <v>163</v>
      </c>
      <c r="E2860" t="s">
        <v>164</v>
      </c>
      <c r="F2860" s="5">
        <v>20000</v>
      </c>
      <c r="G2860" t="str">
        <f>VLOOKUP(F2860,'группы товаров'!$A$1:$C$88,2,0)</f>
        <v>Карамель барбарис</v>
      </c>
      <c r="H2860" t="str">
        <f>VLOOKUP(Таблица1[[#This Row],[Код товара]],Группа_Товаров,3,0)</f>
        <v>Леденцовая</v>
      </c>
      <c r="I2860" t="s">
        <v>8</v>
      </c>
      <c r="J2860">
        <v>16</v>
      </c>
      <c r="K2860" s="6">
        <v>854.73120000000006</v>
      </c>
      <c r="L2860" s="6">
        <v>972</v>
      </c>
      <c r="M2860" s="23">
        <f>Таблица1[[#This Row],[Сумма в ценах продажи]]-Таблица1[[#This Row],[Сумма в ценах закупки]]</f>
        <v>117.26879999999994</v>
      </c>
    </row>
    <row r="2861" spans="1:13" hidden="1" x14ac:dyDescent="0.3">
      <c r="A2861" s="16">
        <v>42863</v>
      </c>
      <c r="B2861" t="s">
        <v>7</v>
      </c>
      <c r="C2861" t="s">
        <v>282</v>
      </c>
      <c r="D2861" t="s">
        <v>134</v>
      </c>
      <c r="E2861" t="s">
        <v>283</v>
      </c>
      <c r="F2861" s="5">
        <v>1005360000</v>
      </c>
      <c r="G2861" t="str">
        <f>VLOOKUP(F2861,'группы товаров'!$A$1:$C$88,2,0)</f>
        <v>Вишня в шоколаде</v>
      </c>
      <c r="H2861" t="str">
        <f>VLOOKUP(Таблица1[[#This Row],[Код товара]],Группа_Товаров,3,0)</f>
        <v>Кремовые</v>
      </c>
      <c r="I2861" t="s">
        <v>8</v>
      </c>
      <c r="J2861">
        <v>2.5</v>
      </c>
      <c r="K2861" s="6">
        <v>526.69200000000001</v>
      </c>
      <c r="L2861" s="6">
        <v>650.95000000000005</v>
      </c>
      <c r="M2861" s="23">
        <f>Таблица1[[#This Row],[Сумма в ценах продажи]]-Таблица1[[#This Row],[Сумма в ценах закупки]]</f>
        <v>124.25800000000004</v>
      </c>
    </row>
    <row r="2862" spans="1:13" hidden="1" x14ac:dyDescent="0.3">
      <c r="A2862" s="16">
        <v>42863</v>
      </c>
      <c r="B2862" t="s">
        <v>9</v>
      </c>
      <c r="C2862" t="s">
        <v>138</v>
      </c>
      <c r="D2862" t="s">
        <v>134</v>
      </c>
      <c r="E2862" t="s">
        <v>139</v>
      </c>
      <c r="F2862" s="7">
        <v>1005052700</v>
      </c>
      <c r="G2862" t="str">
        <f>VLOOKUP(F2862,'группы товаров'!$A$1:$C$88,2,0)</f>
        <v>Желе черники</v>
      </c>
      <c r="H2862" t="str">
        <f>VLOOKUP(Таблица1[[#This Row],[Код товара]],Группа_Товаров,3,0)</f>
        <v>Помадка</v>
      </c>
      <c r="I2862" t="s">
        <v>8</v>
      </c>
      <c r="J2862">
        <v>4</v>
      </c>
      <c r="K2862" s="6">
        <v>934.79600000000005</v>
      </c>
      <c r="L2862" s="6">
        <v>1063.2</v>
      </c>
      <c r="M2862" s="23">
        <f>Таблица1[[#This Row],[Сумма в ценах продажи]]-Таблица1[[#This Row],[Сумма в ценах закупки]]</f>
        <v>128.404</v>
      </c>
    </row>
    <row r="2863" spans="1:13" hidden="1" x14ac:dyDescent="0.3">
      <c r="A2863" s="16">
        <v>42863</v>
      </c>
      <c r="B2863" t="s">
        <v>7</v>
      </c>
      <c r="C2863" t="s">
        <v>226</v>
      </c>
      <c r="D2863" t="s">
        <v>134</v>
      </c>
      <c r="E2863" t="s">
        <v>227</v>
      </c>
      <c r="F2863" s="5">
        <v>1005300000</v>
      </c>
      <c r="G2863" t="str">
        <f>VLOOKUP(F2863,'группы товаров'!$A$1:$C$88,2,0)</f>
        <v>Нежные</v>
      </c>
      <c r="H2863" t="str">
        <f>VLOOKUP(Таблица1[[#This Row],[Код товара]],Группа_Товаров,3,0)</f>
        <v>Кремовые</v>
      </c>
      <c r="I2863" t="s">
        <v>8</v>
      </c>
      <c r="J2863">
        <v>3.5</v>
      </c>
      <c r="K2863" s="6">
        <v>627.96510000000001</v>
      </c>
      <c r="L2863" s="6">
        <v>778.43499999999995</v>
      </c>
      <c r="M2863" s="23">
        <f>Таблица1[[#This Row],[Сумма в ценах продажи]]-Таблица1[[#This Row],[Сумма в ценах закупки]]</f>
        <v>150.46989999999994</v>
      </c>
    </row>
    <row r="2864" spans="1:13" hidden="1" x14ac:dyDescent="0.3">
      <c r="A2864" s="16">
        <v>42863</v>
      </c>
      <c r="B2864" t="s">
        <v>7</v>
      </c>
      <c r="C2864" t="s">
        <v>201</v>
      </c>
      <c r="D2864" t="s">
        <v>134</v>
      </c>
      <c r="E2864" t="s">
        <v>202</v>
      </c>
      <c r="F2864" s="5">
        <v>580000</v>
      </c>
      <c r="G2864" t="str">
        <f>VLOOKUP(F2864,'группы товаров'!$A$1:$C$88,2,0)</f>
        <v>Вишня</v>
      </c>
      <c r="H2864" t="str">
        <f>VLOOKUP(Таблица1[[#This Row],[Код товара]],Группа_Товаров,3,0)</f>
        <v>Желейные</v>
      </c>
      <c r="I2864" t="s">
        <v>8</v>
      </c>
      <c r="J2864">
        <v>16</v>
      </c>
      <c r="K2864" s="6">
        <v>1190.8784000000001</v>
      </c>
      <c r="L2864" s="6">
        <v>1347.68</v>
      </c>
      <c r="M2864" s="23">
        <f>Таблица1[[#This Row],[Сумма в ценах продажи]]-Таблица1[[#This Row],[Сумма в ценах закупки]]</f>
        <v>156.80160000000001</v>
      </c>
    </row>
    <row r="2865" spans="1:13" hidden="1" x14ac:dyDescent="0.3">
      <c r="A2865" s="16">
        <v>42863</v>
      </c>
      <c r="B2865" t="s">
        <v>9</v>
      </c>
      <c r="C2865" t="s">
        <v>252</v>
      </c>
      <c r="D2865" t="s">
        <v>134</v>
      </c>
      <c r="E2865" t="s">
        <v>253</v>
      </c>
      <c r="F2865" s="5">
        <v>1005712010</v>
      </c>
      <c r="G2865" t="str">
        <f>VLOOKUP(F2865,'группы товаров'!$A$1:$C$88,2,0)</f>
        <v>Сказочный мишка</v>
      </c>
      <c r="H2865" t="str">
        <f>VLOOKUP(Таблица1[[#This Row],[Код товара]],Группа_Товаров,3,0)</f>
        <v>Глазированные</v>
      </c>
      <c r="I2865" t="s">
        <v>8</v>
      </c>
      <c r="J2865">
        <v>14.4</v>
      </c>
      <c r="K2865" s="6">
        <v>1529.9424000000001</v>
      </c>
      <c r="L2865" s="6">
        <v>1742.4</v>
      </c>
      <c r="M2865" s="23">
        <f>Таблица1[[#This Row],[Сумма в ценах продажи]]-Таблица1[[#This Row],[Сумма в ценах закупки]]</f>
        <v>212.45759999999996</v>
      </c>
    </row>
    <row r="2866" spans="1:13" hidden="1" x14ac:dyDescent="0.3">
      <c r="A2866" s="16">
        <v>42863</v>
      </c>
      <c r="B2866" t="s">
        <v>7</v>
      </c>
      <c r="C2866" t="s">
        <v>181</v>
      </c>
      <c r="D2866" t="s">
        <v>134</v>
      </c>
      <c r="E2866" t="s">
        <v>182</v>
      </c>
      <c r="F2866" s="7">
        <v>580000</v>
      </c>
      <c r="G2866" t="str">
        <f>VLOOKUP(F2866,'группы товаров'!$A$1:$C$88,2,0)</f>
        <v>Вишня</v>
      </c>
      <c r="H2866" t="str">
        <f>VLOOKUP(Таблица1[[#This Row],[Код товара]],Группа_Товаров,3,0)</f>
        <v>Желейные</v>
      </c>
      <c r="I2866" t="s">
        <v>8</v>
      </c>
      <c r="J2866">
        <v>7</v>
      </c>
      <c r="K2866" s="6">
        <v>1253.4914000000001</v>
      </c>
      <c r="L2866" s="6">
        <v>1556.87</v>
      </c>
      <c r="M2866" s="23">
        <f>Таблица1[[#This Row],[Сумма в ценах продажи]]-Таблица1[[#This Row],[Сумма в ценах закупки]]</f>
        <v>303.37859999999978</v>
      </c>
    </row>
    <row r="2867" spans="1:13" hidden="1" x14ac:dyDescent="0.3">
      <c r="A2867" s="16">
        <v>42860</v>
      </c>
      <c r="B2867" t="s">
        <v>7</v>
      </c>
      <c r="C2867" t="s">
        <v>326</v>
      </c>
      <c r="D2867" t="s">
        <v>134</v>
      </c>
      <c r="E2867" t="s">
        <v>327</v>
      </c>
      <c r="F2867" s="7">
        <v>170101</v>
      </c>
      <c r="G2867" t="str">
        <f>VLOOKUP(F2867,'группы товаров'!$A$1:$C$88,2,0)</f>
        <v>Морошковая</v>
      </c>
      <c r="H2867" t="str">
        <f>VLOOKUP(Таблица1[[#This Row],[Код товара]],Группа_Товаров,3,0)</f>
        <v>Желейные</v>
      </c>
      <c r="I2867" t="s">
        <v>8</v>
      </c>
      <c r="J2867">
        <v>1.65</v>
      </c>
      <c r="K2867" s="6">
        <v>230.78</v>
      </c>
      <c r="L2867" s="6">
        <v>262.57</v>
      </c>
      <c r="M2867" s="23">
        <f>Таблица1[[#This Row],[Сумма в ценах продажи]]-Таблица1[[#This Row],[Сумма в ценах закупки]]</f>
        <v>31.789999999999992</v>
      </c>
    </row>
    <row r="2868" spans="1:13" hidden="1" x14ac:dyDescent="0.3">
      <c r="A2868" s="16">
        <v>42860</v>
      </c>
      <c r="B2868" t="s">
        <v>7</v>
      </c>
      <c r="C2868" t="s">
        <v>138</v>
      </c>
      <c r="D2868" t="s">
        <v>134</v>
      </c>
      <c r="E2868" t="s">
        <v>139</v>
      </c>
      <c r="F2868" s="7">
        <v>1005274000</v>
      </c>
      <c r="G2868" t="str">
        <f>VLOOKUP(F2868,'группы товаров'!$A$1:$C$88,2,0)</f>
        <v>Ванильные</v>
      </c>
      <c r="H2868" t="str">
        <f>VLOOKUP(Таблица1[[#This Row],[Код товара]],Группа_Товаров,3,0)</f>
        <v>Кремовые</v>
      </c>
      <c r="I2868" t="s">
        <v>8</v>
      </c>
      <c r="J2868">
        <v>1.65</v>
      </c>
      <c r="K2868" s="6">
        <v>229.67450000000002</v>
      </c>
      <c r="L2868" s="6">
        <v>262.57</v>
      </c>
      <c r="M2868" s="23">
        <f>Таблица1[[#This Row],[Сумма в ценах продажи]]-Таблица1[[#This Row],[Сумма в ценах закупки]]</f>
        <v>32.89549999999997</v>
      </c>
    </row>
    <row r="2869" spans="1:13" hidden="1" x14ac:dyDescent="0.3">
      <c r="A2869" s="16">
        <v>42860</v>
      </c>
      <c r="B2869" t="s">
        <v>7</v>
      </c>
      <c r="C2869" t="s">
        <v>199</v>
      </c>
      <c r="D2869" t="s">
        <v>134</v>
      </c>
      <c r="E2869" t="s">
        <v>200</v>
      </c>
      <c r="F2869" s="7">
        <v>1005040600</v>
      </c>
      <c r="G2869" t="str">
        <f>VLOOKUP(F2869,'группы товаров'!$A$1:$C$88,2,0)</f>
        <v xml:space="preserve">Морская звезда </v>
      </c>
      <c r="H2869" t="str">
        <f>VLOOKUP(Таблица1[[#This Row],[Код товара]],Группа_Товаров,3,0)</f>
        <v>Глазированные</v>
      </c>
      <c r="I2869" t="s">
        <v>8</v>
      </c>
      <c r="J2869">
        <v>2.4</v>
      </c>
      <c r="K2869" s="6">
        <v>209.2654</v>
      </c>
      <c r="L2869" s="6">
        <v>255.16800000000001</v>
      </c>
      <c r="M2869" s="23">
        <f>Таблица1[[#This Row],[Сумма в ценах продажи]]-Таблица1[[#This Row],[Сумма в ценах закупки]]</f>
        <v>45.902600000000007</v>
      </c>
    </row>
    <row r="2870" spans="1:13" hidden="1" x14ac:dyDescent="0.3">
      <c r="A2870" s="16">
        <v>42860</v>
      </c>
      <c r="B2870" t="s">
        <v>9</v>
      </c>
      <c r="C2870" t="s">
        <v>228</v>
      </c>
      <c r="D2870" t="s">
        <v>134</v>
      </c>
      <c r="E2870" t="s">
        <v>229</v>
      </c>
      <c r="F2870" s="7">
        <v>1005050200</v>
      </c>
      <c r="G2870" t="str">
        <f>VLOOKUP(F2870,'группы товаров'!$A$1:$C$88,2,0)</f>
        <v>Серебрянный шедевр</v>
      </c>
      <c r="H2870" t="str">
        <f>VLOOKUP(Таблица1[[#This Row],[Код товара]],Группа_Товаров,3,0)</f>
        <v>Помадка</v>
      </c>
      <c r="I2870" t="s">
        <v>8</v>
      </c>
      <c r="J2870">
        <v>5</v>
      </c>
      <c r="K2870" s="6">
        <v>395.95</v>
      </c>
      <c r="L2870" s="6">
        <v>450.25</v>
      </c>
      <c r="M2870" s="23">
        <f>Таблица1[[#This Row],[Сумма в ценах продажи]]-Таблица1[[#This Row],[Сумма в ценах закупки]]</f>
        <v>54.300000000000011</v>
      </c>
    </row>
    <row r="2871" spans="1:13" hidden="1" x14ac:dyDescent="0.3">
      <c r="A2871" s="16">
        <v>42860</v>
      </c>
      <c r="B2871" t="s">
        <v>9</v>
      </c>
      <c r="C2871" t="s">
        <v>406</v>
      </c>
      <c r="D2871" t="s">
        <v>156</v>
      </c>
      <c r="E2871" t="s">
        <v>407</v>
      </c>
      <c r="F2871" s="8">
        <v>210100</v>
      </c>
      <c r="G2871" t="str">
        <f>VLOOKUP(F2871,'группы товаров'!$A$1:$C$88,2,0)</f>
        <v>Сливки-малина</v>
      </c>
      <c r="H2871" t="str">
        <f>VLOOKUP(Таблица1[[#This Row],[Код товара]],Группа_Товаров,3,0)</f>
        <v>Отливная</v>
      </c>
      <c r="I2871" t="s">
        <v>8</v>
      </c>
      <c r="J2871">
        <v>5</v>
      </c>
      <c r="K2871" s="6">
        <v>395.9</v>
      </c>
      <c r="L2871" s="6">
        <v>450.25</v>
      </c>
      <c r="M2871" s="23">
        <f>Таблица1[[#This Row],[Сумма в ценах продажи]]-Таблица1[[#This Row],[Сумма в ценах закупки]]</f>
        <v>54.350000000000023</v>
      </c>
    </row>
    <row r="2872" spans="1:13" hidden="1" x14ac:dyDescent="0.3">
      <c r="A2872" s="16">
        <v>42860</v>
      </c>
      <c r="B2872" t="s">
        <v>7</v>
      </c>
      <c r="C2872" t="s">
        <v>142</v>
      </c>
      <c r="D2872" t="s">
        <v>134</v>
      </c>
      <c r="E2872" t="s">
        <v>143</v>
      </c>
      <c r="F2872" s="5">
        <v>1005040600</v>
      </c>
      <c r="G2872" t="str">
        <f>VLOOKUP(F2872,'группы товаров'!$A$1:$C$88,2,0)</f>
        <v xml:space="preserve">Морская звезда </v>
      </c>
      <c r="H2872" t="str">
        <f>VLOOKUP(Таблица1[[#This Row],[Код товара]],Группа_Товаров,3,0)</f>
        <v>Глазированные</v>
      </c>
      <c r="I2872" t="s">
        <v>8</v>
      </c>
      <c r="J2872">
        <v>6</v>
      </c>
      <c r="K2872" s="6">
        <v>429.3</v>
      </c>
      <c r="L2872" s="6">
        <v>488.22</v>
      </c>
      <c r="M2872" s="23">
        <f>Таблица1[[#This Row],[Сумма в ценах продажи]]-Таблица1[[#This Row],[Сумма в ценах закупки]]</f>
        <v>58.920000000000016</v>
      </c>
    </row>
    <row r="2873" spans="1:13" hidden="1" x14ac:dyDescent="0.3">
      <c r="A2873" s="16">
        <v>42860</v>
      </c>
      <c r="B2873" t="s">
        <v>7</v>
      </c>
      <c r="C2873" t="s">
        <v>260</v>
      </c>
      <c r="D2873" t="s">
        <v>134</v>
      </c>
      <c r="E2873" t="s">
        <v>261</v>
      </c>
      <c r="F2873" s="5">
        <v>1005040800</v>
      </c>
      <c r="G2873" t="str">
        <f>VLOOKUP(F2873,'группы товаров'!$A$1:$C$88,2,0)</f>
        <v>Бим-Бом</v>
      </c>
      <c r="H2873" t="str">
        <f>VLOOKUP(Таблица1[[#This Row],[Код товара]],Группа_Товаров,3,0)</f>
        <v>Глазированные</v>
      </c>
      <c r="I2873" t="s">
        <v>8</v>
      </c>
      <c r="J2873">
        <v>6</v>
      </c>
      <c r="K2873" s="6">
        <v>429.24</v>
      </c>
      <c r="L2873" s="6">
        <v>488.22</v>
      </c>
      <c r="M2873" s="23">
        <f>Таблица1[[#This Row],[Сумма в ценах продажи]]-Таблица1[[#This Row],[Сумма в ценах закупки]]</f>
        <v>58.980000000000018</v>
      </c>
    </row>
    <row r="2874" spans="1:13" hidden="1" x14ac:dyDescent="0.3">
      <c r="A2874" s="16">
        <v>42860</v>
      </c>
      <c r="B2874" t="s">
        <v>7</v>
      </c>
      <c r="C2874" t="s">
        <v>191</v>
      </c>
      <c r="D2874" t="s">
        <v>156</v>
      </c>
      <c r="E2874" t="s">
        <v>192</v>
      </c>
      <c r="F2874" s="7">
        <v>260100</v>
      </c>
      <c r="G2874" t="str">
        <f>VLOOKUP(F2874,'группы товаров'!$A$1:$C$88,2,0)</f>
        <v xml:space="preserve">Банан-вишня </v>
      </c>
      <c r="H2874" t="str">
        <f>VLOOKUP(Таблица1[[#This Row],[Код товара]],Группа_Товаров,3,0)</f>
        <v>Отливная</v>
      </c>
      <c r="I2874" t="s">
        <v>8</v>
      </c>
      <c r="J2874">
        <v>7.5</v>
      </c>
      <c r="K2874" s="6">
        <v>453</v>
      </c>
      <c r="L2874" s="6">
        <v>515.25</v>
      </c>
      <c r="M2874" s="23">
        <f>Таблица1[[#This Row],[Сумма в ценах продажи]]-Таблица1[[#This Row],[Сумма в ценах закупки]]</f>
        <v>62.25</v>
      </c>
    </row>
    <row r="2875" spans="1:13" hidden="1" x14ac:dyDescent="0.3">
      <c r="A2875" s="16">
        <v>42860</v>
      </c>
      <c r="B2875" t="s">
        <v>7</v>
      </c>
      <c r="C2875" t="s">
        <v>199</v>
      </c>
      <c r="D2875" t="s">
        <v>134</v>
      </c>
      <c r="E2875" t="s">
        <v>200</v>
      </c>
      <c r="F2875" s="7">
        <v>170101</v>
      </c>
      <c r="G2875" t="str">
        <f>VLOOKUP(F2875,'группы товаров'!$A$1:$C$88,2,0)</f>
        <v>Морошковая</v>
      </c>
      <c r="H2875" t="str">
        <f>VLOOKUP(Таблица1[[#This Row],[Код товара]],Группа_Товаров,3,0)</f>
        <v>Желейные</v>
      </c>
      <c r="I2875" t="s">
        <v>8</v>
      </c>
      <c r="J2875">
        <v>1.248</v>
      </c>
      <c r="K2875" s="6">
        <v>457.92</v>
      </c>
      <c r="L2875" s="6">
        <v>520.79999999999995</v>
      </c>
      <c r="M2875" s="23">
        <f>Таблица1[[#This Row],[Сумма в ценах продажи]]-Таблица1[[#This Row],[Сумма в ценах закупки]]</f>
        <v>62.879999999999939</v>
      </c>
    </row>
    <row r="2876" spans="1:13" hidden="1" x14ac:dyDescent="0.3">
      <c r="A2876" s="16">
        <v>42860</v>
      </c>
      <c r="B2876" t="s">
        <v>9</v>
      </c>
      <c r="C2876" t="s">
        <v>177</v>
      </c>
      <c r="D2876" t="s">
        <v>131</v>
      </c>
      <c r="E2876" t="s">
        <v>178</v>
      </c>
      <c r="F2876" s="7">
        <v>170101</v>
      </c>
      <c r="G2876" t="str">
        <f>VLOOKUP(F2876,'группы товаров'!$A$1:$C$88,2,0)</f>
        <v>Морошковая</v>
      </c>
      <c r="H2876" t="str">
        <f>VLOOKUP(Таблица1[[#This Row],[Код товара]],Группа_Товаров,3,0)</f>
        <v>Желейные</v>
      </c>
      <c r="I2876" t="s">
        <v>8</v>
      </c>
      <c r="J2876">
        <v>6</v>
      </c>
      <c r="K2876" s="6">
        <v>492.2328</v>
      </c>
      <c r="L2876" s="6">
        <v>559.91999999999996</v>
      </c>
      <c r="M2876" s="23">
        <f>Таблица1[[#This Row],[Сумма в ценах продажи]]-Таблица1[[#This Row],[Сумма в ценах закупки]]</f>
        <v>67.687199999999962</v>
      </c>
    </row>
    <row r="2877" spans="1:13" hidden="1" x14ac:dyDescent="0.3">
      <c r="A2877" s="16">
        <v>42860</v>
      </c>
      <c r="B2877" t="s">
        <v>9</v>
      </c>
      <c r="C2877" t="s">
        <v>367</v>
      </c>
      <c r="D2877" t="s">
        <v>208</v>
      </c>
      <c r="E2877" t="s">
        <v>368</v>
      </c>
      <c r="F2877" s="7">
        <v>1005712365</v>
      </c>
      <c r="G2877" t="str">
        <f>VLOOKUP(F2877,'группы товаров'!$A$1:$C$88,2,0)</f>
        <v>Желе в помаде</v>
      </c>
      <c r="H2877" t="str">
        <f>VLOOKUP(Таблица1[[#This Row],[Код товара]],Группа_Товаров,3,0)</f>
        <v>Глазированные</v>
      </c>
      <c r="I2877" t="s">
        <v>8</v>
      </c>
      <c r="J2877">
        <v>1.5649999999999999</v>
      </c>
      <c r="K2877" s="6">
        <v>515.09800000000007</v>
      </c>
      <c r="L2877" s="6">
        <v>585.9</v>
      </c>
      <c r="M2877" s="23">
        <f>Таблица1[[#This Row],[Сумма в ценах продажи]]-Таблица1[[#This Row],[Сумма в ценах закупки]]</f>
        <v>70.801999999999907</v>
      </c>
    </row>
    <row r="2878" spans="1:13" hidden="1" x14ac:dyDescent="0.3">
      <c r="A2878" s="16">
        <v>42860</v>
      </c>
      <c r="B2878" t="s">
        <v>9</v>
      </c>
      <c r="C2878" t="s">
        <v>226</v>
      </c>
      <c r="D2878" t="s">
        <v>134</v>
      </c>
      <c r="E2878" t="s">
        <v>227</v>
      </c>
      <c r="F2878" s="7">
        <v>5190002</v>
      </c>
      <c r="G2878" t="str">
        <f>VLOOKUP(F2878,'группы товаров'!$A$1:$C$88,2,0)</f>
        <v>Молочный</v>
      </c>
      <c r="H2878" t="str">
        <f>VLOOKUP(Таблица1[[#This Row],[Код товара]],Группа_Товаров,3,0)</f>
        <v>Отливная</v>
      </c>
      <c r="I2878" t="s">
        <v>8</v>
      </c>
      <c r="J2878">
        <v>3.3</v>
      </c>
      <c r="K2878" s="6">
        <v>545.37890000000004</v>
      </c>
      <c r="L2878" s="6">
        <v>620.62</v>
      </c>
      <c r="M2878" s="23">
        <f>Таблица1[[#This Row],[Сумма в ценах продажи]]-Таблица1[[#This Row],[Сумма в ценах закупки]]</f>
        <v>75.24109999999996</v>
      </c>
    </row>
    <row r="2879" spans="1:13" hidden="1" x14ac:dyDescent="0.3">
      <c r="A2879" s="16">
        <v>42860</v>
      </c>
      <c r="B2879" t="s">
        <v>9</v>
      </c>
      <c r="C2879" t="s">
        <v>367</v>
      </c>
      <c r="D2879" t="s">
        <v>208</v>
      </c>
      <c r="E2879" t="s">
        <v>368</v>
      </c>
      <c r="F2879" s="5">
        <v>1005030501</v>
      </c>
      <c r="G2879" t="str">
        <f>VLOOKUP(F2879,'группы товаров'!$A$1:$C$88,2,0)</f>
        <v>Орешек</v>
      </c>
      <c r="H2879" t="str">
        <f>VLOOKUP(Таблица1[[#This Row],[Код товара]],Группа_Товаров,3,0)</f>
        <v>Глазированные</v>
      </c>
      <c r="I2879" t="s">
        <v>8</v>
      </c>
      <c r="J2879">
        <v>5.6</v>
      </c>
      <c r="K2879" s="6">
        <v>560.86770000000001</v>
      </c>
      <c r="L2879" s="6">
        <v>637.952</v>
      </c>
      <c r="M2879" s="23">
        <f>Таблица1[[#This Row],[Сумма в ценах продажи]]-Таблица1[[#This Row],[Сумма в ценах закупки]]</f>
        <v>77.084299999999985</v>
      </c>
    </row>
    <row r="2880" spans="1:13" hidden="1" x14ac:dyDescent="0.3">
      <c r="A2880" s="16">
        <v>42860</v>
      </c>
      <c r="B2880" t="s">
        <v>9</v>
      </c>
      <c r="C2880" t="s">
        <v>140</v>
      </c>
      <c r="D2880" t="s">
        <v>134</v>
      </c>
      <c r="E2880" t="s">
        <v>141</v>
      </c>
      <c r="F2880" s="5">
        <v>1005053500</v>
      </c>
      <c r="G2880" t="str">
        <f>VLOOKUP(F2880,'группы товаров'!$A$1:$C$88,2,0)</f>
        <v>Тоффи в помаде</v>
      </c>
      <c r="H2880" t="str">
        <f>VLOOKUP(Таблица1[[#This Row],[Код товара]],Группа_Товаров,3,0)</f>
        <v>Помадка</v>
      </c>
      <c r="I2880" t="s">
        <v>8</v>
      </c>
      <c r="J2880">
        <v>7</v>
      </c>
      <c r="K2880" s="6">
        <v>704.09220000000005</v>
      </c>
      <c r="L2880" s="6">
        <v>797.44</v>
      </c>
      <c r="M2880" s="23">
        <f>Таблица1[[#This Row],[Сумма в ценах продажи]]-Таблица1[[#This Row],[Сумма в ценах закупки]]</f>
        <v>93.347800000000007</v>
      </c>
    </row>
    <row r="2881" spans="1:13" hidden="1" x14ac:dyDescent="0.3">
      <c r="A2881" s="16">
        <v>42860</v>
      </c>
      <c r="B2881" t="s">
        <v>7</v>
      </c>
      <c r="C2881" t="s">
        <v>384</v>
      </c>
      <c r="D2881" t="s">
        <v>134</v>
      </c>
      <c r="E2881" t="s">
        <v>385</v>
      </c>
      <c r="F2881" s="7">
        <v>1005040600</v>
      </c>
      <c r="G2881" t="str">
        <f>VLOOKUP(F2881,'группы товаров'!$A$1:$C$88,2,0)</f>
        <v xml:space="preserve">Морская звезда </v>
      </c>
      <c r="H2881" t="str">
        <f>VLOOKUP(Таблица1[[#This Row],[Код товара]],Группа_Товаров,3,0)</f>
        <v>Глазированные</v>
      </c>
      <c r="I2881" t="s">
        <v>8</v>
      </c>
      <c r="J2881">
        <v>6</v>
      </c>
      <c r="K2881" s="6">
        <v>574.60559999999998</v>
      </c>
      <c r="L2881" s="6">
        <v>670.5</v>
      </c>
      <c r="M2881" s="23">
        <f>Таблица1[[#This Row],[Сумма в ценах продажи]]-Таблица1[[#This Row],[Сумма в ценах закупки]]</f>
        <v>95.894400000000019</v>
      </c>
    </row>
    <row r="2882" spans="1:13" hidden="1" x14ac:dyDescent="0.3">
      <c r="A2882" s="16">
        <v>42860</v>
      </c>
      <c r="B2882" t="s">
        <v>9</v>
      </c>
      <c r="C2882" t="s">
        <v>524</v>
      </c>
      <c r="D2882" t="s">
        <v>291</v>
      </c>
      <c r="E2882" t="s">
        <v>525</v>
      </c>
      <c r="F2882" s="7">
        <v>1005712010</v>
      </c>
      <c r="G2882" t="str">
        <f>VLOOKUP(F2882,'группы товаров'!$A$1:$C$88,2,0)</f>
        <v>Сказочный мишка</v>
      </c>
      <c r="H2882" t="str">
        <f>VLOOKUP(Таблица1[[#This Row],[Код товара]],Группа_Товаров,3,0)</f>
        <v>Глазированные</v>
      </c>
      <c r="I2882" t="s">
        <v>8</v>
      </c>
      <c r="J2882">
        <v>4</v>
      </c>
      <c r="K2882" s="6">
        <v>820</v>
      </c>
      <c r="L2882" s="6">
        <v>933.2</v>
      </c>
      <c r="M2882" s="23">
        <f>Таблица1[[#This Row],[Сумма в ценах продажи]]-Таблица1[[#This Row],[Сумма в ценах закупки]]</f>
        <v>113.20000000000005</v>
      </c>
    </row>
    <row r="2883" spans="1:13" hidden="1" x14ac:dyDescent="0.3">
      <c r="A2883" s="16">
        <v>42860</v>
      </c>
      <c r="B2883" t="s">
        <v>9</v>
      </c>
      <c r="C2883" t="s">
        <v>518</v>
      </c>
      <c r="D2883" t="s">
        <v>147</v>
      </c>
      <c r="E2883" t="s">
        <v>519</v>
      </c>
      <c r="F2883" s="7">
        <v>252005</v>
      </c>
      <c r="G2883" t="str">
        <f>VLOOKUP(F2883,'группы товаров'!$A$1:$C$88,2,0)</f>
        <v>Кленовая</v>
      </c>
      <c r="H2883" t="str">
        <f>VLOOKUP(Таблица1[[#This Row],[Код товара]],Группа_Товаров,3,0)</f>
        <v>Леденцовая</v>
      </c>
      <c r="I2883" t="s">
        <v>8</v>
      </c>
      <c r="J2883">
        <v>16</v>
      </c>
      <c r="K2883" s="6">
        <v>854.46400000000006</v>
      </c>
      <c r="L2883" s="6">
        <v>968.48</v>
      </c>
      <c r="M2883" s="23">
        <f>Таблица1[[#This Row],[Сумма в ценах продажи]]-Таблица1[[#This Row],[Сумма в ценах закупки]]</f>
        <v>114.01599999999996</v>
      </c>
    </row>
    <row r="2884" spans="1:13" hidden="1" x14ac:dyDescent="0.3">
      <c r="A2884" s="16">
        <v>42860</v>
      </c>
      <c r="B2884" t="s">
        <v>9</v>
      </c>
      <c r="C2884" t="s">
        <v>140</v>
      </c>
      <c r="D2884" t="s">
        <v>134</v>
      </c>
      <c r="E2884" t="s">
        <v>141</v>
      </c>
      <c r="F2884" s="7">
        <v>1005400001</v>
      </c>
      <c r="G2884" t="str">
        <f>VLOOKUP(F2884,'группы товаров'!$A$1:$C$88,2,0)</f>
        <v>Лесной орех</v>
      </c>
      <c r="H2884" t="str">
        <f>VLOOKUP(Таблица1[[#This Row],[Код товара]],Группа_Товаров,3,0)</f>
        <v>Кремовые</v>
      </c>
      <c r="I2884" t="s">
        <v>8</v>
      </c>
      <c r="J2884">
        <v>4</v>
      </c>
      <c r="K2884" s="6">
        <v>858.4</v>
      </c>
      <c r="L2884" s="6">
        <v>976.8</v>
      </c>
      <c r="M2884" s="23">
        <f>Таблица1[[#This Row],[Сумма в ценах продажи]]-Таблица1[[#This Row],[Сумма в ценах закупки]]</f>
        <v>118.39999999999998</v>
      </c>
    </row>
    <row r="2885" spans="1:13" hidden="1" x14ac:dyDescent="0.3">
      <c r="A2885" s="16">
        <v>42860</v>
      </c>
      <c r="B2885" t="s">
        <v>9</v>
      </c>
      <c r="C2885" t="s">
        <v>288</v>
      </c>
      <c r="D2885" t="s">
        <v>134</v>
      </c>
      <c r="E2885" t="s">
        <v>289</v>
      </c>
      <c r="F2885" s="7">
        <v>251000</v>
      </c>
      <c r="G2885" t="str">
        <f>VLOOKUP(F2885,'группы товаров'!$A$1:$C$88,2,0)</f>
        <v>Стеклышки микс</v>
      </c>
      <c r="H2885" t="str">
        <f>VLOOKUP(Таблица1[[#This Row],[Код товара]],Группа_Товаров,3,0)</f>
        <v>Отливная</v>
      </c>
      <c r="I2885" t="s">
        <v>8</v>
      </c>
      <c r="J2885">
        <v>5</v>
      </c>
      <c r="K2885" s="6">
        <v>682.18450000000007</v>
      </c>
      <c r="L2885" s="6">
        <v>802.85</v>
      </c>
      <c r="M2885" s="23">
        <f>Таблица1[[#This Row],[Сумма в ценах продажи]]-Таблица1[[#This Row],[Сумма в ценах закупки]]</f>
        <v>120.66549999999995</v>
      </c>
    </row>
    <row r="2886" spans="1:13" hidden="1" x14ac:dyDescent="0.3">
      <c r="A2886" s="16">
        <v>42860</v>
      </c>
      <c r="B2886" t="s">
        <v>7</v>
      </c>
      <c r="C2886" t="s">
        <v>526</v>
      </c>
      <c r="D2886" t="s">
        <v>147</v>
      </c>
      <c r="E2886" t="s">
        <v>527</v>
      </c>
      <c r="F2886" s="7">
        <v>260100</v>
      </c>
      <c r="G2886" t="str">
        <f>VLOOKUP(F2886,'группы товаров'!$A$1:$C$88,2,0)</f>
        <v xml:space="preserve">Банан-вишня </v>
      </c>
      <c r="H2886" t="str">
        <f>VLOOKUP(Таблица1[[#This Row],[Код товара]],Группа_Товаров,3,0)</f>
        <v>Отливная</v>
      </c>
      <c r="I2886" t="s">
        <v>8</v>
      </c>
      <c r="J2886">
        <v>4</v>
      </c>
      <c r="K2886" s="6">
        <v>934.8</v>
      </c>
      <c r="L2886" s="6">
        <v>1063.2</v>
      </c>
      <c r="M2886" s="23">
        <f>Таблица1[[#This Row],[Сумма в ценах продажи]]-Таблица1[[#This Row],[Сумма в ценах закупки]]</f>
        <v>128.40000000000009</v>
      </c>
    </row>
    <row r="2887" spans="1:13" hidden="1" x14ac:dyDescent="0.3">
      <c r="A2887" s="16">
        <v>42860</v>
      </c>
      <c r="B2887" t="s">
        <v>7</v>
      </c>
      <c r="C2887" t="s">
        <v>133</v>
      </c>
      <c r="D2887" t="s">
        <v>134</v>
      </c>
      <c r="E2887" t="s">
        <v>135</v>
      </c>
      <c r="F2887" s="7">
        <v>1005040800</v>
      </c>
      <c r="G2887" t="str">
        <f>VLOOKUP(F2887,'группы товаров'!$A$1:$C$88,2,0)</f>
        <v>Бим-Бом</v>
      </c>
      <c r="H2887" t="str">
        <f>VLOOKUP(Таблица1[[#This Row],[Код товара]],Группа_Товаров,3,0)</f>
        <v>Глазированные</v>
      </c>
      <c r="I2887" t="s">
        <v>8</v>
      </c>
      <c r="J2887">
        <v>4</v>
      </c>
      <c r="K2887" s="6">
        <v>934.8</v>
      </c>
      <c r="L2887" s="6">
        <v>1063.2</v>
      </c>
      <c r="M2887" s="23">
        <f>Таблица1[[#This Row],[Сумма в ценах продажи]]-Таблица1[[#This Row],[Сумма в ценах закупки]]</f>
        <v>128.40000000000009</v>
      </c>
    </row>
    <row r="2888" spans="1:13" hidden="1" x14ac:dyDescent="0.3">
      <c r="A2888" s="16">
        <v>42860</v>
      </c>
      <c r="B2888" t="s">
        <v>9</v>
      </c>
      <c r="C2888" t="s">
        <v>520</v>
      </c>
      <c r="D2888" t="s">
        <v>147</v>
      </c>
      <c r="E2888" t="s">
        <v>521</v>
      </c>
      <c r="F2888" s="5">
        <v>1005030501</v>
      </c>
      <c r="G2888" t="str">
        <f>VLOOKUP(F2888,'группы товаров'!$A$1:$C$88,2,0)</f>
        <v>Орешек</v>
      </c>
      <c r="H2888" t="str">
        <f>VLOOKUP(Таблица1[[#This Row],[Код товара]],Группа_Товаров,3,0)</f>
        <v>Глазированные</v>
      </c>
      <c r="I2888" t="s">
        <v>8</v>
      </c>
      <c r="J2888">
        <v>14</v>
      </c>
      <c r="K2888" s="6">
        <v>1402.1277</v>
      </c>
      <c r="L2888" s="6">
        <v>1594.88</v>
      </c>
      <c r="M2888" s="23">
        <f>Таблица1[[#This Row],[Сумма в ценах продажи]]-Таблица1[[#This Row],[Сумма в ценах закупки]]</f>
        <v>192.7523000000001</v>
      </c>
    </row>
    <row r="2889" spans="1:13" hidden="1" x14ac:dyDescent="0.3">
      <c r="A2889" s="16">
        <v>42860</v>
      </c>
      <c r="B2889" t="s">
        <v>9</v>
      </c>
      <c r="C2889" t="s">
        <v>142</v>
      </c>
      <c r="D2889" t="s">
        <v>134</v>
      </c>
      <c r="E2889" t="s">
        <v>143</v>
      </c>
      <c r="F2889" s="7">
        <v>1005300000</v>
      </c>
      <c r="G2889" t="str">
        <f>VLOOKUP(F2889,'группы товаров'!$A$1:$C$88,2,0)</f>
        <v>Нежные</v>
      </c>
      <c r="H2889" t="str">
        <f>VLOOKUP(Таблица1[[#This Row],[Код товара]],Группа_Товаров,3,0)</f>
        <v>Кремовые</v>
      </c>
      <c r="I2889" t="s">
        <v>8</v>
      </c>
      <c r="J2889">
        <v>5.3760000000000003</v>
      </c>
      <c r="K2889" s="6">
        <v>581.25760000000002</v>
      </c>
      <c r="L2889" s="6">
        <v>776.16</v>
      </c>
      <c r="M2889" s="23">
        <f>Таблица1[[#This Row],[Сумма в ценах продажи]]-Таблица1[[#This Row],[Сумма в ценах закупки]]</f>
        <v>194.90239999999994</v>
      </c>
    </row>
    <row r="2890" spans="1:13" hidden="1" x14ac:dyDescent="0.3">
      <c r="A2890" s="16">
        <v>42860</v>
      </c>
      <c r="B2890" t="s">
        <v>9</v>
      </c>
      <c r="C2890" t="s">
        <v>242</v>
      </c>
      <c r="D2890" t="s">
        <v>134</v>
      </c>
      <c r="E2890" t="s">
        <v>243</v>
      </c>
      <c r="F2890" s="7">
        <v>5162402</v>
      </c>
      <c r="G2890" t="str">
        <f>VLOOKUP(F2890,'группы товаров'!$A$1:$C$88,2,0)</f>
        <v>Лимонно-апельсиновый</v>
      </c>
      <c r="H2890" t="str">
        <f>VLOOKUP(Таблица1[[#This Row],[Код товара]],Группа_Товаров,3,0)</f>
        <v>Отливная</v>
      </c>
      <c r="I2890" t="s">
        <v>8</v>
      </c>
      <c r="J2890">
        <v>6.45</v>
      </c>
      <c r="K2890" s="6">
        <v>1716.807</v>
      </c>
      <c r="L2890" s="6">
        <v>1943.7</v>
      </c>
      <c r="M2890" s="23">
        <f>Таблица1[[#This Row],[Сумма в ценах продажи]]-Таблица1[[#This Row],[Сумма в ценах закупки]]</f>
        <v>226.89300000000003</v>
      </c>
    </row>
    <row r="2891" spans="1:13" hidden="1" x14ac:dyDescent="0.3">
      <c r="A2891" s="16">
        <v>42860</v>
      </c>
      <c r="B2891" t="s">
        <v>9</v>
      </c>
      <c r="C2891" t="s">
        <v>522</v>
      </c>
      <c r="D2891" t="s">
        <v>147</v>
      </c>
      <c r="E2891" t="s">
        <v>523</v>
      </c>
      <c r="F2891" s="7">
        <v>190000</v>
      </c>
      <c r="G2891" t="str">
        <f>VLOOKUP(F2891,'группы товаров'!$A$1:$C$88,2,0)</f>
        <v>Капри молоко</v>
      </c>
      <c r="H2891" t="str">
        <f>VLOOKUP(Таблица1[[#This Row],[Код товара]],Группа_Товаров,3,0)</f>
        <v>Отливная</v>
      </c>
      <c r="I2891" t="s">
        <v>8</v>
      </c>
      <c r="J2891">
        <v>17.5</v>
      </c>
      <c r="K2891" s="6">
        <v>1588.5884000000001</v>
      </c>
      <c r="L2891" s="6">
        <v>1860.6</v>
      </c>
      <c r="M2891" s="23">
        <f>Таблица1[[#This Row],[Сумма в ценах продажи]]-Таблица1[[#This Row],[Сумма в ценах закупки]]</f>
        <v>272.01159999999982</v>
      </c>
    </row>
    <row r="2892" spans="1:13" hidden="1" x14ac:dyDescent="0.3">
      <c r="A2892" s="16">
        <v>42859</v>
      </c>
      <c r="B2892" t="s">
        <v>7</v>
      </c>
      <c r="C2892" t="s">
        <v>207</v>
      </c>
      <c r="D2892" t="s">
        <v>208</v>
      </c>
      <c r="E2892" t="s">
        <v>209</v>
      </c>
      <c r="F2892" s="5">
        <v>1005051700</v>
      </c>
      <c r="G2892" t="str">
        <f>VLOOKUP(F2892,'группы товаров'!$A$1:$C$88,2,0)</f>
        <v>Аромат мяты</v>
      </c>
      <c r="H2892" t="str">
        <f>VLOOKUP(Таблица1[[#This Row],[Код товара]],Группа_Товаров,3,0)</f>
        <v>Помадка</v>
      </c>
      <c r="I2892" t="s">
        <v>8</v>
      </c>
      <c r="J2892">
        <v>3.5</v>
      </c>
      <c r="K2892" s="6">
        <v>393.70590000000004</v>
      </c>
      <c r="L2892" s="6">
        <v>398.72</v>
      </c>
      <c r="M2892" s="23">
        <f>Таблица1[[#This Row],[Сумма в ценах продажи]]-Таблица1[[#This Row],[Сумма в ценах закупки]]</f>
        <v>5.0140999999999849</v>
      </c>
    </row>
    <row r="2893" spans="1:13" hidden="1" x14ac:dyDescent="0.3">
      <c r="A2893" s="16">
        <v>42859</v>
      </c>
      <c r="B2893" t="s">
        <v>9</v>
      </c>
      <c r="C2893" t="s">
        <v>258</v>
      </c>
      <c r="D2893" t="s">
        <v>134</v>
      </c>
      <c r="E2893" t="s">
        <v>259</v>
      </c>
      <c r="F2893" s="7">
        <v>1005300500</v>
      </c>
      <c r="G2893" t="str">
        <f>VLOOKUP(F2893,'группы товаров'!$A$1:$C$88,2,0)</f>
        <v>Рококо</v>
      </c>
      <c r="H2893" t="str">
        <f>VLOOKUP(Таблица1[[#This Row],[Код товара]],Группа_Товаров,3,0)</f>
        <v>Кремовые</v>
      </c>
      <c r="I2893" t="s">
        <v>8</v>
      </c>
      <c r="J2893">
        <v>3.5</v>
      </c>
      <c r="K2893" s="6">
        <v>374.39850000000001</v>
      </c>
      <c r="L2893" s="6">
        <v>398.72</v>
      </c>
      <c r="M2893" s="23">
        <f>Таблица1[[#This Row],[Сумма в ценах продажи]]-Таблица1[[#This Row],[Сумма в ценах закупки]]</f>
        <v>24.321500000000015</v>
      </c>
    </row>
    <row r="2894" spans="1:13" hidden="1" x14ac:dyDescent="0.3">
      <c r="A2894" s="16">
        <v>42859</v>
      </c>
      <c r="B2894" t="s">
        <v>9</v>
      </c>
      <c r="C2894" t="s">
        <v>244</v>
      </c>
      <c r="D2894" t="s">
        <v>134</v>
      </c>
      <c r="E2894" t="s">
        <v>245</v>
      </c>
      <c r="F2894" s="5">
        <v>1005040600</v>
      </c>
      <c r="G2894" t="str">
        <f>VLOOKUP(F2894,'группы товаров'!$A$1:$C$88,2,0)</f>
        <v xml:space="preserve">Морская звезда </v>
      </c>
      <c r="H2894" t="str">
        <f>VLOOKUP(Таблица1[[#This Row],[Код товара]],Группа_Товаров,3,0)</f>
        <v>Глазированные</v>
      </c>
      <c r="I2894" t="s">
        <v>8</v>
      </c>
      <c r="J2894">
        <v>3</v>
      </c>
      <c r="K2894" s="6">
        <v>214.65</v>
      </c>
      <c r="L2894" s="6">
        <v>244.11</v>
      </c>
      <c r="M2894" s="23">
        <f>Таблица1[[#This Row],[Сумма в ценах продажи]]-Таблица1[[#This Row],[Сумма в ценах закупки]]</f>
        <v>29.460000000000008</v>
      </c>
    </row>
    <row r="2895" spans="1:13" hidden="1" x14ac:dyDescent="0.3">
      <c r="A2895" s="16">
        <v>42859</v>
      </c>
      <c r="B2895" t="s">
        <v>9</v>
      </c>
      <c r="C2895" t="s">
        <v>254</v>
      </c>
      <c r="D2895" t="s">
        <v>131</v>
      </c>
      <c r="E2895" t="s">
        <v>255</v>
      </c>
      <c r="F2895" s="7">
        <v>1005244600</v>
      </c>
      <c r="G2895" t="str">
        <f>VLOOKUP(F2895,'группы товаров'!$A$1:$C$88,2,0)</f>
        <v>Кремовые</v>
      </c>
      <c r="H2895" t="str">
        <f>VLOOKUP(Таблица1[[#This Row],[Код товара]],Группа_Товаров,3,0)</f>
        <v>Кремовые</v>
      </c>
      <c r="I2895" t="s">
        <v>8</v>
      </c>
      <c r="J2895">
        <v>5.7</v>
      </c>
      <c r="K2895" s="6">
        <v>255.64500000000001</v>
      </c>
      <c r="L2895" s="6">
        <v>290.64300000000003</v>
      </c>
      <c r="M2895" s="23">
        <f>Таблица1[[#This Row],[Сумма в ценах продажи]]-Таблица1[[#This Row],[Сумма в ценах закупки]]</f>
        <v>34.998000000000019</v>
      </c>
    </row>
    <row r="2896" spans="1:13" hidden="1" x14ac:dyDescent="0.3">
      <c r="A2896" s="16">
        <v>42859</v>
      </c>
      <c r="B2896" t="s">
        <v>9</v>
      </c>
      <c r="C2896" t="s">
        <v>256</v>
      </c>
      <c r="D2896" t="s">
        <v>134</v>
      </c>
      <c r="E2896" t="s">
        <v>257</v>
      </c>
      <c r="F2896" s="7">
        <v>1005201100</v>
      </c>
      <c r="G2896" t="str">
        <f>VLOOKUP(F2896,'группы товаров'!$A$1:$C$88,2,0)</f>
        <v xml:space="preserve">крем-орех </v>
      </c>
      <c r="H2896" t="str">
        <f>VLOOKUP(Таблица1[[#This Row],[Код товара]],Группа_Товаров,3,0)</f>
        <v>Вафельные</v>
      </c>
      <c r="I2896" t="s">
        <v>8</v>
      </c>
      <c r="J2896">
        <v>2.9</v>
      </c>
      <c r="K2896" s="6">
        <v>271.09200000000004</v>
      </c>
      <c r="L2896" s="6">
        <v>308.32800000000003</v>
      </c>
      <c r="M2896" s="23">
        <f>Таблица1[[#This Row],[Сумма в ценах продажи]]-Таблица1[[#This Row],[Сумма в ценах закупки]]</f>
        <v>37.23599999999999</v>
      </c>
    </row>
    <row r="2897" spans="1:13" hidden="1" x14ac:dyDescent="0.3">
      <c r="A2897" s="16">
        <v>42859</v>
      </c>
      <c r="B2897" t="s">
        <v>9</v>
      </c>
      <c r="C2897" t="s">
        <v>179</v>
      </c>
      <c r="D2897" t="s">
        <v>131</v>
      </c>
      <c r="E2897" t="s">
        <v>180</v>
      </c>
      <c r="F2897" s="7">
        <v>1005040900</v>
      </c>
      <c r="G2897" t="str">
        <f>VLOOKUP(F2897,'группы товаров'!$A$1:$C$88,2,0)</f>
        <v xml:space="preserve">Ромашка </v>
      </c>
      <c r="H2897" t="str">
        <f>VLOOKUP(Таблица1[[#This Row],[Код товара]],Группа_Товаров,3,0)</f>
        <v>Глазированные</v>
      </c>
      <c r="I2897" t="s">
        <v>8</v>
      </c>
      <c r="J2897">
        <v>1.65</v>
      </c>
      <c r="K2897" s="6">
        <v>272.51949999999999</v>
      </c>
      <c r="L2897" s="6">
        <v>310.31</v>
      </c>
      <c r="M2897" s="23">
        <f>Таблица1[[#This Row],[Сумма в ценах продажи]]-Таблица1[[#This Row],[Сумма в ценах закупки]]</f>
        <v>37.790500000000009</v>
      </c>
    </row>
    <row r="2898" spans="1:13" hidden="1" x14ac:dyDescent="0.3">
      <c r="A2898" s="16">
        <v>42859</v>
      </c>
      <c r="B2898" t="s">
        <v>9</v>
      </c>
      <c r="C2898" t="s">
        <v>140</v>
      </c>
      <c r="D2898" t="s">
        <v>134</v>
      </c>
      <c r="E2898" t="s">
        <v>141</v>
      </c>
      <c r="F2898" s="7">
        <v>1005244300</v>
      </c>
      <c r="G2898" t="str">
        <f>VLOOKUP(F2898,'группы товаров'!$A$1:$C$88,2,0)</f>
        <v>Ореховые</v>
      </c>
      <c r="H2898" t="str">
        <f>VLOOKUP(Таблица1[[#This Row],[Код товара]],Группа_Товаров,3,0)</f>
        <v>Кремовые</v>
      </c>
      <c r="I2898" t="s">
        <v>8</v>
      </c>
      <c r="J2898">
        <v>3.5</v>
      </c>
      <c r="K2898" s="6">
        <v>326.81360000000001</v>
      </c>
      <c r="L2898" s="6">
        <v>372.12</v>
      </c>
      <c r="M2898" s="23">
        <f>Таблица1[[#This Row],[Сумма в ценах продажи]]-Таблица1[[#This Row],[Сумма в ценах закупки]]</f>
        <v>45.306399999999996</v>
      </c>
    </row>
    <row r="2899" spans="1:13" hidden="1" x14ac:dyDescent="0.3">
      <c r="A2899" s="16">
        <v>42859</v>
      </c>
      <c r="B2899" t="s">
        <v>9</v>
      </c>
      <c r="C2899" t="s">
        <v>262</v>
      </c>
      <c r="D2899" t="s">
        <v>134</v>
      </c>
      <c r="E2899" t="s">
        <v>263</v>
      </c>
      <c r="F2899" s="5">
        <v>1005050200</v>
      </c>
      <c r="G2899" t="str">
        <f>VLOOKUP(F2899,'группы товаров'!$A$1:$C$88,2,0)</f>
        <v>Серебрянный шедевр</v>
      </c>
      <c r="H2899" t="str">
        <f>VLOOKUP(Таблица1[[#This Row],[Код товара]],Группа_Товаров,3,0)</f>
        <v>Помадка</v>
      </c>
      <c r="I2899" t="s">
        <v>8</v>
      </c>
      <c r="J2899">
        <v>3.5</v>
      </c>
      <c r="K2899" s="6">
        <v>352.03100000000001</v>
      </c>
      <c r="L2899" s="6">
        <v>398.72</v>
      </c>
      <c r="M2899" s="23">
        <f>Таблица1[[#This Row],[Сумма в ценах продажи]]-Таблица1[[#This Row],[Сумма в ценах закупки]]</f>
        <v>46.689000000000021</v>
      </c>
    </row>
    <row r="2900" spans="1:13" hidden="1" x14ac:dyDescent="0.3">
      <c r="A2900" s="16">
        <v>42859</v>
      </c>
      <c r="B2900" t="s">
        <v>7</v>
      </c>
      <c r="C2900" t="s">
        <v>130</v>
      </c>
      <c r="D2900" t="s">
        <v>131</v>
      </c>
      <c r="E2900" t="s">
        <v>132</v>
      </c>
      <c r="F2900" s="7">
        <v>252505</v>
      </c>
      <c r="G2900" t="str">
        <f>VLOOKUP(F2900,'группы товаров'!$A$1:$C$88,2,0)</f>
        <v>Байкальская мята</v>
      </c>
      <c r="H2900" t="str">
        <f>VLOOKUP(Таблица1[[#This Row],[Код товара]],Группа_Товаров,3,0)</f>
        <v>Леденцовая</v>
      </c>
      <c r="I2900" t="s">
        <v>8</v>
      </c>
      <c r="J2900">
        <v>3.5</v>
      </c>
      <c r="K2900" s="6">
        <v>321.11560000000003</v>
      </c>
      <c r="L2900" s="6">
        <v>372.12</v>
      </c>
      <c r="M2900" s="23">
        <f>Таблица1[[#This Row],[Сумма в ценах продажи]]-Таблица1[[#This Row],[Сумма в ценах закупки]]</f>
        <v>51.004399999999976</v>
      </c>
    </row>
    <row r="2901" spans="1:13" hidden="1" x14ac:dyDescent="0.3">
      <c r="A2901" s="16">
        <v>42859</v>
      </c>
      <c r="B2901" t="s">
        <v>7</v>
      </c>
      <c r="C2901" t="s">
        <v>191</v>
      </c>
      <c r="D2901" t="s">
        <v>156</v>
      </c>
      <c r="E2901" t="s">
        <v>192</v>
      </c>
      <c r="F2901" s="7">
        <v>5190002</v>
      </c>
      <c r="G2901" t="str">
        <f>VLOOKUP(F2901,'группы товаров'!$A$1:$C$88,2,0)</f>
        <v>Молочный</v>
      </c>
      <c r="H2901" t="str">
        <f>VLOOKUP(Таблица1[[#This Row],[Код товара]],Группа_Товаров,3,0)</f>
        <v>Отливная</v>
      </c>
      <c r="I2901" t="s">
        <v>8</v>
      </c>
      <c r="J2901">
        <v>8</v>
      </c>
      <c r="K2901" s="6">
        <v>427.4128</v>
      </c>
      <c r="L2901" s="6">
        <v>484.24</v>
      </c>
      <c r="M2901" s="23">
        <f>Таблица1[[#This Row],[Сумма в ценах продажи]]-Таблица1[[#This Row],[Сумма в ценах закупки]]</f>
        <v>56.827200000000005</v>
      </c>
    </row>
    <row r="2902" spans="1:13" hidden="1" x14ac:dyDescent="0.3">
      <c r="A2902" s="16">
        <v>42859</v>
      </c>
      <c r="B2902" t="s">
        <v>7</v>
      </c>
      <c r="C2902" t="s">
        <v>254</v>
      </c>
      <c r="D2902" t="s">
        <v>131</v>
      </c>
      <c r="E2902" t="s">
        <v>255</v>
      </c>
      <c r="F2902" s="7">
        <v>252505</v>
      </c>
      <c r="G2902" t="str">
        <f>VLOOKUP(F2902,'группы товаров'!$A$1:$C$88,2,0)</f>
        <v>Байкальская мята</v>
      </c>
      <c r="H2902" t="str">
        <f>VLOOKUP(Таблица1[[#This Row],[Код товара]],Группа_Товаров,3,0)</f>
        <v>Леденцовая</v>
      </c>
      <c r="I2902" t="s">
        <v>8</v>
      </c>
      <c r="J2902">
        <v>7.5</v>
      </c>
      <c r="K2902" s="6">
        <v>452.9425</v>
      </c>
      <c r="L2902" s="6">
        <v>515.25</v>
      </c>
      <c r="M2902" s="23">
        <f>Таблица1[[#This Row],[Сумма в ценах продажи]]-Таблица1[[#This Row],[Сумма в ценах закупки]]</f>
        <v>62.307500000000005</v>
      </c>
    </row>
    <row r="2903" spans="1:13" hidden="1" x14ac:dyDescent="0.3">
      <c r="A2903" s="16">
        <v>42859</v>
      </c>
      <c r="B2903" t="s">
        <v>7</v>
      </c>
      <c r="C2903" t="s">
        <v>138</v>
      </c>
      <c r="D2903" t="s">
        <v>134</v>
      </c>
      <c r="E2903" t="s">
        <v>139</v>
      </c>
      <c r="F2903" s="7">
        <v>1005274300</v>
      </c>
      <c r="G2903" t="str">
        <f>VLOOKUP(F2903,'группы товаров'!$A$1:$C$88,2,0)</f>
        <v>Миндальные</v>
      </c>
      <c r="H2903" t="str">
        <f>VLOOKUP(Таблица1[[#This Row],[Код товара]],Группа_Товаров,3,0)</f>
        <v>Кремовые</v>
      </c>
      <c r="I2903" t="s">
        <v>8</v>
      </c>
      <c r="J2903">
        <v>7.5</v>
      </c>
      <c r="K2903" s="6">
        <v>452.75</v>
      </c>
      <c r="L2903" s="6">
        <v>515.25</v>
      </c>
      <c r="M2903" s="23">
        <f>Таблица1[[#This Row],[Сумма в ценах продажи]]-Таблица1[[#This Row],[Сумма в ценах закупки]]</f>
        <v>62.5</v>
      </c>
    </row>
    <row r="2904" spans="1:13" hidden="1" x14ac:dyDescent="0.3">
      <c r="A2904" s="16">
        <v>42859</v>
      </c>
      <c r="B2904" t="s">
        <v>9</v>
      </c>
      <c r="C2904" t="s">
        <v>171</v>
      </c>
      <c r="D2904" t="s">
        <v>131</v>
      </c>
      <c r="E2904" t="s">
        <v>172</v>
      </c>
      <c r="F2904" s="8">
        <v>1500000801</v>
      </c>
      <c r="G2904" t="str">
        <f>VLOOKUP(F2904,'группы товаров'!$A$1:$C$88,2,0)</f>
        <v>Рулет апельсин-крем</v>
      </c>
      <c r="H2904" t="str">
        <f>VLOOKUP(Таблица1[[#This Row],[Код товара]],Группа_Товаров,3,0)</f>
        <v>Бисквиты</v>
      </c>
      <c r="I2904" t="s">
        <v>8</v>
      </c>
      <c r="J2904">
        <v>1.248</v>
      </c>
      <c r="K2904" s="6">
        <v>457.92</v>
      </c>
      <c r="L2904" s="6">
        <v>520.79999999999995</v>
      </c>
      <c r="M2904" s="23">
        <f>Таблица1[[#This Row],[Сумма в ценах продажи]]-Таблица1[[#This Row],[Сумма в ценах закупки]]</f>
        <v>62.879999999999939</v>
      </c>
    </row>
    <row r="2905" spans="1:13" hidden="1" x14ac:dyDescent="0.3">
      <c r="A2905" s="16">
        <v>42859</v>
      </c>
      <c r="B2905" t="s">
        <v>9</v>
      </c>
      <c r="C2905" t="s">
        <v>260</v>
      </c>
      <c r="D2905" t="s">
        <v>134</v>
      </c>
      <c r="E2905" t="s">
        <v>261</v>
      </c>
      <c r="F2905" s="7">
        <v>1005244600</v>
      </c>
      <c r="G2905" t="str">
        <f>VLOOKUP(F2905,'группы товаров'!$A$1:$C$88,2,0)</f>
        <v>Кремовые</v>
      </c>
      <c r="H2905" t="str">
        <f>VLOOKUP(Таблица1[[#This Row],[Код товара]],Группа_Товаров,3,0)</f>
        <v>Кремовые</v>
      </c>
      <c r="I2905" t="s">
        <v>8</v>
      </c>
      <c r="J2905">
        <v>4.5999999999999996</v>
      </c>
      <c r="K2905" s="6">
        <v>470.86520000000002</v>
      </c>
      <c r="L2905" s="6">
        <v>536.59</v>
      </c>
      <c r="M2905" s="23">
        <f>Таблица1[[#This Row],[Сумма в ценах продажи]]-Таблица1[[#This Row],[Сумма в ценах закупки]]</f>
        <v>65.724800000000016</v>
      </c>
    </row>
    <row r="2906" spans="1:13" hidden="1" x14ac:dyDescent="0.3">
      <c r="A2906" s="16">
        <v>42859</v>
      </c>
      <c r="B2906" t="s">
        <v>7</v>
      </c>
      <c r="C2906" t="s">
        <v>210</v>
      </c>
      <c r="D2906" t="s">
        <v>156</v>
      </c>
      <c r="E2906" t="s">
        <v>211</v>
      </c>
      <c r="F2906" s="7">
        <v>1005274300</v>
      </c>
      <c r="G2906" t="str">
        <f>VLOOKUP(F2906,'группы товаров'!$A$1:$C$88,2,0)</f>
        <v>Миндальные</v>
      </c>
      <c r="H2906" t="str">
        <f>VLOOKUP(Таблица1[[#This Row],[Код товара]],Группа_Товаров,3,0)</f>
        <v>Кремовые</v>
      </c>
      <c r="I2906" t="s">
        <v>8</v>
      </c>
      <c r="J2906">
        <v>5</v>
      </c>
      <c r="K2906" s="6">
        <v>548.45000000000005</v>
      </c>
      <c r="L2906" s="6">
        <v>621</v>
      </c>
      <c r="M2906" s="23">
        <f>Таблица1[[#This Row],[Сумма в ценах продажи]]-Таблица1[[#This Row],[Сумма в ценах закупки]]</f>
        <v>72.549999999999955</v>
      </c>
    </row>
    <row r="2907" spans="1:13" hidden="1" x14ac:dyDescent="0.3">
      <c r="A2907" s="16">
        <v>42859</v>
      </c>
      <c r="B2907" t="s">
        <v>9</v>
      </c>
      <c r="C2907" t="s">
        <v>136</v>
      </c>
      <c r="D2907" t="s">
        <v>131</v>
      </c>
      <c r="E2907" t="s">
        <v>137</v>
      </c>
      <c r="F2907" s="5">
        <v>1005030501</v>
      </c>
      <c r="G2907" t="str">
        <f>VLOOKUP(F2907,'группы товаров'!$A$1:$C$88,2,0)</f>
        <v>Орешек</v>
      </c>
      <c r="H2907" t="str">
        <f>VLOOKUP(Таблица1[[#This Row],[Код товара]],Группа_Товаров,3,0)</f>
        <v>Глазированные</v>
      </c>
      <c r="I2907" t="s">
        <v>8</v>
      </c>
      <c r="J2907">
        <v>5.6</v>
      </c>
      <c r="K2907" s="6">
        <v>560.86770000000001</v>
      </c>
      <c r="L2907" s="6">
        <v>637.952</v>
      </c>
      <c r="M2907" s="23">
        <f>Таблица1[[#This Row],[Сумма в ценах продажи]]-Таблица1[[#This Row],[Сумма в ценах закупки]]</f>
        <v>77.084299999999985</v>
      </c>
    </row>
    <row r="2908" spans="1:13" hidden="1" x14ac:dyDescent="0.3">
      <c r="A2908" s="16">
        <v>42859</v>
      </c>
      <c r="B2908" t="s">
        <v>9</v>
      </c>
      <c r="C2908" t="s">
        <v>138</v>
      </c>
      <c r="D2908" t="s">
        <v>134</v>
      </c>
      <c r="E2908" t="s">
        <v>139</v>
      </c>
      <c r="F2908" s="7">
        <v>1005201500</v>
      </c>
      <c r="G2908" t="str">
        <f>VLOOKUP(F2908,'группы товаров'!$A$1:$C$88,2,0)</f>
        <v xml:space="preserve">крем-сгущенное молоко </v>
      </c>
      <c r="H2908" t="str">
        <f>VLOOKUP(Таблица1[[#This Row],[Код товара]],Группа_Товаров,3,0)</f>
        <v>Вафельные</v>
      </c>
      <c r="I2908" t="s">
        <v>8</v>
      </c>
      <c r="J2908">
        <v>1.96</v>
      </c>
      <c r="K2908" s="6">
        <v>562.79999999999995</v>
      </c>
      <c r="L2908" s="6">
        <v>640.1</v>
      </c>
      <c r="M2908" s="23">
        <f>Таблица1[[#This Row],[Сумма в ценах продажи]]-Таблица1[[#This Row],[Сумма в ценах закупки]]</f>
        <v>77.300000000000068</v>
      </c>
    </row>
    <row r="2909" spans="1:13" hidden="1" x14ac:dyDescent="0.3">
      <c r="A2909" s="16">
        <v>42859</v>
      </c>
      <c r="B2909" t="s">
        <v>9</v>
      </c>
      <c r="C2909" t="s">
        <v>144</v>
      </c>
      <c r="D2909" t="s">
        <v>134</v>
      </c>
      <c r="E2909" t="s">
        <v>145</v>
      </c>
      <c r="F2909" s="5">
        <v>190000</v>
      </c>
      <c r="G2909" t="str">
        <f>VLOOKUP(F2909,'группы товаров'!$A$1:$C$88,2,0)</f>
        <v>Капри молоко</v>
      </c>
      <c r="H2909" t="str">
        <f>VLOOKUP(Таблица1[[#This Row],[Код товара]],Группа_Товаров,3,0)</f>
        <v>Отливная</v>
      </c>
      <c r="I2909" t="s">
        <v>8</v>
      </c>
      <c r="J2909">
        <v>10</v>
      </c>
      <c r="K2909" s="6">
        <v>779.673</v>
      </c>
      <c r="L2909" s="6">
        <v>889.6</v>
      </c>
      <c r="M2909" s="23">
        <f>Таблица1[[#This Row],[Сумма в ценах продажи]]-Таблица1[[#This Row],[Сумма в ценах закупки]]</f>
        <v>109.92700000000002</v>
      </c>
    </row>
    <row r="2910" spans="1:13" hidden="1" x14ac:dyDescent="0.3">
      <c r="A2910" s="16">
        <v>42859</v>
      </c>
      <c r="B2910" t="s">
        <v>9</v>
      </c>
      <c r="C2910" t="s">
        <v>512</v>
      </c>
      <c r="D2910" t="s">
        <v>147</v>
      </c>
      <c r="E2910" t="s">
        <v>513</v>
      </c>
      <c r="F2910" s="7">
        <v>1005712365</v>
      </c>
      <c r="G2910" t="str">
        <f>VLOOKUP(F2910,'группы товаров'!$A$1:$C$88,2,0)</f>
        <v>Желе в помаде</v>
      </c>
      <c r="H2910" t="str">
        <f>VLOOKUP(Таблица1[[#This Row],[Код товара]],Группа_Товаров,3,0)</f>
        <v>Глазированные</v>
      </c>
      <c r="I2910" t="s">
        <v>8</v>
      </c>
      <c r="J2910">
        <v>4</v>
      </c>
      <c r="K2910" s="6">
        <v>820</v>
      </c>
      <c r="L2910" s="6">
        <v>933.2</v>
      </c>
      <c r="M2910" s="23">
        <f>Таблица1[[#This Row],[Сумма в ценах продажи]]-Таблица1[[#This Row],[Сумма в ценах закупки]]</f>
        <v>113.20000000000005</v>
      </c>
    </row>
    <row r="2911" spans="1:13" hidden="1" x14ac:dyDescent="0.3">
      <c r="A2911" s="16">
        <v>42859</v>
      </c>
      <c r="B2911" t="s">
        <v>9</v>
      </c>
      <c r="C2911" t="s">
        <v>149</v>
      </c>
      <c r="D2911" t="s">
        <v>134</v>
      </c>
      <c r="E2911" t="s">
        <v>150</v>
      </c>
      <c r="F2911" s="7">
        <v>1005201500</v>
      </c>
      <c r="G2911" t="str">
        <f>VLOOKUP(F2911,'группы товаров'!$A$1:$C$88,2,0)</f>
        <v xml:space="preserve">крем-сгущенное молоко </v>
      </c>
      <c r="H2911" t="str">
        <f>VLOOKUP(Таблица1[[#This Row],[Код товара]],Группа_Товаров,3,0)</f>
        <v>Вафельные</v>
      </c>
      <c r="I2911" t="s">
        <v>8</v>
      </c>
      <c r="J2911">
        <v>8</v>
      </c>
      <c r="K2911" s="6">
        <v>685.54399999999998</v>
      </c>
      <c r="L2911" s="6">
        <v>803.2</v>
      </c>
      <c r="M2911" s="23">
        <f>Таблица1[[#This Row],[Сумма в ценах продажи]]-Таблица1[[#This Row],[Сумма в ценах закупки]]</f>
        <v>117.65600000000006</v>
      </c>
    </row>
    <row r="2912" spans="1:13" hidden="1" x14ac:dyDescent="0.3">
      <c r="A2912" s="16">
        <v>42859</v>
      </c>
      <c r="B2912" t="s">
        <v>7</v>
      </c>
      <c r="C2912" t="s">
        <v>516</v>
      </c>
      <c r="D2912" t="s">
        <v>147</v>
      </c>
      <c r="E2912" t="s">
        <v>517</v>
      </c>
      <c r="F2912" s="7">
        <v>1005051700</v>
      </c>
      <c r="G2912" t="str">
        <f>VLOOKUP(F2912,'группы товаров'!$A$1:$C$88,2,0)</f>
        <v>Аромат мяты</v>
      </c>
      <c r="H2912" t="str">
        <f>VLOOKUP(Таблица1[[#This Row],[Код товара]],Группа_Товаров,3,0)</f>
        <v>Помадка</v>
      </c>
      <c r="I2912" t="s">
        <v>8</v>
      </c>
      <c r="J2912">
        <v>4</v>
      </c>
      <c r="K2912" s="6">
        <v>934.79600000000005</v>
      </c>
      <c r="L2912" s="6">
        <v>1063.2</v>
      </c>
      <c r="M2912" s="23">
        <f>Таблица1[[#This Row],[Сумма в ценах продажи]]-Таблица1[[#This Row],[Сумма в ценах закупки]]</f>
        <v>128.404</v>
      </c>
    </row>
    <row r="2913" spans="1:13" hidden="1" x14ac:dyDescent="0.3">
      <c r="A2913" s="16">
        <v>42859</v>
      </c>
      <c r="B2913" t="s">
        <v>7</v>
      </c>
      <c r="C2913" t="s">
        <v>130</v>
      </c>
      <c r="D2913" t="s">
        <v>131</v>
      </c>
      <c r="E2913" t="s">
        <v>132</v>
      </c>
      <c r="F2913" s="7">
        <v>1005186400</v>
      </c>
      <c r="G2913" t="str">
        <f>VLOOKUP(F2913,'группы товаров'!$A$1:$C$88,2,0)</f>
        <v xml:space="preserve">Мини вкус вишни </v>
      </c>
      <c r="H2913" t="str">
        <f>VLOOKUP(Таблица1[[#This Row],[Код товара]],Группа_Товаров,3,0)</f>
        <v>Вафельные</v>
      </c>
      <c r="I2913" t="s">
        <v>8</v>
      </c>
      <c r="J2913">
        <v>6.45</v>
      </c>
      <c r="K2913" s="6">
        <v>1716.807</v>
      </c>
      <c r="L2913" s="6">
        <v>1943.7</v>
      </c>
      <c r="M2913" s="23">
        <f>Таблица1[[#This Row],[Сумма в ценах продажи]]-Таблица1[[#This Row],[Сумма в ценах закупки]]</f>
        <v>226.89300000000003</v>
      </c>
    </row>
    <row r="2914" spans="1:13" hidden="1" x14ac:dyDescent="0.3">
      <c r="A2914" s="16">
        <v>42859</v>
      </c>
      <c r="B2914" t="s">
        <v>7</v>
      </c>
      <c r="C2914" t="s">
        <v>210</v>
      </c>
      <c r="D2914" t="s">
        <v>156</v>
      </c>
      <c r="E2914" t="s">
        <v>211</v>
      </c>
      <c r="F2914" s="7">
        <v>5190002</v>
      </c>
      <c r="G2914" t="str">
        <f>VLOOKUP(F2914,'группы товаров'!$A$1:$C$88,2,0)</f>
        <v>Молочный</v>
      </c>
      <c r="H2914" t="str">
        <f>VLOOKUP(Таблица1[[#This Row],[Код товара]],Группа_Товаров,3,0)</f>
        <v>Отливная</v>
      </c>
      <c r="I2914" t="s">
        <v>8</v>
      </c>
      <c r="J2914">
        <v>6</v>
      </c>
      <c r="K2914" s="6">
        <v>1191.9270000000001</v>
      </c>
      <c r="L2914" s="6">
        <v>1464.6</v>
      </c>
      <c r="M2914" s="23">
        <f>Таблица1[[#This Row],[Сумма в ценах продажи]]-Таблица1[[#This Row],[Сумма в ценах закупки]]</f>
        <v>272.67299999999977</v>
      </c>
    </row>
    <row r="2915" spans="1:13" hidden="1" x14ac:dyDescent="0.3">
      <c r="A2915" s="16">
        <v>42859</v>
      </c>
      <c r="B2915" t="s">
        <v>9</v>
      </c>
      <c r="C2915" t="s">
        <v>171</v>
      </c>
      <c r="D2915" t="s">
        <v>131</v>
      </c>
      <c r="E2915" t="s">
        <v>172</v>
      </c>
      <c r="F2915" s="5">
        <v>1005050200</v>
      </c>
      <c r="G2915" t="str">
        <f>VLOOKUP(F2915,'группы товаров'!$A$1:$C$88,2,0)</f>
        <v>Серебрянный шедевр</v>
      </c>
      <c r="H2915" t="str">
        <f>VLOOKUP(Таблица1[[#This Row],[Код товара]],Группа_Товаров,3,0)</f>
        <v>Помадка</v>
      </c>
      <c r="I2915" t="s">
        <v>8</v>
      </c>
      <c r="J2915">
        <v>21</v>
      </c>
      <c r="K2915" s="6">
        <v>2110.1779000000001</v>
      </c>
      <c r="L2915" s="6">
        <v>2392.3200000000002</v>
      </c>
      <c r="M2915" s="23">
        <f>Таблица1[[#This Row],[Сумма в ценах продажи]]-Таблица1[[#This Row],[Сумма в ценах закупки]]</f>
        <v>282.14210000000003</v>
      </c>
    </row>
    <row r="2916" spans="1:13" hidden="1" x14ac:dyDescent="0.3">
      <c r="A2916" s="16">
        <v>42859</v>
      </c>
      <c r="B2916" t="s">
        <v>7</v>
      </c>
      <c r="C2916" t="s">
        <v>514</v>
      </c>
      <c r="D2916" t="s">
        <v>147</v>
      </c>
      <c r="E2916" t="s">
        <v>515</v>
      </c>
      <c r="F2916" s="7">
        <v>1005051700</v>
      </c>
      <c r="G2916" t="str">
        <f>VLOOKUP(F2916,'группы товаров'!$A$1:$C$88,2,0)</f>
        <v>Аромат мяты</v>
      </c>
      <c r="H2916" t="str">
        <f>VLOOKUP(Таблица1[[#This Row],[Код товара]],Группа_Товаров,3,0)</f>
        <v>Помадка</v>
      </c>
      <c r="I2916" t="s">
        <v>8</v>
      </c>
      <c r="J2916">
        <v>6</v>
      </c>
      <c r="K2916" s="6">
        <v>108.71340000000001</v>
      </c>
      <c r="L2916" s="6">
        <v>412.2</v>
      </c>
      <c r="M2916" s="23">
        <f>Таблица1[[#This Row],[Сумма в ценах продажи]]-Таблица1[[#This Row],[Сумма в ценах закупки]]</f>
        <v>303.48659999999995</v>
      </c>
    </row>
    <row r="2917" spans="1:13" hidden="1" x14ac:dyDescent="0.3">
      <c r="A2917" s="16">
        <v>42858</v>
      </c>
      <c r="B2917" t="s">
        <v>7</v>
      </c>
      <c r="C2917" t="s">
        <v>160</v>
      </c>
      <c r="D2917" t="s">
        <v>134</v>
      </c>
      <c r="E2917" t="s">
        <v>161</v>
      </c>
      <c r="F2917" s="5">
        <v>252005</v>
      </c>
      <c r="G2917" t="str">
        <f>VLOOKUP(F2917,'группы товаров'!$A$1:$C$88,2,0)</f>
        <v>Кленовая</v>
      </c>
      <c r="H2917" t="str">
        <f>VLOOKUP(Таблица1[[#This Row],[Код товара]],Группа_Товаров,3,0)</f>
        <v>Леденцовая</v>
      </c>
      <c r="I2917" t="s">
        <v>8</v>
      </c>
      <c r="J2917">
        <v>4</v>
      </c>
      <c r="K2917" s="6">
        <v>213.49080000000001</v>
      </c>
      <c r="L2917" s="6">
        <v>243</v>
      </c>
      <c r="M2917" s="23">
        <f>Таблица1[[#This Row],[Сумма в ценах продажи]]-Таблица1[[#This Row],[Сумма в ценах закупки]]</f>
        <v>29.509199999999993</v>
      </c>
    </row>
    <row r="2918" spans="1:13" hidden="1" x14ac:dyDescent="0.3">
      <c r="A2918" s="16">
        <v>42858</v>
      </c>
      <c r="B2918" t="s">
        <v>7</v>
      </c>
      <c r="C2918" t="s">
        <v>144</v>
      </c>
      <c r="D2918" t="s">
        <v>134</v>
      </c>
      <c r="E2918" t="s">
        <v>145</v>
      </c>
      <c r="F2918" s="7">
        <v>1005400001</v>
      </c>
      <c r="G2918" t="str">
        <f>VLOOKUP(F2918,'группы товаров'!$A$1:$C$88,2,0)</f>
        <v>Лесной орех</v>
      </c>
      <c r="H2918" t="str">
        <f>VLOOKUP(Таблица1[[#This Row],[Код товара]],Группа_Товаров,3,0)</f>
        <v>Кремовые</v>
      </c>
      <c r="I2918" t="s">
        <v>8</v>
      </c>
      <c r="J2918">
        <v>1.65</v>
      </c>
      <c r="K2918" s="6">
        <v>229.67450000000002</v>
      </c>
      <c r="L2918" s="6">
        <v>262.57</v>
      </c>
      <c r="M2918" s="23">
        <f>Таблица1[[#This Row],[Сумма в ценах продажи]]-Таблица1[[#This Row],[Сумма в ценах закупки]]</f>
        <v>32.89549999999997</v>
      </c>
    </row>
    <row r="2919" spans="1:13" hidden="1" x14ac:dyDescent="0.3">
      <c r="A2919" s="16">
        <v>42858</v>
      </c>
      <c r="B2919" t="s">
        <v>9</v>
      </c>
      <c r="C2919" t="s">
        <v>220</v>
      </c>
      <c r="D2919" t="s">
        <v>134</v>
      </c>
      <c r="E2919" t="s">
        <v>221</v>
      </c>
      <c r="F2919" s="7">
        <v>170100</v>
      </c>
      <c r="G2919" t="str">
        <f>VLOOKUP(F2919,'группы товаров'!$A$1:$C$88,2,0)</f>
        <v>Клюковка</v>
      </c>
      <c r="H2919" t="str">
        <f>VLOOKUP(Таблица1[[#This Row],[Код товара]],Группа_Товаров,3,0)</f>
        <v>Желейные</v>
      </c>
      <c r="I2919" t="s">
        <v>8</v>
      </c>
      <c r="J2919">
        <v>5.7</v>
      </c>
      <c r="K2919" s="6">
        <v>255.58800000000002</v>
      </c>
      <c r="L2919" s="6">
        <v>290.64300000000003</v>
      </c>
      <c r="M2919" s="23">
        <f>Таблица1[[#This Row],[Сумма в ценах продажи]]-Таблица1[[#This Row],[Сумма в ценах закупки]]</f>
        <v>35.055000000000007</v>
      </c>
    </row>
    <row r="2920" spans="1:13" hidden="1" x14ac:dyDescent="0.3">
      <c r="A2920" s="16">
        <v>42858</v>
      </c>
      <c r="B2920" t="s">
        <v>9</v>
      </c>
      <c r="C2920" t="s">
        <v>160</v>
      </c>
      <c r="D2920" t="s">
        <v>134</v>
      </c>
      <c r="E2920" t="s">
        <v>161</v>
      </c>
      <c r="F2920" s="7">
        <v>1005274300</v>
      </c>
      <c r="G2920" t="str">
        <f>VLOOKUP(F2920,'группы товаров'!$A$1:$C$88,2,0)</f>
        <v>Миндальные</v>
      </c>
      <c r="H2920" t="str">
        <f>VLOOKUP(Таблица1[[#This Row],[Код товара]],Группа_Товаров,3,0)</f>
        <v>Кремовые</v>
      </c>
      <c r="I2920" t="s">
        <v>8</v>
      </c>
      <c r="J2920">
        <v>1.65</v>
      </c>
      <c r="K2920" s="6">
        <v>272.68889999999999</v>
      </c>
      <c r="L2920" s="6">
        <v>310.31</v>
      </c>
      <c r="M2920" s="23">
        <f>Таблица1[[#This Row],[Сумма в ценах продажи]]-Таблица1[[#This Row],[Сумма в ценах закупки]]</f>
        <v>37.621100000000013</v>
      </c>
    </row>
    <row r="2921" spans="1:13" hidden="1" x14ac:dyDescent="0.3">
      <c r="A2921" s="16">
        <v>42858</v>
      </c>
      <c r="B2921" t="s">
        <v>7</v>
      </c>
      <c r="C2921" t="s">
        <v>398</v>
      </c>
      <c r="D2921" t="s">
        <v>147</v>
      </c>
      <c r="E2921" t="s">
        <v>399</v>
      </c>
      <c r="F2921" s="7">
        <v>5162402</v>
      </c>
      <c r="G2921" t="str">
        <f>VLOOKUP(F2921,'группы товаров'!$A$1:$C$88,2,0)</f>
        <v>Лимонно-апельсиновый</v>
      </c>
      <c r="H2921" t="str">
        <f>VLOOKUP(Таблица1[[#This Row],[Код товара]],Группа_Товаров,3,0)</f>
        <v>Отливная</v>
      </c>
      <c r="I2921" t="s">
        <v>8</v>
      </c>
      <c r="J2921">
        <v>2.56</v>
      </c>
      <c r="K2921" s="6">
        <v>280.71359999999999</v>
      </c>
      <c r="L2921" s="6">
        <v>319.36</v>
      </c>
      <c r="M2921" s="23">
        <f>Таблица1[[#This Row],[Сумма в ценах продажи]]-Таблица1[[#This Row],[Сумма в ценах закупки]]</f>
        <v>38.646400000000028</v>
      </c>
    </row>
    <row r="2922" spans="1:13" hidden="1" x14ac:dyDescent="0.3">
      <c r="A2922" s="16">
        <v>42858</v>
      </c>
      <c r="B2922" t="s">
        <v>9</v>
      </c>
      <c r="C2922" t="s">
        <v>250</v>
      </c>
      <c r="D2922" t="s">
        <v>208</v>
      </c>
      <c r="E2922" t="s">
        <v>251</v>
      </c>
      <c r="F2922" s="7">
        <v>20000</v>
      </c>
      <c r="G2922" t="str">
        <f>VLOOKUP(F2922,'группы товаров'!$A$1:$C$88,2,0)</f>
        <v>Карамель барбарис</v>
      </c>
      <c r="H2922" t="str">
        <f>VLOOKUP(Таблица1[[#This Row],[Код товара]],Группа_Товаров,3,0)</f>
        <v>Леденцовая</v>
      </c>
      <c r="I2922" t="s">
        <v>8</v>
      </c>
      <c r="J2922">
        <v>3.5</v>
      </c>
      <c r="K2922" s="6">
        <v>326.81360000000001</v>
      </c>
      <c r="L2922" s="6">
        <v>372.12</v>
      </c>
      <c r="M2922" s="23">
        <f>Таблица1[[#This Row],[Сумма в ценах продажи]]-Таблица1[[#This Row],[Сумма в ценах закупки]]</f>
        <v>45.306399999999996</v>
      </c>
    </row>
    <row r="2923" spans="1:13" hidden="1" x14ac:dyDescent="0.3">
      <c r="A2923" s="16">
        <v>42858</v>
      </c>
      <c r="B2923" t="s">
        <v>9</v>
      </c>
      <c r="C2923" t="s">
        <v>162</v>
      </c>
      <c r="D2923" t="s">
        <v>163</v>
      </c>
      <c r="E2923" t="s">
        <v>164</v>
      </c>
      <c r="F2923" s="7">
        <v>1005274300</v>
      </c>
      <c r="G2923" t="str">
        <f>VLOOKUP(F2923,'группы товаров'!$A$1:$C$88,2,0)</f>
        <v>Миндальные</v>
      </c>
      <c r="H2923" t="str">
        <f>VLOOKUP(Таблица1[[#This Row],[Код товара]],Группа_Товаров,3,0)</f>
        <v>Кремовые</v>
      </c>
      <c r="I2923" t="s">
        <v>8</v>
      </c>
      <c r="J2923">
        <v>5</v>
      </c>
      <c r="K2923" s="6">
        <v>389.41550000000001</v>
      </c>
      <c r="L2923" s="6">
        <v>444.8</v>
      </c>
      <c r="M2923" s="23">
        <f>Таблица1[[#This Row],[Сумма в ценах продажи]]-Таблица1[[#This Row],[Сумма в ценах закупки]]</f>
        <v>55.384500000000003</v>
      </c>
    </row>
    <row r="2924" spans="1:13" hidden="1" x14ac:dyDescent="0.3">
      <c r="A2924" s="16">
        <v>42858</v>
      </c>
      <c r="B2924" t="s">
        <v>9</v>
      </c>
      <c r="C2924" t="s">
        <v>507</v>
      </c>
      <c r="D2924" t="s">
        <v>147</v>
      </c>
      <c r="E2924" t="s">
        <v>508</v>
      </c>
      <c r="F2924" s="5">
        <v>190000</v>
      </c>
      <c r="G2924" t="str">
        <f>VLOOKUP(F2924,'группы товаров'!$A$1:$C$88,2,0)</f>
        <v>Капри молоко</v>
      </c>
      <c r="H2924" t="str">
        <f>VLOOKUP(Таблица1[[#This Row],[Код товара]],Группа_Товаров,3,0)</f>
        <v>Отливная</v>
      </c>
      <c r="I2924" t="s">
        <v>8</v>
      </c>
      <c r="J2924">
        <v>5</v>
      </c>
      <c r="K2924" s="6">
        <v>388.93850000000003</v>
      </c>
      <c r="L2924" s="6">
        <v>444.8</v>
      </c>
      <c r="M2924" s="23">
        <f>Таблица1[[#This Row],[Сумма в ценах продажи]]-Таблица1[[#This Row],[Сумма в ценах закупки]]</f>
        <v>55.861499999999978</v>
      </c>
    </row>
    <row r="2925" spans="1:13" hidden="1" x14ac:dyDescent="0.3">
      <c r="A2925" s="16">
        <v>42858</v>
      </c>
      <c r="B2925" t="s">
        <v>9</v>
      </c>
      <c r="C2925" t="s">
        <v>278</v>
      </c>
      <c r="D2925" t="s">
        <v>208</v>
      </c>
      <c r="E2925" t="s">
        <v>279</v>
      </c>
      <c r="F2925" s="7">
        <v>20000</v>
      </c>
      <c r="G2925" t="str">
        <f>VLOOKUP(F2925,'группы товаров'!$A$1:$C$88,2,0)</f>
        <v>Карамель барбарис</v>
      </c>
      <c r="H2925" t="str">
        <f>VLOOKUP(Таблица1[[#This Row],[Код товара]],Группа_Товаров,3,0)</f>
        <v>Леденцовая</v>
      </c>
      <c r="I2925" t="s">
        <v>8</v>
      </c>
      <c r="J2925">
        <v>7.5</v>
      </c>
      <c r="K2925" s="6">
        <v>453</v>
      </c>
      <c r="L2925" s="6">
        <v>515.25</v>
      </c>
      <c r="M2925" s="23">
        <f>Таблица1[[#This Row],[Сумма в ценах продажи]]-Таблица1[[#This Row],[Сумма в ценах закупки]]</f>
        <v>62.25</v>
      </c>
    </row>
    <row r="2926" spans="1:13" hidden="1" x14ac:dyDescent="0.3">
      <c r="A2926" s="16">
        <v>42858</v>
      </c>
      <c r="B2926" t="s">
        <v>7</v>
      </c>
      <c r="C2926" t="s">
        <v>169</v>
      </c>
      <c r="D2926" t="s">
        <v>156</v>
      </c>
      <c r="E2926" t="s">
        <v>170</v>
      </c>
      <c r="F2926" s="7">
        <v>1005212201</v>
      </c>
      <c r="G2926" t="str">
        <f>VLOOKUP(F2926,'группы товаров'!$A$1:$C$88,2,0)</f>
        <v>Стежки</v>
      </c>
      <c r="H2926" t="str">
        <f>VLOOKUP(Таблица1[[#This Row],[Код товара]],Группа_Товаров,3,0)</f>
        <v>Вафельные</v>
      </c>
      <c r="I2926" t="s">
        <v>8</v>
      </c>
      <c r="J2926">
        <v>5</v>
      </c>
      <c r="K2926" s="6">
        <v>477</v>
      </c>
      <c r="L2926" s="6">
        <v>542.5</v>
      </c>
      <c r="M2926" s="23">
        <f>Таблица1[[#This Row],[Сумма в ценах продажи]]-Таблица1[[#This Row],[Сумма в ценах закупки]]</f>
        <v>65.5</v>
      </c>
    </row>
    <row r="2927" spans="1:13" hidden="1" x14ac:dyDescent="0.3">
      <c r="A2927" s="16">
        <v>42858</v>
      </c>
      <c r="B2927" t="s">
        <v>9</v>
      </c>
      <c r="C2927" t="s">
        <v>252</v>
      </c>
      <c r="D2927" t="s">
        <v>134</v>
      </c>
      <c r="E2927" t="s">
        <v>253</v>
      </c>
      <c r="F2927" s="5">
        <v>1005244300</v>
      </c>
      <c r="G2927" t="str">
        <f>VLOOKUP(F2927,'группы товаров'!$A$1:$C$88,2,0)</f>
        <v>Ореховые</v>
      </c>
      <c r="H2927" t="str">
        <f>VLOOKUP(Таблица1[[#This Row],[Код товара]],Группа_Товаров,3,0)</f>
        <v>Кремовые</v>
      </c>
      <c r="I2927" t="s">
        <v>8</v>
      </c>
      <c r="J2927">
        <v>2.7</v>
      </c>
      <c r="K2927" s="6">
        <v>481.65300000000002</v>
      </c>
      <c r="L2927" s="6">
        <v>547.803</v>
      </c>
      <c r="M2927" s="23">
        <f>Таблица1[[#This Row],[Сумма в ценах продажи]]-Таблица1[[#This Row],[Сумма в ценах закупки]]</f>
        <v>66.149999999999977</v>
      </c>
    </row>
    <row r="2928" spans="1:13" hidden="1" x14ac:dyDescent="0.3">
      <c r="A2928" s="16">
        <v>42858</v>
      </c>
      <c r="B2928" t="s">
        <v>9</v>
      </c>
      <c r="C2928" t="s">
        <v>138</v>
      </c>
      <c r="D2928" t="s">
        <v>134</v>
      </c>
      <c r="E2928" t="s">
        <v>139</v>
      </c>
      <c r="F2928" s="5">
        <v>1005244300</v>
      </c>
      <c r="G2928" t="str">
        <f>VLOOKUP(F2928,'группы товаров'!$A$1:$C$88,2,0)</f>
        <v>Ореховые</v>
      </c>
      <c r="H2928" t="str">
        <f>VLOOKUP(Таблица1[[#This Row],[Код товара]],Группа_Товаров,3,0)</f>
        <v>Кремовые</v>
      </c>
      <c r="I2928" t="s">
        <v>8</v>
      </c>
      <c r="J2928">
        <v>2.7</v>
      </c>
      <c r="K2928" s="6">
        <v>481.65300000000002</v>
      </c>
      <c r="L2928" s="6">
        <v>547.803</v>
      </c>
      <c r="M2928" s="23">
        <f>Таблица1[[#This Row],[Сумма в ценах продажи]]-Таблица1[[#This Row],[Сумма в ценах закупки]]</f>
        <v>66.149999999999977</v>
      </c>
    </row>
    <row r="2929" spans="1:13" hidden="1" x14ac:dyDescent="0.3">
      <c r="A2929" s="16">
        <v>42858</v>
      </c>
      <c r="B2929" t="s">
        <v>9</v>
      </c>
      <c r="C2929" t="s">
        <v>238</v>
      </c>
      <c r="D2929" t="s">
        <v>208</v>
      </c>
      <c r="E2929" t="s">
        <v>239</v>
      </c>
      <c r="F2929" s="7">
        <v>20100</v>
      </c>
      <c r="G2929" t="str">
        <f>VLOOKUP(F2929,'группы товаров'!$A$1:$C$88,2,0)</f>
        <v xml:space="preserve">Карамель дюшес </v>
      </c>
      <c r="H2929" t="str">
        <f>VLOOKUP(Таблица1[[#This Row],[Код товара]],Группа_Товаров,3,0)</f>
        <v>Леденцовая</v>
      </c>
      <c r="I2929" t="s">
        <v>8</v>
      </c>
      <c r="J2929">
        <v>5</v>
      </c>
      <c r="K2929" s="6">
        <v>548.45000000000005</v>
      </c>
      <c r="L2929" s="6">
        <v>621</v>
      </c>
      <c r="M2929" s="23">
        <f>Таблица1[[#This Row],[Сумма в ценах продажи]]-Таблица1[[#This Row],[Сумма в ценах закупки]]</f>
        <v>72.549999999999955</v>
      </c>
    </row>
    <row r="2930" spans="1:13" hidden="1" x14ac:dyDescent="0.3">
      <c r="A2930" s="16">
        <v>42858</v>
      </c>
      <c r="B2930" t="s">
        <v>9</v>
      </c>
      <c r="C2930" t="s">
        <v>260</v>
      </c>
      <c r="D2930" t="s">
        <v>134</v>
      </c>
      <c r="E2930" t="s">
        <v>261</v>
      </c>
      <c r="F2930" s="7">
        <v>170101</v>
      </c>
      <c r="G2930" t="str">
        <f>VLOOKUP(F2930,'группы товаров'!$A$1:$C$88,2,0)</f>
        <v>Морошковая</v>
      </c>
      <c r="H2930" t="str">
        <f>VLOOKUP(Таблица1[[#This Row],[Код товара]],Группа_Товаров,3,0)</f>
        <v>Желейные</v>
      </c>
      <c r="I2930" t="s">
        <v>8</v>
      </c>
      <c r="J2930">
        <v>5.8</v>
      </c>
      <c r="K2930" s="6">
        <v>542.15499999999997</v>
      </c>
      <c r="L2930" s="6">
        <v>616.65600000000006</v>
      </c>
      <c r="M2930" s="23">
        <f>Таблица1[[#This Row],[Сумма в ценах продажи]]-Таблица1[[#This Row],[Сумма в ценах закупки]]</f>
        <v>74.50100000000009</v>
      </c>
    </row>
    <row r="2931" spans="1:13" hidden="1" x14ac:dyDescent="0.3">
      <c r="A2931" s="16">
        <v>42858</v>
      </c>
      <c r="B2931" t="s">
        <v>7</v>
      </c>
      <c r="C2931" t="s">
        <v>511</v>
      </c>
      <c r="D2931" t="s">
        <v>291</v>
      </c>
      <c r="E2931" t="s">
        <v>508</v>
      </c>
      <c r="F2931" s="5">
        <v>1005030501</v>
      </c>
      <c r="G2931" t="str">
        <f>VLOOKUP(F2931,'группы товаров'!$A$1:$C$88,2,0)</f>
        <v>Орешек</v>
      </c>
      <c r="H2931" t="str">
        <f>VLOOKUP(Таблица1[[#This Row],[Код товара]],Группа_Товаров,3,0)</f>
        <v>Глазированные</v>
      </c>
      <c r="I2931" t="s">
        <v>8</v>
      </c>
      <c r="J2931">
        <v>5.6</v>
      </c>
      <c r="K2931" s="6">
        <v>560.86770000000001</v>
      </c>
      <c r="L2931" s="6">
        <v>637.952</v>
      </c>
      <c r="M2931" s="23">
        <f>Таблица1[[#This Row],[Сумма в ценах продажи]]-Таблица1[[#This Row],[Сумма в ценах закупки]]</f>
        <v>77.084299999999985</v>
      </c>
    </row>
    <row r="2932" spans="1:13" hidden="1" x14ac:dyDescent="0.3">
      <c r="A2932" s="16">
        <v>42858</v>
      </c>
      <c r="B2932" t="s">
        <v>7</v>
      </c>
      <c r="C2932" t="s">
        <v>509</v>
      </c>
      <c r="D2932" t="s">
        <v>147</v>
      </c>
      <c r="E2932" t="s">
        <v>510</v>
      </c>
      <c r="F2932" s="7">
        <v>5160002</v>
      </c>
      <c r="G2932" t="str">
        <f>VLOOKUP(F2932,'группы товаров'!$A$1:$C$88,2,0)</f>
        <v>Микс</v>
      </c>
      <c r="H2932" t="str">
        <f>VLOOKUP(Таблица1[[#This Row],[Код товара]],Группа_Товаров,3,0)</f>
        <v>Отливная</v>
      </c>
      <c r="I2932" t="s">
        <v>8</v>
      </c>
      <c r="J2932">
        <v>2.2999999999999998</v>
      </c>
      <c r="K2932" s="6">
        <v>658.21300000000008</v>
      </c>
      <c r="L2932" s="6">
        <v>748.7</v>
      </c>
      <c r="M2932" s="23">
        <f>Таблица1[[#This Row],[Сумма в ценах продажи]]-Таблица1[[#This Row],[Сумма в ценах закупки]]</f>
        <v>90.486999999999966</v>
      </c>
    </row>
    <row r="2933" spans="1:13" hidden="1" x14ac:dyDescent="0.3">
      <c r="A2933" s="16">
        <v>42858</v>
      </c>
      <c r="B2933" t="s">
        <v>7</v>
      </c>
      <c r="C2933" t="s">
        <v>242</v>
      </c>
      <c r="D2933" t="s">
        <v>134</v>
      </c>
      <c r="E2933" t="s">
        <v>243</v>
      </c>
      <c r="F2933" s="5">
        <v>5162402</v>
      </c>
      <c r="G2933" t="str">
        <f>VLOOKUP(F2933,'группы товаров'!$A$1:$C$88,2,0)</f>
        <v>Лимонно-апельсиновый</v>
      </c>
      <c r="H2933" t="str">
        <f>VLOOKUP(Таблица1[[#This Row],[Код товара]],Группа_Товаров,3,0)</f>
        <v>Отливная</v>
      </c>
      <c r="I2933" t="s">
        <v>8</v>
      </c>
      <c r="J2933">
        <v>6.4</v>
      </c>
      <c r="K2933" s="6">
        <v>513.11200000000008</v>
      </c>
      <c r="L2933" s="6">
        <v>607.20000000000005</v>
      </c>
      <c r="M2933" s="23">
        <f>Таблица1[[#This Row],[Сумма в ценах продажи]]-Таблица1[[#This Row],[Сумма в ценах закупки]]</f>
        <v>94.087999999999965</v>
      </c>
    </row>
    <row r="2934" spans="1:13" hidden="1" x14ac:dyDescent="0.3">
      <c r="A2934" s="16">
        <v>42858</v>
      </c>
      <c r="B2934" t="s">
        <v>9</v>
      </c>
      <c r="C2934" t="s">
        <v>222</v>
      </c>
      <c r="D2934" t="s">
        <v>134</v>
      </c>
      <c r="E2934" t="s">
        <v>223</v>
      </c>
      <c r="F2934" s="7">
        <v>5162402</v>
      </c>
      <c r="G2934" t="str">
        <f>VLOOKUP(F2934,'группы товаров'!$A$1:$C$88,2,0)</f>
        <v>Лимонно-апельсиновый</v>
      </c>
      <c r="H2934" t="str">
        <f>VLOOKUP(Таблица1[[#This Row],[Код товара]],Группа_Товаров,3,0)</f>
        <v>Отливная</v>
      </c>
      <c r="I2934" t="s">
        <v>8</v>
      </c>
      <c r="J2934">
        <v>7.5</v>
      </c>
      <c r="K2934" s="6">
        <v>407.83</v>
      </c>
      <c r="L2934" s="6">
        <v>515.25</v>
      </c>
      <c r="M2934" s="23">
        <f>Таблица1[[#This Row],[Сумма в ценах продажи]]-Таблица1[[#This Row],[Сумма в ценах закупки]]</f>
        <v>107.42000000000002</v>
      </c>
    </row>
    <row r="2935" spans="1:13" hidden="1" x14ac:dyDescent="0.3">
      <c r="A2935" s="16">
        <v>42858</v>
      </c>
      <c r="B2935" t="s">
        <v>9</v>
      </c>
      <c r="C2935" t="s">
        <v>171</v>
      </c>
      <c r="D2935" t="s">
        <v>131</v>
      </c>
      <c r="E2935" t="s">
        <v>172</v>
      </c>
      <c r="F2935" s="7">
        <v>170101</v>
      </c>
      <c r="G2935" t="str">
        <f>VLOOKUP(F2935,'группы товаров'!$A$1:$C$88,2,0)</f>
        <v>Морошковая</v>
      </c>
      <c r="H2935" t="str">
        <f>VLOOKUP(Таблица1[[#This Row],[Код товара]],Группа_Товаров,3,0)</f>
        <v>Желейные</v>
      </c>
      <c r="I2935" t="s">
        <v>8</v>
      </c>
      <c r="J2935">
        <v>4</v>
      </c>
      <c r="K2935" s="6">
        <v>820.94800000000009</v>
      </c>
      <c r="L2935" s="6">
        <v>933.2</v>
      </c>
      <c r="M2935" s="23">
        <f>Таблица1[[#This Row],[Сумма в ценах продажи]]-Таблица1[[#This Row],[Сумма в ценах закупки]]</f>
        <v>112.25199999999995</v>
      </c>
    </row>
    <row r="2936" spans="1:13" hidden="1" x14ac:dyDescent="0.3">
      <c r="A2936" s="16">
        <v>42858</v>
      </c>
      <c r="B2936" t="s">
        <v>9</v>
      </c>
      <c r="C2936" t="s">
        <v>175</v>
      </c>
      <c r="D2936" t="s">
        <v>134</v>
      </c>
      <c r="E2936" t="s">
        <v>176</v>
      </c>
      <c r="F2936" s="7">
        <v>1005052600</v>
      </c>
      <c r="G2936" t="str">
        <f>VLOOKUP(F2936,'группы товаров'!$A$1:$C$88,2,0)</f>
        <v>Желе апельсина</v>
      </c>
      <c r="H2936" t="str">
        <f>VLOOKUP(Таблица1[[#This Row],[Код товара]],Группа_Товаров,3,0)</f>
        <v>Помадка</v>
      </c>
      <c r="I2936" t="s">
        <v>8</v>
      </c>
      <c r="J2936">
        <v>4</v>
      </c>
      <c r="K2936" s="6">
        <v>858.4</v>
      </c>
      <c r="L2936" s="6">
        <v>976.8</v>
      </c>
      <c r="M2936" s="23">
        <f>Таблица1[[#This Row],[Сумма в ценах продажи]]-Таблица1[[#This Row],[Сумма в ценах закупки]]</f>
        <v>118.39999999999998</v>
      </c>
    </row>
    <row r="2937" spans="1:13" hidden="1" x14ac:dyDescent="0.3">
      <c r="A2937" s="16">
        <v>42858</v>
      </c>
      <c r="B2937" t="s">
        <v>7</v>
      </c>
      <c r="C2937" t="s">
        <v>252</v>
      </c>
      <c r="D2937" t="s">
        <v>134</v>
      </c>
      <c r="E2937" t="s">
        <v>253</v>
      </c>
      <c r="F2937" s="7">
        <v>30000</v>
      </c>
      <c r="G2937" t="str">
        <f>VLOOKUP(F2937,'группы товаров'!$A$1:$C$88,2,0)</f>
        <v>Цитрусовая карамель</v>
      </c>
      <c r="H2937" t="str">
        <f>VLOOKUP(Таблица1[[#This Row],[Код товара]],Группа_Товаров,3,0)</f>
        <v>Леденцовая</v>
      </c>
      <c r="I2937" t="s">
        <v>8</v>
      </c>
      <c r="J2937">
        <v>5</v>
      </c>
      <c r="K2937" s="6">
        <v>682.18450000000007</v>
      </c>
      <c r="L2937" s="6">
        <v>802.85</v>
      </c>
      <c r="M2937" s="23">
        <f>Таблица1[[#This Row],[Сумма в ценах продажи]]-Таблица1[[#This Row],[Сумма в ценах закупки]]</f>
        <v>120.66549999999995</v>
      </c>
    </row>
    <row r="2938" spans="1:13" hidden="1" x14ac:dyDescent="0.3">
      <c r="A2938" s="16">
        <v>42858</v>
      </c>
      <c r="B2938" t="s">
        <v>7</v>
      </c>
      <c r="C2938" t="s">
        <v>244</v>
      </c>
      <c r="D2938" t="s">
        <v>134</v>
      </c>
      <c r="E2938" t="s">
        <v>245</v>
      </c>
      <c r="F2938" s="5">
        <v>1005201000</v>
      </c>
      <c r="G2938" t="str">
        <f>VLOOKUP(F2938,'группы товаров'!$A$1:$C$88,2,0)</f>
        <v xml:space="preserve"> крем-шоколад </v>
      </c>
      <c r="H2938" t="str">
        <f>VLOOKUP(Таблица1[[#This Row],[Код товара]],Группа_Товаров,3,0)</f>
        <v>Вафельные</v>
      </c>
      <c r="I2938" t="s">
        <v>8</v>
      </c>
      <c r="J2938">
        <v>4</v>
      </c>
      <c r="K2938" s="6">
        <v>663.08080000000007</v>
      </c>
      <c r="L2938" s="6">
        <v>794.2</v>
      </c>
      <c r="M2938" s="23">
        <f>Таблица1[[#This Row],[Сумма в ценах продажи]]-Таблица1[[#This Row],[Сумма в ценах закупки]]</f>
        <v>131.11919999999998</v>
      </c>
    </row>
    <row r="2939" spans="1:13" hidden="1" x14ac:dyDescent="0.3">
      <c r="A2939" s="16">
        <v>42858</v>
      </c>
      <c r="B2939" t="s">
        <v>9</v>
      </c>
      <c r="C2939" t="s">
        <v>264</v>
      </c>
      <c r="D2939" t="s">
        <v>134</v>
      </c>
      <c r="E2939" t="s">
        <v>265</v>
      </c>
      <c r="F2939" s="8">
        <v>1500001200</v>
      </c>
      <c r="G2939" t="str">
        <f>VLOOKUP(F2939,'группы товаров'!$A$1:$C$88,2,0)</f>
        <v>Рулет клубника-крем</v>
      </c>
      <c r="H2939" t="str">
        <f>VLOOKUP(Таблица1[[#This Row],[Код товара]],Группа_Товаров,3,0)</f>
        <v>Бисквиты</v>
      </c>
      <c r="I2939" t="s">
        <v>8</v>
      </c>
      <c r="J2939">
        <v>3.13</v>
      </c>
      <c r="K2939" s="6">
        <v>1030.1960000000001</v>
      </c>
      <c r="L2939" s="6">
        <v>1171.8</v>
      </c>
      <c r="M2939" s="23">
        <f>Таблица1[[#This Row],[Сумма в ценах продажи]]-Таблица1[[#This Row],[Сумма в ценах закупки]]</f>
        <v>141.60399999999981</v>
      </c>
    </row>
    <row r="2940" spans="1:13" hidden="1" x14ac:dyDescent="0.3">
      <c r="A2940" s="16">
        <v>42858</v>
      </c>
      <c r="B2940" t="s">
        <v>7</v>
      </c>
      <c r="C2940" t="s">
        <v>177</v>
      </c>
      <c r="D2940" t="s">
        <v>131</v>
      </c>
      <c r="E2940" t="s">
        <v>178</v>
      </c>
      <c r="F2940" s="7">
        <v>170000</v>
      </c>
      <c r="G2940" t="str">
        <f>VLOOKUP(F2940,'группы товаров'!$A$1:$C$88,2,0)</f>
        <v>Лайм</v>
      </c>
      <c r="H2940" t="str">
        <f>VLOOKUP(Таблица1[[#This Row],[Код товара]],Группа_Товаров,3,0)</f>
        <v>Желейные</v>
      </c>
      <c r="I2940" t="s">
        <v>8</v>
      </c>
      <c r="J2940">
        <v>9</v>
      </c>
      <c r="K2940" s="6">
        <v>1240.6464000000001</v>
      </c>
      <c r="L2940" s="6">
        <v>1413.72</v>
      </c>
      <c r="M2940" s="23">
        <f>Таблица1[[#This Row],[Сумма в ценах продажи]]-Таблица1[[#This Row],[Сумма в ценах закупки]]</f>
        <v>173.07359999999994</v>
      </c>
    </row>
    <row r="2941" spans="1:13" hidden="1" x14ac:dyDescent="0.3">
      <c r="A2941" s="16">
        <v>42858</v>
      </c>
      <c r="B2941" t="s">
        <v>9</v>
      </c>
      <c r="C2941" t="s">
        <v>153</v>
      </c>
      <c r="D2941" t="s">
        <v>134</v>
      </c>
      <c r="E2941" t="s">
        <v>154</v>
      </c>
      <c r="F2941" s="5">
        <v>1005274600</v>
      </c>
      <c r="G2941" t="str">
        <f>VLOOKUP(F2941,'группы товаров'!$A$1:$C$88,2,0)</f>
        <v>Какао со сливками</v>
      </c>
      <c r="H2941" t="str">
        <f>VLOOKUP(Таблица1[[#This Row],[Код товара]],Группа_Товаров,3,0)</f>
        <v>Кремовые</v>
      </c>
      <c r="I2941" t="s">
        <v>8</v>
      </c>
      <c r="J2941">
        <v>14</v>
      </c>
      <c r="K2941" s="6">
        <v>2737.5288</v>
      </c>
      <c r="L2941" s="6">
        <v>3113.74</v>
      </c>
      <c r="M2941" s="23">
        <f>Таблица1[[#This Row],[Сумма в ценах продажи]]-Таблица1[[#This Row],[Сумма в ценах закупки]]</f>
        <v>376.21119999999974</v>
      </c>
    </row>
    <row r="2942" spans="1:13" hidden="1" x14ac:dyDescent="0.3">
      <c r="A2942" s="16">
        <v>42857</v>
      </c>
      <c r="B2942" t="s">
        <v>9</v>
      </c>
      <c r="C2942" t="s">
        <v>330</v>
      </c>
      <c r="D2942" t="s">
        <v>291</v>
      </c>
      <c r="E2942" t="s">
        <v>331</v>
      </c>
      <c r="F2942" s="7">
        <v>1005212101</v>
      </c>
      <c r="G2942" t="str">
        <f>VLOOKUP(F2942,'группы товаров'!$A$1:$C$88,2,0)</f>
        <v>Зеленый петушок</v>
      </c>
      <c r="H2942" t="str">
        <f>VLOOKUP(Таблица1[[#This Row],[Код товара]],Группа_Товаров,3,0)</f>
        <v>Вафельные</v>
      </c>
      <c r="I2942" t="s">
        <v>8</v>
      </c>
      <c r="J2942">
        <v>1.65</v>
      </c>
      <c r="K2942" s="6">
        <v>229.9539</v>
      </c>
      <c r="L2942" s="6">
        <v>262.57</v>
      </c>
      <c r="M2942" s="23">
        <f>Таблица1[[#This Row],[Сумма в ценах продажи]]-Таблица1[[#This Row],[Сумма в ценах закупки]]</f>
        <v>32.616099999999989</v>
      </c>
    </row>
    <row r="2943" spans="1:13" hidden="1" x14ac:dyDescent="0.3">
      <c r="A2943" s="16">
        <v>42857</v>
      </c>
      <c r="B2943" t="s">
        <v>9</v>
      </c>
      <c r="C2943" t="s">
        <v>418</v>
      </c>
      <c r="D2943" t="s">
        <v>147</v>
      </c>
      <c r="E2943" t="s">
        <v>419</v>
      </c>
      <c r="F2943" s="7">
        <v>1005712365</v>
      </c>
      <c r="G2943" t="str">
        <f>VLOOKUP(F2943,'группы товаров'!$A$1:$C$88,2,0)</f>
        <v>Желе в помаде</v>
      </c>
      <c r="H2943" t="str">
        <f>VLOOKUP(Таблица1[[#This Row],[Код товара]],Группа_Товаров,3,0)</f>
        <v>Глазированные</v>
      </c>
      <c r="I2943" t="s">
        <v>8</v>
      </c>
      <c r="J2943">
        <v>5.7</v>
      </c>
      <c r="K2943" s="6">
        <v>255.62450000000001</v>
      </c>
      <c r="L2943" s="6">
        <v>290.64300000000003</v>
      </c>
      <c r="M2943" s="23">
        <f>Таблица1[[#This Row],[Сумма в ценах продажи]]-Таблица1[[#This Row],[Сумма в ценах закупки]]</f>
        <v>35.018500000000017</v>
      </c>
    </row>
    <row r="2944" spans="1:13" hidden="1" x14ac:dyDescent="0.3">
      <c r="A2944" s="16">
        <v>42857</v>
      </c>
      <c r="B2944" t="s">
        <v>7</v>
      </c>
      <c r="C2944" t="s">
        <v>348</v>
      </c>
      <c r="D2944" t="s">
        <v>147</v>
      </c>
      <c r="E2944" t="s">
        <v>349</v>
      </c>
      <c r="F2944" s="7">
        <v>5160002</v>
      </c>
      <c r="G2944" t="str">
        <f>VLOOKUP(F2944,'группы товаров'!$A$1:$C$88,2,0)</f>
        <v>Микс</v>
      </c>
      <c r="H2944" t="str">
        <f>VLOOKUP(Таблица1[[#This Row],[Код товара]],Группа_Товаров,3,0)</f>
        <v>Отливная</v>
      </c>
      <c r="I2944" t="s">
        <v>8</v>
      </c>
      <c r="J2944">
        <v>2.9</v>
      </c>
      <c r="K2944" s="6">
        <v>271.06299999999999</v>
      </c>
      <c r="L2944" s="6">
        <v>308.32800000000003</v>
      </c>
      <c r="M2944" s="23">
        <f>Таблица1[[#This Row],[Сумма в ценах продажи]]-Таблица1[[#This Row],[Сумма в ценах закупки]]</f>
        <v>37.265000000000043</v>
      </c>
    </row>
    <row r="2945" spans="1:13" hidden="1" x14ac:dyDescent="0.3">
      <c r="A2945" s="16">
        <v>42857</v>
      </c>
      <c r="B2945" t="s">
        <v>9</v>
      </c>
      <c r="C2945" t="s">
        <v>476</v>
      </c>
      <c r="D2945" t="s">
        <v>147</v>
      </c>
      <c r="E2945" t="s">
        <v>477</v>
      </c>
      <c r="F2945" s="7">
        <v>1005360000</v>
      </c>
      <c r="G2945" t="str">
        <f>VLOOKUP(F2945,'группы товаров'!$A$1:$C$88,2,0)</f>
        <v>Вишня в шоколаде</v>
      </c>
      <c r="H2945" t="str">
        <f>VLOOKUP(Таблица1[[#This Row],[Код товара]],Группа_Товаров,3,0)</f>
        <v>Кремовые</v>
      </c>
      <c r="I2945" t="s">
        <v>8</v>
      </c>
      <c r="J2945">
        <v>3</v>
      </c>
      <c r="K2945" s="6">
        <v>287.30279999999999</v>
      </c>
      <c r="L2945" s="6">
        <v>335.25</v>
      </c>
      <c r="M2945" s="23">
        <f>Таблица1[[#This Row],[Сумма в ценах продажи]]-Таблица1[[#This Row],[Сумма в ценах закупки]]</f>
        <v>47.947200000000009</v>
      </c>
    </row>
    <row r="2946" spans="1:13" hidden="1" x14ac:dyDescent="0.3">
      <c r="A2946" s="16">
        <v>42857</v>
      </c>
      <c r="B2946" t="s">
        <v>9</v>
      </c>
      <c r="C2946" t="s">
        <v>497</v>
      </c>
      <c r="D2946" t="s">
        <v>147</v>
      </c>
      <c r="E2946" t="s">
        <v>498</v>
      </c>
      <c r="F2946" s="7">
        <v>1005712005</v>
      </c>
      <c r="G2946" t="str">
        <f>VLOOKUP(F2946,'группы товаров'!$A$1:$C$88,2,0)</f>
        <v>Золотой теленок</v>
      </c>
      <c r="H2946" t="str">
        <f>VLOOKUP(Таблица1[[#This Row],[Код товара]],Группа_Товаров,3,0)</f>
        <v>Глазированные</v>
      </c>
      <c r="I2946" t="s">
        <v>8</v>
      </c>
      <c r="J2946">
        <v>5</v>
      </c>
      <c r="K2946" s="6">
        <v>395.9</v>
      </c>
      <c r="L2946" s="6">
        <v>450.25</v>
      </c>
      <c r="M2946" s="23">
        <f>Таблица1[[#This Row],[Сумма в ценах продажи]]-Таблица1[[#This Row],[Сумма в ценах закупки]]</f>
        <v>54.350000000000023</v>
      </c>
    </row>
    <row r="2947" spans="1:13" hidden="1" x14ac:dyDescent="0.3">
      <c r="A2947" s="16">
        <v>42857</v>
      </c>
      <c r="B2947" t="s">
        <v>7</v>
      </c>
      <c r="C2947" t="s">
        <v>503</v>
      </c>
      <c r="D2947" t="s">
        <v>147</v>
      </c>
      <c r="E2947" t="s">
        <v>504</v>
      </c>
      <c r="F2947" s="7">
        <v>20200</v>
      </c>
      <c r="G2947" t="str">
        <f>VLOOKUP(F2947,'группы товаров'!$A$1:$C$88,2,0)</f>
        <v xml:space="preserve">Карамель мята </v>
      </c>
      <c r="H2947" t="str">
        <f>VLOOKUP(Таблица1[[#This Row],[Код товара]],Группа_Товаров,3,0)</f>
        <v>Леденцовая</v>
      </c>
      <c r="I2947" t="s">
        <v>8</v>
      </c>
      <c r="J2947">
        <v>8</v>
      </c>
      <c r="K2947" s="6">
        <v>427.4384</v>
      </c>
      <c r="L2947" s="6">
        <v>484.24</v>
      </c>
      <c r="M2947" s="23">
        <f>Таблица1[[#This Row],[Сумма в ценах продажи]]-Таблица1[[#This Row],[Сумма в ценах закупки]]</f>
        <v>56.801600000000008</v>
      </c>
    </row>
    <row r="2948" spans="1:13" hidden="1" x14ac:dyDescent="0.3">
      <c r="A2948" s="16">
        <v>42857</v>
      </c>
      <c r="B2948" t="s">
        <v>9</v>
      </c>
      <c r="C2948" t="s">
        <v>238</v>
      </c>
      <c r="D2948" t="s">
        <v>208</v>
      </c>
      <c r="E2948" t="s">
        <v>239</v>
      </c>
      <c r="F2948" s="7">
        <v>1005244600</v>
      </c>
      <c r="G2948" t="str">
        <f>VLOOKUP(F2948,'группы товаров'!$A$1:$C$88,2,0)</f>
        <v>Кремовые</v>
      </c>
      <c r="H2948" t="str">
        <f>VLOOKUP(Таблица1[[#This Row],[Код товара]],Группа_Товаров,3,0)</f>
        <v>Кремовые</v>
      </c>
      <c r="I2948" t="s">
        <v>8</v>
      </c>
      <c r="J2948">
        <v>8.5</v>
      </c>
      <c r="K2948" s="6">
        <v>421.685</v>
      </c>
      <c r="L2948" s="6">
        <v>479.57</v>
      </c>
      <c r="M2948" s="23">
        <f>Таблица1[[#This Row],[Сумма в ценах продажи]]-Таблица1[[#This Row],[Сумма в ценах закупки]]</f>
        <v>57.884999999999991</v>
      </c>
    </row>
    <row r="2949" spans="1:13" hidden="1" x14ac:dyDescent="0.3">
      <c r="A2949" s="16">
        <v>42857</v>
      </c>
      <c r="B2949" t="s">
        <v>7</v>
      </c>
      <c r="C2949" t="s">
        <v>501</v>
      </c>
      <c r="D2949" t="s">
        <v>156</v>
      </c>
      <c r="E2949" t="s">
        <v>502</v>
      </c>
      <c r="F2949" s="5">
        <v>20000</v>
      </c>
      <c r="G2949" t="str">
        <f>VLOOKUP(F2949,'группы товаров'!$A$1:$C$88,2,0)</f>
        <v>Карамель барбарис</v>
      </c>
      <c r="H2949" t="str">
        <f>VLOOKUP(Таблица1[[#This Row],[Код товара]],Группа_Товаров,3,0)</f>
        <v>Леденцовая</v>
      </c>
      <c r="I2949" t="s">
        <v>8</v>
      </c>
      <c r="J2949">
        <v>8</v>
      </c>
      <c r="K2949" s="6">
        <v>427.36160000000001</v>
      </c>
      <c r="L2949" s="6">
        <v>486</v>
      </c>
      <c r="M2949" s="23">
        <f>Таблица1[[#This Row],[Сумма в ценах продажи]]-Таблица1[[#This Row],[Сумма в ценах закупки]]</f>
        <v>58.63839999999999</v>
      </c>
    </row>
    <row r="2950" spans="1:13" hidden="1" x14ac:dyDescent="0.3">
      <c r="A2950" s="16">
        <v>42857</v>
      </c>
      <c r="B2950" t="s">
        <v>7</v>
      </c>
      <c r="C2950" t="s">
        <v>158</v>
      </c>
      <c r="D2950" t="s">
        <v>156</v>
      </c>
      <c r="E2950" t="s">
        <v>159</v>
      </c>
      <c r="F2950" s="7">
        <v>1005201100</v>
      </c>
      <c r="G2950" t="str">
        <f>VLOOKUP(F2950,'группы товаров'!$A$1:$C$88,2,0)</f>
        <v xml:space="preserve">крем-орех </v>
      </c>
      <c r="H2950" t="str">
        <f>VLOOKUP(Таблица1[[#This Row],[Код товара]],Группа_Товаров,3,0)</f>
        <v>Вафельные</v>
      </c>
      <c r="I2950" t="s">
        <v>8</v>
      </c>
      <c r="J2950">
        <v>8</v>
      </c>
      <c r="K2950" s="6">
        <v>425.9984</v>
      </c>
      <c r="L2950" s="6">
        <v>486</v>
      </c>
      <c r="M2950" s="23">
        <f>Таблица1[[#This Row],[Сумма в ценах продажи]]-Таблица1[[#This Row],[Сумма в ценах закупки]]</f>
        <v>60.001599999999996</v>
      </c>
    </row>
    <row r="2951" spans="1:13" hidden="1" x14ac:dyDescent="0.3">
      <c r="A2951" s="16">
        <v>42857</v>
      </c>
      <c r="B2951" t="s">
        <v>9</v>
      </c>
      <c r="C2951" t="s">
        <v>138</v>
      </c>
      <c r="D2951" t="s">
        <v>134</v>
      </c>
      <c r="E2951" t="s">
        <v>139</v>
      </c>
      <c r="F2951" s="7">
        <v>5190002</v>
      </c>
      <c r="G2951" t="str">
        <f>VLOOKUP(F2951,'группы товаров'!$A$1:$C$88,2,0)</f>
        <v>Молочный</v>
      </c>
      <c r="H2951" t="str">
        <f>VLOOKUP(Таблица1[[#This Row],[Код товара]],Группа_Товаров,3,0)</f>
        <v>Отливная</v>
      </c>
      <c r="I2951" t="s">
        <v>8</v>
      </c>
      <c r="J2951">
        <v>1.92</v>
      </c>
      <c r="K2951" s="6">
        <v>467.5</v>
      </c>
      <c r="L2951" s="6">
        <v>531.70000000000005</v>
      </c>
      <c r="M2951" s="23">
        <f>Таблица1[[#This Row],[Сумма в ценах продажи]]-Таблица1[[#This Row],[Сумма в ценах закупки]]</f>
        <v>64.200000000000045</v>
      </c>
    </row>
    <row r="2952" spans="1:13" hidden="1" x14ac:dyDescent="0.3">
      <c r="A2952" s="16">
        <v>42857</v>
      </c>
      <c r="B2952" t="s">
        <v>7</v>
      </c>
      <c r="C2952" t="s">
        <v>185</v>
      </c>
      <c r="D2952" t="s">
        <v>134</v>
      </c>
      <c r="E2952" t="s">
        <v>186</v>
      </c>
      <c r="F2952" s="5">
        <v>1005201500</v>
      </c>
      <c r="G2952" t="str">
        <f>VLOOKUP(F2952,'группы товаров'!$A$1:$C$88,2,0)</f>
        <v xml:space="preserve">крем-сгущенное молоко </v>
      </c>
      <c r="H2952" t="str">
        <f>VLOOKUP(Таблица1[[#This Row],[Код товара]],Группа_Товаров,3,0)</f>
        <v>Вафельные</v>
      </c>
      <c r="I2952" t="s">
        <v>8</v>
      </c>
      <c r="J2952">
        <v>2</v>
      </c>
      <c r="K2952" s="6">
        <v>330.39080000000001</v>
      </c>
      <c r="L2952" s="6">
        <v>397.1</v>
      </c>
      <c r="M2952" s="23">
        <f>Таблица1[[#This Row],[Сумма в ценах продажи]]-Таблица1[[#This Row],[Сумма в ценах закупки]]</f>
        <v>66.70920000000001</v>
      </c>
    </row>
    <row r="2953" spans="1:13" hidden="1" x14ac:dyDescent="0.3">
      <c r="A2953" s="16">
        <v>42857</v>
      </c>
      <c r="B2953" t="s">
        <v>7</v>
      </c>
      <c r="C2953" t="s">
        <v>138</v>
      </c>
      <c r="D2953" t="s">
        <v>134</v>
      </c>
      <c r="E2953" t="s">
        <v>139</v>
      </c>
      <c r="F2953" s="5">
        <v>1005201100</v>
      </c>
      <c r="G2953" t="str">
        <f>VLOOKUP(F2953,'группы товаров'!$A$1:$C$88,2,0)</f>
        <v xml:space="preserve">крем-орех </v>
      </c>
      <c r="H2953" t="str">
        <f>VLOOKUP(Таблица1[[#This Row],[Код товара]],Группа_Товаров,3,0)</f>
        <v>Вафельные</v>
      </c>
      <c r="I2953" t="s">
        <v>8</v>
      </c>
      <c r="J2953">
        <v>2</v>
      </c>
      <c r="K2953" s="6">
        <v>324.30540000000002</v>
      </c>
      <c r="L2953" s="6">
        <v>397.1</v>
      </c>
      <c r="M2953" s="23">
        <f>Таблица1[[#This Row],[Сумма в ценах продажи]]-Таблица1[[#This Row],[Сумма в ценах закупки]]</f>
        <v>72.794600000000003</v>
      </c>
    </row>
    <row r="2954" spans="1:13" hidden="1" x14ac:dyDescent="0.3">
      <c r="A2954" s="16">
        <v>42857</v>
      </c>
      <c r="B2954" t="s">
        <v>7</v>
      </c>
      <c r="C2954" t="s">
        <v>384</v>
      </c>
      <c r="D2954" t="s">
        <v>134</v>
      </c>
      <c r="E2954" t="s">
        <v>385</v>
      </c>
      <c r="F2954" s="7">
        <v>1005201500</v>
      </c>
      <c r="G2954" t="str">
        <f>VLOOKUP(F2954,'группы товаров'!$A$1:$C$88,2,0)</f>
        <v xml:space="preserve">крем-сгущенное молоко </v>
      </c>
      <c r="H2954" t="str">
        <f>VLOOKUP(Таблица1[[#This Row],[Код товара]],Группа_Товаров,3,0)</f>
        <v>Вафельные</v>
      </c>
      <c r="I2954" t="s">
        <v>8</v>
      </c>
      <c r="J2954">
        <v>3.3</v>
      </c>
      <c r="K2954" s="6">
        <v>545.03899999999999</v>
      </c>
      <c r="L2954" s="6">
        <v>620.62</v>
      </c>
      <c r="M2954" s="23">
        <f>Таблица1[[#This Row],[Сумма в ценах продажи]]-Таблица1[[#This Row],[Сумма в ценах закупки]]</f>
        <v>75.581000000000017</v>
      </c>
    </row>
    <row r="2955" spans="1:13" hidden="1" x14ac:dyDescent="0.3">
      <c r="A2955" s="16">
        <v>42857</v>
      </c>
      <c r="B2955" t="s">
        <v>7</v>
      </c>
      <c r="C2955" t="s">
        <v>505</v>
      </c>
      <c r="D2955" t="s">
        <v>147</v>
      </c>
      <c r="E2955" t="s">
        <v>506</v>
      </c>
      <c r="F2955" s="7">
        <v>170100</v>
      </c>
      <c r="G2955" t="str">
        <f>VLOOKUP(F2955,'группы товаров'!$A$1:$C$88,2,0)</f>
        <v>Клюковка</v>
      </c>
      <c r="H2955" t="str">
        <f>VLOOKUP(Таблица1[[#This Row],[Код товара]],Группа_Товаров,3,0)</f>
        <v>Желейные</v>
      </c>
      <c r="I2955" t="s">
        <v>8</v>
      </c>
      <c r="J2955">
        <v>2.15</v>
      </c>
      <c r="K2955" s="6">
        <v>572.25400000000002</v>
      </c>
      <c r="L2955" s="6">
        <v>647.9</v>
      </c>
      <c r="M2955" s="23">
        <f>Таблица1[[#This Row],[Сумма в ценах продажи]]-Таблица1[[#This Row],[Сумма в ценах закупки]]</f>
        <v>75.645999999999958</v>
      </c>
    </row>
    <row r="2956" spans="1:13" hidden="1" x14ac:dyDescent="0.3">
      <c r="A2956" s="16">
        <v>42857</v>
      </c>
      <c r="B2956" t="s">
        <v>9</v>
      </c>
      <c r="C2956" t="s">
        <v>272</v>
      </c>
      <c r="D2956" t="s">
        <v>156</v>
      </c>
      <c r="E2956" t="s">
        <v>273</v>
      </c>
      <c r="F2956" s="7">
        <v>1005201500</v>
      </c>
      <c r="G2956" t="str">
        <f>VLOOKUP(F2956,'группы товаров'!$A$1:$C$88,2,0)</f>
        <v xml:space="preserve">крем-сгущенное молоко </v>
      </c>
      <c r="H2956" t="str">
        <f>VLOOKUP(Таблица1[[#This Row],[Код товара]],Группа_Товаров,3,0)</f>
        <v>Вафельные</v>
      </c>
      <c r="I2956" t="s">
        <v>8</v>
      </c>
      <c r="J2956">
        <v>2.2999999999999998</v>
      </c>
      <c r="K2956" s="6">
        <v>658.24300000000005</v>
      </c>
      <c r="L2956" s="6">
        <v>748.7</v>
      </c>
      <c r="M2956" s="23">
        <f>Таблица1[[#This Row],[Сумма в ценах продажи]]-Таблица1[[#This Row],[Сумма в ценах закупки]]</f>
        <v>90.456999999999994</v>
      </c>
    </row>
    <row r="2957" spans="1:13" hidden="1" x14ac:dyDescent="0.3">
      <c r="A2957" s="16">
        <v>42857</v>
      </c>
      <c r="B2957" t="s">
        <v>9</v>
      </c>
      <c r="C2957" t="s">
        <v>495</v>
      </c>
      <c r="D2957" t="s">
        <v>147</v>
      </c>
      <c r="E2957" t="s">
        <v>496</v>
      </c>
      <c r="F2957" s="7">
        <v>570000</v>
      </c>
      <c r="G2957" t="str">
        <f>VLOOKUP(F2957,'группы товаров'!$A$1:$C$88,2,0)</f>
        <v xml:space="preserve">Грушевые </v>
      </c>
      <c r="H2957" t="str">
        <f>VLOOKUP(Таблица1[[#This Row],[Код товара]],Группа_Товаров,3,0)</f>
        <v>Желейные</v>
      </c>
      <c r="I2957" t="s">
        <v>8</v>
      </c>
      <c r="J2957">
        <v>8</v>
      </c>
      <c r="K2957" s="6">
        <v>705.56</v>
      </c>
      <c r="L2957" s="6">
        <v>803.2</v>
      </c>
      <c r="M2957" s="23">
        <f>Таблица1[[#This Row],[Сумма в ценах продажи]]-Таблица1[[#This Row],[Сумма в ценах закупки]]</f>
        <v>97.6400000000001</v>
      </c>
    </row>
    <row r="2958" spans="1:13" hidden="1" x14ac:dyDescent="0.3">
      <c r="A2958" s="16">
        <v>42857</v>
      </c>
      <c r="B2958" t="s">
        <v>9</v>
      </c>
      <c r="C2958" t="s">
        <v>160</v>
      </c>
      <c r="D2958" t="s">
        <v>134</v>
      </c>
      <c r="E2958" t="s">
        <v>161</v>
      </c>
      <c r="F2958" s="5">
        <v>1005360000</v>
      </c>
      <c r="G2958" t="str">
        <f>VLOOKUP(F2958,'группы товаров'!$A$1:$C$88,2,0)</f>
        <v>Вишня в шоколаде</v>
      </c>
      <c r="H2958" t="str">
        <f>VLOOKUP(Таблица1[[#This Row],[Код товара]],Группа_Товаров,3,0)</f>
        <v>Кремовые</v>
      </c>
      <c r="I2958" t="s">
        <v>8</v>
      </c>
      <c r="J2958">
        <v>2.5</v>
      </c>
      <c r="K2958" s="6">
        <v>526.69200000000001</v>
      </c>
      <c r="L2958" s="6">
        <v>650.95000000000005</v>
      </c>
      <c r="M2958" s="23">
        <f>Таблица1[[#This Row],[Сумма в ценах продажи]]-Таблица1[[#This Row],[Сумма в ценах закупки]]</f>
        <v>124.25800000000004</v>
      </c>
    </row>
    <row r="2959" spans="1:13" hidden="1" x14ac:dyDescent="0.3">
      <c r="A2959" s="16">
        <v>42857</v>
      </c>
      <c r="B2959" t="s">
        <v>9</v>
      </c>
      <c r="C2959" t="s">
        <v>138</v>
      </c>
      <c r="D2959" t="s">
        <v>134</v>
      </c>
      <c r="E2959" t="s">
        <v>139</v>
      </c>
      <c r="F2959" s="7">
        <v>1005244300</v>
      </c>
      <c r="G2959" t="str">
        <f>VLOOKUP(F2959,'группы товаров'!$A$1:$C$88,2,0)</f>
        <v>Ореховые</v>
      </c>
      <c r="H2959" t="str">
        <f>VLOOKUP(Таблица1[[#This Row],[Код товара]],Группа_Товаров,3,0)</f>
        <v>Кремовые</v>
      </c>
      <c r="I2959" t="s">
        <v>8</v>
      </c>
      <c r="J2959">
        <v>4</v>
      </c>
      <c r="K2959" s="6">
        <v>934.8</v>
      </c>
      <c r="L2959" s="6">
        <v>1063.2</v>
      </c>
      <c r="M2959" s="23">
        <f>Таблица1[[#This Row],[Сумма в ценах продажи]]-Таблица1[[#This Row],[Сумма в ценах закупки]]</f>
        <v>128.40000000000009</v>
      </c>
    </row>
    <row r="2960" spans="1:13" hidden="1" x14ac:dyDescent="0.3">
      <c r="A2960" s="16">
        <v>42857</v>
      </c>
      <c r="B2960" t="s">
        <v>9</v>
      </c>
      <c r="C2960" t="s">
        <v>201</v>
      </c>
      <c r="D2960" t="s">
        <v>134</v>
      </c>
      <c r="E2960" t="s">
        <v>202</v>
      </c>
      <c r="F2960" s="7">
        <v>1005712305</v>
      </c>
      <c r="G2960" t="str">
        <f>VLOOKUP(F2960,'группы товаров'!$A$1:$C$88,2,0)</f>
        <v>Золотой шедевр</v>
      </c>
      <c r="H2960" t="str">
        <f>VLOOKUP(Таблица1[[#This Row],[Код товара]],Группа_Товаров,3,0)</f>
        <v>Глазированные</v>
      </c>
      <c r="I2960" t="s">
        <v>8</v>
      </c>
      <c r="J2960">
        <v>9</v>
      </c>
      <c r="K2960" s="6">
        <v>866.9076</v>
      </c>
      <c r="L2960" s="6">
        <v>1005.75</v>
      </c>
      <c r="M2960" s="23">
        <f>Таблица1[[#This Row],[Сумма в ценах продажи]]-Таблица1[[#This Row],[Сумма в ценах закупки]]</f>
        <v>138.8424</v>
      </c>
    </row>
    <row r="2961" spans="1:13" hidden="1" x14ac:dyDescent="0.3">
      <c r="A2961" s="16">
        <v>42857</v>
      </c>
      <c r="B2961" t="s">
        <v>7</v>
      </c>
      <c r="C2961" t="s">
        <v>177</v>
      </c>
      <c r="D2961" t="s">
        <v>131</v>
      </c>
      <c r="E2961" t="s">
        <v>178</v>
      </c>
      <c r="F2961" s="7">
        <v>1005201500</v>
      </c>
      <c r="G2961" t="str">
        <f>VLOOKUP(F2961,'группы товаров'!$A$1:$C$88,2,0)</f>
        <v xml:space="preserve">крем-сгущенное молоко </v>
      </c>
      <c r="H2961" t="str">
        <f>VLOOKUP(Таблица1[[#This Row],[Код товара]],Группа_Товаров,3,0)</f>
        <v>Вафельные</v>
      </c>
      <c r="I2961" t="s">
        <v>8</v>
      </c>
      <c r="J2961">
        <v>4</v>
      </c>
      <c r="K2961" s="6">
        <v>125.78280000000001</v>
      </c>
      <c r="L2961" s="6">
        <v>290.76</v>
      </c>
      <c r="M2961" s="23">
        <f>Таблица1[[#This Row],[Сумма в ценах продажи]]-Таблица1[[#This Row],[Сумма в ценах закупки]]</f>
        <v>164.97719999999998</v>
      </c>
    </row>
    <row r="2962" spans="1:13" hidden="1" x14ac:dyDescent="0.3">
      <c r="A2962" s="16">
        <v>42857</v>
      </c>
      <c r="B2962" t="s">
        <v>9</v>
      </c>
      <c r="C2962" t="s">
        <v>499</v>
      </c>
      <c r="D2962" t="s">
        <v>156</v>
      </c>
      <c r="E2962" t="s">
        <v>500</v>
      </c>
      <c r="F2962" s="7">
        <v>1005244600</v>
      </c>
      <c r="G2962" t="str">
        <f>VLOOKUP(F2962,'группы товаров'!$A$1:$C$88,2,0)</f>
        <v>Кремовые</v>
      </c>
      <c r="H2962" t="str">
        <f>VLOOKUP(Таблица1[[#This Row],[Код товара]],Группа_Товаров,3,0)</f>
        <v>Кремовые</v>
      </c>
      <c r="I2962" t="s">
        <v>8</v>
      </c>
      <c r="J2962">
        <v>24</v>
      </c>
      <c r="K2962" s="6">
        <v>1282.0976000000001</v>
      </c>
      <c r="L2962" s="6">
        <v>1452.72</v>
      </c>
      <c r="M2962" s="23">
        <f>Таблица1[[#This Row],[Сумма в ценах продажи]]-Таблица1[[#This Row],[Сумма в ценах закупки]]</f>
        <v>170.62239999999997</v>
      </c>
    </row>
    <row r="2963" spans="1:13" hidden="1" x14ac:dyDescent="0.3">
      <c r="A2963" s="16">
        <v>42857</v>
      </c>
      <c r="B2963" t="s">
        <v>9</v>
      </c>
      <c r="C2963" t="s">
        <v>179</v>
      </c>
      <c r="D2963" t="s">
        <v>131</v>
      </c>
      <c r="E2963" t="s">
        <v>180</v>
      </c>
      <c r="F2963" s="7">
        <v>1005052500</v>
      </c>
      <c r="G2963" t="str">
        <f>VLOOKUP(F2963,'группы товаров'!$A$1:$C$88,2,0)</f>
        <v>желе в помаде</v>
      </c>
      <c r="H2963" t="str">
        <f>VLOOKUP(Таблица1[[#This Row],[Код товара]],Группа_Товаров,3,0)</f>
        <v>Помадка</v>
      </c>
      <c r="I2963" t="s">
        <v>8</v>
      </c>
      <c r="J2963">
        <v>24</v>
      </c>
      <c r="K2963" s="6">
        <v>1282.0976000000001</v>
      </c>
      <c r="L2963" s="6">
        <v>1452.72</v>
      </c>
      <c r="M2963" s="23">
        <f>Таблица1[[#This Row],[Сумма в ценах продажи]]-Таблица1[[#This Row],[Сумма в ценах закупки]]</f>
        <v>170.62239999999997</v>
      </c>
    </row>
    <row r="2964" spans="1:13" hidden="1" x14ac:dyDescent="0.3">
      <c r="A2964" s="16">
        <v>42857</v>
      </c>
      <c r="B2964" t="s">
        <v>9</v>
      </c>
      <c r="C2964" t="s">
        <v>167</v>
      </c>
      <c r="D2964" t="s">
        <v>134</v>
      </c>
      <c r="E2964" t="s">
        <v>168</v>
      </c>
      <c r="F2964" s="8">
        <v>1500000801</v>
      </c>
      <c r="G2964" t="str">
        <f>VLOOKUP(F2964,'группы товаров'!$A$1:$C$88,2,0)</f>
        <v>Рулет апельсин-крем</v>
      </c>
      <c r="H2964" t="str">
        <f>VLOOKUP(Таблица1[[#This Row],[Код товара]],Группа_Товаров,3,0)</f>
        <v>Бисквиты</v>
      </c>
      <c r="I2964" t="s">
        <v>8</v>
      </c>
      <c r="J2964">
        <v>4</v>
      </c>
      <c r="K2964" s="6">
        <v>1316</v>
      </c>
      <c r="L2964" s="6">
        <v>1497.2</v>
      </c>
      <c r="M2964" s="23">
        <f>Таблица1[[#This Row],[Сумма в ценах продажи]]-Таблица1[[#This Row],[Сумма в ценах закупки]]</f>
        <v>181.20000000000005</v>
      </c>
    </row>
    <row r="2965" spans="1:13" hidden="1" x14ac:dyDescent="0.3">
      <c r="A2965" s="16">
        <v>42857</v>
      </c>
      <c r="B2965" t="s">
        <v>9</v>
      </c>
      <c r="C2965" t="s">
        <v>149</v>
      </c>
      <c r="D2965" t="s">
        <v>134</v>
      </c>
      <c r="E2965" t="s">
        <v>150</v>
      </c>
      <c r="F2965" s="7">
        <v>1005712365</v>
      </c>
      <c r="G2965" t="str">
        <f>VLOOKUP(F2965,'группы товаров'!$A$1:$C$88,2,0)</f>
        <v>Желе в помаде</v>
      </c>
      <c r="H2965" t="str">
        <f>VLOOKUP(Таблица1[[#This Row],[Код товара]],Группа_Товаров,3,0)</f>
        <v>Глазированные</v>
      </c>
      <c r="I2965" t="s">
        <v>8</v>
      </c>
      <c r="J2965">
        <v>8.6</v>
      </c>
      <c r="K2965" s="6">
        <v>2289.0610000000001</v>
      </c>
      <c r="L2965" s="6">
        <v>2591.6</v>
      </c>
      <c r="M2965" s="23">
        <f>Таблица1[[#This Row],[Сумма в ценах продажи]]-Таблица1[[#This Row],[Сумма в ценах закупки]]</f>
        <v>302.53899999999976</v>
      </c>
    </row>
    <row r="2966" spans="1:13" hidden="1" x14ac:dyDescent="0.3">
      <c r="A2966" s="16">
        <v>42857</v>
      </c>
      <c r="B2966" t="s">
        <v>7</v>
      </c>
      <c r="C2966" t="s">
        <v>236</v>
      </c>
      <c r="D2966" t="s">
        <v>147</v>
      </c>
      <c r="E2966" t="s">
        <v>237</v>
      </c>
      <c r="F2966" s="7">
        <v>1005010100</v>
      </c>
      <c r="G2966" t="str">
        <f>VLOOKUP(F2966,'группы товаров'!$A$1:$C$88,2,0)</f>
        <v>Кофейная со сливками</v>
      </c>
      <c r="H2966" t="str">
        <f>VLOOKUP(Таблица1[[#This Row],[Код товара]],Группа_Товаров,3,0)</f>
        <v>Глазированные</v>
      </c>
      <c r="I2966" t="s">
        <v>8</v>
      </c>
      <c r="J2966">
        <v>6</v>
      </c>
      <c r="K2966" s="6">
        <v>108.71340000000001</v>
      </c>
      <c r="L2966" s="6">
        <v>412.2</v>
      </c>
      <c r="M2966" s="23">
        <f>Таблица1[[#This Row],[Сумма в ценах продажи]]-Таблица1[[#This Row],[Сумма в ценах закупки]]</f>
        <v>303.48659999999995</v>
      </c>
    </row>
    <row r="2967" spans="1:13" hidden="1" x14ac:dyDescent="0.3">
      <c r="A2967" s="16">
        <v>42856</v>
      </c>
      <c r="B2967" t="s">
        <v>9</v>
      </c>
      <c r="C2967" t="s">
        <v>486</v>
      </c>
      <c r="D2967" t="s">
        <v>147</v>
      </c>
      <c r="E2967" t="s">
        <v>487</v>
      </c>
      <c r="F2967" s="7">
        <v>1005300000</v>
      </c>
      <c r="G2967" t="str">
        <f>VLOOKUP(F2967,'группы товаров'!$A$1:$C$88,2,0)</f>
        <v>Нежные</v>
      </c>
      <c r="H2967" t="str">
        <f>VLOOKUP(Таблица1[[#This Row],[Код товара]],Группа_Товаров,3,0)</f>
        <v>Кремовые</v>
      </c>
      <c r="I2967" t="s">
        <v>8</v>
      </c>
      <c r="J2967">
        <v>2.52</v>
      </c>
      <c r="K2967" s="6">
        <v>206.64</v>
      </c>
      <c r="L2967" s="6">
        <v>234.78</v>
      </c>
      <c r="M2967" s="23">
        <f>Таблица1[[#This Row],[Сумма в ценах продажи]]-Таблица1[[#This Row],[Сумма в ценах закупки]]</f>
        <v>28.140000000000015</v>
      </c>
    </row>
    <row r="2968" spans="1:13" hidden="1" x14ac:dyDescent="0.3">
      <c r="A2968" s="16">
        <v>42856</v>
      </c>
      <c r="B2968" t="s">
        <v>9</v>
      </c>
      <c r="C2968" t="s">
        <v>171</v>
      </c>
      <c r="D2968" t="s">
        <v>131</v>
      </c>
      <c r="E2968" t="s">
        <v>172</v>
      </c>
      <c r="F2968" s="5">
        <v>1005040800</v>
      </c>
      <c r="G2968" t="str">
        <f>VLOOKUP(F2968,'группы товаров'!$A$1:$C$88,2,0)</f>
        <v>Бим-Бом</v>
      </c>
      <c r="H2968" t="str">
        <f>VLOOKUP(Таблица1[[#This Row],[Код товара]],Группа_Товаров,3,0)</f>
        <v>Глазированные</v>
      </c>
      <c r="I2968" t="s">
        <v>8</v>
      </c>
      <c r="J2968">
        <v>3</v>
      </c>
      <c r="K2968" s="6">
        <v>214.62</v>
      </c>
      <c r="L2968" s="6">
        <v>244.11</v>
      </c>
      <c r="M2968" s="23">
        <f>Таблица1[[#This Row],[Сумма в ценах продажи]]-Таблица1[[#This Row],[Сумма в ценах закупки]]</f>
        <v>29.490000000000009</v>
      </c>
    </row>
    <row r="2969" spans="1:13" hidden="1" x14ac:dyDescent="0.3">
      <c r="A2969" s="16">
        <v>42856</v>
      </c>
      <c r="B2969" t="s">
        <v>7</v>
      </c>
      <c r="C2969" t="s">
        <v>165</v>
      </c>
      <c r="D2969" t="s">
        <v>134</v>
      </c>
      <c r="E2969" t="s">
        <v>166</v>
      </c>
      <c r="F2969" s="7">
        <v>1005010100</v>
      </c>
      <c r="G2969" t="str">
        <f>VLOOKUP(F2969,'группы товаров'!$A$1:$C$88,2,0)</f>
        <v>Кофейная со сливками</v>
      </c>
      <c r="H2969" t="str">
        <f>VLOOKUP(Таблица1[[#This Row],[Код товара]],Группа_Товаров,3,0)</f>
        <v>Глазированные</v>
      </c>
      <c r="I2969" t="s">
        <v>8</v>
      </c>
      <c r="J2969">
        <v>1.65</v>
      </c>
      <c r="K2969" s="6">
        <v>230.78</v>
      </c>
      <c r="L2969" s="6">
        <v>262.57</v>
      </c>
      <c r="M2969" s="23">
        <f>Таблица1[[#This Row],[Сумма в ценах продажи]]-Таблица1[[#This Row],[Сумма в ценах закупки]]</f>
        <v>31.789999999999992</v>
      </c>
    </row>
    <row r="2970" spans="1:13" hidden="1" x14ac:dyDescent="0.3">
      <c r="A2970" s="16">
        <v>42856</v>
      </c>
      <c r="B2970" t="s">
        <v>9</v>
      </c>
      <c r="C2970" t="s">
        <v>149</v>
      </c>
      <c r="D2970" t="s">
        <v>134</v>
      </c>
      <c r="E2970" t="s">
        <v>150</v>
      </c>
      <c r="F2970" s="7">
        <v>252505</v>
      </c>
      <c r="G2970" t="str">
        <f>VLOOKUP(F2970,'группы товаров'!$A$1:$C$88,2,0)</f>
        <v>Байкальская мята</v>
      </c>
      <c r="H2970" t="str">
        <f>VLOOKUP(Таблица1[[#This Row],[Код товара]],Группа_Товаров,3,0)</f>
        <v>Леденцовая</v>
      </c>
      <c r="I2970" t="s">
        <v>8</v>
      </c>
      <c r="J2970">
        <v>1.65</v>
      </c>
      <c r="K2970" s="6">
        <v>229.9539</v>
      </c>
      <c r="L2970" s="6">
        <v>262.57</v>
      </c>
      <c r="M2970" s="23">
        <f>Таблица1[[#This Row],[Сумма в ценах продажи]]-Таблица1[[#This Row],[Сумма в ценах закупки]]</f>
        <v>32.616099999999989</v>
      </c>
    </row>
    <row r="2971" spans="1:13" hidden="1" x14ac:dyDescent="0.3">
      <c r="A2971" s="16">
        <v>42856</v>
      </c>
      <c r="B2971" t="s">
        <v>7</v>
      </c>
      <c r="C2971" t="s">
        <v>203</v>
      </c>
      <c r="D2971" t="s">
        <v>134</v>
      </c>
      <c r="E2971" t="s">
        <v>204</v>
      </c>
      <c r="F2971" s="7">
        <v>1005201100</v>
      </c>
      <c r="G2971" t="str">
        <f>VLOOKUP(F2971,'группы товаров'!$A$1:$C$88,2,0)</f>
        <v xml:space="preserve">крем-орех </v>
      </c>
      <c r="H2971" t="str">
        <f>VLOOKUP(Таблица1[[#This Row],[Код товара]],Группа_Товаров,3,0)</f>
        <v>Вафельные</v>
      </c>
      <c r="I2971" t="s">
        <v>8</v>
      </c>
      <c r="J2971">
        <v>3.2</v>
      </c>
      <c r="K2971" s="6">
        <v>260.35200000000003</v>
      </c>
      <c r="L2971" s="6">
        <v>303.60000000000002</v>
      </c>
      <c r="M2971" s="23">
        <f>Таблица1[[#This Row],[Сумма в ценах продажи]]-Таблица1[[#This Row],[Сумма в ценах закупки]]</f>
        <v>43.24799999999999</v>
      </c>
    </row>
    <row r="2972" spans="1:13" hidden="1" x14ac:dyDescent="0.3">
      <c r="A2972" s="16">
        <v>42856</v>
      </c>
      <c r="B2972" t="s">
        <v>7</v>
      </c>
      <c r="C2972" t="s">
        <v>195</v>
      </c>
      <c r="D2972" t="s">
        <v>131</v>
      </c>
      <c r="E2972" t="s">
        <v>196</v>
      </c>
      <c r="F2972" s="7">
        <v>1005050000</v>
      </c>
      <c r="G2972" t="str">
        <f>VLOOKUP(F2972,'группы товаров'!$A$1:$C$88,2,0)</f>
        <v>Золотой орех</v>
      </c>
      <c r="H2972" t="str">
        <f>VLOOKUP(Таблица1[[#This Row],[Код товара]],Группа_Товаров,3,0)</f>
        <v>Помадка</v>
      </c>
      <c r="I2972" t="s">
        <v>8</v>
      </c>
      <c r="J2972">
        <v>3.5</v>
      </c>
      <c r="K2972" s="6">
        <v>326.81360000000001</v>
      </c>
      <c r="L2972" s="6">
        <v>372.12</v>
      </c>
      <c r="M2972" s="23">
        <f>Таблица1[[#This Row],[Сумма в ценах продажи]]-Таблица1[[#This Row],[Сумма в ценах закупки]]</f>
        <v>45.306399999999996</v>
      </c>
    </row>
    <row r="2973" spans="1:13" hidden="1" x14ac:dyDescent="0.3">
      <c r="A2973" s="16">
        <v>42856</v>
      </c>
      <c r="B2973" t="s">
        <v>9</v>
      </c>
      <c r="C2973" t="s">
        <v>301</v>
      </c>
      <c r="D2973" t="s">
        <v>134</v>
      </c>
      <c r="E2973" t="s">
        <v>302</v>
      </c>
      <c r="F2973" s="7">
        <v>252505</v>
      </c>
      <c r="G2973" t="str">
        <f>VLOOKUP(F2973,'группы товаров'!$A$1:$C$88,2,0)</f>
        <v>Байкальская мята</v>
      </c>
      <c r="H2973" t="str">
        <f>VLOOKUP(Таблица1[[#This Row],[Код товара]],Группа_Товаров,3,0)</f>
        <v>Леденцовая</v>
      </c>
      <c r="I2973" t="s">
        <v>8</v>
      </c>
      <c r="J2973">
        <v>5</v>
      </c>
      <c r="K2973" s="6">
        <v>395.9</v>
      </c>
      <c r="L2973" s="6">
        <v>450.25</v>
      </c>
      <c r="M2973" s="23">
        <f>Таблица1[[#This Row],[Сумма в ценах продажи]]-Таблица1[[#This Row],[Сумма в ценах закупки]]</f>
        <v>54.350000000000023</v>
      </c>
    </row>
    <row r="2974" spans="1:13" hidden="1" x14ac:dyDescent="0.3">
      <c r="A2974" s="16">
        <v>42856</v>
      </c>
      <c r="B2974" t="s">
        <v>9</v>
      </c>
      <c r="C2974" t="s">
        <v>272</v>
      </c>
      <c r="D2974" t="s">
        <v>156</v>
      </c>
      <c r="E2974" t="s">
        <v>273</v>
      </c>
      <c r="F2974" s="5">
        <v>1005040800</v>
      </c>
      <c r="G2974" t="str">
        <f>VLOOKUP(F2974,'группы товаров'!$A$1:$C$88,2,0)</f>
        <v>Бим-Бом</v>
      </c>
      <c r="H2974" t="str">
        <f>VLOOKUP(Таблица1[[#This Row],[Код товара]],Группа_Товаров,3,0)</f>
        <v>Глазированные</v>
      </c>
      <c r="I2974" t="s">
        <v>8</v>
      </c>
      <c r="J2974">
        <v>6</v>
      </c>
      <c r="K2974" s="6">
        <v>429.24</v>
      </c>
      <c r="L2974" s="6">
        <v>488.22</v>
      </c>
      <c r="M2974" s="23">
        <f>Таблица1[[#This Row],[Сумма в ценах продажи]]-Таблица1[[#This Row],[Сумма в ценах закупки]]</f>
        <v>58.980000000000018</v>
      </c>
    </row>
    <row r="2975" spans="1:13" hidden="1" x14ac:dyDescent="0.3">
      <c r="A2975" s="16">
        <v>42856</v>
      </c>
      <c r="B2975" t="s">
        <v>9</v>
      </c>
      <c r="C2975" t="s">
        <v>228</v>
      </c>
      <c r="D2975" t="s">
        <v>134</v>
      </c>
      <c r="E2975" t="s">
        <v>229</v>
      </c>
      <c r="F2975" s="7">
        <v>1005220000</v>
      </c>
      <c r="G2975" t="str">
        <f>VLOOKUP(F2975,'группы товаров'!$A$1:$C$88,2,0)</f>
        <v>Веселый журавлик</v>
      </c>
      <c r="H2975" t="str">
        <f>VLOOKUP(Таблица1[[#This Row],[Код товара]],Группа_Товаров,3,0)</f>
        <v>Вафельные</v>
      </c>
      <c r="I2975" t="s">
        <v>8</v>
      </c>
      <c r="J2975">
        <v>1.248</v>
      </c>
      <c r="K2975" s="6">
        <v>457.92</v>
      </c>
      <c r="L2975" s="6">
        <v>520.79999999999995</v>
      </c>
      <c r="M2975" s="23">
        <f>Таблица1[[#This Row],[Сумма в ценах продажи]]-Таблица1[[#This Row],[Сумма в ценах закупки]]</f>
        <v>62.879999999999939</v>
      </c>
    </row>
    <row r="2976" spans="1:13" hidden="1" x14ac:dyDescent="0.3">
      <c r="A2976" s="16">
        <v>42856</v>
      </c>
      <c r="B2976" t="s">
        <v>7</v>
      </c>
      <c r="C2976" t="s">
        <v>242</v>
      </c>
      <c r="D2976" t="s">
        <v>134</v>
      </c>
      <c r="E2976" t="s">
        <v>243</v>
      </c>
      <c r="F2976" s="5">
        <v>1005244000</v>
      </c>
      <c r="G2976" t="str">
        <f>VLOOKUP(F2976,'группы товаров'!$A$1:$C$88,2,0)</f>
        <v>Кофейные</v>
      </c>
      <c r="H2976" t="str">
        <f>VLOOKUP(Таблица1[[#This Row],[Код товара]],Группа_Товаров,3,0)</f>
        <v>Кремовые</v>
      </c>
      <c r="I2976" t="s">
        <v>8</v>
      </c>
      <c r="J2976">
        <v>2.7</v>
      </c>
      <c r="K2976" s="6">
        <v>481.65300000000002</v>
      </c>
      <c r="L2976" s="6">
        <v>547.803</v>
      </c>
      <c r="M2976" s="23">
        <f>Таблица1[[#This Row],[Сумма в ценах продажи]]-Таблица1[[#This Row],[Сумма в ценах закупки]]</f>
        <v>66.149999999999977</v>
      </c>
    </row>
    <row r="2977" spans="1:13" hidden="1" x14ac:dyDescent="0.3">
      <c r="A2977" s="16">
        <v>42856</v>
      </c>
      <c r="B2977" t="s">
        <v>7</v>
      </c>
      <c r="C2977" t="s">
        <v>222</v>
      </c>
      <c r="D2977" t="s">
        <v>134</v>
      </c>
      <c r="E2977" t="s">
        <v>223</v>
      </c>
      <c r="F2977" s="7">
        <v>1005010100</v>
      </c>
      <c r="G2977" t="str">
        <f>VLOOKUP(F2977,'группы товаров'!$A$1:$C$88,2,0)</f>
        <v>Кофейная со сливками</v>
      </c>
      <c r="H2977" t="str">
        <f>VLOOKUP(Таблица1[[#This Row],[Код товара]],Группа_Товаров,3,0)</f>
        <v>Глазированные</v>
      </c>
      <c r="I2977" t="s">
        <v>8</v>
      </c>
      <c r="J2977">
        <v>2.64</v>
      </c>
      <c r="K2977" s="6">
        <v>480.68880000000001</v>
      </c>
      <c r="L2977" s="6">
        <v>546.84</v>
      </c>
      <c r="M2977" s="23">
        <f>Таблица1[[#This Row],[Сумма в ценах продажи]]-Таблица1[[#This Row],[Сумма в ценах закупки]]</f>
        <v>66.151200000000017</v>
      </c>
    </row>
    <row r="2978" spans="1:13" hidden="1" x14ac:dyDescent="0.3">
      <c r="A2978" s="16">
        <v>42856</v>
      </c>
      <c r="B2978" t="s">
        <v>7</v>
      </c>
      <c r="C2978" t="s">
        <v>140</v>
      </c>
      <c r="D2978" t="s">
        <v>134</v>
      </c>
      <c r="E2978" t="s">
        <v>141</v>
      </c>
      <c r="F2978" s="7">
        <v>1005212000</v>
      </c>
      <c r="G2978" t="str">
        <f>VLOOKUP(F2978,'группы товаров'!$A$1:$C$88,2,0)</f>
        <v xml:space="preserve">Знаки Зодиака </v>
      </c>
      <c r="H2978" t="str">
        <f>VLOOKUP(Таблица1[[#This Row],[Код товара]],Группа_Товаров,3,0)</f>
        <v>Вафельные</v>
      </c>
      <c r="I2978" t="s">
        <v>8</v>
      </c>
      <c r="J2978">
        <v>5</v>
      </c>
      <c r="K2978" s="6">
        <v>591.77949999999998</v>
      </c>
      <c r="L2978" s="6">
        <v>658.75</v>
      </c>
      <c r="M2978" s="23">
        <f>Таблица1[[#This Row],[Сумма в ценах продажи]]-Таблица1[[#This Row],[Сумма в ценах закупки]]</f>
        <v>66.970500000000015</v>
      </c>
    </row>
    <row r="2979" spans="1:13" hidden="1" x14ac:dyDescent="0.3">
      <c r="A2979" s="16">
        <v>42856</v>
      </c>
      <c r="B2979" t="s">
        <v>7</v>
      </c>
      <c r="C2979" t="s">
        <v>171</v>
      </c>
      <c r="D2979" t="s">
        <v>131</v>
      </c>
      <c r="E2979" t="s">
        <v>172</v>
      </c>
      <c r="F2979" s="5">
        <v>580000</v>
      </c>
      <c r="G2979" t="str">
        <f>VLOOKUP(F2979,'группы товаров'!$A$1:$C$88,2,0)</f>
        <v>Вишня</v>
      </c>
      <c r="H2979" t="str">
        <f>VLOOKUP(Таблица1[[#This Row],[Код товара]],Группа_Товаров,3,0)</f>
        <v>Желейные</v>
      </c>
      <c r="I2979" t="s">
        <v>8</v>
      </c>
      <c r="J2979">
        <v>8</v>
      </c>
      <c r="K2979" s="6">
        <v>595.43920000000003</v>
      </c>
      <c r="L2979" s="6">
        <v>673.84</v>
      </c>
      <c r="M2979" s="23">
        <f>Таблица1[[#This Row],[Сумма в ценах продажи]]-Таблица1[[#This Row],[Сумма в ценах закупки]]</f>
        <v>78.400800000000004</v>
      </c>
    </row>
    <row r="2980" spans="1:13" hidden="1" x14ac:dyDescent="0.3">
      <c r="A2980" s="16">
        <v>42856</v>
      </c>
      <c r="B2980" t="s">
        <v>9</v>
      </c>
      <c r="C2980" t="s">
        <v>491</v>
      </c>
      <c r="D2980" t="s">
        <v>147</v>
      </c>
      <c r="E2980" t="s">
        <v>492</v>
      </c>
      <c r="F2980" s="7">
        <v>1005186100</v>
      </c>
      <c r="G2980" t="str">
        <f>VLOOKUP(F2980,'группы товаров'!$A$1:$C$88,2,0)</f>
        <v xml:space="preserve">Мини  шоколад </v>
      </c>
      <c r="H2980" t="str">
        <f>VLOOKUP(Таблица1[[#This Row],[Код товара]],Группа_Товаров,3,0)</f>
        <v>Вафельные</v>
      </c>
      <c r="I2980" t="s">
        <v>8</v>
      </c>
      <c r="J2980">
        <v>5.2</v>
      </c>
      <c r="K2980" s="6">
        <v>731.98</v>
      </c>
      <c r="L2980" s="6">
        <v>836</v>
      </c>
      <c r="M2980" s="23">
        <f>Таблица1[[#This Row],[Сумма в ценах продажи]]-Таблица1[[#This Row],[Сумма в ценах закупки]]</f>
        <v>104.01999999999998</v>
      </c>
    </row>
    <row r="2981" spans="1:13" hidden="1" x14ac:dyDescent="0.3">
      <c r="A2981" s="16">
        <v>42856</v>
      </c>
      <c r="B2981" t="s">
        <v>7</v>
      </c>
      <c r="C2981" t="s">
        <v>193</v>
      </c>
      <c r="D2981" t="s">
        <v>134</v>
      </c>
      <c r="E2981" t="s">
        <v>194</v>
      </c>
      <c r="F2981" s="7">
        <v>1005052800</v>
      </c>
      <c r="G2981" t="str">
        <f>VLOOKUP(F2981,'группы товаров'!$A$1:$C$88,2,0)</f>
        <v>Желе барбариса</v>
      </c>
      <c r="H2981" t="str">
        <f>VLOOKUP(Таблица1[[#This Row],[Код товара]],Группа_Товаров,3,0)</f>
        <v>Помадка</v>
      </c>
      <c r="I2981" t="s">
        <v>8</v>
      </c>
      <c r="J2981">
        <v>7.5</v>
      </c>
      <c r="K2981" s="6">
        <v>407.83</v>
      </c>
      <c r="L2981" s="6">
        <v>515.25</v>
      </c>
      <c r="M2981" s="23">
        <f>Таблица1[[#This Row],[Сумма в ценах продажи]]-Таблица1[[#This Row],[Сумма в ценах закупки]]</f>
        <v>107.42000000000002</v>
      </c>
    </row>
    <row r="2982" spans="1:13" hidden="1" x14ac:dyDescent="0.3">
      <c r="A2982" s="16">
        <v>42856</v>
      </c>
      <c r="B2982" t="s">
        <v>9</v>
      </c>
      <c r="C2982" t="s">
        <v>226</v>
      </c>
      <c r="D2982" t="s">
        <v>134</v>
      </c>
      <c r="E2982" t="s">
        <v>227</v>
      </c>
      <c r="F2982" s="7">
        <v>580000</v>
      </c>
      <c r="G2982" t="str">
        <f>VLOOKUP(F2982,'группы товаров'!$A$1:$C$88,2,0)</f>
        <v>Вишня</v>
      </c>
      <c r="H2982" t="str">
        <f>VLOOKUP(Таблица1[[#This Row],[Код товара]],Группа_Товаров,3,0)</f>
        <v>Желейные</v>
      </c>
      <c r="I2982" t="s">
        <v>8</v>
      </c>
      <c r="J2982">
        <v>16</v>
      </c>
      <c r="K2982" s="6">
        <v>854.46400000000006</v>
      </c>
      <c r="L2982" s="6">
        <v>968.48</v>
      </c>
      <c r="M2982" s="23">
        <f>Таблица1[[#This Row],[Сумма в ценах продажи]]-Таблица1[[#This Row],[Сумма в ценах закупки]]</f>
        <v>114.01599999999996</v>
      </c>
    </row>
    <row r="2983" spans="1:13" hidden="1" x14ac:dyDescent="0.3">
      <c r="A2983" s="16">
        <v>42856</v>
      </c>
      <c r="B2983" t="s">
        <v>9</v>
      </c>
      <c r="C2983" t="s">
        <v>199</v>
      </c>
      <c r="D2983" t="s">
        <v>134</v>
      </c>
      <c r="E2983" t="s">
        <v>200</v>
      </c>
      <c r="F2983" s="7">
        <v>5281000</v>
      </c>
      <c r="G2983" t="str">
        <f>VLOOKUP(F2983,'группы товаров'!$A$1:$C$88,2,0)</f>
        <v>Барбасовая</v>
      </c>
      <c r="H2983" t="str">
        <f>VLOOKUP(Таблица1[[#This Row],[Код товара]],Группа_Товаров,3,0)</f>
        <v>Отливная</v>
      </c>
      <c r="I2983" t="s">
        <v>8</v>
      </c>
      <c r="J2983">
        <v>16</v>
      </c>
      <c r="K2983" s="6">
        <v>854.46400000000006</v>
      </c>
      <c r="L2983" s="6">
        <v>968.48</v>
      </c>
      <c r="M2983" s="23">
        <f>Таблица1[[#This Row],[Сумма в ценах продажи]]-Таблица1[[#This Row],[Сумма в ценах закупки]]</f>
        <v>114.01599999999996</v>
      </c>
    </row>
    <row r="2984" spans="1:13" hidden="1" x14ac:dyDescent="0.3">
      <c r="A2984" s="16">
        <v>42856</v>
      </c>
      <c r="B2984" t="s">
        <v>7</v>
      </c>
      <c r="C2984" t="s">
        <v>493</v>
      </c>
      <c r="D2984" t="s">
        <v>147</v>
      </c>
      <c r="E2984" t="s">
        <v>494</v>
      </c>
      <c r="F2984" s="7">
        <v>1005712305</v>
      </c>
      <c r="G2984" t="str">
        <f>VLOOKUP(F2984,'группы товаров'!$A$1:$C$88,2,0)</f>
        <v>Золотой шедевр</v>
      </c>
      <c r="H2984" t="str">
        <f>VLOOKUP(Таблица1[[#This Row],[Код товара]],Группа_Товаров,3,0)</f>
        <v>Глазированные</v>
      </c>
      <c r="I2984" t="s">
        <v>8</v>
      </c>
      <c r="J2984">
        <v>5</v>
      </c>
      <c r="K2984" s="6">
        <v>582.71749999999997</v>
      </c>
      <c r="L2984" s="6">
        <v>716.1</v>
      </c>
      <c r="M2984" s="23">
        <f>Таблица1[[#This Row],[Сумма в ценах продажи]]-Таблица1[[#This Row],[Сумма в ценах закупки]]</f>
        <v>133.38250000000005</v>
      </c>
    </row>
    <row r="2985" spans="1:13" hidden="1" x14ac:dyDescent="0.3">
      <c r="A2985" s="16">
        <v>42856</v>
      </c>
      <c r="B2985" t="s">
        <v>7</v>
      </c>
      <c r="C2985" t="s">
        <v>244</v>
      </c>
      <c r="D2985" t="s">
        <v>134</v>
      </c>
      <c r="E2985" t="s">
        <v>245</v>
      </c>
      <c r="F2985" s="5">
        <v>1005244600</v>
      </c>
      <c r="G2985" t="str">
        <f>VLOOKUP(F2985,'группы товаров'!$A$1:$C$88,2,0)</f>
        <v>Кремовые</v>
      </c>
      <c r="H2985" t="str">
        <f>VLOOKUP(Таблица1[[#This Row],[Код товара]],Группа_Товаров,3,0)</f>
        <v>Кремовые</v>
      </c>
      <c r="I2985" t="s">
        <v>8</v>
      </c>
      <c r="J2985">
        <v>5.4</v>
      </c>
      <c r="K2985" s="6">
        <v>948.30700000000002</v>
      </c>
      <c r="L2985" s="6">
        <v>1095.606</v>
      </c>
      <c r="M2985" s="23">
        <f>Таблица1[[#This Row],[Сумма в ценах продажи]]-Таблица1[[#This Row],[Сумма в ценах закупки]]</f>
        <v>147.29899999999998</v>
      </c>
    </row>
    <row r="2986" spans="1:13" hidden="1" x14ac:dyDescent="0.3">
      <c r="A2986" s="16">
        <v>42856</v>
      </c>
      <c r="B2986" t="s">
        <v>9</v>
      </c>
      <c r="C2986" t="s">
        <v>222</v>
      </c>
      <c r="D2986" t="s">
        <v>134</v>
      </c>
      <c r="E2986" t="s">
        <v>223</v>
      </c>
      <c r="F2986" s="7">
        <v>1005360000</v>
      </c>
      <c r="G2986" t="str">
        <f>VLOOKUP(F2986,'группы товаров'!$A$1:$C$88,2,0)</f>
        <v>Вишня в шоколаде</v>
      </c>
      <c r="H2986" t="str">
        <f>VLOOKUP(Таблица1[[#This Row],[Код товара]],Группа_Товаров,3,0)</f>
        <v>Кремовые</v>
      </c>
      <c r="I2986" t="s">
        <v>8</v>
      </c>
      <c r="J2986">
        <v>15</v>
      </c>
      <c r="K2986" s="6">
        <v>815.66</v>
      </c>
      <c r="L2986" s="6">
        <v>1030.5</v>
      </c>
      <c r="M2986" s="23">
        <f>Таблица1[[#This Row],[Сумма в ценах продажи]]-Таблица1[[#This Row],[Сумма в ценах закупки]]</f>
        <v>214.84000000000003</v>
      </c>
    </row>
    <row r="2987" spans="1:13" hidden="1" x14ac:dyDescent="0.3">
      <c r="A2987" s="16">
        <v>42856</v>
      </c>
      <c r="B2987" t="s">
        <v>9</v>
      </c>
      <c r="C2987" t="s">
        <v>244</v>
      </c>
      <c r="D2987" t="s">
        <v>134</v>
      </c>
      <c r="E2987" t="s">
        <v>245</v>
      </c>
      <c r="F2987" s="5">
        <v>580000</v>
      </c>
      <c r="G2987" t="str">
        <f>VLOOKUP(F2987,'группы товаров'!$A$1:$C$88,2,0)</f>
        <v>Вишня</v>
      </c>
      <c r="H2987" t="str">
        <f>VLOOKUP(Таблица1[[#This Row],[Код товара]],Группа_Товаров,3,0)</f>
        <v>Желейные</v>
      </c>
      <c r="I2987" t="s">
        <v>8</v>
      </c>
      <c r="J2987">
        <v>24</v>
      </c>
      <c r="K2987" s="6">
        <v>1786.0504000000001</v>
      </c>
      <c r="L2987" s="6">
        <v>2021.52</v>
      </c>
      <c r="M2987" s="23">
        <f>Таблица1[[#This Row],[Сумма в ценах продажи]]-Таблица1[[#This Row],[Сумма в ценах закупки]]</f>
        <v>235.4695999999999</v>
      </c>
    </row>
    <row r="2988" spans="1:13" hidden="1" x14ac:dyDescent="0.3">
      <c r="A2988" s="16">
        <v>42856</v>
      </c>
      <c r="B2988" t="s">
        <v>9</v>
      </c>
      <c r="C2988" t="s">
        <v>207</v>
      </c>
      <c r="D2988" t="s">
        <v>208</v>
      </c>
      <c r="E2988" t="s">
        <v>209</v>
      </c>
      <c r="F2988" s="5">
        <v>580000</v>
      </c>
      <c r="G2988" t="str">
        <f>VLOOKUP(F2988,'группы товаров'!$A$1:$C$88,2,0)</f>
        <v>Вишня</v>
      </c>
      <c r="H2988" t="str">
        <f>VLOOKUP(Таблица1[[#This Row],[Код товара]],Группа_Товаров,3,0)</f>
        <v>Желейные</v>
      </c>
      <c r="I2988" t="s">
        <v>8</v>
      </c>
      <c r="J2988">
        <v>32</v>
      </c>
      <c r="K2988" s="6">
        <v>2381.4896000000003</v>
      </c>
      <c r="L2988" s="6">
        <v>2695.36</v>
      </c>
      <c r="M2988" s="23">
        <f>Таблица1[[#This Row],[Сумма в ценах продажи]]-Таблица1[[#This Row],[Сумма в ценах закупки]]</f>
        <v>313.87039999999979</v>
      </c>
    </row>
    <row r="2989" spans="1:13" hidden="1" x14ac:dyDescent="0.3">
      <c r="A2989" s="16">
        <v>42856</v>
      </c>
      <c r="B2989" t="s">
        <v>9</v>
      </c>
      <c r="C2989" t="s">
        <v>280</v>
      </c>
      <c r="D2989" t="s">
        <v>134</v>
      </c>
      <c r="E2989" t="s">
        <v>281</v>
      </c>
      <c r="F2989" s="5">
        <v>580000</v>
      </c>
      <c r="G2989" t="str">
        <f>VLOOKUP(F2989,'группы товаров'!$A$1:$C$88,2,0)</f>
        <v>Вишня</v>
      </c>
      <c r="H2989" t="str">
        <f>VLOOKUP(Таблица1[[#This Row],[Код товара]],Группа_Товаров,3,0)</f>
        <v>Желейные</v>
      </c>
      <c r="I2989" t="s">
        <v>8</v>
      </c>
      <c r="J2989">
        <v>32</v>
      </c>
      <c r="K2989" s="6">
        <v>2381.3560000000002</v>
      </c>
      <c r="L2989" s="6">
        <v>2695.36</v>
      </c>
      <c r="M2989" s="23">
        <f>Таблица1[[#This Row],[Сумма в ценах продажи]]-Таблица1[[#This Row],[Сумма в ценах закупки]]</f>
        <v>314.00399999999991</v>
      </c>
    </row>
    <row r="2990" spans="1:13" hidden="1" x14ac:dyDescent="0.3">
      <c r="A2990" s="16">
        <v>42856</v>
      </c>
      <c r="B2990" t="s">
        <v>9</v>
      </c>
      <c r="C2990" t="s">
        <v>488</v>
      </c>
      <c r="D2990" t="s">
        <v>291</v>
      </c>
      <c r="E2990" t="s">
        <v>331</v>
      </c>
      <c r="F2990" s="7">
        <v>1005712305</v>
      </c>
      <c r="G2990" t="str">
        <f>VLOOKUP(F2990,'группы товаров'!$A$1:$C$88,2,0)</f>
        <v>Золотой шедевр</v>
      </c>
      <c r="H2990" t="str">
        <f>VLOOKUP(Таблица1[[#This Row],[Код товара]],Группа_Товаров,3,0)</f>
        <v>Глазированные</v>
      </c>
      <c r="I2990" t="s">
        <v>8</v>
      </c>
      <c r="J2990">
        <v>27</v>
      </c>
      <c r="K2990" s="6">
        <v>3721.9392000000003</v>
      </c>
      <c r="L2990" s="6">
        <v>4241.16</v>
      </c>
      <c r="M2990" s="23">
        <f>Таблица1[[#This Row],[Сумма в ценах продажи]]-Таблица1[[#This Row],[Сумма в ценах закупки]]</f>
        <v>519.2207999999996</v>
      </c>
    </row>
    <row r="2991" spans="1:13" hidden="1" x14ac:dyDescent="0.3">
      <c r="A2991" s="16">
        <v>42856</v>
      </c>
      <c r="B2991" t="s">
        <v>9</v>
      </c>
      <c r="C2991" t="s">
        <v>489</v>
      </c>
      <c r="D2991" t="s">
        <v>147</v>
      </c>
      <c r="E2991" t="s">
        <v>490</v>
      </c>
      <c r="F2991" s="8">
        <v>1500000801</v>
      </c>
      <c r="G2991" t="str">
        <f>VLOOKUP(F2991,'группы товаров'!$A$1:$C$88,2,0)</f>
        <v>Рулет апельсин-крем</v>
      </c>
      <c r="H2991" t="str">
        <f>VLOOKUP(Таблица1[[#This Row],[Код товара]],Группа_Товаров,3,0)</f>
        <v>Бисквиты</v>
      </c>
      <c r="I2991" t="s">
        <v>8</v>
      </c>
      <c r="J2991">
        <v>45</v>
      </c>
      <c r="K2991" s="6">
        <v>5286.5615000000007</v>
      </c>
      <c r="L2991" s="6">
        <v>5928.75</v>
      </c>
      <c r="M2991" s="23">
        <f>Таблица1[[#This Row],[Сумма в ценах продажи]]-Таблица1[[#This Row],[Сумма в ценах закупки]]</f>
        <v>642.18849999999929</v>
      </c>
    </row>
    <row r="2992" spans="1:13" hidden="1" x14ac:dyDescent="0.3">
      <c r="A2992" s="16">
        <v>42853</v>
      </c>
      <c r="B2992" t="s">
        <v>9</v>
      </c>
      <c r="C2992" t="s">
        <v>203</v>
      </c>
      <c r="D2992" t="s">
        <v>134</v>
      </c>
      <c r="E2992" t="s">
        <v>204</v>
      </c>
      <c r="F2992" s="5">
        <v>1005051700</v>
      </c>
      <c r="G2992" t="str">
        <f>VLOOKUP(F2992,'группы товаров'!$A$1:$C$88,2,0)</f>
        <v>Аромат мяты</v>
      </c>
      <c r="H2992" t="str">
        <f>VLOOKUP(Таблица1[[#This Row],[Код товара]],Группа_Товаров,3,0)</f>
        <v>Помадка</v>
      </c>
      <c r="I2992" t="s">
        <v>8</v>
      </c>
      <c r="J2992">
        <v>3.5</v>
      </c>
      <c r="K2992" s="6">
        <v>393.70590000000004</v>
      </c>
      <c r="L2992" s="6">
        <v>398.72</v>
      </c>
      <c r="M2992" s="23">
        <f>Таблица1[[#This Row],[Сумма в ценах продажи]]-Таблица1[[#This Row],[Сумма в ценах закупки]]</f>
        <v>5.0140999999999849</v>
      </c>
    </row>
    <row r="2993" spans="1:13" hidden="1" x14ac:dyDescent="0.3">
      <c r="A2993" s="16">
        <v>42853</v>
      </c>
      <c r="B2993" t="s">
        <v>9</v>
      </c>
      <c r="C2993" t="s">
        <v>195</v>
      </c>
      <c r="D2993" t="s">
        <v>131</v>
      </c>
      <c r="E2993" t="s">
        <v>196</v>
      </c>
      <c r="F2993" s="7">
        <v>1005050400</v>
      </c>
      <c r="G2993" t="str">
        <f>VLOOKUP(F2993,'группы товаров'!$A$1:$C$88,2,0)</f>
        <v>Золотой кокос</v>
      </c>
      <c r="H2993" t="str">
        <f>VLOOKUP(Таблица1[[#This Row],[Код товара]],Группа_Товаров,3,0)</f>
        <v>Помадка</v>
      </c>
      <c r="I2993" t="s">
        <v>8</v>
      </c>
      <c r="J2993">
        <v>1.65</v>
      </c>
      <c r="K2993" s="6">
        <v>230.78</v>
      </c>
      <c r="L2993" s="6">
        <v>262.57</v>
      </c>
      <c r="M2993" s="23">
        <f>Таблица1[[#This Row],[Сумма в ценах продажи]]-Таблица1[[#This Row],[Сумма в ценах закупки]]</f>
        <v>31.789999999999992</v>
      </c>
    </row>
    <row r="2994" spans="1:13" hidden="1" x14ac:dyDescent="0.3">
      <c r="A2994" s="16">
        <v>42853</v>
      </c>
      <c r="B2994" t="s">
        <v>7</v>
      </c>
      <c r="C2994" t="s">
        <v>260</v>
      </c>
      <c r="D2994" t="s">
        <v>134</v>
      </c>
      <c r="E2994" t="s">
        <v>261</v>
      </c>
      <c r="F2994" s="7">
        <v>190000</v>
      </c>
      <c r="G2994" t="str">
        <f>VLOOKUP(F2994,'группы товаров'!$A$1:$C$88,2,0)</f>
        <v>Капри молоко</v>
      </c>
      <c r="H2994" t="str">
        <f>VLOOKUP(Таблица1[[#This Row],[Код товара]],Группа_Товаров,3,0)</f>
        <v>Отливная</v>
      </c>
      <c r="I2994" t="s">
        <v>8</v>
      </c>
      <c r="J2994">
        <v>1.65</v>
      </c>
      <c r="K2994" s="6">
        <v>229.9539</v>
      </c>
      <c r="L2994" s="6">
        <v>262.57</v>
      </c>
      <c r="M2994" s="23">
        <f>Таблица1[[#This Row],[Сумма в ценах продажи]]-Таблица1[[#This Row],[Сумма в ценах закупки]]</f>
        <v>32.616099999999989</v>
      </c>
    </row>
    <row r="2995" spans="1:13" hidden="1" x14ac:dyDescent="0.3">
      <c r="A2995" s="16">
        <v>42853</v>
      </c>
      <c r="B2995" t="s">
        <v>9</v>
      </c>
      <c r="C2995" t="s">
        <v>158</v>
      </c>
      <c r="D2995" t="s">
        <v>156</v>
      </c>
      <c r="E2995" t="s">
        <v>159</v>
      </c>
      <c r="F2995" s="8">
        <v>1500000801</v>
      </c>
      <c r="G2995" t="str">
        <f>VLOOKUP(F2995,'группы товаров'!$A$1:$C$88,2,0)</f>
        <v>Рулет апельсин-крем</v>
      </c>
      <c r="H2995" t="str">
        <f>VLOOKUP(Таблица1[[#This Row],[Код товара]],Группа_Товаров,3,0)</f>
        <v>Бисквиты</v>
      </c>
      <c r="I2995" t="s">
        <v>8</v>
      </c>
      <c r="J2995">
        <v>3.4</v>
      </c>
      <c r="K2995" s="6">
        <v>243.23600000000002</v>
      </c>
      <c r="L2995" s="6">
        <v>276.65800000000002</v>
      </c>
      <c r="M2995" s="23">
        <f>Таблица1[[#This Row],[Сумма в ценах продажи]]-Таблица1[[#This Row],[Сумма в ценах закупки]]</f>
        <v>33.421999999999997</v>
      </c>
    </row>
    <row r="2996" spans="1:13" hidden="1" x14ac:dyDescent="0.3">
      <c r="A2996" s="16">
        <v>42853</v>
      </c>
      <c r="B2996" t="s">
        <v>9</v>
      </c>
      <c r="C2996" t="s">
        <v>181</v>
      </c>
      <c r="D2996" t="s">
        <v>134</v>
      </c>
      <c r="E2996" t="s">
        <v>182</v>
      </c>
      <c r="F2996" s="8">
        <v>1500000801</v>
      </c>
      <c r="G2996" t="str">
        <f>VLOOKUP(F2996,'группы товаров'!$A$1:$C$88,2,0)</f>
        <v>Рулет апельсин-крем</v>
      </c>
      <c r="H2996" t="str">
        <f>VLOOKUP(Таблица1[[#This Row],[Код товара]],Группа_Товаров,3,0)</f>
        <v>Бисквиты</v>
      </c>
      <c r="I2996" t="s">
        <v>8</v>
      </c>
      <c r="J2996">
        <v>3.4</v>
      </c>
      <c r="K2996" s="6">
        <v>243.23600000000002</v>
      </c>
      <c r="L2996" s="6">
        <v>276.65800000000002</v>
      </c>
      <c r="M2996" s="23">
        <f>Таблица1[[#This Row],[Сумма в ценах продажи]]-Таблица1[[#This Row],[Сумма в ценах закупки]]</f>
        <v>33.421999999999997</v>
      </c>
    </row>
    <row r="2997" spans="1:13" hidden="1" x14ac:dyDescent="0.3">
      <c r="A2997" s="16">
        <v>42853</v>
      </c>
      <c r="B2997" t="s">
        <v>9</v>
      </c>
      <c r="C2997" t="s">
        <v>232</v>
      </c>
      <c r="D2997" t="s">
        <v>147</v>
      </c>
      <c r="E2997" t="s">
        <v>233</v>
      </c>
      <c r="F2997" s="7">
        <v>252005</v>
      </c>
      <c r="G2997" t="str">
        <f>VLOOKUP(F2997,'группы товаров'!$A$1:$C$88,2,0)</f>
        <v>Кленовая</v>
      </c>
      <c r="H2997" t="str">
        <f>VLOOKUP(Таблица1[[#This Row],[Код товара]],Группа_Товаров,3,0)</f>
        <v>Леденцовая</v>
      </c>
      <c r="I2997" t="s">
        <v>8</v>
      </c>
      <c r="J2997">
        <v>5.7</v>
      </c>
      <c r="K2997" s="6">
        <v>255.58800000000002</v>
      </c>
      <c r="L2997" s="6">
        <v>290.64300000000003</v>
      </c>
      <c r="M2997" s="23">
        <f>Таблица1[[#This Row],[Сумма в ценах продажи]]-Таблица1[[#This Row],[Сумма в ценах закупки]]</f>
        <v>35.055000000000007</v>
      </c>
    </row>
    <row r="2998" spans="1:13" hidden="1" x14ac:dyDescent="0.3">
      <c r="A2998" s="16">
        <v>42853</v>
      </c>
      <c r="B2998" t="s">
        <v>9</v>
      </c>
      <c r="C2998" t="s">
        <v>369</v>
      </c>
      <c r="D2998" t="s">
        <v>147</v>
      </c>
      <c r="E2998" t="s">
        <v>370</v>
      </c>
      <c r="F2998" s="7">
        <v>270400</v>
      </c>
      <c r="G2998" t="str">
        <f>VLOOKUP(F2998,'группы товаров'!$A$1:$C$88,2,0)</f>
        <v>Шипучка лимон</v>
      </c>
      <c r="H2998" t="str">
        <f>VLOOKUP(Таблица1[[#This Row],[Код товара]],Группа_Товаров,3,0)</f>
        <v>Леденцовая</v>
      </c>
      <c r="I2998" t="s">
        <v>8</v>
      </c>
      <c r="J2998">
        <v>2.9</v>
      </c>
      <c r="K2998" s="6">
        <v>271.09200000000004</v>
      </c>
      <c r="L2998" s="6">
        <v>308.32800000000003</v>
      </c>
      <c r="M2998" s="23">
        <f>Таблица1[[#This Row],[Сумма в ценах продажи]]-Таблица1[[#This Row],[Сумма в ценах закупки]]</f>
        <v>37.23599999999999</v>
      </c>
    </row>
    <row r="2999" spans="1:13" hidden="1" x14ac:dyDescent="0.3">
      <c r="A2999" s="16">
        <v>42853</v>
      </c>
      <c r="B2999" t="s">
        <v>7</v>
      </c>
      <c r="C2999" t="s">
        <v>242</v>
      </c>
      <c r="D2999" t="s">
        <v>134</v>
      </c>
      <c r="E2999" t="s">
        <v>243</v>
      </c>
      <c r="F2999" s="7">
        <v>1005010100</v>
      </c>
      <c r="G2999" t="str">
        <f>VLOOKUP(F2999,'группы товаров'!$A$1:$C$88,2,0)</f>
        <v>Кофейная со сливками</v>
      </c>
      <c r="H2999" t="str">
        <f>VLOOKUP(Таблица1[[#This Row],[Код товара]],Группа_Товаров,3,0)</f>
        <v>Глазированные</v>
      </c>
      <c r="I2999" t="s">
        <v>8</v>
      </c>
      <c r="J2999">
        <v>1.65</v>
      </c>
      <c r="K2999" s="6">
        <v>272.51949999999999</v>
      </c>
      <c r="L2999" s="6">
        <v>310.31</v>
      </c>
      <c r="M2999" s="23">
        <f>Таблица1[[#This Row],[Сумма в ценах продажи]]-Таблица1[[#This Row],[Сумма в ценах закупки]]</f>
        <v>37.790500000000009</v>
      </c>
    </row>
    <row r="3000" spans="1:13" hidden="1" x14ac:dyDescent="0.3">
      <c r="A3000" s="16">
        <v>42853</v>
      </c>
      <c r="B3000" t="s">
        <v>7</v>
      </c>
      <c r="C3000" t="s">
        <v>270</v>
      </c>
      <c r="D3000" t="s">
        <v>134</v>
      </c>
      <c r="E3000" t="s">
        <v>271</v>
      </c>
      <c r="F3000" s="5">
        <v>1005220000</v>
      </c>
      <c r="G3000" t="str">
        <f>VLOOKUP(F3000,'группы товаров'!$A$1:$C$88,2,0)</f>
        <v>Веселый журавлик</v>
      </c>
      <c r="H3000" t="str">
        <f>VLOOKUP(Таблица1[[#This Row],[Код товара]],Группа_Товаров,3,0)</f>
        <v>Вафельные</v>
      </c>
      <c r="I3000" t="s">
        <v>8</v>
      </c>
      <c r="J3000">
        <v>3.5</v>
      </c>
      <c r="K3000" s="6">
        <v>327.14499999999998</v>
      </c>
      <c r="L3000" s="6">
        <v>372.12</v>
      </c>
      <c r="M3000" s="23">
        <f>Таблица1[[#This Row],[Сумма в ценах продажи]]-Таблица1[[#This Row],[Сумма в ценах закупки]]</f>
        <v>44.975000000000023</v>
      </c>
    </row>
    <row r="3001" spans="1:13" hidden="1" x14ac:dyDescent="0.3">
      <c r="A3001" s="16">
        <v>42853</v>
      </c>
      <c r="B3001" t="s">
        <v>9</v>
      </c>
      <c r="C3001" t="s">
        <v>484</v>
      </c>
      <c r="D3001" t="s">
        <v>147</v>
      </c>
      <c r="E3001" t="s">
        <v>485</v>
      </c>
      <c r="F3001" s="5">
        <v>1005053500</v>
      </c>
      <c r="G3001" t="str">
        <f>VLOOKUP(F3001,'группы товаров'!$A$1:$C$88,2,0)</f>
        <v>Тоффи в помаде</v>
      </c>
      <c r="H3001" t="str">
        <f>VLOOKUP(Таблица1[[#This Row],[Код товара]],Группа_Товаров,3,0)</f>
        <v>Помадка</v>
      </c>
      <c r="I3001" t="s">
        <v>8</v>
      </c>
      <c r="J3001">
        <v>3.5</v>
      </c>
      <c r="K3001" s="6">
        <v>352.04610000000002</v>
      </c>
      <c r="L3001" s="6">
        <v>398.72</v>
      </c>
      <c r="M3001" s="23">
        <f>Таблица1[[#This Row],[Сумма в ценах продажи]]-Таблица1[[#This Row],[Сумма в ценах закупки]]</f>
        <v>46.673900000000003</v>
      </c>
    </row>
    <row r="3002" spans="1:13" hidden="1" x14ac:dyDescent="0.3">
      <c r="A3002" s="16">
        <v>42853</v>
      </c>
      <c r="B3002" t="s">
        <v>7</v>
      </c>
      <c r="C3002" t="s">
        <v>160</v>
      </c>
      <c r="D3002" t="s">
        <v>134</v>
      </c>
      <c r="E3002" t="s">
        <v>161</v>
      </c>
      <c r="F3002" s="5">
        <v>20000</v>
      </c>
      <c r="G3002" t="str">
        <f>VLOOKUP(F3002,'группы товаров'!$A$1:$C$88,2,0)</f>
        <v>Карамель барбарис</v>
      </c>
      <c r="H3002" t="str">
        <f>VLOOKUP(Таблица1[[#This Row],[Код товара]],Группа_Товаров,3,0)</f>
        <v>Леденцовая</v>
      </c>
      <c r="I3002" t="s">
        <v>8</v>
      </c>
      <c r="J3002">
        <v>8</v>
      </c>
      <c r="K3002" s="6">
        <v>427.36560000000003</v>
      </c>
      <c r="L3002" s="6">
        <v>486</v>
      </c>
      <c r="M3002" s="23">
        <f>Таблица1[[#This Row],[Сумма в ценах продажи]]-Таблица1[[#This Row],[Сумма в ценах закупки]]</f>
        <v>58.634399999999971</v>
      </c>
    </row>
    <row r="3003" spans="1:13" hidden="1" x14ac:dyDescent="0.3">
      <c r="A3003" s="16">
        <v>42853</v>
      </c>
      <c r="B3003" t="s">
        <v>9</v>
      </c>
      <c r="C3003" t="s">
        <v>228</v>
      </c>
      <c r="D3003" t="s">
        <v>134</v>
      </c>
      <c r="E3003" t="s">
        <v>229</v>
      </c>
      <c r="F3003" s="5">
        <v>1005040500</v>
      </c>
      <c r="G3003" t="str">
        <f>VLOOKUP(F3003,'группы товаров'!$A$1:$C$88,2,0)</f>
        <v>Пилот</v>
      </c>
      <c r="H3003" t="str">
        <f>VLOOKUP(Таблица1[[#This Row],[Код товара]],Группа_Товаров,3,0)</f>
        <v>Глазированные</v>
      </c>
      <c r="I3003" t="s">
        <v>8</v>
      </c>
      <c r="J3003">
        <v>6</v>
      </c>
      <c r="K3003" s="6">
        <v>429.24</v>
      </c>
      <c r="L3003" s="6">
        <v>488.22</v>
      </c>
      <c r="M3003" s="23">
        <f>Таблица1[[#This Row],[Сумма в ценах продажи]]-Таблица1[[#This Row],[Сумма в ценах закупки]]</f>
        <v>58.980000000000018</v>
      </c>
    </row>
    <row r="3004" spans="1:13" hidden="1" x14ac:dyDescent="0.3">
      <c r="A3004" s="16">
        <v>42853</v>
      </c>
      <c r="B3004" t="s">
        <v>7</v>
      </c>
      <c r="C3004" t="s">
        <v>224</v>
      </c>
      <c r="D3004" t="s">
        <v>134</v>
      </c>
      <c r="E3004" t="s">
        <v>225</v>
      </c>
      <c r="F3004" s="7">
        <v>1005212101</v>
      </c>
      <c r="G3004" t="str">
        <f>VLOOKUP(F3004,'группы товаров'!$A$1:$C$88,2,0)</f>
        <v>Зеленый петушок</v>
      </c>
      <c r="H3004" t="str">
        <f>VLOOKUP(Таблица1[[#This Row],[Код товара]],Группа_Товаров,3,0)</f>
        <v>Вафельные</v>
      </c>
      <c r="I3004" t="s">
        <v>8</v>
      </c>
      <c r="J3004">
        <v>5</v>
      </c>
      <c r="K3004" s="6">
        <v>477</v>
      </c>
      <c r="L3004" s="6">
        <v>542.5</v>
      </c>
      <c r="M3004" s="23">
        <f>Таблица1[[#This Row],[Сумма в ценах продажи]]-Таблица1[[#This Row],[Сумма в ценах закупки]]</f>
        <v>65.5</v>
      </c>
    </row>
    <row r="3005" spans="1:13" hidden="1" x14ac:dyDescent="0.3">
      <c r="A3005" s="16">
        <v>42853</v>
      </c>
      <c r="B3005" t="s">
        <v>9</v>
      </c>
      <c r="C3005" t="s">
        <v>207</v>
      </c>
      <c r="D3005" t="s">
        <v>208</v>
      </c>
      <c r="E3005" t="s">
        <v>209</v>
      </c>
      <c r="F3005" s="7">
        <v>15000</v>
      </c>
      <c r="G3005" t="str">
        <f>VLOOKUP(F3005,'группы товаров'!$A$1:$C$88,2,0)</f>
        <v>Цитрусовый коктейль</v>
      </c>
      <c r="H3005" t="str">
        <f>VLOOKUP(Таблица1[[#This Row],[Код товара]],Группа_Товаров,3,0)</f>
        <v>Отливная</v>
      </c>
      <c r="I3005" t="s">
        <v>8</v>
      </c>
      <c r="J3005">
        <v>5.12</v>
      </c>
      <c r="K3005" s="6">
        <v>539.82720000000006</v>
      </c>
      <c r="L3005" s="6">
        <v>638.72</v>
      </c>
      <c r="M3005" s="23">
        <f>Таблица1[[#This Row],[Сумма в ценах продажи]]-Таблица1[[#This Row],[Сумма в ценах закупки]]</f>
        <v>98.892799999999966</v>
      </c>
    </row>
    <row r="3006" spans="1:13" hidden="1" x14ac:dyDescent="0.3">
      <c r="A3006" s="16">
        <v>42853</v>
      </c>
      <c r="B3006" t="s">
        <v>7</v>
      </c>
      <c r="C3006" t="s">
        <v>149</v>
      </c>
      <c r="D3006" t="s">
        <v>134</v>
      </c>
      <c r="E3006" t="s">
        <v>150</v>
      </c>
      <c r="F3006" s="7">
        <v>20100</v>
      </c>
      <c r="G3006" t="str">
        <f>VLOOKUP(F3006,'группы товаров'!$A$1:$C$88,2,0)</f>
        <v xml:space="preserve">Карамель дюшес </v>
      </c>
      <c r="H3006" t="str">
        <f>VLOOKUP(Таблица1[[#This Row],[Код товара]],Группа_Товаров,3,0)</f>
        <v>Леденцовая</v>
      </c>
      <c r="I3006" t="s">
        <v>8</v>
      </c>
      <c r="J3006">
        <v>8</v>
      </c>
      <c r="K3006" s="6">
        <v>382.46160000000003</v>
      </c>
      <c r="L3006" s="6">
        <v>486</v>
      </c>
      <c r="M3006" s="23">
        <f>Таблица1[[#This Row],[Сумма в ценах продажи]]-Таблица1[[#This Row],[Сумма в ценах закупки]]</f>
        <v>103.53839999999997</v>
      </c>
    </row>
    <row r="3007" spans="1:13" hidden="1" x14ac:dyDescent="0.3">
      <c r="A3007" s="16">
        <v>42853</v>
      </c>
      <c r="B3007" t="s">
        <v>9</v>
      </c>
      <c r="C3007" t="s">
        <v>158</v>
      </c>
      <c r="D3007" t="s">
        <v>156</v>
      </c>
      <c r="E3007" t="s">
        <v>159</v>
      </c>
      <c r="F3007" s="7">
        <v>1005040600</v>
      </c>
      <c r="G3007" t="str">
        <f>VLOOKUP(F3007,'группы товаров'!$A$1:$C$88,2,0)</f>
        <v xml:space="preserve">Морская звезда </v>
      </c>
      <c r="H3007" t="str">
        <f>VLOOKUP(Таблица1[[#This Row],[Код товара]],Группа_Товаров,3,0)</f>
        <v>Глазированные</v>
      </c>
      <c r="I3007" t="s">
        <v>8</v>
      </c>
      <c r="J3007">
        <v>10</v>
      </c>
      <c r="K3007" s="6">
        <v>791.8</v>
      </c>
      <c r="L3007" s="6">
        <v>900.5</v>
      </c>
      <c r="M3007" s="23">
        <f>Таблица1[[#This Row],[Сумма в ценах продажи]]-Таблица1[[#This Row],[Сумма в ценах закупки]]</f>
        <v>108.70000000000005</v>
      </c>
    </row>
    <row r="3008" spans="1:13" hidden="1" x14ac:dyDescent="0.3">
      <c r="A3008" s="16">
        <v>42853</v>
      </c>
      <c r="B3008" t="s">
        <v>7</v>
      </c>
      <c r="C3008" t="s">
        <v>254</v>
      </c>
      <c r="D3008" t="s">
        <v>131</v>
      </c>
      <c r="E3008" t="s">
        <v>255</v>
      </c>
      <c r="F3008" s="7">
        <v>170100</v>
      </c>
      <c r="G3008" t="str">
        <f>VLOOKUP(F3008,'группы товаров'!$A$1:$C$88,2,0)</f>
        <v>Клюковка</v>
      </c>
      <c r="H3008" t="str">
        <f>VLOOKUP(Таблица1[[#This Row],[Код товара]],Группа_Товаров,3,0)</f>
        <v>Желейные</v>
      </c>
      <c r="I3008" t="s">
        <v>8</v>
      </c>
      <c r="J3008">
        <v>10</v>
      </c>
      <c r="K3008" s="6">
        <v>786.19900000000007</v>
      </c>
      <c r="L3008" s="6">
        <v>900.5</v>
      </c>
      <c r="M3008" s="23">
        <f>Таблица1[[#This Row],[Сумма в ценах продажи]]-Таблица1[[#This Row],[Сумма в ценах закупки]]</f>
        <v>114.30099999999993</v>
      </c>
    </row>
    <row r="3009" spans="1:13" hidden="1" x14ac:dyDescent="0.3">
      <c r="A3009" s="16">
        <v>42853</v>
      </c>
      <c r="B3009" t="s">
        <v>10</v>
      </c>
      <c r="C3009" t="s">
        <v>165</v>
      </c>
      <c r="D3009" t="s">
        <v>134</v>
      </c>
      <c r="E3009" t="s">
        <v>166</v>
      </c>
      <c r="F3009" s="5">
        <v>580000</v>
      </c>
      <c r="G3009" t="str">
        <f>VLOOKUP(F3009,'группы товаров'!$A$1:$C$88,2,0)</f>
        <v>Вишня</v>
      </c>
      <c r="H3009" t="str">
        <f>VLOOKUP(Таблица1[[#This Row],[Код товара]],Группа_Товаров,3,0)</f>
        <v>Желейные</v>
      </c>
      <c r="I3009" t="s">
        <v>8</v>
      </c>
      <c r="J3009">
        <v>8</v>
      </c>
      <c r="K3009" s="6">
        <v>595.37240000000008</v>
      </c>
      <c r="L3009" s="6">
        <v>717.6</v>
      </c>
      <c r="M3009" s="23">
        <f>Таблица1[[#This Row],[Сумма в ценах продажи]]-Таблица1[[#This Row],[Сумма в ценах закупки]]</f>
        <v>122.22759999999994</v>
      </c>
    </row>
    <row r="3010" spans="1:13" hidden="1" x14ac:dyDescent="0.3">
      <c r="A3010" s="16">
        <v>42853</v>
      </c>
      <c r="B3010" t="s">
        <v>9</v>
      </c>
      <c r="C3010" t="s">
        <v>165</v>
      </c>
      <c r="D3010" t="s">
        <v>134</v>
      </c>
      <c r="E3010" t="s">
        <v>166</v>
      </c>
      <c r="F3010" s="7">
        <v>280500</v>
      </c>
      <c r="G3010" t="str">
        <f>VLOOKUP(F3010,'группы товаров'!$A$1:$C$88,2,0)</f>
        <v>Шипучка микс</v>
      </c>
      <c r="H3010" t="str">
        <f>VLOOKUP(Таблица1[[#This Row],[Код товара]],Группа_Товаров,3,0)</f>
        <v>Леденцовая</v>
      </c>
      <c r="I3010" t="s">
        <v>8</v>
      </c>
      <c r="J3010">
        <v>15</v>
      </c>
      <c r="K3010" s="6">
        <v>905.75</v>
      </c>
      <c r="L3010" s="6">
        <v>1030.5</v>
      </c>
      <c r="M3010" s="23">
        <f>Таблица1[[#This Row],[Сумма в ценах продажи]]-Таблица1[[#This Row],[Сумма в ценах закупки]]</f>
        <v>124.75</v>
      </c>
    </row>
    <row r="3011" spans="1:13" hidden="1" x14ac:dyDescent="0.3">
      <c r="A3011" s="16">
        <v>42853</v>
      </c>
      <c r="B3011" t="s">
        <v>9</v>
      </c>
      <c r="C3011" t="s">
        <v>144</v>
      </c>
      <c r="D3011" t="s">
        <v>134</v>
      </c>
      <c r="E3011" t="s">
        <v>145</v>
      </c>
      <c r="F3011" s="7">
        <v>1005040900</v>
      </c>
      <c r="G3011" t="str">
        <f>VLOOKUP(F3011,'группы товаров'!$A$1:$C$88,2,0)</f>
        <v xml:space="preserve">Ромашка </v>
      </c>
      <c r="H3011" t="str">
        <f>VLOOKUP(Таблица1[[#This Row],[Код товара]],Группа_Товаров,3,0)</f>
        <v>Глазированные</v>
      </c>
      <c r="I3011" t="s">
        <v>8</v>
      </c>
      <c r="J3011">
        <v>4</v>
      </c>
      <c r="K3011" s="6">
        <v>934.8</v>
      </c>
      <c r="L3011" s="6">
        <v>1063.2</v>
      </c>
      <c r="M3011" s="23">
        <f>Таблица1[[#This Row],[Сумма в ценах продажи]]-Таблица1[[#This Row],[Сумма в ценах закупки]]</f>
        <v>128.40000000000009</v>
      </c>
    </row>
    <row r="3012" spans="1:13" hidden="1" x14ac:dyDescent="0.3">
      <c r="A3012" s="16">
        <v>42853</v>
      </c>
      <c r="B3012" t="s">
        <v>7</v>
      </c>
      <c r="C3012" t="s">
        <v>138</v>
      </c>
      <c r="D3012" t="s">
        <v>134</v>
      </c>
      <c r="E3012" t="s">
        <v>139</v>
      </c>
      <c r="F3012" s="7">
        <v>20200</v>
      </c>
      <c r="G3012" t="str">
        <f>VLOOKUP(F3012,'группы товаров'!$A$1:$C$88,2,0)</f>
        <v xml:space="preserve">Карамель мята </v>
      </c>
      <c r="H3012" t="str">
        <f>VLOOKUP(Таблица1[[#This Row],[Код товара]],Группа_Товаров,3,0)</f>
        <v>Леденцовая</v>
      </c>
      <c r="I3012" t="s">
        <v>8</v>
      </c>
      <c r="J3012">
        <v>3</v>
      </c>
      <c r="K3012" s="6">
        <v>588.29129999999998</v>
      </c>
      <c r="L3012" s="6">
        <v>732.3</v>
      </c>
      <c r="M3012" s="23">
        <f>Таблица1[[#This Row],[Сумма в ценах продажи]]-Таблица1[[#This Row],[Сумма в ценах закупки]]</f>
        <v>144.00869999999998</v>
      </c>
    </row>
    <row r="3013" spans="1:13" hidden="1" x14ac:dyDescent="0.3">
      <c r="A3013" s="16">
        <v>42853</v>
      </c>
      <c r="B3013" t="s">
        <v>7</v>
      </c>
      <c r="C3013" t="s">
        <v>244</v>
      </c>
      <c r="D3013" t="s">
        <v>134</v>
      </c>
      <c r="E3013" t="s">
        <v>245</v>
      </c>
      <c r="F3013" s="7">
        <v>1005050000</v>
      </c>
      <c r="G3013" t="str">
        <f>VLOOKUP(F3013,'группы товаров'!$A$1:$C$88,2,0)</f>
        <v>Золотой орех</v>
      </c>
      <c r="H3013" t="str">
        <f>VLOOKUP(Таблица1[[#This Row],[Код товара]],Группа_Товаров,3,0)</f>
        <v>Помадка</v>
      </c>
      <c r="I3013" t="s">
        <v>8</v>
      </c>
      <c r="J3013">
        <v>4.5999999999999996</v>
      </c>
      <c r="K3013" s="6">
        <v>1084.4249</v>
      </c>
      <c r="L3013" s="6">
        <v>1237.6760000000002</v>
      </c>
      <c r="M3013" s="23">
        <f>Таблица1[[#This Row],[Сумма в ценах продажи]]-Таблица1[[#This Row],[Сумма в ценах закупки]]</f>
        <v>153.25110000000018</v>
      </c>
    </row>
    <row r="3014" spans="1:13" hidden="1" x14ac:dyDescent="0.3">
      <c r="A3014" s="16">
        <v>42853</v>
      </c>
      <c r="B3014" t="s">
        <v>9</v>
      </c>
      <c r="C3014" t="s">
        <v>262</v>
      </c>
      <c r="D3014" t="s">
        <v>134</v>
      </c>
      <c r="E3014" t="s">
        <v>263</v>
      </c>
      <c r="F3014" s="5">
        <v>1005050300</v>
      </c>
      <c r="G3014" t="str">
        <f>VLOOKUP(F3014,'группы товаров'!$A$1:$C$88,2,0)</f>
        <v>Золотой шар</v>
      </c>
      <c r="H3014" t="str">
        <f>VLOOKUP(Таблица1[[#This Row],[Код товара]],Группа_Товаров,3,0)</f>
        <v>Помадка</v>
      </c>
      <c r="I3014" t="s">
        <v>8</v>
      </c>
      <c r="J3014">
        <v>21</v>
      </c>
      <c r="K3014" s="6">
        <v>2232.2972</v>
      </c>
      <c r="L3014" s="6">
        <v>2392.3200000000002</v>
      </c>
      <c r="M3014" s="23">
        <f>Таблица1[[#This Row],[Сумма в ценах продажи]]-Таблица1[[#This Row],[Сумма в ценах закупки]]</f>
        <v>160.02280000000019</v>
      </c>
    </row>
    <row r="3015" spans="1:13" hidden="1" x14ac:dyDescent="0.3">
      <c r="A3015" s="16">
        <v>42853</v>
      </c>
      <c r="B3015" t="s">
        <v>9</v>
      </c>
      <c r="C3015" t="s">
        <v>193</v>
      </c>
      <c r="D3015" t="s">
        <v>134</v>
      </c>
      <c r="E3015" t="s">
        <v>194</v>
      </c>
      <c r="F3015" s="7">
        <v>1005186400</v>
      </c>
      <c r="G3015" t="str">
        <f>VLOOKUP(F3015,'группы товаров'!$A$1:$C$88,2,0)</f>
        <v xml:space="preserve">Мини вкус вишни </v>
      </c>
      <c r="H3015" t="str">
        <f>VLOOKUP(Таблица1[[#This Row],[Код товара]],Группа_Товаров,3,0)</f>
        <v>Вафельные</v>
      </c>
      <c r="I3015" t="s">
        <v>8</v>
      </c>
      <c r="J3015">
        <v>4</v>
      </c>
      <c r="K3015" s="6">
        <v>1316</v>
      </c>
      <c r="L3015" s="6">
        <v>1497.2</v>
      </c>
      <c r="M3015" s="23">
        <f>Таблица1[[#This Row],[Сумма в ценах продажи]]-Таблица1[[#This Row],[Сумма в ценах закупки]]</f>
        <v>181.20000000000005</v>
      </c>
    </row>
    <row r="3016" spans="1:13" hidden="1" x14ac:dyDescent="0.3">
      <c r="A3016" s="16">
        <v>42853</v>
      </c>
      <c r="B3016" t="s">
        <v>9</v>
      </c>
      <c r="C3016" t="s">
        <v>177</v>
      </c>
      <c r="D3016" t="s">
        <v>131</v>
      </c>
      <c r="E3016" t="s">
        <v>178</v>
      </c>
      <c r="F3016" s="5">
        <v>1005040200</v>
      </c>
      <c r="G3016" t="str">
        <f>VLOOKUP(F3016,'группы товаров'!$A$1:$C$88,2,0)</f>
        <v xml:space="preserve">Южный вечер </v>
      </c>
      <c r="H3016" t="str">
        <f>VLOOKUP(Таблица1[[#This Row],[Код товара]],Группа_Товаров,3,0)</f>
        <v>Глазированные</v>
      </c>
      <c r="I3016" t="s">
        <v>8</v>
      </c>
      <c r="J3016">
        <v>3</v>
      </c>
      <c r="K3016" s="6">
        <v>0</v>
      </c>
      <c r="L3016" s="6">
        <v>244.11</v>
      </c>
      <c r="M3016" s="23">
        <f>Таблица1[[#This Row],[Сумма в ценах продажи]]-Таблица1[[#This Row],[Сумма в ценах закупки]]</f>
        <v>244.11</v>
      </c>
    </row>
    <row r="3017" spans="1:13" hidden="1" x14ac:dyDescent="0.3">
      <c r="A3017" s="16">
        <v>42852</v>
      </c>
      <c r="B3017" t="s">
        <v>9</v>
      </c>
      <c r="C3017" t="s">
        <v>153</v>
      </c>
      <c r="D3017" t="s">
        <v>134</v>
      </c>
      <c r="E3017" t="s">
        <v>154</v>
      </c>
      <c r="F3017" s="8">
        <v>210200</v>
      </c>
      <c r="G3017" t="str">
        <f>VLOOKUP(F3017,'группы товаров'!$A$1:$C$88,2,0)</f>
        <v>Сливки-клубника</v>
      </c>
      <c r="H3017" t="str">
        <f>VLOOKUP(Таблица1[[#This Row],[Код товара]],Группа_Товаров,3,0)</f>
        <v>Отливная</v>
      </c>
      <c r="I3017" t="s">
        <v>8</v>
      </c>
      <c r="J3017">
        <v>2.52</v>
      </c>
      <c r="K3017" s="6">
        <v>206.64</v>
      </c>
      <c r="L3017" s="6">
        <v>234.78</v>
      </c>
      <c r="M3017" s="23">
        <f>Таблица1[[#This Row],[Сумма в ценах продажи]]-Таблица1[[#This Row],[Сумма в ценах закупки]]</f>
        <v>28.140000000000015</v>
      </c>
    </row>
    <row r="3018" spans="1:13" hidden="1" x14ac:dyDescent="0.3">
      <c r="A3018" s="16">
        <v>42852</v>
      </c>
      <c r="B3018" t="s">
        <v>9</v>
      </c>
      <c r="C3018" t="s">
        <v>242</v>
      </c>
      <c r="D3018" t="s">
        <v>134</v>
      </c>
      <c r="E3018" t="s">
        <v>243</v>
      </c>
      <c r="F3018" s="7">
        <v>30000</v>
      </c>
      <c r="G3018" t="str">
        <f>VLOOKUP(F3018,'группы товаров'!$A$1:$C$88,2,0)</f>
        <v>Цитрусовая карамель</v>
      </c>
      <c r="H3018" t="str">
        <f>VLOOKUP(Таблица1[[#This Row],[Код товара]],Группа_Товаров,3,0)</f>
        <v>Леденцовая</v>
      </c>
      <c r="I3018" t="s">
        <v>8</v>
      </c>
      <c r="J3018">
        <v>2.52</v>
      </c>
      <c r="K3018" s="6">
        <v>206.64</v>
      </c>
      <c r="L3018" s="6">
        <v>234.78</v>
      </c>
      <c r="M3018" s="23">
        <f>Таблица1[[#This Row],[Сумма в ценах продажи]]-Таблица1[[#This Row],[Сумма в ценах закупки]]</f>
        <v>28.140000000000015</v>
      </c>
    </row>
    <row r="3019" spans="1:13" hidden="1" x14ac:dyDescent="0.3">
      <c r="A3019" s="16">
        <v>42852</v>
      </c>
      <c r="B3019" t="s">
        <v>9</v>
      </c>
      <c r="C3019" t="s">
        <v>416</v>
      </c>
      <c r="D3019" t="s">
        <v>147</v>
      </c>
      <c r="E3019" t="s">
        <v>417</v>
      </c>
      <c r="F3019" s="7">
        <v>1005040900</v>
      </c>
      <c r="G3019" t="str">
        <f>VLOOKUP(F3019,'группы товаров'!$A$1:$C$88,2,0)</f>
        <v xml:space="preserve">Ромашка </v>
      </c>
      <c r="H3019" t="str">
        <f>VLOOKUP(Таблица1[[#This Row],[Код товара]],Группа_Товаров,3,0)</f>
        <v>Глазированные</v>
      </c>
      <c r="I3019" t="s">
        <v>8</v>
      </c>
      <c r="J3019">
        <v>5.7</v>
      </c>
      <c r="K3019" s="6">
        <v>255.62450000000001</v>
      </c>
      <c r="L3019" s="6">
        <v>290.64300000000003</v>
      </c>
      <c r="M3019" s="23">
        <f>Таблица1[[#This Row],[Сумма в ценах продажи]]-Таблица1[[#This Row],[Сумма в ценах закупки]]</f>
        <v>35.018500000000017</v>
      </c>
    </row>
    <row r="3020" spans="1:13" hidden="1" x14ac:dyDescent="0.3">
      <c r="A3020" s="16">
        <v>42852</v>
      </c>
      <c r="B3020" t="s">
        <v>9</v>
      </c>
      <c r="C3020" t="s">
        <v>242</v>
      </c>
      <c r="D3020" t="s">
        <v>134</v>
      </c>
      <c r="E3020" t="s">
        <v>243</v>
      </c>
      <c r="F3020" s="7">
        <v>1005274000</v>
      </c>
      <c r="G3020" t="str">
        <f>VLOOKUP(F3020,'группы товаров'!$A$1:$C$88,2,0)</f>
        <v>Ванильные</v>
      </c>
      <c r="H3020" t="str">
        <f>VLOOKUP(Таблица1[[#This Row],[Код товара]],Группа_Товаров,3,0)</f>
        <v>Кремовые</v>
      </c>
      <c r="I3020" t="s">
        <v>8</v>
      </c>
      <c r="J3020">
        <v>3.5</v>
      </c>
      <c r="K3020" s="6">
        <v>326.81360000000001</v>
      </c>
      <c r="L3020" s="6">
        <v>372.12</v>
      </c>
      <c r="M3020" s="23">
        <f>Таблица1[[#This Row],[Сумма в ценах продажи]]-Таблица1[[#This Row],[Сумма в ценах закупки]]</f>
        <v>45.306399999999996</v>
      </c>
    </row>
    <row r="3021" spans="1:13" hidden="1" x14ac:dyDescent="0.3">
      <c r="A3021" s="16">
        <v>42852</v>
      </c>
      <c r="B3021" t="s">
        <v>9</v>
      </c>
      <c r="C3021" t="s">
        <v>240</v>
      </c>
      <c r="D3021" t="s">
        <v>156</v>
      </c>
      <c r="E3021" t="s">
        <v>241</v>
      </c>
      <c r="F3021" s="5">
        <v>1005053500</v>
      </c>
      <c r="G3021" t="str">
        <f>VLOOKUP(F3021,'группы товаров'!$A$1:$C$88,2,0)</f>
        <v>Тоффи в помаде</v>
      </c>
      <c r="H3021" t="str">
        <f>VLOOKUP(Таблица1[[#This Row],[Код товара]],Группа_Товаров,3,0)</f>
        <v>Помадка</v>
      </c>
      <c r="I3021" t="s">
        <v>8</v>
      </c>
      <c r="J3021">
        <v>3.5</v>
      </c>
      <c r="K3021" s="6">
        <v>352.04610000000002</v>
      </c>
      <c r="L3021" s="6">
        <v>398.72</v>
      </c>
      <c r="M3021" s="23">
        <f>Таблица1[[#This Row],[Сумма в ценах продажи]]-Таблица1[[#This Row],[Сумма в ценах закупки]]</f>
        <v>46.673900000000003</v>
      </c>
    </row>
    <row r="3022" spans="1:13" hidden="1" x14ac:dyDescent="0.3">
      <c r="A3022" s="16">
        <v>42852</v>
      </c>
      <c r="B3022" t="s">
        <v>7</v>
      </c>
      <c r="C3022" t="s">
        <v>181</v>
      </c>
      <c r="D3022" t="s">
        <v>134</v>
      </c>
      <c r="E3022" t="s">
        <v>182</v>
      </c>
      <c r="F3022" s="7">
        <v>270200</v>
      </c>
      <c r="G3022" t="str">
        <f>VLOOKUP(F3022,'группы товаров'!$A$1:$C$88,2,0)</f>
        <v>Шипучка апельсин</v>
      </c>
      <c r="H3022" t="str">
        <f>VLOOKUP(Таблица1[[#This Row],[Код товара]],Группа_Товаров,3,0)</f>
        <v>Леденцовая</v>
      </c>
      <c r="I3022" t="s">
        <v>8</v>
      </c>
      <c r="J3022">
        <v>5.5</v>
      </c>
      <c r="K3022" s="6">
        <v>377.685</v>
      </c>
      <c r="L3022" s="6">
        <v>429.60500000000002</v>
      </c>
      <c r="M3022" s="23">
        <f>Таблица1[[#This Row],[Сумма в ценах продажи]]-Таблица1[[#This Row],[Сумма в ценах закупки]]</f>
        <v>51.920000000000016</v>
      </c>
    </row>
    <row r="3023" spans="1:13" hidden="1" x14ac:dyDescent="0.3">
      <c r="A3023" s="16">
        <v>42852</v>
      </c>
      <c r="B3023" t="s">
        <v>7</v>
      </c>
      <c r="C3023" t="s">
        <v>167</v>
      </c>
      <c r="D3023" t="s">
        <v>134</v>
      </c>
      <c r="E3023" t="s">
        <v>168</v>
      </c>
      <c r="F3023" s="5">
        <v>280500</v>
      </c>
      <c r="G3023" t="str">
        <f>VLOOKUP(F3023,'группы товаров'!$A$1:$C$88,2,0)</f>
        <v>Шипучка микс</v>
      </c>
      <c r="H3023" t="str">
        <f>VLOOKUP(Таблица1[[#This Row],[Код товара]],Группа_Товаров,3,0)</f>
        <v>Леденцовая</v>
      </c>
      <c r="I3023" t="s">
        <v>8</v>
      </c>
      <c r="J3023">
        <v>5</v>
      </c>
      <c r="K3023" s="6">
        <v>391.0385</v>
      </c>
      <c r="L3023" s="6">
        <v>444.8</v>
      </c>
      <c r="M3023" s="23">
        <f>Таблица1[[#This Row],[Сумма в ценах продажи]]-Таблица1[[#This Row],[Сумма в ценах закупки]]</f>
        <v>53.761500000000012</v>
      </c>
    </row>
    <row r="3024" spans="1:13" hidden="1" x14ac:dyDescent="0.3">
      <c r="A3024" s="16">
        <v>42852</v>
      </c>
      <c r="B3024" t="s">
        <v>7</v>
      </c>
      <c r="C3024" t="s">
        <v>394</v>
      </c>
      <c r="D3024" t="s">
        <v>147</v>
      </c>
      <c r="E3024" t="s">
        <v>395</v>
      </c>
      <c r="F3024" s="7">
        <v>1005050300</v>
      </c>
      <c r="G3024" t="str">
        <f>VLOOKUP(F3024,'группы товаров'!$A$1:$C$88,2,0)</f>
        <v>Золотой шар</v>
      </c>
      <c r="H3024" t="str">
        <f>VLOOKUP(Таблица1[[#This Row],[Код товара]],Группа_Товаров,3,0)</f>
        <v>Помадка</v>
      </c>
      <c r="I3024" t="s">
        <v>8</v>
      </c>
      <c r="J3024">
        <v>5</v>
      </c>
      <c r="K3024" s="6">
        <v>395.9</v>
      </c>
      <c r="L3024" s="6">
        <v>450.25</v>
      </c>
      <c r="M3024" s="23">
        <f>Таблица1[[#This Row],[Сумма в ценах продажи]]-Таблица1[[#This Row],[Сумма в ценах закупки]]</f>
        <v>54.350000000000023</v>
      </c>
    </row>
    <row r="3025" spans="1:13" hidden="1" x14ac:dyDescent="0.3">
      <c r="A3025" s="16">
        <v>42852</v>
      </c>
      <c r="B3025" t="s">
        <v>7</v>
      </c>
      <c r="C3025" t="s">
        <v>222</v>
      </c>
      <c r="D3025" t="s">
        <v>134</v>
      </c>
      <c r="E3025" t="s">
        <v>223</v>
      </c>
      <c r="F3025" s="7">
        <v>1005274600</v>
      </c>
      <c r="G3025" t="str">
        <f>VLOOKUP(F3025,'группы товаров'!$A$1:$C$88,2,0)</f>
        <v>Какао со сливками</v>
      </c>
      <c r="H3025" t="str">
        <f>VLOOKUP(Таблица1[[#This Row],[Код товара]],Группа_Товаров,3,0)</f>
        <v>Кремовые</v>
      </c>
      <c r="I3025" t="s">
        <v>8</v>
      </c>
      <c r="J3025">
        <v>2.64</v>
      </c>
      <c r="K3025" s="6">
        <v>400.5564</v>
      </c>
      <c r="L3025" s="6">
        <v>455.64</v>
      </c>
      <c r="M3025" s="23">
        <f>Таблица1[[#This Row],[Сумма в ценах продажи]]-Таблица1[[#This Row],[Сумма в ценах закупки]]</f>
        <v>55.08359999999999</v>
      </c>
    </row>
    <row r="3026" spans="1:13" hidden="1" x14ac:dyDescent="0.3">
      <c r="A3026" s="16">
        <v>42852</v>
      </c>
      <c r="B3026" t="s">
        <v>9</v>
      </c>
      <c r="C3026" t="s">
        <v>177</v>
      </c>
      <c r="D3026" t="s">
        <v>131</v>
      </c>
      <c r="E3026" t="s">
        <v>178</v>
      </c>
      <c r="F3026" s="5">
        <v>1005040600</v>
      </c>
      <c r="G3026" t="str">
        <f>VLOOKUP(F3026,'группы товаров'!$A$1:$C$88,2,0)</f>
        <v xml:space="preserve">Морская звезда </v>
      </c>
      <c r="H3026" t="str">
        <f>VLOOKUP(Таблица1[[#This Row],[Код товара]],Группа_Товаров,3,0)</f>
        <v>Глазированные</v>
      </c>
      <c r="I3026" t="s">
        <v>8</v>
      </c>
      <c r="J3026">
        <v>6</v>
      </c>
      <c r="K3026" s="6">
        <v>429.3</v>
      </c>
      <c r="L3026" s="6">
        <v>488.22</v>
      </c>
      <c r="M3026" s="23">
        <f>Таблица1[[#This Row],[Сумма в ценах продажи]]-Таблица1[[#This Row],[Сумма в ценах закупки]]</f>
        <v>58.920000000000016</v>
      </c>
    </row>
    <row r="3027" spans="1:13" hidden="1" x14ac:dyDescent="0.3">
      <c r="A3027" s="16">
        <v>42852</v>
      </c>
      <c r="B3027" t="s">
        <v>9</v>
      </c>
      <c r="C3027" t="s">
        <v>410</v>
      </c>
      <c r="D3027" t="s">
        <v>156</v>
      </c>
      <c r="E3027" t="s">
        <v>411</v>
      </c>
      <c r="F3027" s="8">
        <v>210000</v>
      </c>
      <c r="G3027" t="str">
        <f>VLOOKUP(F3027,'группы товаров'!$A$1:$C$88,2,0)</f>
        <v>Сливки-апельсин</v>
      </c>
      <c r="H3027" t="str">
        <f>VLOOKUP(Таблица1[[#This Row],[Код товара]],Группа_Товаров,3,0)</f>
        <v>Отливная</v>
      </c>
      <c r="I3027" t="s">
        <v>8</v>
      </c>
      <c r="J3027">
        <v>4</v>
      </c>
      <c r="K3027" s="6">
        <v>335.30600000000004</v>
      </c>
      <c r="L3027" s="6">
        <v>401.6</v>
      </c>
      <c r="M3027" s="23">
        <f>Таблица1[[#This Row],[Сумма в ценах продажи]]-Таблица1[[#This Row],[Сумма в ценах закупки]]</f>
        <v>66.293999999999983</v>
      </c>
    </row>
    <row r="3028" spans="1:13" hidden="1" x14ac:dyDescent="0.3">
      <c r="A3028" s="16">
        <v>42852</v>
      </c>
      <c r="B3028" t="s">
        <v>7</v>
      </c>
      <c r="C3028" t="s">
        <v>138</v>
      </c>
      <c r="D3028" t="s">
        <v>134</v>
      </c>
      <c r="E3028" t="s">
        <v>139</v>
      </c>
      <c r="F3028" s="7">
        <v>1005274600</v>
      </c>
      <c r="G3028" t="str">
        <f>VLOOKUP(F3028,'группы товаров'!$A$1:$C$88,2,0)</f>
        <v>Какао со сливками</v>
      </c>
      <c r="H3028" t="str">
        <f>VLOOKUP(Таблица1[[#This Row],[Код товара]],Группа_Товаров,3,0)</f>
        <v>Кремовые</v>
      </c>
      <c r="I3028" t="s">
        <v>8</v>
      </c>
      <c r="J3028">
        <v>6.8</v>
      </c>
      <c r="K3028" s="6">
        <v>486.47200000000004</v>
      </c>
      <c r="L3028" s="6">
        <v>553.31600000000003</v>
      </c>
      <c r="M3028" s="23">
        <f>Таблица1[[#This Row],[Сумма в ценах продажи]]-Таблица1[[#This Row],[Сумма в ценах закупки]]</f>
        <v>66.843999999999994</v>
      </c>
    </row>
    <row r="3029" spans="1:13" hidden="1" x14ac:dyDescent="0.3">
      <c r="A3029" s="16">
        <v>42852</v>
      </c>
      <c r="B3029" t="s">
        <v>9</v>
      </c>
      <c r="C3029" t="s">
        <v>303</v>
      </c>
      <c r="D3029" t="s">
        <v>208</v>
      </c>
      <c r="E3029" t="s">
        <v>304</v>
      </c>
      <c r="F3029" s="8">
        <v>210200</v>
      </c>
      <c r="G3029" t="str">
        <f>VLOOKUP(F3029,'группы товаров'!$A$1:$C$88,2,0)</f>
        <v>Сливки-клубника</v>
      </c>
      <c r="H3029" t="str">
        <f>VLOOKUP(Таблица1[[#This Row],[Код товара]],Группа_Товаров,3,0)</f>
        <v>Отливная</v>
      </c>
      <c r="I3029" t="s">
        <v>8</v>
      </c>
      <c r="J3029">
        <v>6</v>
      </c>
      <c r="K3029" s="6">
        <v>492.2328</v>
      </c>
      <c r="L3029" s="6">
        <v>559.91999999999996</v>
      </c>
      <c r="M3029" s="23">
        <f>Таблица1[[#This Row],[Сумма в ценах продажи]]-Таблица1[[#This Row],[Сумма в ценах закупки]]</f>
        <v>67.687199999999962</v>
      </c>
    </row>
    <row r="3030" spans="1:13" hidden="1" x14ac:dyDescent="0.3">
      <c r="A3030" s="16">
        <v>42852</v>
      </c>
      <c r="B3030" t="s">
        <v>9</v>
      </c>
      <c r="C3030" t="s">
        <v>480</v>
      </c>
      <c r="D3030" t="s">
        <v>147</v>
      </c>
      <c r="E3030" t="s">
        <v>481</v>
      </c>
      <c r="F3030" s="5">
        <v>1005712010</v>
      </c>
      <c r="G3030" t="str">
        <f>VLOOKUP(F3030,'группы товаров'!$A$1:$C$88,2,0)</f>
        <v>Сказочный мишка</v>
      </c>
      <c r="H3030" t="str">
        <f>VLOOKUP(Таблица1[[#This Row],[Код товара]],Группа_Товаров,3,0)</f>
        <v>Глазированные</v>
      </c>
      <c r="I3030" t="s">
        <v>8</v>
      </c>
      <c r="J3030">
        <v>4.8</v>
      </c>
      <c r="K3030" s="6">
        <v>509.98080000000004</v>
      </c>
      <c r="L3030" s="6">
        <v>580.79999999999995</v>
      </c>
      <c r="M3030" s="23">
        <f>Таблица1[[#This Row],[Сумма в ценах продажи]]-Таблица1[[#This Row],[Сумма в ценах закупки]]</f>
        <v>70.81919999999991</v>
      </c>
    </row>
    <row r="3031" spans="1:13" hidden="1" x14ac:dyDescent="0.3">
      <c r="A3031" s="16">
        <v>42852</v>
      </c>
      <c r="B3031" t="s">
        <v>7</v>
      </c>
      <c r="C3031" t="s">
        <v>482</v>
      </c>
      <c r="D3031" t="s">
        <v>147</v>
      </c>
      <c r="E3031" t="s">
        <v>483</v>
      </c>
      <c r="F3031" s="5">
        <v>1005712005</v>
      </c>
      <c r="G3031" t="str">
        <f>VLOOKUP(F3031,'группы товаров'!$A$1:$C$88,2,0)</f>
        <v>Золотой теленок</v>
      </c>
      <c r="H3031" t="str">
        <f>VLOOKUP(Таблица1[[#This Row],[Код товара]],Группа_Товаров,3,0)</f>
        <v>Глазированные</v>
      </c>
      <c r="I3031" t="s">
        <v>8</v>
      </c>
      <c r="J3031">
        <v>4.8</v>
      </c>
      <c r="K3031" s="6">
        <v>506.25840000000005</v>
      </c>
      <c r="L3031" s="6">
        <v>580.79999999999995</v>
      </c>
      <c r="M3031" s="23">
        <f>Таблица1[[#This Row],[Сумма в ценах продажи]]-Таблица1[[#This Row],[Сумма в ценах закупки]]</f>
        <v>74.541599999999903</v>
      </c>
    </row>
    <row r="3032" spans="1:13" hidden="1" x14ac:dyDescent="0.3">
      <c r="A3032" s="16">
        <v>42852</v>
      </c>
      <c r="B3032" t="s">
        <v>9</v>
      </c>
      <c r="C3032" t="s">
        <v>264</v>
      </c>
      <c r="D3032" t="s">
        <v>134</v>
      </c>
      <c r="E3032" t="s">
        <v>265</v>
      </c>
      <c r="F3032" s="5">
        <v>1005300500</v>
      </c>
      <c r="G3032" t="str">
        <f>VLOOKUP(F3032,'группы товаров'!$A$1:$C$88,2,0)</f>
        <v>Рококо</v>
      </c>
      <c r="H3032" t="str">
        <f>VLOOKUP(Таблица1[[#This Row],[Код товара]],Группа_Товаров,3,0)</f>
        <v>Кремовые</v>
      </c>
      <c r="I3032" t="s">
        <v>8</v>
      </c>
      <c r="J3032">
        <v>3.5</v>
      </c>
      <c r="K3032" s="6">
        <v>684.35500000000002</v>
      </c>
      <c r="L3032" s="6">
        <v>778.43499999999995</v>
      </c>
      <c r="M3032" s="23">
        <f>Таблица1[[#This Row],[Сумма в ценах продажи]]-Таблица1[[#This Row],[Сумма в ценах закупки]]</f>
        <v>94.079999999999927</v>
      </c>
    </row>
    <row r="3033" spans="1:13" hidden="1" x14ac:dyDescent="0.3">
      <c r="A3033" s="16">
        <v>42852</v>
      </c>
      <c r="B3033" t="s">
        <v>7</v>
      </c>
      <c r="C3033" t="s">
        <v>369</v>
      </c>
      <c r="D3033" t="s">
        <v>147</v>
      </c>
      <c r="E3033" t="s">
        <v>370</v>
      </c>
      <c r="F3033" s="7">
        <v>1005050300</v>
      </c>
      <c r="G3033" t="str">
        <f>VLOOKUP(F3033,'группы товаров'!$A$1:$C$88,2,0)</f>
        <v>Золотой шар</v>
      </c>
      <c r="H3033" t="str">
        <f>VLOOKUP(Таблица1[[#This Row],[Код товара]],Группа_Товаров,3,0)</f>
        <v>Помадка</v>
      </c>
      <c r="I3033" t="s">
        <v>8</v>
      </c>
      <c r="J3033">
        <v>7.5</v>
      </c>
      <c r="K3033" s="6">
        <v>407.83</v>
      </c>
      <c r="L3033" s="6">
        <v>515.25</v>
      </c>
      <c r="M3033" s="23">
        <f>Таблица1[[#This Row],[Сумма в ценах продажи]]-Таблица1[[#This Row],[Сумма в ценах закупки]]</f>
        <v>107.42000000000002</v>
      </c>
    </row>
    <row r="3034" spans="1:13" hidden="1" x14ac:dyDescent="0.3">
      <c r="A3034" s="16">
        <v>42852</v>
      </c>
      <c r="B3034" t="s">
        <v>9</v>
      </c>
      <c r="C3034" t="s">
        <v>153</v>
      </c>
      <c r="D3034" t="s">
        <v>134</v>
      </c>
      <c r="E3034" t="s">
        <v>154</v>
      </c>
      <c r="F3034" s="7">
        <v>270400</v>
      </c>
      <c r="G3034" t="str">
        <f>VLOOKUP(F3034,'группы товаров'!$A$1:$C$88,2,0)</f>
        <v>Шипучка лимон</v>
      </c>
      <c r="H3034" t="str">
        <f>VLOOKUP(Таблица1[[#This Row],[Код товара]],Группа_Товаров,3,0)</f>
        <v>Леденцовая</v>
      </c>
      <c r="I3034" t="s">
        <v>8</v>
      </c>
      <c r="J3034">
        <v>5</v>
      </c>
      <c r="K3034" s="6">
        <v>682.18439999999998</v>
      </c>
      <c r="L3034" s="6">
        <v>802.85</v>
      </c>
      <c r="M3034" s="23">
        <f>Таблица1[[#This Row],[Сумма в ценах продажи]]-Таблица1[[#This Row],[Сумма в ценах закупки]]</f>
        <v>120.66560000000004</v>
      </c>
    </row>
    <row r="3035" spans="1:13" hidden="1" x14ac:dyDescent="0.3">
      <c r="A3035" s="16">
        <v>42852</v>
      </c>
      <c r="B3035" t="s">
        <v>9</v>
      </c>
      <c r="C3035" t="s">
        <v>301</v>
      </c>
      <c r="D3035" t="s">
        <v>134</v>
      </c>
      <c r="E3035" t="s">
        <v>302</v>
      </c>
      <c r="F3035" s="7">
        <v>270300</v>
      </c>
      <c r="G3035" t="str">
        <f>VLOOKUP(F3035,'группы товаров'!$A$1:$C$88,2,0)</f>
        <v xml:space="preserve">Шипучка лимонад </v>
      </c>
      <c r="H3035" t="str">
        <f>VLOOKUP(Таблица1[[#This Row],[Код товара]],Группа_Товаров,3,0)</f>
        <v>Леденцовая</v>
      </c>
      <c r="I3035" t="s">
        <v>8</v>
      </c>
      <c r="J3035">
        <v>4</v>
      </c>
      <c r="K3035" s="6">
        <v>934.8</v>
      </c>
      <c r="L3035" s="6">
        <v>1063.2</v>
      </c>
      <c r="M3035" s="23">
        <f>Таблица1[[#This Row],[Сумма в ценах продажи]]-Таблица1[[#This Row],[Сумма в ценах закупки]]</f>
        <v>128.40000000000009</v>
      </c>
    </row>
    <row r="3036" spans="1:13" hidden="1" x14ac:dyDescent="0.3">
      <c r="A3036" s="16">
        <v>42852</v>
      </c>
      <c r="B3036" t="s">
        <v>7</v>
      </c>
      <c r="C3036" t="s">
        <v>179</v>
      </c>
      <c r="D3036" t="s">
        <v>131</v>
      </c>
      <c r="E3036" t="s">
        <v>180</v>
      </c>
      <c r="F3036" s="7">
        <v>15000</v>
      </c>
      <c r="G3036" t="str">
        <f>VLOOKUP(F3036,'группы товаров'!$A$1:$C$88,2,0)</f>
        <v>Цитрусовый коктейль</v>
      </c>
      <c r="H3036" t="str">
        <f>VLOOKUP(Таблица1[[#This Row],[Код товара]],Группа_Товаров,3,0)</f>
        <v>Отливная</v>
      </c>
      <c r="I3036" t="s">
        <v>8</v>
      </c>
      <c r="J3036">
        <v>3</v>
      </c>
      <c r="K3036" s="6">
        <v>588.29129999999998</v>
      </c>
      <c r="L3036" s="6">
        <v>732.3</v>
      </c>
      <c r="M3036" s="23">
        <f>Таблица1[[#This Row],[Сумма в ценах продажи]]-Таблица1[[#This Row],[Сумма в ценах закупки]]</f>
        <v>144.00869999999998</v>
      </c>
    </row>
    <row r="3037" spans="1:13" hidden="1" x14ac:dyDescent="0.3">
      <c r="A3037" s="16">
        <v>42852</v>
      </c>
      <c r="B3037" t="s">
        <v>9</v>
      </c>
      <c r="C3037" t="s">
        <v>406</v>
      </c>
      <c r="D3037" t="s">
        <v>156</v>
      </c>
      <c r="E3037" t="s">
        <v>407</v>
      </c>
      <c r="F3037" s="5">
        <v>1005712005</v>
      </c>
      <c r="G3037" t="str">
        <f>VLOOKUP(F3037,'группы товаров'!$A$1:$C$88,2,0)</f>
        <v>Золотой теленок</v>
      </c>
      <c r="H3037" t="str">
        <f>VLOOKUP(Таблица1[[#This Row],[Код товара]],Группа_Товаров,3,0)</f>
        <v>Глазированные</v>
      </c>
      <c r="I3037" t="s">
        <v>8</v>
      </c>
      <c r="J3037">
        <v>9.6</v>
      </c>
      <c r="K3037" s="6">
        <v>1012.5168000000001</v>
      </c>
      <c r="L3037" s="6">
        <v>1161.5999999999999</v>
      </c>
      <c r="M3037" s="23">
        <f>Таблица1[[#This Row],[Сумма в ценах продажи]]-Таблица1[[#This Row],[Сумма в ценах закупки]]</f>
        <v>149.08319999999981</v>
      </c>
    </row>
    <row r="3038" spans="1:13" hidden="1" x14ac:dyDescent="0.3">
      <c r="A3038" s="16">
        <v>42852</v>
      </c>
      <c r="B3038" t="s">
        <v>9</v>
      </c>
      <c r="C3038" t="s">
        <v>303</v>
      </c>
      <c r="D3038" t="s">
        <v>208</v>
      </c>
      <c r="E3038" t="s">
        <v>304</v>
      </c>
      <c r="F3038" s="7">
        <v>5221000</v>
      </c>
      <c r="G3038" t="str">
        <f>VLOOKUP(F3038,'группы товаров'!$A$1:$C$88,2,0)</f>
        <v>Сливочно-творожный</v>
      </c>
      <c r="H3038" t="str">
        <f>VLOOKUP(Таблица1[[#This Row],[Код товара]],Группа_Товаров,3,0)</f>
        <v>Отливная</v>
      </c>
      <c r="I3038" t="s">
        <v>8</v>
      </c>
      <c r="J3038">
        <v>24</v>
      </c>
      <c r="K3038" s="6">
        <v>1281.8768</v>
      </c>
      <c r="L3038" s="6">
        <v>1452.72</v>
      </c>
      <c r="M3038" s="23">
        <f>Таблица1[[#This Row],[Сумма в ценах продажи]]-Таблица1[[#This Row],[Сумма в ценах закупки]]</f>
        <v>170.84320000000002</v>
      </c>
    </row>
    <row r="3039" spans="1:13" hidden="1" x14ac:dyDescent="0.3">
      <c r="A3039" s="16">
        <v>42852</v>
      </c>
      <c r="B3039" t="s">
        <v>7</v>
      </c>
      <c r="C3039" t="s">
        <v>181</v>
      </c>
      <c r="D3039" t="s">
        <v>134</v>
      </c>
      <c r="E3039" t="s">
        <v>182</v>
      </c>
      <c r="F3039" s="5">
        <v>1005040200</v>
      </c>
      <c r="G3039" t="str">
        <f>VLOOKUP(F3039,'группы товаров'!$A$1:$C$88,2,0)</f>
        <v xml:space="preserve">Южный вечер </v>
      </c>
      <c r="H3039" t="str">
        <f>VLOOKUP(Таблица1[[#This Row],[Код товара]],Группа_Товаров,3,0)</f>
        <v>Глазированные</v>
      </c>
      <c r="I3039" t="s">
        <v>8</v>
      </c>
      <c r="J3039">
        <v>3</v>
      </c>
      <c r="K3039" s="6">
        <v>0</v>
      </c>
      <c r="L3039" s="6">
        <v>244.11</v>
      </c>
      <c r="M3039" s="23">
        <f>Таблица1[[#This Row],[Сумма в ценах продажи]]-Таблица1[[#This Row],[Сумма в ценах закупки]]</f>
        <v>244.11</v>
      </c>
    </row>
    <row r="3040" spans="1:13" hidden="1" x14ac:dyDescent="0.3">
      <c r="A3040" s="16">
        <v>42852</v>
      </c>
      <c r="B3040" t="s">
        <v>7</v>
      </c>
      <c r="C3040" t="s">
        <v>326</v>
      </c>
      <c r="D3040" t="s">
        <v>134</v>
      </c>
      <c r="E3040" t="s">
        <v>327</v>
      </c>
      <c r="F3040" s="7">
        <v>270200</v>
      </c>
      <c r="G3040" t="str">
        <f>VLOOKUP(F3040,'группы товаров'!$A$1:$C$88,2,0)</f>
        <v>Шипучка апельсин</v>
      </c>
      <c r="H3040" t="str">
        <f>VLOOKUP(Таблица1[[#This Row],[Код товара]],Группа_Товаров,3,0)</f>
        <v>Леденцовая</v>
      </c>
      <c r="I3040" t="s">
        <v>8</v>
      </c>
      <c r="J3040">
        <v>4.2</v>
      </c>
      <c r="K3040" s="6">
        <v>410.81040000000002</v>
      </c>
      <c r="L3040" s="6">
        <v>702.24</v>
      </c>
      <c r="M3040" s="23">
        <f>Таблица1[[#This Row],[Сумма в ценах продажи]]-Таблица1[[#This Row],[Сумма в ценах закупки]]</f>
        <v>291.42959999999999</v>
      </c>
    </row>
    <row r="3041" spans="1:13" hidden="1" x14ac:dyDescent="0.3">
      <c r="A3041" s="16">
        <v>42852</v>
      </c>
      <c r="B3041" t="s">
        <v>9</v>
      </c>
      <c r="C3041" t="s">
        <v>244</v>
      </c>
      <c r="D3041" t="s">
        <v>134</v>
      </c>
      <c r="E3041" t="s">
        <v>245</v>
      </c>
      <c r="F3041" s="7">
        <v>1005274300</v>
      </c>
      <c r="G3041" t="str">
        <f>VLOOKUP(F3041,'группы товаров'!$A$1:$C$88,2,0)</f>
        <v>Миндальные</v>
      </c>
      <c r="H3041" t="str">
        <f>VLOOKUP(Таблица1[[#This Row],[Код товара]],Группа_Товаров,3,0)</f>
        <v>Кремовые</v>
      </c>
      <c r="I3041" t="s">
        <v>8</v>
      </c>
      <c r="J3041">
        <v>17.5</v>
      </c>
      <c r="K3041" s="6">
        <v>2136.7950000000001</v>
      </c>
      <c r="L3041" s="6">
        <v>2430.4</v>
      </c>
      <c r="M3041" s="23">
        <f>Таблица1[[#This Row],[Сумма в ценах продажи]]-Таблица1[[#This Row],[Сумма в ценах закупки]]</f>
        <v>293.60500000000002</v>
      </c>
    </row>
    <row r="3042" spans="1:13" hidden="1" x14ac:dyDescent="0.3">
      <c r="A3042" s="16">
        <v>42851</v>
      </c>
      <c r="B3042" t="s">
        <v>7</v>
      </c>
      <c r="C3042" t="s">
        <v>226</v>
      </c>
      <c r="D3042" t="s">
        <v>134</v>
      </c>
      <c r="E3042" t="s">
        <v>227</v>
      </c>
      <c r="F3042" s="7">
        <v>1005051600</v>
      </c>
      <c r="G3042" t="str">
        <f>VLOOKUP(F3042,'группы товаров'!$A$1:$C$88,2,0)</f>
        <v xml:space="preserve">Тарантелла </v>
      </c>
      <c r="H3042" t="str">
        <f>VLOOKUP(Таблица1[[#This Row],[Код товара]],Группа_Товаров,3,0)</f>
        <v>Помадка</v>
      </c>
      <c r="I3042" t="s">
        <v>8</v>
      </c>
      <c r="J3042">
        <v>1.65</v>
      </c>
      <c r="K3042" s="6">
        <v>230.54680000000002</v>
      </c>
      <c r="L3042" s="6">
        <v>262.57</v>
      </c>
      <c r="M3042" s="23">
        <f>Таблица1[[#This Row],[Сумма в ценах продажи]]-Таблица1[[#This Row],[Сумма в ценах закупки]]</f>
        <v>32.023199999999974</v>
      </c>
    </row>
    <row r="3043" spans="1:13" hidden="1" x14ac:dyDescent="0.3">
      <c r="A3043" s="16">
        <v>42851</v>
      </c>
      <c r="B3043" t="s">
        <v>7</v>
      </c>
      <c r="C3043" t="s">
        <v>242</v>
      </c>
      <c r="D3043" t="s">
        <v>134</v>
      </c>
      <c r="E3043" t="s">
        <v>243</v>
      </c>
      <c r="F3043" s="7">
        <v>220000</v>
      </c>
      <c r="G3043" t="str">
        <f>VLOOKUP(F3043,'группы товаров'!$A$1:$C$88,2,0)</f>
        <v>Сливки-апельсин</v>
      </c>
      <c r="H3043" t="str">
        <f>VLOOKUP(Таблица1[[#This Row],[Код товара]],Группа_Товаров,3,0)</f>
        <v>Отливная</v>
      </c>
      <c r="I3043" t="s">
        <v>8</v>
      </c>
      <c r="J3043">
        <v>1.65</v>
      </c>
      <c r="K3043" s="6">
        <v>229.9539</v>
      </c>
      <c r="L3043" s="6">
        <v>262.57</v>
      </c>
      <c r="M3043" s="23">
        <f>Таблица1[[#This Row],[Сумма в ценах продажи]]-Таблица1[[#This Row],[Сумма в ценах закупки]]</f>
        <v>32.616099999999989</v>
      </c>
    </row>
    <row r="3044" spans="1:13" hidden="1" x14ac:dyDescent="0.3">
      <c r="A3044" s="16">
        <v>42851</v>
      </c>
      <c r="B3044" t="s">
        <v>9</v>
      </c>
      <c r="C3044" t="s">
        <v>268</v>
      </c>
      <c r="D3044" t="s">
        <v>147</v>
      </c>
      <c r="E3044" t="s">
        <v>269</v>
      </c>
      <c r="F3044" s="7">
        <v>1005244300</v>
      </c>
      <c r="G3044" t="str">
        <f>VLOOKUP(F3044,'группы товаров'!$A$1:$C$88,2,0)</f>
        <v>Ореховые</v>
      </c>
      <c r="H3044" t="str">
        <f>VLOOKUP(Таблица1[[#This Row],[Код товара]],Группа_Товаров,3,0)</f>
        <v>Кремовые</v>
      </c>
      <c r="I3044" t="s">
        <v>8</v>
      </c>
      <c r="J3044">
        <v>5.7</v>
      </c>
      <c r="K3044" s="6">
        <v>255.64500000000001</v>
      </c>
      <c r="L3044" s="6">
        <v>290.64300000000003</v>
      </c>
      <c r="M3044" s="23">
        <f>Таблица1[[#This Row],[Сумма в ценах продажи]]-Таблица1[[#This Row],[Сумма в ценах закупки]]</f>
        <v>34.998000000000019</v>
      </c>
    </row>
    <row r="3045" spans="1:13" hidden="1" x14ac:dyDescent="0.3">
      <c r="A3045" s="16">
        <v>42851</v>
      </c>
      <c r="B3045" t="s">
        <v>7</v>
      </c>
      <c r="C3045" t="s">
        <v>264</v>
      </c>
      <c r="D3045" t="s">
        <v>134</v>
      </c>
      <c r="E3045" t="s">
        <v>265</v>
      </c>
      <c r="F3045" s="5">
        <v>1005053500</v>
      </c>
      <c r="G3045" t="str">
        <f>VLOOKUP(F3045,'группы товаров'!$A$1:$C$88,2,0)</f>
        <v>Тоффи в помаде</v>
      </c>
      <c r="H3045" t="str">
        <f>VLOOKUP(Таблица1[[#This Row],[Код товара]],Группа_Товаров,3,0)</f>
        <v>Помадка</v>
      </c>
      <c r="I3045" t="s">
        <v>8</v>
      </c>
      <c r="J3045">
        <v>3.5</v>
      </c>
      <c r="K3045" s="6">
        <v>352.04610000000002</v>
      </c>
      <c r="L3045" s="6">
        <v>398.72</v>
      </c>
      <c r="M3045" s="23">
        <f>Таблица1[[#This Row],[Сумма в ценах продажи]]-Таблица1[[#This Row],[Сумма в ценах закупки]]</f>
        <v>46.673900000000003</v>
      </c>
    </row>
    <row r="3046" spans="1:13" hidden="1" x14ac:dyDescent="0.3">
      <c r="A3046" s="16">
        <v>42851</v>
      </c>
      <c r="B3046" t="s">
        <v>9</v>
      </c>
      <c r="C3046" t="s">
        <v>478</v>
      </c>
      <c r="D3046" t="s">
        <v>147</v>
      </c>
      <c r="E3046" t="s">
        <v>479</v>
      </c>
      <c r="F3046" s="7">
        <v>1005300500</v>
      </c>
      <c r="G3046" t="str">
        <f>VLOOKUP(F3046,'группы товаров'!$A$1:$C$88,2,0)</f>
        <v>Рококо</v>
      </c>
      <c r="H3046" t="str">
        <f>VLOOKUP(Таблица1[[#This Row],[Код товара]],Группа_Товаров,3,0)</f>
        <v>Кремовые</v>
      </c>
      <c r="I3046" t="s">
        <v>8</v>
      </c>
      <c r="J3046">
        <v>3</v>
      </c>
      <c r="K3046" s="6">
        <v>287.30279999999999</v>
      </c>
      <c r="L3046" s="6">
        <v>335.25</v>
      </c>
      <c r="M3046" s="23">
        <f>Таблица1[[#This Row],[Сумма в ценах продажи]]-Таблица1[[#This Row],[Сумма в ценах закупки]]</f>
        <v>47.947200000000009</v>
      </c>
    </row>
    <row r="3047" spans="1:13" hidden="1" x14ac:dyDescent="0.3">
      <c r="A3047" s="16">
        <v>42851</v>
      </c>
      <c r="B3047" t="s">
        <v>7</v>
      </c>
      <c r="C3047" t="s">
        <v>130</v>
      </c>
      <c r="D3047" t="s">
        <v>131</v>
      </c>
      <c r="E3047" t="s">
        <v>132</v>
      </c>
      <c r="F3047" s="5">
        <v>1005052500</v>
      </c>
      <c r="G3047" t="str">
        <f>VLOOKUP(F3047,'группы товаров'!$A$1:$C$88,2,0)</f>
        <v>желе в помаде</v>
      </c>
      <c r="H3047" t="str">
        <f>VLOOKUP(Таблица1[[#This Row],[Код товара]],Группа_Товаров,3,0)</f>
        <v>Помадка</v>
      </c>
      <c r="I3047" t="s">
        <v>8</v>
      </c>
      <c r="J3047">
        <v>3.5</v>
      </c>
      <c r="K3047" s="6">
        <v>350.52499999999998</v>
      </c>
      <c r="L3047" s="6">
        <v>398.72</v>
      </c>
      <c r="M3047" s="23">
        <f>Таблица1[[#This Row],[Сумма в ценах продажи]]-Таблица1[[#This Row],[Сумма в ценах закупки]]</f>
        <v>48.19500000000005</v>
      </c>
    </row>
    <row r="3048" spans="1:13" hidden="1" x14ac:dyDescent="0.3">
      <c r="A3048" s="16">
        <v>42851</v>
      </c>
      <c r="B3048" t="s">
        <v>7</v>
      </c>
      <c r="C3048" t="s">
        <v>228</v>
      </c>
      <c r="D3048" t="s">
        <v>134</v>
      </c>
      <c r="E3048" t="s">
        <v>229</v>
      </c>
      <c r="F3048" s="7">
        <v>15000</v>
      </c>
      <c r="G3048" t="str">
        <f>VLOOKUP(F3048,'группы товаров'!$A$1:$C$88,2,0)</f>
        <v>Цитрусовый коктейль</v>
      </c>
      <c r="H3048" t="str">
        <f>VLOOKUP(Таблица1[[#This Row],[Код товара]],Группа_Товаров,3,0)</f>
        <v>Отливная</v>
      </c>
      <c r="I3048" t="s">
        <v>8</v>
      </c>
      <c r="J3048">
        <v>3.5</v>
      </c>
      <c r="K3048" s="6">
        <v>321.11560000000003</v>
      </c>
      <c r="L3048" s="6">
        <v>372.12</v>
      </c>
      <c r="M3048" s="23">
        <f>Таблица1[[#This Row],[Сумма в ценах продажи]]-Таблица1[[#This Row],[Сумма в ценах закупки]]</f>
        <v>51.004399999999976</v>
      </c>
    </row>
    <row r="3049" spans="1:13" hidden="1" x14ac:dyDescent="0.3">
      <c r="A3049" s="16">
        <v>42851</v>
      </c>
      <c r="B3049" t="s">
        <v>7</v>
      </c>
      <c r="C3049" t="s">
        <v>140</v>
      </c>
      <c r="D3049" t="s">
        <v>134</v>
      </c>
      <c r="E3049" t="s">
        <v>141</v>
      </c>
      <c r="F3049" s="7">
        <v>1005212101</v>
      </c>
      <c r="G3049" t="str">
        <f>VLOOKUP(F3049,'группы товаров'!$A$1:$C$88,2,0)</f>
        <v>Зеленый петушок</v>
      </c>
      <c r="H3049" t="str">
        <f>VLOOKUP(Таблица1[[#This Row],[Код товара]],Группа_Товаров,3,0)</f>
        <v>Вафельные</v>
      </c>
      <c r="I3049" t="s">
        <v>8</v>
      </c>
      <c r="J3049">
        <v>8</v>
      </c>
      <c r="K3049" s="6">
        <v>427.28320000000002</v>
      </c>
      <c r="L3049" s="6">
        <v>484.24</v>
      </c>
      <c r="M3049" s="23">
        <f>Таблица1[[#This Row],[Сумма в ценах продажи]]-Таблица1[[#This Row],[Сумма в ценах закупки]]</f>
        <v>56.956799999999987</v>
      </c>
    </row>
    <row r="3050" spans="1:13" hidden="1" x14ac:dyDescent="0.3">
      <c r="A3050" s="16">
        <v>42851</v>
      </c>
      <c r="B3050" t="s">
        <v>7</v>
      </c>
      <c r="C3050" t="s">
        <v>228</v>
      </c>
      <c r="D3050" t="s">
        <v>134</v>
      </c>
      <c r="E3050" t="s">
        <v>229</v>
      </c>
      <c r="F3050" s="7">
        <v>1005050000</v>
      </c>
      <c r="G3050" t="str">
        <f>VLOOKUP(F3050,'группы товаров'!$A$1:$C$88,2,0)</f>
        <v>Золотой орех</v>
      </c>
      <c r="H3050" t="str">
        <f>VLOOKUP(Таблица1[[#This Row],[Код товара]],Группа_Товаров,3,0)</f>
        <v>Помадка</v>
      </c>
      <c r="I3050" t="s">
        <v>8</v>
      </c>
      <c r="J3050">
        <v>3.5</v>
      </c>
      <c r="K3050" s="6">
        <v>301.27019999999999</v>
      </c>
      <c r="L3050" s="6">
        <v>372.12</v>
      </c>
      <c r="M3050" s="23">
        <f>Таблица1[[#This Row],[Сумма в ценах продажи]]-Таблица1[[#This Row],[Сумма в ценах закупки]]</f>
        <v>70.849800000000016</v>
      </c>
    </row>
    <row r="3051" spans="1:13" hidden="1" x14ac:dyDescent="0.3">
      <c r="A3051" s="16">
        <v>42851</v>
      </c>
      <c r="B3051" t="s">
        <v>9</v>
      </c>
      <c r="C3051" t="s">
        <v>162</v>
      </c>
      <c r="D3051" t="s">
        <v>163</v>
      </c>
      <c r="E3051" t="s">
        <v>164</v>
      </c>
      <c r="F3051" s="7">
        <v>5190002</v>
      </c>
      <c r="G3051" t="str">
        <f>VLOOKUP(F3051,'группы товаров'!$A$1:$C$88,2,0)</f>
        <v>Молочный</v>
      </c>
      <c r="H3051" t="str">
        <f>VLOOKUP(Таблица1[[#This Row],[Код товара]],Группа_Товаров,3,0)</f>
        <v>Отливная</v>
      </c>
      <c r="I3051" t="s">
        <v>8</v>
      </c>
      <c r="J3051">
        <v>5.5</v>
      </c>
      <c r="K3051" s="6">
        <v>570.9</v>
      </c>
      <c r="L3051" s="6">
        <v>649.22</v>
      </c>
      <c r="M3051" s="23">
        <f>Таблица1[[#This Row],[Сумма в ценах продажи]]-Таблица1[[#This Row],[Сумма в ценах закупки]]</f>
        <v>78.32000000000005</v>
      </c>
    </row>
    <row r="3052" spans="1:13" hidden="1" x14ac:dyDescent="0.3">
      <c r="A3052" s="16">
        <v>42851</v>
      </c>
      <c r="B3052" t="s">
        <v>9</v>
      </c>
      <c r="C3052" t="s">
        <v>167</v>
      </c>
      <c r="D3052" t="s">
        <v>134</v>
      </c>
      <c r="E3052" t="s">
        <v>168</v>
      </c>
      <c r="F3052" s="5">
        <v>1005274000</v>
      </c>
      <c r="G3052" t="str">
        <f>VLOOKUP(F3052,'группы товаров'!$A$1:$C$88,2,0)</f>
        <v>Ванильные</v>
      </c>
      <c r="H3052" t="str">
        <f>VLOOKUP(Таблица1[[#This Row],[Код товара]],Группа_Товаров,3,0)</f>
        <v>Кремовые</v>
      </c>
      <c r="I3052" t="s">
        <v>8</v>
      </c>
      <c r="J3052">
        <v>3.5</v>
      </c>
      <c r="K3052" s="6">
        <v>684.38340000000005</v>
      </c>
      <c r="L3052" s="6">
        <v>778.43499999999995</v>
      </c>
      <c r="M3052" s="23">
        <f>Таблица1[[#This Row],[Сумма в ценах продажи]]-Таблица1[[#This Row],[Сумма в ценах закупки]]</f>
        <v>94.051599999999894</v>
      </c>
    </row>
    <row r="3053" spans="1:13" hidden="1" x14ac:dyDescent="0.3">
      <c r="A3053" s="16">
        <v>42851</v>
      </c>
      <c r="B3053" t="s">
        <v>7</v>
      </c>
      <c r="C3053" t="s">
        <v>171</v>
      </c>
      <c r="D3053" t="s">
        <v>131</v>
      </c>
      <c r="E3053" t="s">
        <v>172</v>
      </c>
      <c r="F3053" s="7">
        <v>1005212000</v>
      </c>
      <c r="G3053" t="str">
        <f>VLOOKUP(F3053,'группы товаров'!$A$1:$C$88,2,0)</f>
        <v xml:space="preserve">Знаки Зодиака </v>
      </c>
      <c r="H3053" t="str">
        <f>VLOOKUP(Таблица1[[#This Row],[Код товара]],Группа_Товаров,3,0)</f>
        <v>Вафельные</v>
      </c>
      <c r="I3053" t="s">
        <v>8</v>
      </c>
      <c r="J3053">
        <v>5.2</v>
      </c>
      <c r="K3053" s="6">
        <v>731.98</v>
      </c>
      <c r="L3053" s="6">
        <v>836</v>
      </c>
      <c r="M3053" s="23">
        <f>Таблица1[[#This Row],[Сумма в ценах продажи]]-Таблица1[[#This Row],[Сумма в ценах закупки]]</f>
        <v>104.01999999999998</v>
      </c>
    </row>
    <row r="3054" spans="1:13" hidden="1" x14ac:dyDescent="0.3">
      <c r="A3054" s="16">
        <v>42851</v>
      </c>
      <c r="B3054" t="s">
        <v>9</v>
      </c>
      <c r="C3054" t="s">
        <v>191</v>
      </c>
      <c r="D3054" t="s">
        <v>156</v>
      </c>
      <c r="E3054" t="s">
        <v>192</v>
      </c>
      <c r="F3054" s="8">
        <v>210200</v>
      </c>
      <c r="G3054" t="str">
        <f>VLOOKUP(F3054,'группы товаров'!$A$1:$C$88,2,0)</f>
        <v>Сливки-клубника</v>
      </c>
      <c r="H3054" t="str">
        <f>VLOOKUP(Таблица1[[#This Row],[Код товара]],Группа_Товаров,3,0)</f>
        <v>Отливная</v>
      </c>
      <c r="I3054" t="s">
        <v>8</v>
      </c>
      <c r="J3054">
        <v>7.5</v>
      </c>
      <c r="K3054" s="6">
        <v>407.83</v>
      </c>
      <c r="L3054" s="6">
        <v>515.25</v>
      </c>
      <c r="M3054" s="23">
        <f>Таблица1[[#This Row],[Сумма в ценах продажи]]-Таблица1[[#This Row],[Сумма в ценах закупки]]</f>
        <v>107.42000000000002</v>
      </c>
    </row>
    <row r="3055" spans="1:13" hidden="1" x14ac:dyDescent="0.3">
      <c r="A3055" s="16">
        <v>42851</v>
      </c>
      <c r="B3055" t="s">
        <v>9</v>
      </c>
      <c r="C3055" t="s">
        <v>181</v>
      </c>
      <c r="D3055" t="s">
        <v>134</v>
      </c>
      <c r="E3055" t="s">
        <v>182</v>
      </c>
      <c r="F3055" s="7">
        <v>1005300500</v>
      </c>
      <c r="G3055" t="str">
        <f>VLOOKUP(F3055,'группы товаров'!$A$1:$C$88,2,0)</f>
        <v>Рококо</v>
      </c>
      <c r="H3055" t="str">
        <f>VLOOKUP(Таблица1[[#This Row],[Код товара]],Группа_Товаров,3,0)</f>
        <v>Кремовые</v>
      </c>
      <c r="I3055" t="s">
        <v>8</v>
      </c>
      <c r="J3055">
        <v>7.5</v>
      </c>
      <c r="K3055" s="6">
        <v>407.83</v>
      </c>
      <c r="L3055" s="6">
        <v>515.25</v>
      </c>
      <c r="M3055" s="23">
        <f>Таблица1[[#This Row],[Сумма в ценах продажи]]-Таблица1[[#This Row],[Сумма в ценах закупки]]</f>
        <v>107.42000000000002</v>
      </c>
    </row>
    <row r="3056" spans="1:13" hidden="1" x14ac:dyDescent="0.3">
      <c r="A3056" s="16">
        <v>42851</v>
      </c>
      <c r="B3056" t="s">
        <v>7</v>
      </c>
      <c r="C3056" t="s">
        <v>242</v>
      </c>
      <c r="D3056" t="s">
        <v>134</v>
      </c>
      <c r="E3056" t="s">
        <v>243</v>
      </c>
      <c r="F3056" s="7">
        <v>15000</v>
      </c>
      <c r="G3056" t="str">
        <f>VLOOKUP(F3056,'группы товаров'!$A$1:$C$88,2,0)</f>
        <v>Цитрусовый коктейль</v>
      </c>
      <c r="H3056" t="str">
        <f>VLOOKUP(Таблица1[[#This Row],[Код товара]],Группа_Товаров,3,0)</f>
        <v>Отливная</v>
      </c>
      <c r="I3056" t="s">
        <v>8</v>
      </c>
      <c r="J3056">
        <v>4</v>
      </c>
      <c r="K3056" s="6">
        <v>820.94800000000009</v>
      </c>
      <c r="L3056" s="6">
        <v>933.2</v>
      </c>
      <c r="M3056" s="23">
        <f>Таблица1[[#This Row],[Сумма в ценах продажи]]-Таблица1[[#This Row],[Сумма в ценах закупки]]</f>
        <v>112.25199999999995</v>
      </c>
    </row>
    <row r="3057" spans="1:13" hidden="1" x14ac:dyDescent="0.3">
      <c r="A3057" s="16">
        <v>42851</v>
      </c>
      <c r="B3057" t="s">
        <v>9</v>
      </c>
      <c r="C3057" t="s">
        <v>169</v>
      </c>
      <c r="D3057" t="s">
        <v>156</v>
      </c>
      <c r="E3057" t="s">
        <v>170</v>
      </c>
      <c r="F3057" s="7">
        <v>1005040600</v>
      </c>
      <c r="G3057" t="str">
        <f>VLOOKUP(F3057,'группы товаров'!$A$1:$C$88,2,0)</f>
        <v xml:space="preserve">Морская звезда </v>
      </c>
      <c r="H3057" t="str">
        <f>VLOOKUP(Таблица1[[#This Row],[Код товара]],Группа_Товаров,3,0)</f>
        <v>Глазированные</v>
      </c>
      <c r="I3057" t="s">
        <v>8</v>
      </c>
      <c r="J3057">
        <v>4</v>
      </c>
      <c r="K3057" s="6">
        <v>820</v>
      </c>
      <c r="L3057" s="6">
        <v>933.2</v>
      </c>
      <c r="M3057" s="23">
        <f>Таблица1[[#This Row],[Сумма в ценах продажи]]-Таблица1[[#This Row],[Сумма в ценах закупки]]</f>
        <v>113.20000000000005</v>
      </c>
    </row>
    <row r="3058" spans="1:13" hidden="1" x14ac:dyDescent="0.3">
      <c r="A3058" s="16">
        <v>42851</v>
      </c>
      <c r="B3058" t="s">
        <v>9</v>
      </c>
      <c r="C3058" t="s">
        <v>160</v>
      </c>
      <c r="D3058" t="s">
        <v>134</v>
      </c>
      <c r="E3058" t="s">
        <v>161</v>
      </c>
      <c r="F3058" s="7">
        <v>1005040700</v>
      </c>
      <c r="G3058" t="str">
        <f>VLOOKUP(F3058,'группы товаров'!$A$1:$C$88,2,0)</f>
        <v>Буревестник</v>
      </c>
      <c r="H3058" t="str">
        <f>VLOOKUP(Таблица1[[#This Row],[Код товара]],Группа_Товаров,3,0)</f>
        <v>Глазированные</v>
      </c>
      <c r="I3058" t="s">
        <v>8</v>
      </c>
      <c r="J3058">
        <v>17</v>
      </c>
      <c r="K3058" s="6">
        <v>843.37</v>
      </c>
      <c r="L3058" s="6">
        <v>959.14</v>
      </c>
      <c r="M3058" s="23">
        <f>Таблица1[[#This Row],[Сумма в ценах продажи]]-Таблица1[[#This Row],[Сумма в ценах закупки]]</f>
        <v>115.76999999999998</v>
      </c>
    </row>
    <row r="3059" spans="1:13" hidden="1" x14ac:dyDescent="0.3">
      <c r="A3059" s="16">
        <v>42851</v>
      </c>
      <c r="B3059" t="s">
        <v>9</v>
      </c>
      <c r="C3059" t="s">
        <v>254</v>
      </c>
      <c r="D3059" t="s">
        <v>131</v>
      </c>
      <c r="E3059" t="s">
        <v>255</v>
      </c>
      <c r="F3059" s="7">
        <v>170101</v>
      </c>
      <c r="G3059" t="str">
        <f>VLOOKUP(F3059,'группы товаров'!$A$1:$C$88,2,0)</f>
        <v>Морошковая</v>
      </c>
      <c r="H3059" t="str">
        <f>VLOOKUP(Таблица1[[#This Row],[Код товара]],Группа_Товаров,3,0)</f>
        <v>Желейные</v>
      </c>
      <c r="I3059" t="s">
        <v>8</v>
      </c>
      <c r="J3059">
        <v>1.8720000000000001</v>
      </c>
      <c r="K3059" s="6">
        <v>781.17600000000004</v>
      </c>
      <c r="L3059" s="6">
        <v>898.44</v>
      </c>
      <c r="M3059" s="23">
        <f>Таблица1[[#This Row],[Сумма в ценах продажи]]-Таблица1[[#This Row],[Сумма в ценах закупки]]</f>
        <v>117.26400000000001</v>
      </c>
    </row>
    <row r="3060" spans="1:13" hidden="1" x14ac:dyDescent="0.3">
      <c r="A3060" s="16">
        <v>42851</v>
      </c>
      <c r="B3060" t="s">
        <v>9</v>
      </c>
      <c r="C3060" t="s">
        <v>191</v>
      </c>
      <c r="D3060" t="s">
        <v>156</v>
      </c>
      <c r="E3060" t="s">
        <v>192</v>
      </c>
      <c r="F3060" s="7">
        <v>1005274300</v>
      </c>
      <c r="G3060" t="str">
        <f>VLOOKUP(F3060,'группы товаров'!$A$1:$C$88,2,0)</f>
        <v>Миндальные</v>
      </c>
      <c r="H3060" t="str">
        <f>VLOOKUP(Таблица1[[#This Row],[Код товара]],Группа_Товаров,3,0)</f>
        <v>Кремовые</v>
      </c>
      <c r="I3060" t="s">
        <v>8</v>
      </c>
      <c r="J3060">
        <v>4</v>
      </c>
      <c r="K3060" s="6">
        <v>934.8</v>
      </c>
      <c r="L3060" s="6">
        <v>1063.2</v>
      </c>
      <c r="M3060" s="23">
        <f>Таблица1[[#This Row],[Сумма в ценах продажи]]-Таблица1[[#This Row],[Сумма в ценах закупки]]</f>
        <v>128.40000000000009</v>
      </c>
    </row>
    <row r="3061" spans="1:13" hidden="1" x14ac:dyDescent="0.3">
      <c r="A3061" s="16">
        <v>42851</v>
      </c>
      <c r="B3061" t="s">
        <v>7</v>
      </c>
      <c r="C3061" t="s">
        <v>260</v>
      </c>
      <c r="D3061" t="s">
        <v>134</v>
      </c>
      <c r="E3061" t="s">
        <v>261</v>
      </c>
      <c r="F3061" s="7">
        <v>1005052700</v>
      </c>
      <c r="G3061" t="str">
        <f>VLOOKUP(F3061,'группы товаров'!$A$1:$C$88,2,0)</f>
        <v>Желе черники</v>
      </c>
      <c r="H3061" t="str">
        <f>VLOOKUP(Таблица1[[#This Row],[Код товара]],Группа_Товаров,3,0)</f>
        <v>Помадка</v>
      </c>
      <c r="I3061" t="s">
        <v>8</v>
      </c>
      <c r="J3061">
        <v>5</v>
      </c>
      <c r="K3061" s="6">
        <v>582.71749999999997</v>
      </c>
      <c r="L3061" s="6">
        <v>716.1</v>
      </c>
      <c r="M3061" s="23">
        <f>Таблица1[[#This Row],[Сумма в ценах продажи]]-Таблица1[[#This Row],[Сумма в ценах закупки]]</f>
        <v>133.38250000000005</v>
      </c>
    </row>
    <row r="3062" spans="1:13" hidden="1" x14ac:dyDescent="0.3">
      <c r="A3062" s="16">
        <v>42851</v>
      </c>
      <c r="B3062" t="s">
        <v>9</v>
      </c>
      <c r="C3062" t="s">
        <v>446</v>
      </c>
      <c r="D3062" t="s">
        <v>147</v>
      </c>
      <c r="E3062" t="s">
        <v>447</v>
      </c>
      <c r="F3062" s="7">
        <v>573100</v>
      </c>
      <c r="G3062" t="str">
        <f>VLOOKUP(F3062,'группы товаров'!$A$1:$C$88,2,0)</f>
        <v xml:space="preserve">Пчелка </v>
      </c>
      <c r="H3062" t="str">
        <f>VLOOKUP(Таблица1[[#This Row],[Код товара]],Группа_Товаров,3,0)</f>
        <v>Желейные</v>
      </c>
      <c r="I3062" t="s">
        <v>8</v>
      </c>
      <c r="J3062">
        <v>24</v>
      </c>
      <c r="K3062" s="6">
        <v>1281.6960000000001</v>
      </c>
      <c r="L3062" s="6">
        <v>1452.72</v>
      </c>
      <c r="M3062" s="23">
        <f>Таблица1[[#This Row],[Сумма в ценах продажи]]-Таблица1[[#This Row],[Сумма в ценах закупки]]</f>
        <v>171.02399999999989</v>
      </c>
    </row>
    <row r="3063" spans="1:13" hidden="1" x14ac:dyDescent="0.3">
      <c r="A3063" s="16">
        <v>42851</v>
      </c>
      <c r="B3063" t="s">
        <v>9</v>
      </c>
      <c r="C3063" t="s">
        <v>207</v>
      </c>
      <c r="D3063" t="s">
        <v>208</v>
      </c>
      <c r="E3063" t="s">
        <v>209</v>
      </c>
      <c r="F3063" s="7">
        <v>1005244300</v>
      </c>
      <c r="G3063" t="str">
        <f>VLOOKUP(F3063,'группы товаров'!$A$1:$C$88,2,0)</f>
        <v>Ореховые</v>
      </c>
      <c r="H3063" t="str">
        <f>VLOOKUP(Таблица1[[#This Row],[Код товара]],Группа_Товаров,3,0)</f>
        <v>Кремовые</v>
      </c>
      <c r="I3063" t="s">
        <v>8</v>
      </c>
      <c r="J3063">
        <v>2.8</v>
      </c>
      <c r="K3063" s="6">
        <v>273.87360000000001</v>
      </c>
      <c r="L3063" s="6">
        <v>468.16</v>
      </c>
      <c r="M3063" s="23">
        <f>Таблица1[[#This Row],[Сумма в ценах продажи]]-Таблица1[[#This Row],[Сумма в ценах закупки]]</f>
        <v>194.28640000000001</v>
      </c>
    </row>
    <row r="3064" spans="1:13" hidden="1" x14ac:dyDescent="0.3">
      <c r="A3064" s="16">
        <v>42851</v>
      </c>
      <c r="B3064" t="s">
        <v>9</v>
      </c>
      <c r="C3064" t="s">
        <v>138</v>
      </c>
      <c r="D3064" t="s">
        <v>134</v>
      </c>
      <c r="E3064" t="s">
        <v>139</v>
      </c>
      <c r="F3064" s="7">
        <v>1005300500</v>
      </c>
      <c r="G3064" t="str">
        <f>VLOOKUP(F3064,'группы товаров'!$A$1:$C$88,2,0)</f>
        <v>Рококо</v>
      </c>
      <c r="H3064" t="str">
        <f>VLOOKUP(Таблица1[[#This Row],[Код товара]],Группа_Товаров,3,0)</f>
        <v>Кремовые</v>
      </c>
      <c r="I3064" t="s">
        <v>8</v>
      </c>
      <c r="J3064">
        <v>5.88</v>
      </c>
      <c r="K3064" s="6">
        <v>1686.3720000000001</v>
      </c>
      <c r="L3064" s="6">
        <v>1920.3</v>
      </c>
      <c r="M3064" s="23">
        <f>Таблица1[[#This Row],[Сумма в ценах продажи]]-Таблица1[[#This Row],[Сумма в ценах закупки]]</f>
        <v>233.92799999999988</v>
      </c>
    </row>
    <row r="3065" spans="1:13" hidden="1" x14ac:dyDescent="0.3">
      <c r="A3065" s="16">
        <v>42851</v>
      </c>
      <c r="B3065" t="s">
        <v>9</v>
      </c>
      <c r="C3065" t="s">
        <v>272</v>
      </c>
      <c r="D3065" t="s">
        <v>156</v>
      </c>
      <c r="E3065" t="s">
        <v>273</v>
      </c>
      <c r="F3065" s="7">
        <v>1005040700</v>
      </c>
      <c r="G3065" t="str">
        <f>VLOOKUP(F3065,'группы товаров'!$A$1:$C$88,2,0)</f>
        <v>Буревестник</v>
      </c>
      <c r="H3065" t="str">
        <f>VLOOKUP(Таблица1[[#This Row],[Код товара]],Группа_Товаров,3,0)</f>
        <v>Глазированные</v>
      </c>
      <c r="I3065" t="s">
        <v>8</v>
      </c>
      <c r="J3065">
        <v>4.3959999999999999</v>
      </c>
      <c r="K3065" s="6">
        <v>1709.1088</v>
      </c>
      <c r="L3065" s="6">
        <v>1944.04</v>
      </c>
      <c r="M3065" s="23">
        <f>Таблица1[[#This Row],[Сумма в ценах продажи]]-Таблица1[[#This Row],[Сумма в ценах закупки]]</f>
        <v>234.93119999999999</v>
      </c>
    </row>
    <row r="3066" spans="1:13" hidden="1" x14ac:dyDescent="0.3">
      <c r="A3066" s="16">
        <v>42851</v>
      </c>
      <c r="B3066" t="s">
        <v>9</v>
      </c>
      <c r="C3066" t="s">
        <v>201</v>
      </c>
      <c r="D3066" t="s">
        <v>134</v>
      </c>
      <c r="E3066" t="s">
        <v>202</v>
      </c>
      <c r="F3066" s="7">
        <v>1005050000</v>
      </c>
      <c r="G3066" t="str">
        <f>VLOOKUP(F3066,'группы товаров'!$A$1:$C$88,2,0)</f>
        <v>Золотой орех</v>
      </c>
      <c r="H3066" t="str">
        <f>VLOOKUP(Таблица1[[#This Row],[Код товара]],Группа_Товаров,3,0)</f>
        <v>Помадка</v>
      </c>
      <c r="I3066" t="s">
        <v>8</v>
      </c>
      <c r="J3066">
        <v>64</v>
      </c>
      <c r="K3066" s="6">
        <v>3418.2656000000002</v>
      </c>
      <c r="L3066" s="6">
        <v>3873.92</v>
      </c>
      <c r="M3066" s="23">
        <f>Таблица1[[#This Row],[Сумма в ценах продажи]]-Таблица1[[#This Row],[Сумма в ценах закупки]]</f>
        <v>455.6543999999999</v>
      </c>
    </row>
    <row r="3067" spans="1:13" hidden="1" x14ac:dyDescent="0.3">
      <c r="A3067" s="16">
        <v>42850</v>
      </c>
      <c r="B3067" t="s">
        <v>9</v>
      </c>
      <c r="C3067" t="s">
        <v>201</v>
      </c>
      <c r="D3067" t="s">
        <v>134</v>
      </c>
      <c r="E3067" t="s">
        <v>202</v>
      </c>
      <c r="F3067" s="7">
        <v>20100</v>
      </c>
      <c r="G3067" t="str">
        <f>VLOOKUP(F3067,'группы товаров'!$A$1:$C$88,2,0)</f>
        <v xml:space="preserve">Карамель дюшес </v>
      </c>
      <c r="H3067" t="str">
        <f>VLOOKUP(Таблица1[[#This Row],[Код товара]],Группа_Товаров,3,0)</f>
        <v>Леденцовая</v>
      </c>
      <c r="I3067" t="s">
        <v>8</v>
      </c>
      <c r="J3067">
        <v>1.32</v>
      </c>
      <c r="K3067" s="6">
        <v>200.27640000000002</v>
      </c>
      <c r="L3067" s="6">
        <v>227.82</v>
      </c>
      <c r="M3067" s="23">
        <f>Таблица1[[#This Row],[Сумма в ценах продажи]]-Таблица1[[#This Row],[Сумма в ценах закупки]]</f>
        <v>27.543599999999969</v>
      </c>
    </row>
    <row r="3068" spans="1:13" hidden="1" x14ac:dyDescent="0.3">
      <c r="A3068" s="16">
        <v>42850</v>
      </c>
      <c r="B3068" t="s">
        <v>7</v>
      </c>
      <c r="C3068" t="s">
        <v>195</v>
      </c>
      <c r="D3068" t="s">
        <v>131</v>
      </c>
      <c r="E3068" t="s">
        <v>196</v>
      </c>
      <c r="F3068" s="7">
        <v>1005040400</v>
      </c>
      <c r="G3068" t="str">
        <f>VLOOKUP(F3068,'группы товаров'!$A$1:$C$88,2,0)</f>
        <v>Ласточка</v>
      </c>
      <c r="H3068" t="str">
        <f>VLOOKUP(Таблица1[[#This Row],[Код товара]],Группа_Товаров,3,0)</f>
        <v>Глазированные</v>
      </c>
      <c r="I3068" t="s">
        <v>8</v>
      </c>
      <c r="J3068">
        <v>2.4</v>
      </c>
      <c r="K3068" s="6">
        <v>224.352</v>
      </c>
      <c r="L3068" s="6">
        <v>255.16800000000001</v>
      </c>
      <c r="M3068" s="23">
        <f>Таблица1[[#This Row],[Сумма в ценах продажи]]-Таблица1[[#This Row],[Сумма в ценах закупки]]</f>
        <v>30.816000000000003</v>
      </c>
    </row>
    <row r="3069" spans="1:13" hidden="1" x14ac:dyDescent="0.3">
      <c r="A3069" s="16">
        <v>42850</v>
      </c>
      <c r="B3069" t="s">
        <v>7</v>
      </c>
      <c r="C3069" t="s">
        <v>244</v>
      </c>
      <c r="D3069" t="s">
        <v>134</v>
      </c>
      <c r="E3069" t="s">
        <v>245</v>
      </c>
      <c r="F3069" s="5">
        <v>1005030501</v>
      </c>
      <c r="G3069" t="str">
        <f>VLOOKUP(F3069,'группы товаров'!$A$1:$C$88,2,0)</f>
        <v>Орешек</v>
      </c>
      <c r="H3069" t="str">
        <f>VLOOKUP(Таблица1[[#This Row],[Код товара]],Группа_Товаров,3,0)</f>
        <v>Глазированные</v>
      </c>
      <c r="I3069" t="s">
        <v>8</v>
      </c>
      <c r="J3069">
        <v>2.8</v>
      </c>
      <c r="K3069" s="6">
        <v>280.42</v>
      </c>
      <c r="L3069" s="6">
        <v>318.976</v>
      </c>
      <c r="M3069" s="23">
        <f>Таблица1[[#This Row],[Сумма в ценах продажи]]-Таблица1[[#This Row],[Сумма в ценах закупки]]</f>
        <v>38.555999999999983</v>
      </c>
    </row>
    <row r="3070" spans="1:13" hidden="1" x14ac:dyDescent="0.3">
      <c r="A3070" s="16">
        <v>42850</v>
      </c>
      <c r="B3070" t="s">
        <v>7</v>
      </c>
      <c r="C3070" t="s">
        <v>171</v>
      </c>
      <c r="D3070" t="s">
        <v>131</v>
      </c>
      <c r="E3070" t="s">
        <v>172</v>
      </c>
      <c r="F3070" s="5">
        <v>1005052600</v>
      </c>
      <c r="G3070" t="str">
        <f>VLOOKUP(F3070,'группы товаров'!$A$1:$C$88,2,0)</f>
        <v>Желе апельсина</v>
      </c>
      <c r="H3070" t="str">
        <f>VLOOKUP(Таблица1[[#This Row],[Код товара]],Группа_Товаров,3,0)</f>
        <v>Помадка</v>
      </c>
      <c r="I3070" t="s">
        <v>8</v>
      </c>
      <c r="J3070">
        <v>3.5</v>
      </c>
      <c r="K3070" s="6">
        <v>355.07740000000001</v>
      </c>
      <c r="L3070" s="6">
        <v>398.72</v>
      </c>
      <c r="M3070" s="23">
        <f>Таблица1[[#This Row],[Сумма в ценах продажи]]-Таблица1[[#This Row],[Сумма в ценах закупки]]</f>
        <v>43.642600000000016</v>
      </c>
    </row>
    <row r="3071" spans="1:13" hidden="1" x14ac:dyDescent="0.3">
      <c r="A3071" s="16">
        <v>42850</v>
      </c>
      <c r="B3071" t="s">
        <v>7</v>
      </c>
      <c r="C3071" t="s">
        <v>183</v>
      </c>
      <c r="D3071" t="s">
        <v>156</v>
      </c>
      <c r="E3071" t="s">
        <v>184</v>
      </c>
      <c r="F3071" s="7">
        <v>573100</v>
      </c>
      <c r="G3071" t="str">
        <f>VLOOKUP(F3071,'группы товаров'!$A$1:$C$88,2,0)</f>
        <v xml:space="preserve">Пчелка </v>
      </c>
      <c r="H3071" t="str">
        <f>VLOOKUP(Таблица1[[#This Row],[Код товара]],Группа_Товаров,3,0)</f>
        <v>Желейные</v>
      </c>
      <c r="I3071" t="s">
        <v>8</v>
      </c>
      <c r="J3071">
        <v>8</v>
      </c>
      <c r="K3071" s="6">
        <v>427.4128</v>
      </c>
      <c r="L3071" s="6">
        <v>484.24</v>
      </c>
      <c r="M3071" s="23">
        <f>Таблица1[[#This Row],[Сумма в ценах продажи]]-Таблица1[[#This Row],[Сумма в ценах закупки]]</f>
        <v>56.827200000000005</v>
      </c>
    </row>
    <row r="3072" spans="1:13" hidden="1" x14ac:dyDescent="0.3">
      <c r="A3072" s="16">
        <v>42850</v>
      </c>
      <c r="B3072" t="s">
        <v>7</v>
      </c>
      <c r="C3072" t="s">
        <v>224</v>
      </c>
      <c r="D3072" t="s">
        <v>134</v>
      </c>
      <c r="E3072" t="s">
        <v>225</v>
      </c>
      <c r="F3072" s="5">
        <v>1005040500</v>
      </c>
      <c r="G3072" t="str">
        <f>VLOOKUP(F3072,'группы товаров'!$A$1:$C$88,2,0)</f>
        <v>Пилот</v>
      </c>
      <c r="H3072" t="str">
        <f>VLOOKUP(Таблица1[[#This Row],[Код товара]],Группа_Товаров,3,0)</f>
        <v>Глазированные</v>
      </c>
      <c r="I3072" t="s">
        <v>8</v>
      </c>
      <c r="J3072">
        <v>6</v>
      </c>
      <c r="K3072" s="6">
        <v>429.24</v>
      </c>
      <c r="L3072" s="6">
        <v>488.22</v>
      </c>
      <c r="M3072" s="23">
        <f>Таблица1[[#This Row],[Сумма в ценах продажи]]-Таблица1[[#This Row],[Сумма в ценах закупки]]</f>
        <v>58.980000000000018</v>
      </c>
    </row>
    <row r="3073" spans="1:13" hidden="1" x14ac:dyDescent="0.3">
      <c r="A3073" s="16">
        <v>42850</v>
      </c>
      <c r="B3073" t="s">
        <v>9</v>
      </c>
      <c r="C3073" t="s">
        <v>167</v>
      </c>
      <c r="D3073" t="s">
        <v>134</v>
      </c>
      <c r="E3073" t="s">
        <v>168</v>
      </c>
      <c r="F3073" s="5">
        <v>1005040800</v>
      </c>
      <c r="G3073" t="str">
        <f>VLOOKUP(F3073,'группы товаров'!$A$1:$C$88,2,0)</f>
        <v>Бим-Бом</v>
      </c>
      <c r="H3073" t="str">
        <f>VLOOKUP(Таблица1[[#This Row],[Код товара]],Группа_Товаров,3,0)</f>
        <v>Глазированные</v>
      </c>
      <c r="I3073" t="s">
        <v>8</v>
      </c>
      <c r="J3073">
        <v>6</v>
      </c>
      <c r="K3073" s="6">
        <v>429.24</v>
      </c>
      <c r="L3073" s="6">
        <v>488.22</v>
      </c>
      <c r="M3073" s="23">
        <f>Таблица1[[#This Row],[Сумма в ценах продажи]]-Таблица1[[#This Row],[Сумма в ценах закупки]]</f>
        <v>58.980000000000018</v>
      </c>
    </row>
    <row r="3074" spans="1:13" hidden="1" x14ac:dyDescent="0.3">
      <c r="A3074" s="16">
        <v>42850</v>
      </c>
      <c r="B3074" t="s">
        <v>9</v>
      </c>
      <c r="C3074" t="s">
        <v>169</v>
      </c>
      <c r="D3074" t="s">
        <v>156</v>
      </c>
      <c r="E3074" t="s">
        <v>170</v>
      </c>
      <c r="F3074" s="7">
        <v>5160002</v>
      </c>
      <c r="G3074" t="str">
        <f>VLOOKUP(F3074,'группы товаров'!$A$1:$C$88,2,0)</f>
        <v>Микс</v>
      </c>
      <c r="H3074" t="str">
        <f>VLOOKUP(Таблица1[[#This Row],[Код товара]],Группа_Товаров,3,0)</f>
        <v>Отливная</v>
      </c>
      <c r="I3074" t="s">
        <v>8</v>
      </c>
      <c r="J3074">
        <v>7.5</v>
      </c>
      <c r="K3074" s="6">
        <v>452.75</v>
      </c>
      <c r="L3074" s="6">
        <v>515.25</v>
      </c>
      <c r="M3074" s="23">
        <f>Таблица1[[#This Row],[Сумма в ценах продажи]]-Таблица1[[#This Row],[Сумма в ценах закупки]]</f>
        <v>62.5</v>
      </c>
    </row>
    <row r="3075" spans="1:13" hidden="1" x14ac:dyDescent="0.3">
      <c r="A3075" s="16">
        <v>42850</v>
      </c>
      <c r="B3075" t="s">
        <v>9</v>
      </c>
      <c r="C3075" t="s">
        <v>254</v>
      </c>
      <c r="D3075" t="s">
        <v>131</v>
      </c>
      <c r="E3075" t="s">
        <v>255</v>
      </c>
      <c r="F3075" s="7">
        <v>1005244300</v>
      </c>
      <c r="G3075" t="str">
        <f>VLOOKUP(F3075,'группы товаров'!$A$1:$C$88,2,0)</f>
        <v>Ореховые</v>
      </c>
      <c r="H3075" t="str">
        <f>VLOOKUP(Таблица1[[#This Row],[Код товара]],Группа_Товаров,3,0)</f>
        <v>Кремовые</v>
      </c>
      <c r="I3075" t="s">
        <v>8</v>
      </c>
      <c r="J3075">
        <v>4.5999999999999996</v>
      </c>
      <c r="K3075" s="6">
        <v>470.86520000000002</v>
      </c>
      <c r="L3075" s="6">
        <v>536.59</v>
      </c>
      <c r="M3075" s="23">
        <f>Таблица1[[#This Row],[Сумма в ценах продажи]]-Таблица1[[#This Row],[Сумма в ценах закупки]]</f>
        <v>65.724800000000016</v>
      </c>
    </row>
    <row r="3076" spans="1:13" hidden="1" x14ac:dyDescent="0.3">
      <c r="A3076" s="16">
        <v>42850</v>
      </c>
      <c r="B3076" t="s">
        <v>7</v>
      </c>
      <c r="C3076" t="s">
        <v>242</v>
      </c>
      <c r="D3076" t="s">
        <v>134</v>
      </c>
      <c r="E3076" t="s">
        <v>243</v>
      </c>
      <c r="F3076" s="7">
        <v>1005052600</v>
      </c>
      <c r="G3076" t="str">
        <f>VLOOKUP(F3076,'группы товаров'!$A$1:$C$88,2,0)</f>
        <v>Желе апельсина</v>
      </c>
      <c r="H3076" t="str">
        <f>VLOOKUP(Таблица1[[#This Row],[Код товара]],Группа_Товаров,3,0)</f>
        <v>Помадка</v>
      </c>
      <c r="I3076" t="s">
        <v>8</v>
      </c>
      <c r="J3076">
        <v>4.5999999999999996</v>
      </c>
      <c r="K3076" s="6">
        <v>470.86520000000002</v>
      </c>
      <c r="L3076" s="6">
        <v>536.59</v>
      </c>
      <c r="M3076" s="23">
        <f>Таблица1[[#This Row],[Сумма в ценах продажи]]-Таблица1[[#This Row],[Сумма в ценах закупки]]</f>
        <v>65.724800000000016</v>
      </c>
    </row>
    <row r="3077" spans="1:13" hidden="1" x14ac:dyDescent="0.3">
      <c r="A3077" s="16">
        <v>42850</v>
      </c>
      <c r="B3077" t="s">
        <v>7</v>
      </c>
      <c r="C3077" t="s">
        <v>293</v>
      </c>
      <c r="D3077" t="s">
        <v>147</v>
      </c>
      <c r="E3077" t="s">
        <v>294</v>
      </c>
      <c r="F3077" s="5">
        <v>1005712010</v>
      </c>
      <c r="G3077" t="str">
        <f>VLOOKUP(F3077,'группы товаров'!$A$1:$C$88,2,0)</f>
        <v>Сказочный мишка</v>
      </c>
      <c r="H3077" t="str">
        <f>VLOOKUP(Таблица1[[#This Row],[Код товара]],Группа_Товаров,3,0)</f>
        <v>Глазированные</v>
      </c>
      <c r="I3077" t="s">
        <v>8</v>
      </c>
      <c r="J3077">
        <v>4.8</v>
      </c>
      <c r="K3077" s="6">
        <v>509.98080000000004</v>
      </c>
      <c r="L3077" s="6">
        <v>580.79999999999995</v>
      </c>
      <c r="M3077" s="23">
        <f>Таблица1[[#This Row],[Сумма в ценах продажи]]-Таблица1[[#This Row],[Сумма в ценах закупки]]</f>
        <v>70.81919999999991</v>
      </c>
    </row>
    <row r="3078" spans="1:13" hidden="1" x14ac:dyDescent="0.3">
      <c r="A3078" s="16">
        <v>42850</v>
      </c>
      <c r="B3078" t="s">
        <v>9</v>
      </c>
      <c r="C3078" t="s">
        <v>195</v>
      </c>
      <c r="D3078" t="s">
        <v>131</v>
      </c>
      <c r="E3078" t="s">
        <v>196</v>
      </c>
      <c r="F3078" s="7">
        <v>260200</v>
      </c>
      <c r="G3078" t="str">
        <f>VLOOKUP(F3078,'группы товаров'!$A$1:$C$88,2,0)</f>
        <v>Медовая дыня</v>
      </c>
      <c r="H3078" t="str">
        <f>VLOOKUP(Таблица1[[#This Row],[Код товара]],Группа_Товаров,3,0)</f>
        <v>Отливная</v>
      </c>
      <c r="I3078" t="s">
        <v>8</v>
      </c>
      <c r="J3078">
        <v>5</v>
      </c>
      <c r="K3078" s="6">
        <v>548.45000000000005</v>
      </c>
      <c r="L3078" s="6">
        <v>621</v>
      </c>
      <c r="M3078" s="23">
        <f>Таблица1[[#This Row],[Сумма в ценах продажи]]-Таблица1[[#This Row],[Сумма в ценах закупки]]</f>
        <v>72.549999999999955</v>
      </c>
    </row>
    <row r="3079" spans="1:13" hidden="1" x14ac:dyDescent="0.3">
      <c r="A3079" s="16">
        <v>42850</v>
      </c>
      <c r="B3079" t="s">
        <v>9</v>
      </c>
      <c r="C3079" t="s">
        <v>406</v>
      </c>
      <c r="D3079" t="s">
        <v>156</v>
      </c>
      <c r="E3079" t="s">
        <v>407</v>
      </c>
      <c r="F3079" s="7">
        <v>1005186100</v>
      </c>
      <c r="G3079" t="str">
        <f>VLOOKUP(F3079,'группы товаров'!$A$1:$C$88,2,0)</f>
        <v xml:space="preserve">Мини  шоколад </v>
      </c>
      <c r="H3079" t="str">
        <f>VLOOKUP(Таблица1[[#This Row],[Код товара]],Группа_Товаров,3,0)</f>
        <v>Вафельные</v>
      </c>
      <c r="I3079" t="s">
        <v>8</v>
      </c>
      <c r="J3079">
        <v>6.4</v>
      </c>
      <c r="K3079" s="6">
        <v>524.88400000000001</v>
      </c>
      <c r="L3079" s="6">
        <v>607.20000000000005</v>
      </c>
      <c r="M3079" s="23">
        <f>Таблица1[[#This Row],[Сумма в ценах продажи]]-Таблица1[[#This Row],[Сумма в ценах закупки]]</f>
        <v>82.316000000000031</v>
      </c>
    </row>
    <row r="3080" spans="1:13" hidden="1" x14ac:dyDescent="0.3">
      <c r="A3080" s="16">
        <v>42850</v>
      </c>
      <c r="B3080" t="s">
        <v>9</v>
      </c>
      <c r="C3080" t="s">
        <v>179</v>
      </c>
      <c r="D3080" t="s">
        <v>131</v>
      </c>
      <c r="E3080" t="s">
        <v>180</v>
      </c>
      <c r="F3080" s="5">
        <v>5162402</v>
      </c>
      <c r="G3080" t="str">
        <f>VLOOKUP(F3080,'группы товаров'!$A$1:$C$88,2,0)</f>
        <v>Лимонно-апельсиновый</v>
      </c>
      <c r="H3080" t="str">
        <f>VLOOKUP(Таблица1[[#This Row],[Код товара]],Группа_Товаров,3,0)</f>
        <v>Отливная</v>
      </c>
      <c r="I3080" t="s">
        <v>8</v>
      </c>
      <c r="J3080">
        <v>6.4</v>
      </c>
      <c r="K3080" s="6">
        <v>520.21600000000001</v>
      </c>
      <c r="L3080" s="6">
        <v>607.20000000000005</v>
      </c>
      <c r="M3080" s="23">
        <f>Таблица1[[#This Row],[Сумма в ценах продажи]]-Таблица1[[#This Row],[Сумма в ценах закупки]]</f>
        <v>86.984000000000037</v>
      </c>
    </row>
    <row r="3081" spans="1:13" hidden="1" x14ac:dyDescent="0.3">
      <c r="A3081" s="16">
        <v>42850</v>
      </c>
      <c r="B3081" t="s">
        <v>7</v>
      </c>
      <c r="C3081" t="s">
        <v>175</v>
      </c>
      <c r="D3081" t="s">
        <v>134</v>
      </c>
      <c r="E3081" t="s">
        <v>176</v>
      </c>
      <c r="F3081" s="5">
        <v>1005300500</v>
      </c>
      <c r="G3081" t="str">
        <f>VLOOKUP(F3081,'группы товаров'!$A$1:$C$88,2,0)</f>
        <v>Рококо</v>
      </c>
      <c r="H3081" t="str">
        <f>VLOOKUP(Таблица1[[#This Row],[Код товара]],Группа_Товаров,3,0)</f>
        <v>Кремовые</v>
      </c>
      <c r="I3081" t="s">
        <v>8</v>
      </c>
      <c r="J3081">
        <v>3.5</v>
      </c>
      <c r="K3081" s="6">
        <v>684.35500000000002</v>
      </c>
      <c r="L3081" s="6">
        <v>778.43499999999995</v>
      </c>
      <c r="M3081" s="23">
        <f>Таблица1[[#This Row],[Сумма в ценах продажи]]-Таблица1[[#This Row],[Сумма в ценах закупки]]</f>
        <v>94.079999999999927</v>
      </c>
    </row>
    <row r="3082" spans="1:13" hidden="1" x14ac:dyDescent="0.3">
      <c r="A3082" s="16">
        <v>42850</v>
      </c>
      <c r="B3082" t="s">
        <v>9</v>
      </c>
      <c r="C3082" t="s">
        <v>254</v>
      </c>
      <c r="D3082" t="s">
        <v>131</v>
      </c>
      <c r="E3082" t="s">
        <v>255</v>
      </c>
      <c r="F3082" s="7">
        <v>5190002</v>
      </c>
      <c r="G3082" t="str">
        <f>VLOOKUP(F3082,'группы товаров'!$A$1:$C$88,2,0)</f>
        <v>Молочный</v>
      </c>
      <c r="H3082" t="str">
        <f>VLOOKUP(Таблица1[[#This Row],[Код товара]],Группа_Товаров,3,0)</f>
        <v>Отливная</v>
      </c>
      <c r="I3082" t="s">
        <v>8</v>
      </c>
      <c r="J3082">
        <v>2.58</v>
      </c>
      <c r="K3082" s="6">
        <v>789.69299999999998</v>
      </c>
      <c r="L3082" s="6">
        <v>900.5</v>
      </c>
      <c r="M3082" s="23">
        <f>Таблица1[[#This Row],[Сумма в ценах продажи]]-Таблица1[[#This Row],[Сумма в ценах закупки]]</f>
        <v>110.80700000000002</v>
      </c>
    </row>
    <row r="3083" spans="1:13" hidden="1" x14ac:dyDescent="0.3">
      <c r="A3083" s="16">
        <v>42850</v>
      </c>
      <c r="B3083" t="s">
        <v>7</v>
      </c>
      <c r="C3083" t="s">
        <v>240</v>
      </c>
      <c r="D3083" t="s">
        <v>156</v>
      </c>
      <c r="E3083" t="s">
        <v>241</v>
      </c>
      <c r="F3083" s="5">
        <v>1005360000</v>
      </c>
      <c r="G3083" t="str">
        <f>VLOOKUP(F3083,'группы товаров'!$A$1:$C$88,2,0)</f>
        <v>Вишня в шоколаде</v>
      </c>
      <c r="H3083" t="str">
        <f>VLOOKUP(Таблица1[[#This Row],[Код товара]],Группа_Товаров,3,0)</f>
        <v>Кремовые</v>
      </c>
      <c r="I3083" t="s">
        <v>8</v>
      </c>
      <c r="J3083">
        <v>2.5</v>
      </c>
      <c r="K3083" s="6">
        <v>526.69200000000001</v>
      </c>
      <c r="L3083" s="6">
        <v>650.95000000000005</v>
      </c>
      <c r="M3083" s="23">
        <f>Таблица1[[#This Row],[Сумма в ценах продажи]]-Таблица1[[#This Row],[Сумма в ценах закупки]]</f>
        <v>124.25800000000004</v>
      </c>
    </row>
    <row r="3084" spans="1:13" hidden="1" x14ac:dyDescent="0.3">
      <c r="A3084" s="16">
        <v>42850</v>
      </c>
      <c r="B3084" t="s">
        <v>9</v>
      </c>
      <c r="C3084" t="s">
        <v>169</v>
      </c>
      <c r="D3084" t="s">
        <v>156</v>
      </c>
      <c r="E3084" t="s">
        <v>170</v>
      </c>
      <c r="F3084" s="7">
        <v>1005300000</v>
      </c>
      <c r="G3084" t="str">
        <f>VLOOKUP(F3084,'группы товаров'!$A$1:$C$88,2,0)</f>
        <v>Нежные</v>
      </c>
      <c r="H3084" t="str">
        <f>VLOOKUP(Таблица1[[#This Row],[Код товара]],Группа_Товаров,3,0)</f>
        <v>Кремовые</v>
      </c>
      <c r="I3084" t="s">
        <v>8</v>
      </c>
      <c r="J3084">
        <v>5.28</v>
      </c>
      <c r="K3084" s="6">
        <v>961.37760000000003</v>
      </c>
      <c r="L3084" s="6">
        <v>1093.68</v>
      </c>
      <c r="M3084" s="23">
        <f>Таблица1[[#This Row],[Сумма в ценах продажи]]-Таблица1[[#This Row],[Сумма в ценах закупки]]</f>
        <v>132.30240000000003</v>
      </c>
    </row>
    <row r="3085" spans="1:13" hidden="1" x14ac:dyDescent="0.3">
      <c r="A3085" s="16">
        <v>42850</v>
      </c>
      <c r="B3085" t="s">
        <v>9</v>
      </c>
      <c r="C3085" t="s">
        <v>169</v>
      </c>
      <c r="D3085" t="s">
        <v>156</v>
      </c>
      <c r="E3085" t="s">
        <v>170</v>
      </c>
      <c r="F3085" s="5">
        <v>1005300000</v>
      </c>
      <c r="G3085" t="str">
        <f>VLOOKUP(F3085,'группы товаров'!$A$1:$C$88,2,0)</f>
        <v>Нежные</v>
      </c>
      <c r="H3085" t="str">
        <f>VLOOKUP(Таблица1[[#This Row],[Код товара]],Группа_Товаров,3,0)</f>
        <v>Кремовые</v>
      </c>
      <c r="I3085" t="s">
        <v>8</v>
      </c>
      <c r="J3085">
        <v>3.5</v>
      </c>
      <c r="K3085" s="6">
        <v>627.96510000000001</v>
      </c>
      <c r="L3085" s="6">
        <v>778.43499999999995</v>
      </c>
      <c r="M3085" s="23">
        <f>Таблица1[[#This Row],[Сумма в ценах продажи]]-Таблица1[[#This Row],[Сумма в ценах закупки]]</f>
        <v>150.46989999999994</v>
      </c>
    </row>
    <row r="3086" spans="1:13" hidden="1" x14ac:dyDescent="0.3">
      <c r="A3086" s="16">
        <v>42850</v>
      </c>
      <c r="B3086" t="s">
        <v>7</v>
      </c>
      <c r="C3086" t="s">
        <v>244</v>
      </c>
      <c r="D3086" t="s">
        <v>134</v>
      </c>
      <c r="E3086" t="s">
        <v>245</v>
      </c>
      <c r="F3086" s="5">
        <v>580000</v>
      </c>
      <c r="G3086" t="str">
        <f>VLOOKUP(F3086,'группы товаров'!$A$1:$C$88,2,0)</f>
        <v>Вишня</v>
      </c>
      <c r="H3086" t="str">
        <f>VLOOKUP(Таблица1[[#This Row],[Код товара]],Группа_Товаров,3,0)</f>
        <v>Желейные</v>
      </c>
      <c r="I3086" t="s">
        <v>8</v>
      </c>
      <c r="J3086">
        <v>16</v>
      </c>
      <c r="K3086" s="6">
        <v>1190.8784000000001</v>
      </c>
      <c r="L3086" s="6">
        <v>1347.68</v>
      </c>
      <c r="M3086" s="23">
        <f>Таблица1[[#This Row],[Сумма в ценах продажи]]-Таблица1[[#This Row],[Сумма в ценах закупки]]</f>
        <v>156.80160000000001</v>
      </c>
    </row>
    <row r="3087" spans="1:13" hidden="1" x14ac:dyDescent="0.3">
      <c r="A3087" s="16">
        <v>42850</v>
      </c>
      <c r="B3087" t="s">
        <v>9</v>
      </c>
      <c r="C3087" t="s">
        <v>346</v>
      </c>
      <c r="D3087" t="s">
        <v>156</v>
      </c>
      <c r="E3087" t="s">
        <v>347</v>
      </c>
      <c r="F3087" s="7">
        <v>20200</v>
      </c>
      <c r="G3087" t="str">
        <f>VLOOKUP(F3087,'группы товаров'!$A$1:$C$88,2,0)</f>
        <v xml:space="preserve">Карамель мята </v>
      </c>
      <c r="H3087" t="str">
        <f>VLOOKUP(Таблица1[[#This Row],[Код товара]],Группа_Товаров,3,0)</f>
        <v>Леденцовая</v>
      </c>
      <c r="I3087" t="s">
        <v>8</v>
      </c>
      <c r="J3087">
        <v>2.6880000000000002</v>
      </c>
      <c r="K3087" s="6">
        <v>290.62880000000001</v>
      </c>
      <c r="L3087" s="6">
        <v>468.16</v>
      </c>
      <c r="M3087" s="23">
        <f>Таблица1[[#This Row],[Сумма в ценах продажи]]-Таблица1[[#This Row],[Сумма в ценах закупки]]</f>
        <v>177.53120000000001</v>
      </c>
    </row>
    <row r="3088" spans="1:13" hidden="1" x14ac:dyDescent="0.3">
      <c r="A3088" s="16">
        <v>42850</v>
      </c>
      <c r="B3088" t="s">
        <v>9</v>
      </c>
      <c r="C3088" t="s">
        <v>282</v>
      </c>
      <c r="D3088" t="s">
        <v>134</v>
      </c>
      <c r="E3088" t="s">
        <v>283</v>
      </c>
      <c r="F3088" s="7">
        <v>1005186100</v>
      </c>
      <c r="G3088" t="str">
        <f>VLOOKUP(F3088,'группы товаров'!$A$1:$C$88,2,0)</f>
        <v xml:space="preserve">Мини  шоколад </v>
      </c>
      <c r="H3088" t="str">
        <f>VLOOKUP(Таблица1[[#This Row],[Код товара]],Группа_Товаров,3,0)</f>
        <v>Вафельные</v>
      </c>
      <c r="I3088" t="s">
        <v>8</v>
      </c>
      <c r="J3088">
        <v>4</v>
      </c>
      <c r="K3088" s="6">
        <v>1316</v>
      </c>
      <c r="L3088" s="6">
        <v>1497.2</v>
      </c>
      <c r="M3088" s="23">
        <f>Таблица1[[#This Row],[Сумма в ценах продажи]]-Таблица1[[#This Row],[Сумма в ценах закупки]]</f>
        <v>181.20000000000005</v>
      </c>
    </row>
    <row r="3089" spans="1:13" hidden="1" x14ac:dyDescent="0.3">
      <c r="A3089" s="16">
        <v>42850</v>
      </c>
      <c r="B3089" t="s">
        <v>9</v>
      </c>
      <c r="C3089" t="s">
        <v>165</v>
      </c>
      <c r="D3089" t="s">
        <v>134</v>
      </c>
      <c r="E3089" t="s">
        <v>166</v>
      </c>
      <c r="F3089" s="7">
        <v>1005050000</v>
      </c>
      <c r="G3089" t="str">
        <f>VLOOKUP(F3089,'группы товаров'!$A$1:$C$88,2,0)</f>
        <v>Золотой орех</v>
      </c>
      <c r="H3089" t="str">
        <f>VLOOKUP(Таблица1[[#This Row],[Код товара]],Группа_Товаров,3,0)</f>
        <v>Помадка</v>
      </c>
      <c r="I3089" t="s">
        <v>8</v>
      </c>
      <c r="J3089">
        <v>4</v>
      </c>
      <c r="K3089" s="6">
        <v>1316</v>
      </c>
      <c r="L3089" s="6">
        <v>1497.2</v>
      </c>
      <c r="M3089" s="23">
        <f>Таблица1[[#This Row],[Сумма в ценах продажи]]-Таблица1[[#This Row],[Сумма в ценах закупки]]</f>
        <v>181.20000000000005</v>
      </c>
    </row>
    <row r="3090" spans="1:13" hidden="1" x14ac:dyDescent="0.3">
      <c r="A3090" s="16">
        <v>42850</v>
      </c>
      <c r="B3090" t="s">
        <v>9</v>
      </c>
      <c r="C3090" t="s">
        <v>210</v>
      </c>
      <c r="D3090" t="s">
        <v>156</v>
      </c>
      <c r="E3090" t="s">
        <v>211</v>
      </c>
      <c r="F3090" s="7">
        <v>5160002</v>
      </c>
      <c r="G3090" t="str">
        <f>VLOOKUP(F3090,'группы товаров'!$A$1:$C$88,2,0)</f>
        <v>Микс</v>
      </c>
      <c r="H3090" t="str">
        <f>VLOOKUP(Таблица1[[#This Row],[Код товара]],Группа_Товаров,3,0)</f>
        <v>Отливная</v>
      </c>
      <c r="I3090" t="s">
        <v>8</v>
      </c>
      <c r="J3090">
        <v>6.45</v>
      </c>
      <c r="K3090" s="6">
        <v>1716.7620000000002</v>
      </c>
      <c r="L3090" s="6">
        <v>1943.7</v>
      </c>
      <c r="M3090" s="23">
        <f>Таблица1[[#This Row],[Сумма в ценах продажи]]-Таблица1[[#This Row],[Сумма в ценах закупки]]</f>
        <v>226.93799999999987</v>
      </c>
    </row>
    <row r="3091" spans="1:13" hidden="1" x14ac:dyDescent="0.3">
      <c r="A3091" s="16">
        <v>42850</v>
      </c>
      <c r="B3091" t="s">
        <v>9</v>
      </c>
      <c r="C3091" t="s">
        <v>167</v>
      </c>
      <c r="D3091" t="s">
        <v>134</v>
      </c>
      <c r="E3091" t="s">
        <v>168</v>
      </c>
      <c r="F3091" s="7">
        <v>1005040400</v>
      </c>
      <c r="G3091" t="str">
        <f>VLOOKUP(F3091,'группы товаров'!$A$1:$C$88,2,0)</f>
        <v>Ласточка</v>
      </c>
      <c r="H3091" t="str">
        <f>VLOOKUP(Таблица1[[#This Row],[Код товара]],Группа_Товаров,3,0)</f>
        <v>Глазированные</v>
      </c>
      <c r="I3091" t="s">
        <v>8</v>
      </c>
      <c r="J3091">
        <v>12</v>
      </c>
      <c r="K3091" s="6">
        <v>1046.3269</v>
      </c>
      <c r="L3091" s="6">
        <v>1275.8399999999999</v>
      </c>
      <c r="M3091" s="23">
        <f>Таблица1[[#This Row],[Сумма в ценах продажи]]-Таблица1[[#This Row],[Сумма в ценах закупки]]</f>
        <v>229.51309999999989</v>
      </c>
    </row>
    <row r="3092" spans="1:13" hidden="1" x14ac:dyDescent="0.3">
      <c r="A3092" s="16">
        <v>42849</v>
      </c>
      <c r="B3092" t="s">
        <v>7</v>
      </c>
      <c r="C3092" t="s">
        <v>262</v>
      </c>
      <c r="D3092" t="s">
        <v>134</v>
      </c>
      <c r="E3092" t="s">
        <v>263</v>
      </c>
      <c r="F3092" s="5">
        <v>1005040600</v>
      </c>
      <c r="G3092" t="str">
        <f>VLOOKUP(F3092,'группы товаров'!$A$1:$C$88,2,0)</f>
        <v xml:space="preserve">Морская звезда </v>
      </c>
      <c r="H3092" t="str">
        <f>VLOOKUP(Таблица1[[#This Row],[Код товара]],Группа_Товаров,3,0)</f>
        <v>Глазированные</v>
      </c>
      <c r="I3092" t="s">
        <v>8</v>
      </c>
      <c r="J3092">
        <v>3</v>
      </c>
      <c r="K3092" s="6">
        <v>214.65</v>
      </c>
      <c r="L3092" s="6">
        <v>244.11</v>
      </c>
      <c r="M3092" s="23">
        <f>Таблица1[[#This Row],[Сумма в ценах продажи]]-Таблица1[[#This Row],[Сумма в ценах закупки]]</f>
        <v>29.460000000000008</v>
      </c>
    </row>
    <row r="3093" spans="1:13" hidden="1" x14ac:dyDescent="0.3">
      <c r="A3093" s="16">
        <v>42849</v>
      </c>
      <c r="B3093" t="s">
        <v>7</v>
      </c>
      <c r="C3093" t="s">
        <v>155</v>
      </c>
      <c r="D3093" t="s">
        <v>156</v>
      </c>
      <c r="E3093" t="s">
        <v>157</v>
      </c>
      <c r="F3093" s="5">
        <v>1005040800</v>
      </c>
      <c r="G3093" t="str">
        <f>VLOOKUP(F3093,'группы товаров'!$A$1:$C$88,2,0)</f>
        <v>Бим-Бом</v>
      </c>
      <c r="H3093" t="str">
        <f>VLOOKUP(Таблица1[[#This Row],[Код товара]],Группа_Товаров,3,0)</f>
        <v>Глазированные</v>
      </c>
      <c r="I3093" t="s">
        <v>8</v>
      </c>
      <c r="J3093">
        <v>3</v>
      </c>
      <c r="K3093" s="6">
        <v>214.62</v>
      </c>
      <c r="L3093" s="6">
        <v>244.11</v>
      </c>
      <c r="M3093" s="23">
        <f>Таблица1[[#This Row],[Сумма в ценах продажи]]-Таблица1[[#This Row],[Сумма в ценах закупки]]</f>
        <v>29.490000000000009</v>
      </c>
    </row>
    <row r="3094" spans="1:13" hidden="1" x14ac:dyDescent="0.3">
      <c r="A3094" s="16">
        <v>42849</v>
      </c>
      <c r="B3094" t="s">
        <v>9</v>
      </c>
      <c r="C3094" t="s">
        <v>260</v>
      </c>
      <c r="D3094" t="s">
        <v>134</v>
      </c>
      <c r="E3094" t="s">
        <v>261</v>
      </c>
      <c r="F3094" s="7">
        <v>170000</v>
      </c>
      <c r="G3094" t="str">
        <f>VLOOKUP(F3094,'группы товаров'!$A$1:$C$88,2,0)</f>
        <v>Лайм</v>
      </c>
      <c r="H3094" t="str">
        <f>VLOOKUP(Таблица1[[#This Row],[Код товара]],Группа_Товаров,3,0)</f>
        <v>Желейные</v>
      </c>
      <c r="I3094" t="s">
        <v>8</v>
      </c>
      <c r="J3094">
        <v>5.7</v>
      </c>
      <c r="K3094" s="6">
        <v>255.58800000000002</v>
      </c>
      <c r="L3094" s="6">
        <v>290.64300000000003</v>
      </c>
      <c r="M3094" s="23">
        <f>Таблица1[[#This Row],[Сумма в ценах продажи]]-Таблица1[[#This Row],[Сумма в ценах закупки]]</f>
        <v>35.055000000000007</v>
      </c>
    </row>
    <row r="3095" spans="1:13" hidden="1" x14ac:dyDescent="0.3">
      <c r="A3095" s="16">
        <v>42849</v>
      </c>
      <c r="B3095" t="s">
        <v>9</v>
      </c>
      <c r="C3095" t="s">
        <v>260</v>
      </c>
      <c r="D3095" t="s">
        <v>134</v>
      </c>
      <c r="E3095" t="s">
        <v>261</v>
      </c>
      <c r="F3095" s="7">
        <v>5162402</v>
      </c>
      <c r="G3095" t="str">
        <f>VLOOKUP(F3095,'группы товаров'!$A$1:$C$88,2,0)</f>
        <v>Лимонно-апельсиновый</v>
      </c>
      <c r="H3095" t="str">
        <f>VLOOKUP(Таблица1[[#This Row],[Код товара]],Группа_Товаров,3,0)</f>
        <v>Отливная</v>
      </c>
      <c r="I3095" t="s">
        <v>8</v>
      </c>
      <c r="J3095">
        <v>1.65</v>
      </c>
      <c r="K3095" s="6">
        <v>272.68889999999999</v>
      </c>
      <c r="L3095" s="6">
        <v>310.31</v>
      </c>
      <c r="M3095" s="23">
        <f>Таблица1[[#This Row],[Сумма в ценах продажи]]-Таблица1[[#This Row],[Сумма в ценах закупки]]</f>
        <v>37.621100000000013</v>
      </c>
    </row>
    <row r="3096" spans="1:13" hidden="1" x14ac:dyDescent="0.3">
      <c r="A3096" s="16">
        <v>42849</v>
      </c>
      <c r="B3096" t="s">
        <v>9</v>
      </c>
      <c r="C3096" t="s">
        <v>138</v>
      </c>
      <c r="D3096" t="s">
        <v>134</v>
      </c>
      <c r="E3096" t="s">
        <v>139</v>
      </c>
      <c r="F3096" s="5">
        <v>5162402</v>
      </c>
      <c r="G3096" t="str">
        <f>VLOOKUP(F3096,'группы товаров'!$A$1:$C$88,2,0)</f>
        <v>Лимонно-апельсиновый</v>
      </c>
      <c r="H3096" t="str">
        <f>VLOOKUP(Таблица1[[#This Row],[Код товара]],Группа_Товаров,3,0)</f>
        <v>Отливная</v>
      </c>
      <c r="I3096" t="s">
        <v>8</v>
      </c>
      <c r="J3096">
        <v>3.2</v>
      </c>
      <c r="K3096" s="6">
        <v>263.66000000000003</v>
      </c>
      <c r="L3096" s="6">
        <v>303.60000000000002</v>
      </c>
      <c r="M3096" s="23">
        <f>Таблица1[[#This Row],[Сумма в ценах продажи]]-Таблица1[[#This Row],[Сумма в ценах закупки]]</f>
        <v>39.94</v>
      </c>
    </row>
    <row r="3097" spans="1:13" hidden="1" x14ac:dyDescent="0.3">
      <c r="A3097" s="16">
        <v>42849</v>
      </c>
      <c r="B3097" t="s">
        <v>7</v>
      </c>
      <c r="C3097" t="s">
        <v>264</v>
      </c>
      <c r="D3097" t="s">
        <v>134</v>
      </c>
      <c r="E3097" t="s">
        <v>265</v>
      </c>
      <c r="F3097" s="5">
        <v>1005220000</v>
      </c>
      <c r="G3097" t="str">
        <f>VLOOKUP(F3097,'группы товаров'!$A$1:$C$88,2,0)</f>
        <v>Веселый журавлик</v>
      </c>
      <c r="H3097" t="str">
        <f>VLOOKUP(Таблица1[[#This Row],[Код товара]],Группа_Товаров,3,0)</f>
        <v>Вафельные</v>
      </c>
      <c r="I3097" t="s">
        <v>8</v>
      </c>
      <c r="J3097">
        <v>3.5</v>
      </c>
      <c r="K3097" s="6">
        <v>327.14499999999998</v>
      </c>
      <c r="L3097" s="6">
        <v>372.12</v>
      </c>
      <c r="M3097" s="23">
        <f>Таблица1[[#This Row],[Сумма в ценах продажи]]-Таблица1[[#This Row],[Сумма в ценах закупки]]</f>
        <v>44.975000000000023</v>
      </c>
    </row>
    <row r="3098" spans="1:13" hidden="1" x14ac:dyDescent="0.3">
      <c r="A3098" s="16">
        <v>42849</v>
      </c>
      <c r="B3098" t="s">
        <v>9</v>
      </c>
      <c r="C3098" t="s">
        <v>133</v>
      </c>
      <c r="D3098" t="s">
        <v>134</v>
      </c>
      <c r="E3098" t="s">
        <v>135</v>
      </c>
      <c r="F3098" s="7">
        <v>190000</v>
      </c>
      <c r="G3098" t="str">
        <f>VLOOKUP(F3098,'группы товаров'!$A$1:$C$88,2,0)</f>
        <v>Капри молоко</v>
      </c>
      <c r="H3098" t="str">
        <f>VLOOKUP(Таблица1[[#This Row],[Код товара]],Группа_Товаров,3,0)</f>
        <v>Отливная</v>
      </c>
      <c r="I3098" t="s">
        <v>8</v>
      </c>
      <c r="J3098">
        <v>4</v>
      </c>
      <c r="K3098" s="6">
        <v>352.78</v>
      </c>
      <c r="L3098" s="6">
        <v>401.6</v>
      </c>
      <c r="M3098" s="23">
        <f>Таблица1[[#This Row],[Сумма в ценах продажи]]-Таблица1[[#This Row],[Сумма в ценах закупки]]</f>
        <v>48.82000000000005</v>
      </c>
    </row>
    <row r="3099" spans="1:13" hidden="1" x14ac:dyDescent="0.3">
      <c r="A3099" s="16">
        <v>42849</v>
      </c>
      <c r="B3099" t="s">
        <v>9</v>
      </c>
      <c r="C3099" t="s">
        <v>201</v>
      </c>
      <c r="D3099" t="s">
        <v>134</v>
      </c>
      <c r="E3099" t="s">
        <v>202</v>
      </c>
      <c r="F3099" s="7">
        <v>1005040800</v>
      </c>
      <c r="G3099" t="str">
        <f>VLOOKUP(F3099,'группы товаров'!$A$1:$C$88,2,0)</f>
        <v>Бим-Бом</v>
      </c>
      <c r="H3099" t="str">
        <f>VLOOKUP(Таблица1[[#This Row],[Код товара]],Группа_Товаров,3,0)</f>
        <v>Глазированные</v>
      </c>
      <c r="I3099" t="s">
        <v>8</v>
      </c>
      <c r="J3099">
        <v>5</v>
      </c>
      <c r="K3099" s="6">
        <v>395.9</v>
      </c>
      <c r="L3099" s="6">
        <v>450.25</v>
      </c>
      <c r="M3099" s="23">
        <f>Таблица1[[#This Row],[Сумма в ценах продажи]]-Таблица1[[#This Row],[Сумма в ценах закупки]]</f>
        <v>54.350000000000023</v>
      </c>
    </row>
    <row r="3100" spans="1:13" hidden="1" x14ac:dyDescent="0.3">
      <c r="A3100" s="16">
        <v>42849</v>
      </c>
      <c r="B3100" t="s">
        <v>9</v>
      </c>
      <c r="C3100" t="s">
        <v>222</v>
      </c>
      <c r="D3100" t="s">
        <v>134</v>
      </c>
      <c r="E3100" t="s">
        <v>223</v>
      </c>
      <c r="F3100" s="7">
        <v>170000</v>
      </c>
      <c r="G3100" t="str">
        <f>VLOOKUP(F3100,'группы товаров'!$A$1:$C$88,2,0)</f>
        <v>Лайм</v>
      </c>
      <c r="H3100" t="str">
        <f>VLOOKUP(Таблица1[[#This Row],[Код товара]],Группа_Товаров,3,0)</f>
        <v>Желейные</v>
      </c>
      <c r="I3100" t="s">
        <v>8</v>
      </c>
      <c r="J3100">
        <v>2.64</v>
      </c>
      <c r="K3100" s="6">
        <v>400.55280000000005</v>
      </c>
      <c r="L3100" s="6">
        <v>455.64</v>
      </c>
      <c r="M3100" s="23">
        <f>Таблица1[[#This Row],[Сумма в ценах продажи]]-Таблица1[[#This Row],[Сумма в ценах закупки]]</f>
        <v>55.087199999999939</v>
      </c>
    </row>
    <row r="3101" spans="1:13" hidden="1" x14ac:dyDescent="0.3">
      <c r="A3101" s="16">
        <v>42849</v>
      </c>
      <c r="B3101" t="s">
        <v>9</v>
      </c>
      <c r="C3101" t="s">
        <v>280</v>
      </c>
      <c r="D3101" t="s">
        <v>134</v>
      </c>
      <c r="E3101" t="s">
        <v>281</v>
      </c>
      <c r="F3101" s="5">
        <v>1005040700</v>
      </c>
      <c r="G3101" t="str">
        <f>VLOOKUP(F3101,'группы товаров'!$A$1:$C$88,2,0)</f>
        <v>Буревестник</v>
      </c>
      <c r="H3101" t="str">
        <f>VLOOKUP(Таблица1[[#This Row],[Код товара]],Группа_Товаров,3,0)</f>
        <v>Глазированные</v>
      </c>
      <c r="I3101" t="s">
        <v>8</v>
      </c>
      <c r="J3101">
        <v>6</v>
      </c>
      <c r="K3101" s="6">
        <v>429.24</v>
      </c>
      <c r="L3101" s="6">
        <v>488.22</v>
      </c>
      <c r="M3101" s="23">
        <f>Таблица1[[#This Row],[Сумма в ценах продажи]]-Таблица1[[#This Row],[Сумма в ценах закупки]]</f>
        <v>58.980000000000018</v>
      </c>
    </row>
    <row r="3102" spans="1:13" hidden="1" x14ac:dyDescent="0.3">
      <c r="A3102" s="16">
        <v>42849</v>
      </c>
      <c r="B3102" t="s">
        <v>9</v>
      </c>
      <c r="C3102" t="s">
        <v>179</v>
      </c>
      <c r="D3102" t="s">
        <v>131</v>
      </c>
      <c r="E3102" t="s">
        <v>180</v>
      </c>
      <c r="F3102" s="5">
        <v>1005050000</v>
      </c>
      <c r="G3102" t="str">
        <f>VLOOKUP(F3102,'группы товаров'!$A$1:$C$88,2,0)</f>
        <v>Золотой орех</v>
      </c>
      <c r="H3102" t="str">
        <f>VLOOKUP(Таблица1[[#This Row],[Код товара]],Группа_Товаров,3,0)</f>
        <v>Помадка</v>
      </c>
      <c r="I3102" t="s">
        <v>8</v>
      </c>
      <c r="J3102">
        <v>10.5</v>
      </c>
      <c r="K3102" s="6">
        <v>1133.2209</v>
      </c>
      <c r="L3102" s="6">
        <v>1196.1600000000001</v>
      </c>
      <c r="M3102" s="23">
        <f>Таблица1[[#This Row],[Сумма в ценах продажи]]-Таблица1[[#This Row],[Сумма в ценах закупки]]</f>
        <v>62.939100000000053</v>
      </c>
    </row>
    <row r="3103" spans="1:13" hidden="1" x14ac:dyDescent="0.3">
      <c r="A3103" s="16">
        <v>42849</v>
      </c>
      <c r="B3103" t="s">
        <v>7</v>
      </c>
      <c r="C3103" t="s">
        <v>270</v>
      </c>
      <c r="D3103" t="s">
        <v>134</v>
      </c>
      <c r="E3103" t="s">
        <v>271</v>
      </c>
      <c r="F3103" s="5">
        <v>1005244300</v>
      </c>
      <c r="G3103" t="str">
        <f>VLOOKUP(F3103,'группы товаров'!$A$1:$C$88,2,0)</f>
        <v>Ореховые</v>
      </c>
      <c r="H3103" t="str">
        <f>VLOOKUP(Таблица1[[#This Row],[Код товара]],Группа_Товаров,3,0)</f>
        <v>Кремовые</v>
      </c>
      <c r="I3103" t="s">
        <v>8</v>
      </c>
      <c r="J3103">
        <v>2.7</v>
      </c>
      <c r="K3103" s="6">
        <v>481.65300000000002</v>
      </c>
      <c r="L3103" s="6">
        <v>547.803</v>
      </c>
      <c r="M3103" s="23">
        <f>Таблица1[[#This Row],[Сумма в ценах продажи]]-Таблица1[[#This Row],[Сумма в ценах закупки]]</f>
        <v>66.149999999999977</v>
      </c>
    </row>
    <row r="3104" spans="1:13" hidden="1" x14ac:dyDescent="0.3">
      <c r="A3104" s="16">
        <v>42849</v>
      </c>
      <c r="B3104" t="s">
        <v>9</v>
      </c>
      <c r="C3104" t="s">
        <v>142</v>
      </c>
      <c r="D3104" t="s">
        <v>134</v>
      </c>
      <c r="E3104" t="s">
        <v>143</v>
      </c>
      <c r="F3104" s="7">
        <v>190000</v>
      </c>
      <c r="G3104" t="str">
        <f>VLOOKUP(F3104,'группы товаров'!$A$1:$C$88,2,0)</f>
        <v>Капри молоко</v>
      </c>
      <c r="H3104" t="str">
        <f>VLOOKUP(Таблица1[[#This Row],[Код товара]],Группа_Товаров,3,0)</f>
        <v>Отливная</v>
      </c>
      <c r="I3104" t="s">
        <v>8</v>
      </c>
      <c r="J3104">
        <v>7.5</v>
      </c>
      <c r="K3104" s="6">
        <v>448.9</v>
      </c>
      <c r="L3104" s="6">
        <v>515.25</v>
      </c>
      <c r="M3104" s="23">
        <f>Таблица1[[#This Row],[Сумма в ценах продажи]]-Таблица1[[#This Row],[Сумма в ценах закупки]]</f>
        <v>66.350000000000023</v>
      </c>
    </row>
    <row r="3105" spans="1:13" hidden="1" x14ac:dyDescent="0.3">
      <c r="A3105" s="16">
        <v>42849</v>
      </c>
      <c r="B3105" t="s">
        <v>7</v>
      </c>
      <c r="C3105" t="s">
        <v>270</v>
      </c>
      <c r="D3105" t="s">
        <v>134</v>
      </c>
      <c r="E3105" t="s">
        <v>271</v>
      </c>
      <c r="F3105" s="5">
        <v>5281000</v>
      </c>
      <c r="G3105" t="str">
        <f>VLOOKUP(F3105,'группы товаров'!$A$1:$C$88,2,0)</f>
        <v>Барбасовая</v>
      </c>
      <c r="H3105" t="str">
        <f>VLOOKUP(Таблица1[[#This Row],[Код товара]],Группа_Товаров,3,0)</f>
        <v>Отливная</v>
      </c>
      <c r="I3105" t="s">
        <v>8</v>
      </c>
      <c r="J3105">
        <v>2.56</v>
      </c>
      <c r="K3105" s="6">
        <v>199.5104</v>
      </c>
      <c r="L3105" s="6">
        <v>267.83999999999997</v>
      </c>
      <c r="M3105" s="23">
        <f>Таблица1[[#This Row],[Сумма в ценах продажи]]-Таблица1[[#This Row],[Сумма в ценах закупки]]</f>
        <v>68.329599999999971</v>
      </c>
    </row>
    <row r="3106" spans="1:13" hidden="1" x14ac:dyDescent="0.3">
      <c r="A3106" s="16">
        <v>42849</v>
      </c>
      <c r="B3106" t="s">
        <v>9</v>
      </c>
      <c r="C3106" t="s">
        <v>207</v>
      </c>
      <c r="D3106" t="s">
        <v>208</v>
      </c>
      <c r="E3106" t="s">
        <v>209</v>
      </c>
      <c r="F3106" s="7">
        <v>1005201100</v>
      </c>
      <c r="G3106" t="str">
        <f>VLOOKUP(F3106,'группы товаров'!$A$1:$C$88,2,0)</f>
        <v xml:space="preserve">крем-орех </v>
      </c>
      <c r="H3106" t="str">
        <f>VLOOKUP(Таблица1[[#This Row],[Код товара]],Группа_Товаров,3,0)</f>
        <v>Вафельные</v>
      </c>
      <c r="I3106" t="s">
        <v>8</v>
      </c>
      <c r="J3106">
        <v>1.96</v>
      </c>
      <c r="K3106" s="6">
        <v>562.79999999999995</v>
      </c>
      <c r="L3106" s="6">
        <v>640.1</v>
      </c>
      <c r="M3106" s="23">
        <f>Таблица1[[#This Row],[Сумма в ценах продажи]]-Таблица1[[#This Row],[Сумма в ценах закупки]]</f>
        <v>77.300000000000068</v>
      </c>
    </row>
    <row r="3107" spans="1:13" hidden="1" x14ac:dyDescent="0.3">
      <c r="A3107" s="16">
        <v>42849</v>
      </c>
      <c r="B3107" t="s">
        <v>7</v>
      </c>
      <c r="C3107" t="s">
        <v>203</v>
      </c>
      <c r="D3107" t="s">
        <v>134</v>
      </c>
      <c r="E3107" t="s">
        <v>204</v>
      </c>
      <c r="F3107" s="7">
        <v>1005274000</v>
      </c>
      <c r="G3107" t="str">
        <f>VLOOKUP(F3107,'группы товаров'!$A$1:$C$88,2,0)</f>
        <v>Ванильные</v>
      </c>
      <c r="H3107" t="str">
        <f>VLOOKUP(Таблица1[[#This Row],[Код товара]],Группа_Товаров,3,0)</f>
        <v>Кремовые</v>
      </c>
      <c r="I3107" t="s">
        <v>8</v>
      </c>
      <c r="J3107">
        <v>5.5</v>
      </c>
      <c r="K3107" s="6">
        <v>570.9</v>
      </c>
      <c r="L3107" s="6">
        <v>649.22</v>
      </c>
      <c r="M3107" s="23">
        <f>Таблица1[[#This Row],[Сумма в ценах продажи]]-Таблица1[[#This Row],[Сумма в ценах закупки]]</f>
        <v>78.32000000000005</v>
      </c>
    </row>
    <row r="3108" spans="1:13" hidden="1" x14ac:dyDescent="0.3">
      <c r="A3108" s="16">
        <v>42849</v>
      </c>
      <c r="B3108" t="s">
        <v>9</v>
      </c>
      <c r="C3108" t="s">
        <v>254</v>
      </c>
      <c r="D3108" t="s">
        <v>131</v>
      </c>
      <c r="E3108" t="s">
        <v>255</v>
      </c>
      <c r="F3108" s="7">
        <v>1005712305</v>
      </c>
      <c r="G3108" t="str">
        <f>VLOOKUP(F3108,'группы товаров'!$A$1:$C$88,2,0)</f>
        <v>Золотой шедевр</v>
      </c>
      <c r="H3108" t="str">
        <f>VLOOKUP(Таблица1[[#This Row],[Код товара]],Группа_Товаров,3,0)</f>
        <v>Глазированные</v>
      </c>
      <c r="I3108" t="s">
        <v>8</v>
      </c>
      <c r="J3108">
        <v>5</v>
      </c>
      <c r="K3108" s="6">
        <v>610.5</v>
      </c>
      <c r="L3108" s="6">
        <v>694.4</v>
      </c>
      <c r="M3108" s="23">
        <f>Таблица1[[#This Row],[Сумма в ценах продажи]]-Таблица1[[#This Row],[Сумма в ценах закупки]]</f>
        <v>83.899999999999977</v>
      </c>
    </row>
    <row r="3109" spans="1:13" hidden="1" x14ac:dyDescent="0.3">
      <c r="A3109" s="16">
        <v>42849</v>
      </c>
      <c r="B3109" t="s">
        <v>9</v>
      </c>
      <c r="C3109" t="s">
        <v>140</v>
      </c>
      <c r="D3109" t="s">
        <v>134</v>
      </c>
      <c r="E3109" t="s">
        <v>141</v>
      </c>
      <c r="F3109" s="7">
        <v>20000</v>
      </c>
      <c r="G3109" t="str">
        <f>VLOOKUP(F3109,'группы товаров'!$A$1:$C$88,2,0)</f>
        <v>Карамель барбарис</v>
      </c>
      <c r="H3109" t="str">
        <f>VLOOKUP(Таблица1[[#This Row],[Код товара]],Группа_Товаров,3,0)</f>
        <v>Леденцовая</v>
      </c>
      <c r="I3109" t="s">
        <v>8</v>
      </c>
      <c r="J3109">
        <v>2.2999999999999998</v>
      </c>
      <c r="K3109" s="6">
        <v>658.18</v>
      </c>
      <c r="L3109" s="6">
        <v>748.7</v>
      </c>
      <c r="M3109" s="23">
        <f>Таблица1[[#This Row],[Сумма в ценах продажи]]-Таблица1[[#This Row],[Сумма в ценах закупки]]</f>
        <v>90.520000000000095</v>
      </c>
    </row>
    <row r="3110" spans="1:13" hidden="1" x14ac:dyDescent="0.3">
      <c r="A3110" s="16">
        <v>42849</v>
      </c>
      <c r="B3110" t="s">
        <v>7</v>
      </c>
      <c r="C3110" t="s">
        <v>228</v>
      </c>
      <c r="D3110" t="s">
        <v>134</v>
      </c>
      <c r="E3110" t="s">
        <v>229</v>
      </c>
      <c r="F3110" s="7">
        <v>5190002</v>
      </c>
      <c r="G3110" t="str">
        <f>VLOOKUP(F3110,'группы товаров'!$A$1:$C$88,2,0)</f>
        <v>Молочный</v>
      </c>
      <c r="H3110" t="str">
        <f>VLOOKUP(Таблица1[[#This Row],[Код товара]],Группа_Товаров,3,0)</f>
        <v>Отливная</v>
      </c>
      <c r="I3110" t="s">
        <v>8</v>
      </c>
      <c r="J3110">
        <v>3.01</v>
      </c>
      <c r="K3110" s="6">
        <v>747.80510000000004</v>
      </c>
      <c r="L3110" s="6">
        <v>850.64</v>
      </c>
      <c r="M3110" s="23">
        <f>Таблица1[[#This Row],[Сумма в ценах продажи]]-Таблица1[[#This Row],[Сумма в ценах закупки]]</f>
        <v>102.83489999999995</v>
      </c>
    </row>
    <row r="3111" spans="1:13" hidden="1" x14ac:dyDescent="0.3">
      <c r="A3111" s="16">
        <v>42849</v>
      </c>
      <c r="B3111" t="s">
        <v>9</v>
      </c>
      <c r="C3111" t="s">
        <v>149</v>
      </c>
      <c r="D3111" t="s">
        <v>134</v>
      </c>
      <c r="E3111" t="s">
        <v>150</v>
      </c>
      <c r="F3111" s="7">
        <v>1005186100</v>
      </c>
      <c r="G3111" t="str">
        <f>VLOOKUP(F3111,'группы товаров'!$A$1:$C$88,2,0)</f>
        <v xml:space="preserve">Мини  шоколад </v>
      </c>
      <c r="H3111" t="str">
        <f>VLOOKUP(Таблица1[[#This Row],[Код товара]],Группа_Товаров,3,0)</f>
        <v>Вафельные</v>
      </c>
      <c r="I3111" t="s">
        <v>8</v>
      </c>
      <c r="J3111">
        <v>4</v>
      </c>
      <c r="K3111" s="6">
        <v>820</v>
      </c>
      <c r="L3111" s="6">
        <v>933.2</v>
      </c>
      <c r="M3111" s="23">
        <f>Таблица1[[#This Row],[Сумма в ценах продажи]]-Таблица1[[#This Row],[Сумма в ценах закупки]]</f>
        <v>113.20000000000005</v>
      </c>
    </row>
    <row r="3112" spans="1:13" hidden="1" x14ac:dyDescent="0.3">
      <c r="A3112" s="16">
        <v>42849</v>
      </c>
      <c r="B3112" t="s">
        <v>7</v>
      </c>
      <c r="C3112" t="s">
        <v>244</v>
      </c>
      <c r="D3112" t="s">
        <v>134</v>
      </c>
      <c r="E3112" t="s">
        <v>245</v>
      </c>
      <c r="F3112" s="7">
        <v>170101</v>
      </c>
      <c r="G3112" t="str">
        <f>VLOOKUP(F3112,'группы товаров'!$A$1:$C$88,2,0)</f>
        <v>Морошковая</v>
      </c>
      <c r="H3112" t="str">
        <f>VLOOKUP(Таблица1[[#This Row],[Код товара]],Группа_Товаров,3,0)</f>
        <v>Желейные</v>
      </c>
      <c r="I3112" t="s">
        <v>8</v>
      </c>
      <c r="J3112">
        <v>2.496</v>
      </c>
      <c r="K3112" s="6">
        <v>915.84</v>
      </c>
      <c r="L3112" s="6">
        <v>1041.5999999999999</v>
      </c>
      <c r="M3112" s="23">
        <f>Таблица1[[#This Row],[Сумма в ценах продажи]]-Таблица1[[#This Row],[Сумма в ценах закупки]]</f>
        <v>125.75999999999988</v>
      </c>
    </row>
    <row r="3113" spans="1:13" hidden="1" x14ac:dyDescent="0.3">
      <c r="A3113" s="16">
        <v>42849</v>
      </c>
      <c r="B3113" t="s">
        <v>9</v>
      </c>
      <c r="C3113" t="s">
        <v>254</v>
      </c>
      <c r="D3113" t="s">
        <v>131</v>
      </c>
      <c r="E3113" t="s">
        <v>255</v>
      </c>
      <c r="F3113" s="7">
        <v>5160002</v>
      </c>
      <c r="G3113" t="str">
        <f>VLOOKUP(F3113,'группы товаров'!$A$1:$C$88,2,0)</f>
        <v>Микс</v>
      </c>
      <c r="H3113" t="str">
        <f>VLOOKUP(Таблица1[[#This Row],[Код товара]],Группа_Товаров,3,0)</f>
        <v>Отливная</v>
      </c>
      <c r="I3113" t="s">
        <v>8</v>
      </c>
      <c r="J3113">
        <v>4</v>
      </c>
      <c r="K3113" s="6">
        <v>934.8</v>
      </c>
      <c r="L3113" s="6">
        <v>1063.2</v>
      </c>
      <c r="M3113" s="23">
        <f>Таблица1[[#This Row],[Сумма в ценах продажи]]-Таблица1[[#This Row],[Сумма в ценах закупки]]</f>
        <v>128.40000000000009</v>
      </c>
    </row>
    <row r="3114" spans="1:13" hidden="1" x14ac:dyDescent="0.3">
      <c r="A3114" s="16">
        <v>42849</v>
      </c>
      <c r="B3114" t="s">
        <v>7</v>
      </c>
      <c r="C3114" t="s">
        <v>371</v>
      </c>
      <c r="D3114" t="s">
        <v>147</v>
      </c>
      <c r="E3114" t="s">
        <v>372</v>
      </c>
      <c r="F3114" s="7">
        <v>1005244300</v>
      </c>
      <c r="G3114" t="str">
        <f>VLOOKUP(F3114,'группы товаров'!$A$1:$C$88,2,0)</f>
        <v>Ореховые</v>
      </c>
      <c r="H3114" t="str">
        <f>VLOOKUP(Таблица1[[#This Row],[Код товара]],Группа_Товаров,3,0)</f>
        <v>Кремовые</v>
      </c>
      <c r="I3114" t="s">
        <v>8</v>
      </c>
      <c r="J3114">
        <v>4</v>
      </c>
      <c r="K3114" s="6">
        <v>934.8</v>
      </c>
      <c r="L3114" s="6">
        <v>1063.2</v>
      </c>
      <c r="M3114" s="23">
        <f>Таблица1[[#This Row],[Сумма в ценах продажи]]-Таблица1[[#This Row],[Сумма в ценах закупки]]</f>
        <v>128.40000000000009</v>
      </c>
    </row>
    <row r="3115" spans="1:13" hidden="1" x14ac:dyDescent="0.3">
      <c r="A3115" s="16">
        <v>42849</v>
      </c>
      <c r="B3115" t="s">
        <v>9</v>
      </c>
      <c r="C3115" t="s">
        <v>258</v>
      </c>
      <c r="D3115" t="s">
        <v>134</v>
      </c>
      <c r="E3115" t="s">
        <v>259</v>
      </c>
      <c r="F3115" s="7">
        <v>1005712305</v>
      </c>
      <c r="G3115" t="str">
        <f>VLOOKUP(F3115,'группы товаров'!$A$1:$C$88,2,0)</f>
        <v>Золотой шедевр</v>
      </c>
      <c r="H3115" t="str">
        <f>VLOOKUP(Таблица1[[#This Row],[Код товара]],Группа_Товаров,3,0)</f>
        <v>Глазированные</v>
      </c>
      <c r="I3115" t="s">
        <v>8</v>
      </c>
      <c r="J3115">
        <v>9.6</v>
      </c>
      <c r="K3115" s="6">
        <v>1511.04</v>
      </c>
      <c r="L3115" s="6">
        <v>1718.4</v>
      </c>
      <c r="M3115" s="23">
        <f>Таблица1[[#This Row],[Сумма в ценах продажи]]-Таблица1[[#This Row],[Сумма в ценах закупки]]</f>
        <v>207.36000000000013</v>
      </c>
    </row>
    <row r="3116" spans="1:13" hidden="1" x14ac:dyDescent="0.3">
      <c r="A3116" s="16">
        <v>42849</v>
      </c>
      <c r="B3116" t="s">
        <v>7</v>
      </c>
      <c r="C3116" t="s">
        <v>262</v>
      </c>
      <c r="D3116" t="s">
        <v>134</v>
      </c>
      <c r="E3116" t="s">
        <v>263</v>
      </c>
      <c r="F3116" s="7">
        <v>1005040500</v>
      </c>
      <c r="G3116" t="str">
        <f>VLOOKUP(F3116,'группы товаров'!$A$1:$C$88,2,0)</f>
        <v>Пилот</v>
      </c>
      <c r="H3116" t="str">
        <f>VLOOKUP(Таблица1[[#This Row],[Код товара]],Группа_Товаров,3,0)</f>
        <v>Глазированные</v>
      </c>
      <c r="I3116" t="s">
        <v>8</v>
      </c>
      <c r="J3116">
        <v>6</v>
      </c>
      <c r="K3116" s="6">
        <v>108.71340000000001</v>
      </c>
      <c r="L3116" s="6">
        <v>412.2</v>
      </c>
      <c r="M3116" s="23">
        <f>Таблица1[[#This Row],[Сумма в ценах продажи]]-Таблица1[[#This Row],[Сумма в ценах закупки]]</f>
        <v>303.48659999999995</v>
      </c>
    </row>
    <row r="3117" spans="1:13" hidden="1" x14ac:dyDescent="0.3">
      <c r="A3117" s="16">
        <v>42846</v>
      </c>
      <c r="B3117" t="s">
        <v>9</v>
      </c>
      <c r="C3117" t="s">
        <v>181</v>
      </c>
      <c r="D3117" t="s">
        <v>134</v>
      </c>
      <c r="E3117" t="s">
        <v>182</v>
      </c>
      <c r="F3117" s="7">
        <v>1005244000</v>
      </c>
      <c r="G3117" t="str">
        <f>VLOOKUP(F3117,'группы товаров'!$A$1:$C$88,2,0)</f>
        <v>Кофейные</v>
      </c>
      <c r="H3117" t="str">
        <f>VLOOKUP(Таблица1[[#This Row],[Код товара]],Группа_Товаров,3,0)</f>
        <v>Кремовые</v>
      </c>
      <c r="I3117" t="s">
        <v>8</v>
      </c>
      <c r="J3117">
        <v>3</v>
      </c>
      <c r="K3117" s="6">
        <v>214.62</v>
      </c>
      <c r="L3117" s="6">
        <v>244.11</v>
      </c>
      <c r="M3117" s="23">
        <f>Таблица1[[#This Row],[Сумма в ценах продажи]]-Таблица1[[#This Row],[Сумма в ценах закупки]]</f>
        <v>29.490000000000009</v>
      </c>
    </row>
    <row r="3118" spans="1:13" hidden="1" x14ac:dyDescent="0.3">
      <c r="A3118" s="16">
        <v>42846</v>
      </c>
      <c r="B3118" t="s">
        <v>9</v>
      </c>
      <c r="C3118" t="s">
        <v>272</v>
      </c>
      <c r="D3118" t="s">
        <v>156</v>
      </c>
      <c r="E3118" t="s">
        <v>273</v>
      </c>
      <c r="F3118" s="7">
        <v>1005052800</v>
      </c>
      <c r="G3118" t="str">
        <f>VLOOKUP(F3118,'группы товаров'!$A$1:$C$88,2,0)</f>
        <v>Желе барбариса</v>
      </c>
      <c r="H3118" t="str">
        <f>VLOOKUP(Таблица1[[#This Row],[Код товара]],Группа_Товаров,3,0)</f>
        <v>Помадка</v>
      </c>
      <c r="I3118" t="s">
        <v>8</v>
      </c>
      <c r="J3118">
        <v>2.4</v>
      </c>
      <c r="K3118" s="6">
        <v>224.352</v>
      </c>
      <c r="L3118" s="6">
        <v>255.16800000000001</v>
      </c>
      <c r="M3118" s="23">
        <f>Таблица1[[#This Row],[Сумма в ценах продажи]]-Таблица1[[#This Row],[Сумма в ценах закупки]]</f>
        <v>30.816000000000003</v>
      </c>
    </row>
    <row r="3119" spans="1:13" hidden="1" x14ac:dyDescent="0.3">
      <c r="A3119" s="16">
        <v>42846</v>
      </c>
      <c r="B3119" t="s">
        <v>7</v>
      </c>
      <c r="C3119" t="s">
        <v>406</v>
      </c>
      <c r="D3119" t="s">
        <v>156</v>
      </c>
      <c r="E3119" t="s">
        <v>407</v>
      </c>
      <c r="F3119" s="7">
        <v>1005051500</v>
      </c>
      <c r="G3119" t="str">
        <f>VLOOKUP(F3119,'группы товаров'!$A$1:$C$88,2,0)</f>
        <v>Ароматный банан</v>
      </c>
      <c r="H3119" t="str">
        <f>VLOOKUP(Таблица1[[#This Row],[Код товара]],Группа_Товаров,3,0)</f>
        <v>Помадка</v>
      </c>
      <c r="I3119" t="s">
        <v>8</v>
      </c>
      <c r="J3119">
        <v>5.7</v>
      </c>
      <c r="K3119" s="6">
        <v>255.64500000000001</v>
      </c>
      <c r="L3119" s="6">
        <v>290.64300000000003</v>
      </c>
      <c r="M3119" s="23">
        <f>Таблица1[[#This Row],[Сумма в ценах продажи]]-Таблица1[[#This Row],[Сумма в ценах закупки]]</f>
        <v>34.998000000000019</v>
      </c>
    </row>
    <row r="3120" spans="1:13" hidden="1" x14ac:dyDescent="0.3">
      <c r="A3120" s="16">
        <v>42846</v>
      </c>
      <c r="B3120" t="s">
        <v>9</v>
      </c>
      <c r="C3120" t="s">
        <v>222</v>
      </c>
      <c r="D3120" t="s">
        <v>134</v>
      </c>
      <c r="E3120" t="s">
        <v>223</v>
      </c>
      <c r="F3120" s="7">
        <v>1005050100</v>
      </c>
      <c r="G3120" t="str">
        <f>VLOOKUP(F3120,'группы товаров'!$A$1:$C$88,2,0)</f>
        <v>Золотой  крем-брюле</v>
      </c>
      <c r="H3120" t="str">
        <f>VLOOKUP(Таблица1[[#This Row],[Код товара]],Группа_Товаров,3,0)</f>
        <v>Помадка</v>
      </c>
      <c r="I3120" t="s">
        <v>8</v>
      </c>
      <c r="J3120">
        <v>5.7</v>
      </c>
      <c r="K3120" s="6">
        <v>255.64500000000001</v>
      </c>
      <c r="L3120" s="6">
        <v>290.64300000000003</v>
      </c>
      <c r="M3120" s="23">
        <f>Таблица1[[#This Row],[Сумма в ценах продажи]]-Таблица1[[#This Row],[Сумма в ценах закупки]]</f>
        <v>34.998000000000019</v>
      </c>
    </row>
    <row r="3121" spans="1:13" hidden="1" x14ac:dyDescent="0.3">
      <c r="A3121" s="16">
        <v>42846</v>
      </c>
      <c r="B3121" t="s">
        <v>7</v>
      </c>
      <c r="C3121" t="s">
        <v>130</v>
      </c>
      <c r="D3121" t="s">
        <v>131</v>
      </c>
      <c r="E3121" t="s">
        <v>132</v>
      </c>
      <c r="F3121" s="7">
        <v>1005051700</v>
      </c>
      <c r="G3121" t="str">
        <f>VLOOKUP(F3121,'группы товаров'!$A$1:$C$88,2,0)</f>
        <v>Аромат мяты</v>
      </c>
      <c r="H3121" t="str">
        <f>VLOOKUP(Таблица1[[#This Row],[Код товара]],Группа_Товаров,3,0)</f>
        <v>Помадка</v>
      </c>
      <c r="I3121" t="s">
        <v>8</v>
      </c>
      <c r="J3121">
        <v>1.65</v>
      </c>
      <c r="K3121" s="6">
        <v>272.69</v>
      </c>
      <c r="L3121" s="6">
        <v>310.31</v>
      </c>
      <c r="M3121" s="23">
        <f>Таблица1[[#This Row],[Сумма в ценах продажи]]-Таблица1[[#This Row],[Сумма в ценах закупки]]</f>
        <v>37.620000000000005</v>
      </c>
    </row>
    <row r="3122" spans="1:13" hidden="1" x14ac:dyDescent="0.3">
      <c r="A3122" s="16">
        <v>42846</v>
      </c>
      <c r="B3122" t="s">
        <v>9</v>
      </c>
      <c r="C3122" t="s">
        <v>133</v>
      </c>
      <c r="D3122" t="s">
        <v>134</v>
      </c>
      <c r="E3122" t="s">
        <v>135</v>
      </c>
      <c r="F3122" s="5">
        <v>5162402</v>
      </c>
      <c r="G3122" t="str">
        <f>VLOOKUP(F3122,'группы товаров'!$A$1:$C$88,2,0)</f>
        <v>Лимонно-апельсиновый</v>
      </c>
      <c r="H3122" t="str">
        <f>VLOOKUP(Таблица1[[#This Row],[Код товара]],Группа_Товаров,3,0)</f>
        <v>Отливная</v>
      </c>
      <c r="I3122" t="s">
        <v>8</v>
      </c>
      <c r="J3122">
        <v>3.2</v>
      </c>
      <c r="K3122" s="6">
        <v>263.66000000000003</v>
      </c>
      <c r="L3122" s="6">
        <v>303.60000000000002</v>
      </c>
      <c r="M3122" s="23">
        <f>Таблица1[[#This Row],[Сумма в ценах продажи]]-Таблица1[[#This Row],[Сумма в ценах закупки]]</f>
        <v>39.94</v>
      </c>
    </row>
    <row r="3123" spans="1:13" hidden="1" x14ac:dyDescent="0.3">
      <c r="A3123" s="16">
        <v>42846</v>
      </c>
      <c r="B3123" t="s">
        <v>7</v>
      </c>
      <c r="C3123" t="s">
        <v>476</v>
      </c>
      <c r="D3123" t="s">
        <v>147</v>
      </c>
      <c r="E3123" t="s">
        <v>477</v>
      </c>
      <c r="F3123" s="7">
        <v>1005186100</v>
      </c>
      <c r="G3123" t="str">
        <f>VLOOKUP(F3123,'группы товаров'!$A$1:$C$88,2,0)</f>
        <v xml:space="preserve">Мини  шоколад </v>
      </c>
      <c r="H3123" t="str">
        <f>VLOOKUP(Таблица1[[#This Row],[Код товара]],Группа_Товаров,3,0)</f>
        <v>Вафельные</v>
      </c>
      <c r="I3123" t="s">
        <v>8</v>
      </c>
      <c r="J3123">
        <v>3</v>
      </c>
      <c r="K3123" s="6">
        <v>287.30279999999999</v>
      </c>
      <c r="L3123" s="6">
        <v>335.25</v>
      </c>
      <c r="M3123" s="23">
        <f>Таблица1[[#This Row],[Сумма в ценах продажи]]-Таблица1[[#This Row],[Сумма в ценах закупки]]</f>
        <v>47.947200000000009</v>
      </c>
    </row>
    <row r="3124" spans="1:13" hidden="1" x14ac:dyDescent="0.3">
      <c r="A3124" s="16">
        <v>42846</v>
      </c>
      <c r="B3124" t="s">
        <v>9</v>
      </c>
      <c r="C3124" t="s">
        <v>162</v>
      </c>
      <c r="D3124" t="s">
        <v>163</v>
      </c>
      <c r="E3124" t="s">
        <v>164</v>
      </c>
      <c r="F3124" s="7">
        <v>260100</v>
      </c>
      <c r="G3124" t="str">
        <f>VLOOKUP(F3124,'группы товаров'!$A$1:$C$88,2,0)</f>
        <v xml:space="preserve">Банан-вишня </v>
      </c>
      <c r="H3124" t="str">
        <f>VLOOKUP(Таблица1[[#This Row],[Код товара]],Группа_Товаров,3,0)</f>
        <v>Отливная</v>
      </c>
      <c r="I3124" t="s">
        <v>8</v>
      </c>
      <c r="J3124">
        <v>5</v>
      </c>
      <c r="K3124" s="6">
        <v>395.9</v>
      </c>
      <c r="L3124" s="6">
        <v>450.25</v>
      </c>
      <c r="M3124" s="23">
        <f>Таблица1[[#This Row],[Сумма в ценах продажи]]-Таблица1[[#This Row],[Сумма в ценах закупки]]</f>
        <v>54.350000000000023</v>
      </c>
    </row>
    <row r="3125" spans="1:13" hidden="1" x14ac:dyDescent="0.3">
      <c r="A3125" s="16">
        <v>42846</v>
      </c>
      <c r="B3125" t="s">
        <v>9</v>
      </c>
      <c r="C3125" t="s">
        <v>365</v>
      </c>
      <c r="D3125" t="s">
        <v>208</v>
      </c>
      <c r="E3125" t="s">
        <v>366</v>
      </c>
      <c r="F3125" s="7">
        <v>170100</v>
      </c>
      <c r="G3125" t="str">
        <f>VLOOKUP(F3125,'группы товаров'!$A$1:$C$88,2,0)</f>
        <v>Клюковка</v>
      </c>
      <c r="H3125" t="str">
        <f>VLOOKUP(Таблица1[[#This Row],[Код товара]],Группа_Товаров,3,0)</f>
        <v>Желейные</v>
      </c>
      <c r="I3125" t="s">
        <v>8</v>
      </c>
      <c r="J3125">
        <v>2.56</v>
      </c>
      <c r="K3125" s="6">
        <v>259.11360000000002</v>
      </c>
      <c r="L3125" s="6">
        <v>319.36</v>
      </c>
      <c r="M3125" s="23">
        <f>Таблица1[[#This Row],[Сумма в ценах продажи]]-Таблица1[[#This Row],[Сумма в ценах закупки]]</f>
        <v>60.246399999999994</v>
      </c>
    </row>
    <row r="3126" spans="1:13" hidden="1" x14ac:dyDescent="0.3">
      <c r="A3126" s="16">
        <v>42846</v>
      </c>
      <c r="B3126" t="s">
        <v>7</v>
      </c>
      <c r="C3126" t="s">
        <v>357</v>
      </c>
      <c r="D3126" t="s">
        <v>147</v>
      </c>
      <c r="E3126" t="s">
        <v>358</v>
      </c>
      <c r="F3126" s="7">
        <v>5190002</v>
      </c>
      <c r="G3126" t="str">
        <f>VLOOKUP(F3126,'группы товаров'!$A$1:$C$88,2,0)</f>
        <v>Молочный</v>
      </c>
      <c r="H3126" t="str">
        <f>VLOOKUP(Таблица1[[#This Row],[Код товара]],Группа_Товаров,3,0)</f>
        <v>Отливная</v>
      </c>
      <c r="I3126" t="s">
        <v>8</v>
      </c>
      <c r="J3126">
        <v>7.5</v>
      </c>
      <c r="K3126" s="6">
        <v>452.9425</v>
      </c>
      <c r="L3126" s="6">
        <v>515.25</v>
      </c>
      <c r="M3126" s="23">
        <f>Таблица1[[#This Row],[Сумма в ценах продажи]]-Таблица1[[#This Row],[Сумма в ценах закупки]]</f>
        <v>62.307500000000005</v>
      </c>
    </row>
    <row r="3127" spans="1:13" hidden="1" x14ac:dyDescent="0.3">
      <c r="A3127" s="16">
        <v>42846</v>
      </c>
      <c r="B3127" t="s">
        <v>9</v>
      </c>
      <c r="C3127" t="s">
        <v>149</v>
      </c>
      <c r="D3127" t="s">
        <v>134</v>
      </c>
      <c r="E3127" t="s">
        <v>150</v>
      </c>
      <c r="F3127" s="7">
        <v>1005712005</v>
      </c>
      <c r="G3127" t="str">
        <f>VLOOKUP(F3127,'группы товаров'!$A$1:$C$88,2,0)</f>
        <v>Золотой теленок</v>
      </c>
      <c r="H3127" t="str">
        <f>VLOOKUP(Таблица1[[#This Row],[Код товара]],Группа_Товаров,3,0)</f>
        <v>Глазированные</v>
      </c>
      <c r="I3127" t="s">
        <v>8</v>
      </c>
      <c r="J3127">
        <v>2.64</v>
      </c>
      <c r="K3127" s="6">
        <v>480.72</v>
      </c>
      <c r="L3127" s="6">
        <v>546.84</v>
      </c>
      <c r="M3127" s="23">
        <f>Таблица1[[#This Row],[Сумма в ценах продажи]]-Таблица1[[#This Row],[Сумма в ценах закупки]]</f>
        <v>66.12</v>
      </c>
    </row>
    <row r="3128" spans="1:13" hidden="1" x14ac:dyDescent="0.3">
      <c r="A3128" s="16">
        <v>42846</v>
      </c>
      <c r="B3128" t="s">
        <v>7</v>
      </c>
      <c r="C3128" t="s">
        <v>175</v>
      </c>
      <c r="D3128" t="s">
        <v>134</v>
      </c>
      <c r="E3128" t="s">
        <v>176</v>
      </c>
      <c r="F3128" s="7">
        <v>260000</v>
      </c>
      <c r="G3128" t="str">
        <f>VLOOKUP(F3128,'группы товаров'!$A$1:$C$88,2,0)</f>
        <v xml:space="preserve">Банан-клубника </v>
      </c>
      <c r="H3128" t="str">
        <f>VLOOKUP(Таблица1[[#This Row],[Код товара]],Группа_Товаров,3,0)</f>
        <v>Отливная</v>
      </c>
      <c r="I3128" t="s">
        <v>8</v>
      </c>
      <c r="J3128">
        <v>6</v>
      </c>
      <c r="K3128" s="6">
        <v>492.2328</v>
      </c>
      <c r="L3128" s="6">
        <v>559.91999999999996</v>
      </c>
      <c r="M3128" s="23">
        <f>Таблица1[[#This Row],[Сумма в ценах продажи]]-Таблица1[[#This Row],[Сумма в ценах закупки]]</f>
        <v>67.687199999999962</v>
      </c>
    </row>
    <row r="3129" spans="1:13" hidden="1" x14ac:dyDescent="0.3">
      <c r="A3129" s="16">
        <v>42846</v>
      </c>
      <c r="B3129" t="s">
        <v>9</v>
      </c>
      <c r="C3129" t="s">
        <v>252</v>
      </c>
      <c r="D3129" t="s">
        <v>134</v>
      </c>
      <c r="E3129" t="s">
        <v>253</v>
      </c>
      <c r="F3129" s="7">
        <v>1005244600</v>
      </c>
      <c r="G3129" t="str">
        <f>VLOOKUP(F3129,'группы товаров'!$A$1:$C$88,2,0)</f>
        <v>Кремовые</v>
      </c>
      <c r="H3129" t="str">
        <f>VLOOKUP(Таблица1[[#This Row],[Код товара]],Группа_Товаров,3,0)</f>
        <v>Кремовые</v>
      </c>
      <c r="I3129" t="s">
        <v>8</v>
      </c>
      <c r="J3129">
        <v>3.5</v>
      </c>
      <c r="K3129" s="6">
        <v>301.27019999999999</v>
      </c>
      <c r="L3129" s="6">
        <v>372.12</v>
      </c>
      <c r="M3129" s="23">
        <f>Таблица1[[#This Row],[Сумма в ценах продажи]]-Таблица1[[#This Row],[Сумма в ценах закупки]]</f>
        <v>70.849800000000016</v>
      </c>
    </row>
    <row r="3130" spans="1:13" hidden="1" x14ac:dyDescent="0.3">
      <c r="A3130" s="16">
        <v>42846</v>
      </c>
      <c r="B3130" t="s">
        <v>9</v>
      </c>
      <c r="C3130" t="s">
        <v>210</v>
      </c>
      <c r="D3130" t="s">
        <v>156</v>
      </c>
      <c r="E3130" t="s">
        <v>211</v>
      </c>
      <c r="F3130" s="5">
        <v>1005201100</v>
      </c>
      <c r="G3130" t="str">
        <f>VLOOKUP(F3130,'группы товаров'!$A$1:$C$88,2,0)</f>
        <v xml:space="preserve">крем-орех </v>
      </c>
      <c r="H3130" t="str">
        <f>VLOOKUP(Таблица1[[#This Row],[Код товара]],Группа_Товаров,3,0)</f>
        <v>Вафельные</v>
      </c>
      <c r="I3130" t="s">
        <v>8</v>
      </c>
      <c r="J3130">
        <v>2</v>
      </c>
      <c r="K3130" s="6">
        <v>324.30540000000002</v>
      </c>
      <c r="L3130" s="6">
        <v>397.1</v>
      </c>
      <c r="M3130" s="23">
        <f>Таблица1[[#This Row],[Сумма в ценах продажи]]-Таблица1[[#This Row],[Сумма в ценах закупки]]</f>
        <v>72.794600000000003</v>
      </c>
    </row>
    <row r="3131" spans="1:13" hidden="1" x14ac:dyDescent="0.3">
      <c r="A3131" s="16">
        <v>42846</v>
      </c>
      <c r="B3131" t="s">
        <v>9</v>
      </c>
      <c r="C3131" t="s">
        <v>210</v>
      </c>
      <c r="D3131" t="s">
        <v>156</v>
      </c>
      <c r="E3131" t="s">
        <v>211</v>
      </c>
      <c r="F3131" s="5">
        <v>1005712005</v>
      </c>
      <c r="G3131" t="str">
        <f>VLOOKUP(F3131,'группы товаров'!$A$1:$C$88,2,0)</f>
        <v>Золотой теленок</v>
      </c>
      <c r="H3131" t="str">
        <f>VLOOKUP(Таблица1[[#This Row],[Код товара]],Группа_Товаров,3,0)</f>
        <v>Глазированные</v>
      </c>
      <c r="I3131" t="s">
        <v>8</v>
      </c>
      <c r="J3131">
        <v>4.8</v>
      </c>
      <c r="K3131" s="6">
        <v>506.25840000000005</v>
      </c>
      <c r="L3131" s="6">
        <v>580.79999999999995</v>
      </c>
      <c r="M3131" s="23">
        <f>Таблица1[[#This Row],[Сумма в ценах продажи]]-Таблица1[[#This Row],[Сумма в ценах закупки]]</f>
        <v>74.541599999999903</v>
      </c>
    </row>
    <row r="3132" spans="1:13" hidden="1" x14ac:dyDescent="0.3">
      <c r="A3132" s="16">
        <v>42846</v>
      </c>
      <c r="B3132" t="s">
        <v>9</v>
      </c>
      <c r="C3132" t="s">
        <v>179</v>
      </c>
      <c r="D3132" t="s">
        <v>131</v>
      </c>
      <c r="E3132" t="s">
        <v>180</v>
      </c>
      <c r="F3132" s="7">
        <v>1005712305</v>
      </c>
      <c r="G3132" t="str">
        <f>VLOOKUP(F3132,'группы товаров'!$A$1:$C$88,2,0)</f>
        <v>Золотой шедевр</v>
      </c>
      <c r="H3132" t="str">
        <f>VLOOKUP(Таблица1[[#This Row],[Код товара]],Группа_Товаров,3,0)</f>
        <v>Глазированные</v>
      </c>
      <c r="I3132" t="s">
        <v>8</v>
      </c>
      <c r="J3132">
        <v>2.15</v>
      </c>
      <c r="K3132" s="6">
        <v>572.25400000000002</v>
      </c>
      <c r="L3132" s="6">
        <v>647.9</v>
      </c>
      <c r="M3132" s="23">
        <f>Таблица1[[#This Row],[Сумма в ценах продажи]]-Таблица1[[#This Row],[Сумма в ценах закупки]]</f>
        <v>75.645999999999958</v>
      </c>
    </row>
    <row r="3133" spans="1:13" hidden="1" x14ac:dyDescent="0.3">
      <c r="A3133" s="16">
        <v>42846</v>
      </c>
      <c r="B3133" t="s">
        <v>7</v>
      </c>
      <c r="C3133" t="s">
        <v>140</v>
      </c>
      <c r="D3133" t="s">
        <v>134</v>
      </c>
      <c r="E3133" t="s">
        <v>141</v>
      </c>
      <c r="F3133" s="7">
        <v>1005186200</v>
      </c>
      <c r="G3133" t="str">
        <f>VLOOKUP(F3133,'группы товаров'!$A$1:$C$88,2,0)</f>
        <v xml:space="preserve">Мини  орех </v>
      </c>
      <c r="H3133" t="str">
        <f>VLOOKUP(Таблица1[[#This Row],[Код товара]],Группа_Товаров,3,0)</f>
        <v>Вафельные</v>
      </c>
      <c r="I3133" t="s">
        <v>8</v>
      </c>
      <c r="J3133">
        <v>5</v>
      </c>
      <c r="K3133" s="6">
        <v>581.85</v>
      </c>
      <c r="L3133" s="6">
        <v>658.75</v>
      </c>
      <c r="M3133" s="23">
        <f>Таблица1[[#This Row],[Сумма в ценах продажи]]-Таблица1[[#This Row],[Сумма в ценах закупки]]</f>
        <v>76.899999999999977</v>
      </c>
    </row>
    <row r="3134" spans="1:13" hidden="1" x14ac:dyDescent="0.3">
      <c r="A3134" s="16">
        <v>42846</v>
      </c>
      <c r="B3134" t="s">
        <v>9</v>
      </c>
      <c r="C3134" t="s">
        <v>133</v>
      </c>
      <c r="D3134" t="s">
        <v>134</v>
      </c>
      <c r="E3134" t="s">
        <v>135</v>
      </c>
      <c r="F3134" s="7">
        <v>1005040700</v>
      </c>
      <c r="G3134" t="str">
        <f>VLOOKUP(F3134,'группы товаров'!$A$1:$C$88,2,0)</f>
        <v>Буревестник</v>
      </c>
      <c r="H3134" t="str">
        <f>VLOOKUP(Таблица1[[#This Row],[Код товара]],Группа_Товаров,3,0)</f>
        <v>Глазированные</v>
      </c>
      <c r="I3134" t="s">
        <v>8</v>
      </c>
      <c r="J3134">
        <v>4</v>
      </c>
      <c r="K3134" s="6">
        <v>820</v>
      </c>
      <c r="L3134" s="6">
        <v>933.2</v>
      </c>
      <c r="M3134" s="23">
        <f>Таблица1[[#This Row],[Сумма в ценах продажи]]-Таблица1[[#This Row],[Сумма в ценах закупки]]</f>
        <v>113.20000000000005</v>
      </c>
    </row>
    <row r="3135" spans="1:13" hidden="1" x14ac:dyDescent="0.3">
      <c r="A3135" s="16">
        <v>42846</v>
      </c>
      <c r="B3135" t="s">
        <v>7</v>
      </c>
      <c r="C3135" t="s">
        <v>248</v>
      </c>
      <c r="D3135" t="s">
        <v>156</v>
      </c>
      <c r="E3135" t="s">
        <v>249</v>
      </c>
      <c r="F3135" s="7">
        <v>1005186400</v>
      </c>
      <c r="G3135" t="str">
        <f>VLOOKUP(F3135,'группы товаров'!$A$1:$C$88,2,0)</f>
        <v xml:space="preserve">Мини вкус вишни </v>
      </c>
      <c r="H3135" t="str">
        <f>VLOOKUP(Таблица1[[#This Row],[Код товара]],Группа_Товаров,3,0)</f>
        <v>Вафельные</v>
      </c>
      <c r="I3135" t="s">
        <v>8</v>
      </c>
      <c r="J3135">
        <v>4</v>
      </c>
      <c r="K3135" s="6">
        <v>820</v>
      </c>
      <c r="L3135" s="6">
        <v>933.2</v>
      </c>
      <c r="M3135" s="23">
        <f>Таблица1[[#This Row],[Сумма в ценах продажи]]-Таблица1[[#This Row],[Сумма в ценах закупки]]</f>
        <v>113.20000000000005</v>
      </c>
    </row>
    <row r="3136" spans="1:13" hidden="1" x14ac:dyDescent="0.3">
      <c r="A3136" s="16">
        <v>42846</v>
      </c>
      <c r="B3136" t="s">
        <v>9</v>
      </c>
      <c r="C3136" t="s">
        <v>169</v>
      </c>
      <c r="D3136" t="s">
        <v>156</v>
      </c>
      <c r="E3136" t="s">
        <v>170</v>
      </c>
      <c r="F3136" s="7">
        <v>1005186200</v>
      </c>
      <c r="G3136" t="str">
        <f>VLOOKUP(F3136,'группы товаров'!$A$1:$C$88,2,0)</f>
        <v xml:space="preserve">Мини  орех </v>
      </c>
      <c r="H3136" t="str">
        <f>VLOOKUP(Таблица1[[#This Row],[Код товара]],Группа_Товаров,3,0)</f>
        <v>Вафельные</v>
      </c>
      <c r="I3136" t="s">
        <v>8</v>
      </c>
      <c r="J3136">
        <v>5</v>
      </c>
      <c r="K3136" s="6">
        <v>329.37400000000002</v>
      </c>
      <c r="L3136" s="6">
        <v>444.8</v>
      </c>
      <c r="M3136" s="23">
        <f>Таблица1[[#This Row],[Сумма в ценах продажи]]-Таблица1[[#This Row],[Сумма в ценах закупки]]</f>
        <v>115.42599999999999</v>
      </c>
    </row>
    <row r="3137" spans="1:13" hidden="1" x14ac:dyDescent="0.3">
      <c r="A3137" s="16">
        <v>42846</v>
      </c>
      <c r="B3137" t="s">
        <v>7</v>
      </c>
      <c r="C3137" t="s">
        <v>258</v>
      </c>
      <c r="D3137" t="s">
        <v>134</v>
      </c>
      <c r="E3137" t="s">
        <v>259</v>
      </c>
      <c r="F3137" s="7">
        <v>1005201000</v>
      </c>
      <c r="G3137" t="str">
        <f>VLOOKUP(F3137,'группы товаров'!$A$1:$C$88,2,0)</f>
        <v xml:space="preserve"> крем-шоколад </v>
      </c>
      <c r="H3137" t="str">
        <f>VLOOKUP(Таблица1[[#This Row],[Код товара]],Группа_Товаров,3,0)</f>
        <v>Вафельные</v>
      </c>
      <c r="I3137" t="s">
        <v>8</v>
      </c>
      <c r="J3137">
        <v>17</v>
      </c>
      <c r="K3137" s="6">
        <v>843.37</v>
      </c>
      <c r="L3137" s="6">
        <v>959.14</v>
      </c>
      <c r="M3137" s="23">
        <f>Таблица1[[#This Row],[Сумма в ценах продажи]]-Таблица1[[#This Row],[Сумма в ценах закупки]]</f>
        <v>115.76999999999998</v>
      </c>
    </row>
    <row r="3138" spans="1:13" hidden="1" x14ac:dyDescent="0.3">
      <c r="A3138" s="16">
        <v>42846</v>
      </c>
      <c r="B3138" t="s">
        <v>9</v>
      </c>
      <c r="C3138" t="s">
        <v>160</v>
      </c>
      <c r="D3138" t="s">
        <v>134</v>
      </c>
      <c r="E3138" t="s">
        <v>161</v>
      </c>
      <c r="F3138" s="7">
        <v>1005201100</v>
      </c>
      <c r="G3138" t="str">
        <f>VLOOKUP(F3138,'группы товаров'!$A$1:$C$88,2,0)</f>
        <v xml:space="preserve">крем-орех </v>
      </c>
      <c r="H3138" t="str">
        <f>VLOOKUP(Таблица1[[#This Row],[Код товара]],Группа_Товаров,3,0)</f>
        <v>Вафельные</v>
      </c>
      <c r="I3138" t="s">
        <v>8</v>
      </c>
      <c r="J3138">
        <v>8</v>
      </c>
      <c r="K3138" s="6">
        <v>685.54399999999998</v>
      </c>
      <c r="L3138" s="6">
        <v>803.2</v>
      </c>
      <c r="M3138" s="23">
        <f>Таблица1[[#This Row],[Сумма в ценах продажи]]-Таблица1[[#This Row],[Сумма в ценах закупки]]</f>
        <v>117.65600000000006</v>
      </c>
    </row>
    <row r="3139" spans="1:13" hidden="1" x14ac:dyDescent="0.3">
      <c r="A3139" s="16">
        <v>42846</v>
      </c>
      <c r="B3139" t="s">
        <v>7</v>
      </c>
      <c r="C3139" t="s">
        <v>226</v>
      </c>
      <c r="D3139" t="s">
        <v>134</v>
      </c>
      <c r="E3139" t="s">
        <v>227</v>
      </c>
      <c r="F3139" s="7">
        <v>260000</v>
      </c>
      <c r="G3139" t="str">
        <f>VLOOKUP(F3139,'группы товаров'!$A$1:$C$88,2,0)</f>
        <v xml:space="preserve">Банан-клубника </v>
      </c>
      <c r="H3139" t="str">
        <f>VLOOKUP(Таблица1[[#This Row],[Код товара]],Группа_Товаров,3,0)</f>
        <v>Отливная</v>
      </c>
      <c r="I3139" t="s">
        <v>8</v>
      </c>
      <c r="J3139">
        <v>8</v>
      </c>
      <c r="K3139" s="6">
        <v>685.54399999999998</v>
      </c>
      <c r="L3139" s="6">
        <v>803.2</v>
      </c>
      <c r="M3139" s="23">
        <f>Таблица1[[#This Row],[Сумма в ценах продажи]]-Таблица1[[#This Row],[Сумма в ценах закупки]]</f>
        <v>117.65600000000006</v>
      </c>
    </row>
    <row r="3140" spans="1:13" hidden="1" x14ac:dyDescent="0.3">
      <c r="A3140" s="16">
        <v>42846</v>
      </c>
      <c r="B3140" t="s">
        <v>7</v>
      </c>
      <c r="C3140" t="s">
        <v>153</v>
      </c>
      <c r="D3140" t="s">
        <v>134</v>
      </c>
      <c r="E3140" t="s">
        <v>154</v>
      </c>
      <c r="F3140" s="7">
        <v>1005274300</v>
      </c>
      <c r="G3140" t="str">
        <f>VLOOKUP(F3140,'группы товаров'!$A$1:$C$88,2,0)</f>
        <v>Миндальные</v>
      </c>
      <c r="H3140" t="str">
        <f>VLOOKUP(Таблица1[[#This Row],[Код товара]],Группа_Товаров,3,0)</f>
        <v>Кремовые</v>
      </c>
      <c r="I3140" t="s">
        <v>8</v>
      </c>
      <c r="J3140">
        <v>4</v>
      </c>
      <c r="K3140" s="6">
        <v>1316</v>
      </c>
      <c r="L3140" s="6">
        <v>1497.2</v>
      </c>
      <c r="M3140" s="23">
        <f>Таблица1[[#This Row],[Сумма в ценах продажи]]-Таблица1[[#This Row],[Сумма в ценах закупки]]</f>
        <v>181.20000000000005</v>
      </c>
    </row>
    <row r="3141" spans="1:13" hidden="1" x14ac:dyDescent="0.3">
      <c r="A3141" s="16">
        <v>42846</v>
      </c>
      <c r="B3141" t="s">
        <v>9</v>
      </c>
      <c r="C3141" t="s">
        <v>222</v>
      </c>
      <c r="D3141" t="s">
        <v>134</v>
      </c>
      <c r="E3141" t="s">
        <v>223</v>
      </c>
      <c r="F3141" s="7">
        <v>1005050400</v>
      </c>
      <c r="G3141" t="str">
        <f>VLOOKUP(F3141,'группы товаров'!$A$1:$C$88,2,0)</f>
        <v>Золотой кокос</v>
      </c>
      <c r="H3141" t="str">
        <f>VLOOKUP(Таблица1[[#This Row],[Код товара]],Группа_Товаров,3,0)</f>
        <v>Помадка</v>
      </c>
      <c r="I3141" t="s">
        <v>8</v>
      </c>
      <c r="J3141">
        <v>5.6</v>
      </c>
      <c r="K3141" s="6">
        <v>547.74720000000002</v>
      </c>
      <c r="L3141" s="6">
        <v>776.16</v>
      </c>
      <c r="M3141" s="23">
        <f>Таблица1[[#This Row],[Сумма в ценах продажи]]-Таблица1[[#This Row],[Сумма в ценах закупки]]</f>
        <v>228.41279999999995</v>
      </c>
    </row>
    <row r="3142" spans="1:13" hidden="1" x14ac:dyDescent="0.3">
      <c r="A3142" s="16">
        <v>42845</v>
      </c>
      <c r="B3142" t="s">
        <v>9</v>
      </c>
      <c r="C3142" t="s">
        <v>336</v>
      </c>
      <c r="D3142" t="s">
        <v>147</v>
      </c>
      <c r="E3142" t="s">
        <v>337</v>
      </c>
      <c r="F3142" s="7">
        <v>1005274600</v>
      </c>
      <c r="G3142" t="str">
        <f>VLOOKUP(F3142,'группы товаров'!$A$1:$C$88,2,0)</f>
        <v>Какао со сливками</v>
      </c>
      <c r="H3142" t="str">
        <f>VLOOKUP(Таблица1[[#This Row],[Код товара]],Группа_Товаров,3,0)</f>
        <v>Кремовые</v>
      </c>
      <c r="I3142" t="s">
        <v>8</v>
      </c>
      <c r="J3142">
        <v>2.6880000000000002</v>
      </c>
      <c r="K3142" s="6">
        <v>290.62880000000001</v>
      </c>
      <c r="L3142" s="6">
        <v>308</v>
      </c>
      <c r="M3142" s="23">
        <f>Таблица1[[#This Row],[Сумма в ценах продажи]]-Таблица1[[#This Row],[Сумма в ценах закупки]]</f>
        <v>17.371199999999988</v>
      </c>
    </row>
    <row r="3143" spans="1:13" hidden="1" x14ac:dyDescent="0.3">
      <c r="A3143" s="16">
        <v>42845</v>
      </c>
      <c r="B3143" t="s">
        <v>7</v>
      </c>
      <c r="C3143" t="s">
        <v>228</v>
      </c>
      <c r="D3143" t="s">
        <v>134</v>
      </c>
      <c r="E3143" t="s">
        <v>229</v>
      </c>
      <c r="F3143" s="7">
        <v>1005201000</v>
      </c>
      <c r="G3143" t="str">
        <f>VLOOKUP(F3143,'группы товаров'!$A$1:$C$88,2,0)</f>
        <v xml:space="preserve"> крем-шоколад </v>
      </c>
      <c r="H3143" t="str">
        <f>VLOOKUP(Таблица1[[#This Row],[Код товара]],Группа_Товаров,3,0)</f>
        <v>Вафельные</v>
      </c>
      <c r="I3143" t="s">
        <v>8</v>
      </c>
      <c r="J3143">
        <v>5.7</v>
      </c>
      <c r="K3143" s="6">
        <v>255.62450000000001</v>
      </c>
      <c r="L3143" s="6">
        <v>290.64300000000003</v>
      </c>
      <c r="M3143" s="23">
        <f>Таблица1[[#This Row],[Сумма в ценах продажи]]-Таблица1[[#This Row],[Сумма в ценах закупки]]</f>
        <v>35.018500000000017</v>
      </c>
    </row>
    <row r="3144" spans="1:13" hidden="1" x14ac:dyDescent="0.3">
      <c r="A3144" s="16">
        <v>42845</v>
      </c>
      <c r="B3144" t="s">
        <v>7</v>
      </c>
      <c r="C3144" t="s">
        <v>185</v>
      </c>
      <c r="D3144" t="s">
        <v>134</v>
      </c>
      <c r="E3144" t="s">
        <v>186</v>
      </c>
      <c r="F3144" s="7">
        <v>260200</v>
      </c>
      <c r="G3144" t="str">
        <f>VLOOKUP(F3144,'группы товаров'!$A$1:$C$88,2,0)</f>
        <v>Медовая дыня</v>
      </c>
      <c r="H3144" t="str">
        <f>VLOOKUP(Таблица1[[#This Row],[Код товара]],Группа_Товаров,3,0)</f>
        <v>Отливная</v>
      </c>
      <c r="I3144" t="s">
        <v>8</v>
      </c>
      <c r="J3144">
        <v>2.9</v>
      </c>
      <c r="K3144" s="6">
        <v>271.09200000000004</v>
      </c>
      <c r="L3144" s="6">
        <v>308.32800000000003</v>
      </c>
      <c r="M3144" s="23">
        <f>Таблица1[[#This Row],[Сумма в ценах продажи]]-Таблица1[[#This Row],[Сумма в ценах закупки]]</f>
        <v>37.23599999999999</v>
      </c>
    </row>
    <row r="3145" spans="1:13" hidden="1" x14ac:dyDescent="0.3">
      <c r="A3145" s="16">
        <v>42845</v>
      </c>
      <c r="B3145" t="s">
        <v>9</v>
      </c>
      <c r="C3145" t="s">
        <v>280</v>
      </c>
      <c r="D3145" t="s">
        <v>134</v>
      </c>
      <c r="E3145" t="s">
        <v>281</v>
      </c>
      <c r="F3145" s="7">
        <v>1005400001</v>
      </c>
      <c r="G3145" t="str">
        <f>VLOOKUP(F3145,'группы товаров'!$A$1:$C$88,2,0)</f>
        <v>Лесной орех</v>
      </c>
      <c r="H3145" t="str">
        <f>VLOOKUP(Таблица1[[#This Row],[Код товара]],Группа_Товаров,3,0)</f>
        <v>Кремовые</v>
      </c>
      <c r="I3145" t="s">
        <v>8</v>
      </c>
      <c r="J3145">
        <v>1.65</v>
      </c>
      <c r="K3145" s="6">
        <v>272.68889999999999</v>
      </c>
      <c r="L3145" s="6">
        <v>310.31</v>
      </c>
      <c r="M3145" s="23">
        <f>Таблица1[[#This Row],[Сумма в ценах продажи]]-Таблица1[[#This Row],[Сумма в ценах закупки]]</f>
        <v>37.621100000000013</v>
      </c>
    </row>
    <row r="3146" spans="1:13" hidden="1" x14ac:dyDescent="0.3">
      <c r="A3146" s="16">
        <v>42845</v>
      </c>
      <c r="B3146" t="s">
        <v>7</v>
      </c>
      <c r="C3146" t="s">
        <v>301</v>
      </c>
      <c r="D3146" t="s">
        <v>134</v>
      </c>
      <c r="E3146" t="s">
        <v>302</v>
      </c>
      <c r="F3146" s="5">
        <v>5160002</v>
      </c>
      <c r="G3146" t="str">
        <f>VLOOKUP(F3146,'группы товаров'!$A$1:$C$88,2,0)</f>
        <v>Микс</v>
      </c>
      <c r="H3146" t="str">
        <f>VLOOKUP(Таблица1[[#This Row],[Код товара]],Группа_Товаров,3,0)</f>
        <v>Отливная</v>
      </c>
      <c r="I3146" t="s">
        <v>8</v>
      </c>
      <c r="J3146">
        <v>3.2</v>
      </c>
      <c r="K3146" s="6">
        <v>264.53200000000004</v>
      </c>
      <c r="L3146" s="6">
        <v>303.60000000000002</v>
      </c>
      <c r="M3146" s="23">
        <f>Таблица1[[#This Row],[Сумма в ценах продажи]]-Таблица1[[#This Row],[Сумма в ценах закупки]]</f>
        <v>39.067999999999984</v>
      </c>
    </row>
    <row r="3147" spans="1:13" hidden="1" x14ac:dyDescent="0.3">
      <c r="A3147" s="16">
        <v>42845</v>
      </c>
      <c r="B3147" t="s">
        <v>9</v>
      </c>
      <c r="C3147" t="s">
        <v>191</v>
      </c>
      <c r="D3147" t="s">
        <v>156</v>
      </c>
      <c r="E3147" t="s">
        <v>192</v>
      </c>
      <c r="F3147" s="5">
        <v>1005052600</v>
      </c>
      <c r="G3147" t="str">
        <f>VLOOKUP(F3147,'группы товаров'!$A$1:$C$88,2,0)</f>
        <v>Желе апельсина</v>
      </c>
      <c r="H3147" t="str">
        <f>VLOOKUP(Таблица1[[#This Row],[Код товара]],Группа_Товаров,3,0)</f>
        <v>Помадка</v>
      </c>
      <c r="I3147" t="s">
        <v>8</v>
      </c>
      <c r="J3147">
        <v>3.5</v>
      </c>
      <c r="K3147" s="6">
        <v>355.07740000000001</v>
      </c>
      <c r="L3147" s="6">
        <v>398.72</v>
      </c>
      <c r="M3147" s="23">
        <f>Таблица1[[#This Row],[Сумма в ценах продажи]]-Таблица1[[#This Row],[Сумма в ценах закупки]]</f>
        <v>43.642600000000016</v>
      </c>
    </row>
    <row r="3148" spans="1:13" hidden="1" x14ac:dyDescent="0.3">
      <c r="A3148" s="16">
        <v>42845</v>
      </c>
      <c r="B3148" t="s">
        <v>25</v>
      </c>
      <c r="C3148" t="s">
        <v>326</v>
      </c>
      <c r="D3148" t="s">
        <v>134</v>
      </c>
      <c r="E3148" t="s">
        <v>327</v>
      </c>
      <c r="F3148" s="7">
        <v>1005201500</v>
      </c>
      <c r="G3148" t="str">
        <f>VLOOKUP(F3148,'группы товаров'!$A$1:$C$88,2,0)</f>
        <v xml:space="preserve">крем-сгущенное молоко </v>
      </c>
      <c r="H3148" t="str">
        <f>VLOOKUP(Таблица1[[#This Row],[Код товара]],Группа_Товаров,3,0)</f>
        <v>Вафельные</v>
      </c>
      <c r="I3148" t="s">
        <v>8</v>
      </c>
      <c r="J3148">
        <v>2.4</v>
      </c>
      <c r="K3148" s="6">
        <v>214.2835</v>
      </c>
      <c r="L3148" s="6">
        <v>266.47200000000004</v>
      </c>
      <c r="M3148" s="23">
        <f>Таблица1[[#This Row],[Сумма в ценах продажи]]-Таблица1[[#This Row],[Сумма в ценах закупки]]</f>
        <v>52.188500000000033</v>
      </c>
    </row>
    <row r="3149" spans="1:13" hidden="1" x14ac:dyDescent="0.3">
      <c r="A3149" s="16">
        <v>42845</v>
      </c>
      <c r="B3149" t="s">
        <v>9</v>
      </c>
      <c r="C3149" t="s">
        <v>254</v>
      </c>
      <c r="D3149" t="s">
        <v>131</v>
      </c>
      <c r="E3149" t="s">
        <v>255</v>
      </c>
      <c r="F3149" s="7">
        <v>1005274300</v>
      </c>
      <c r="G3149" t="str">
        <f>VLOOKUP(F3149,'группы товаров'!$A$1:$C$88,2,0)</f>
        <v>Миндальные</v>
      </c>
      <c r="H3149" t="str">
        <f>VLOOKUP(Таблица1[[#This Row],[Код товара]],Группа_Товаров,3,0)</f>
        <v>Кремовые</v>
      </c>
      <c r="I3149" t="s">
        <v>8</v>
      </c>
      <c r="J3149">
        <v>5</v>
      </c>
      <c r="K3149" s="6">
        <v>388.1105</v>
      </c>
      <c r="L3149" s="6">
        <v>444.8</v>
      </c>
      <c r="M3149" s="23">
        <f>Таблица1[[#This Row],[Сумма в ценах продажи]]-Таблица1[[#This Row],[Сумма в ценах закупки]]</f>
        <v>56.68950000000001</v>
      </c>
    </row>
    <row r="3150" spans="1:13" hidden="1" x14ac:dyDescent="0.3">
      <c r="A3150" s="16">
        <v>42845</v>
      </c>
      <c r="B3150" t="s">
        <v>7</v>
      </c>
      <c r="C3150" t="s">
        <v>288</v>
      </c>
      <c r="D3150" t="s">
        <v>134</v>
      </c>
      <c r="E3150" t="s">
        <v>289</v>
      </c>
      <c r="F3150" s="7">
        <v>1005010100</v>
      </c>
      <c r="G3150" t="str">
        <f>VLOOKUP(F3150,'группы товаров'!$A$1:$C$88,2,0)</f>
        <v>Кофейная со сливками</v>
      </c>
      <c r="H3150" t="str">
        <f>VLOOKUP(Таблица1[[#This Row],[Код товара]],Группа_Товаров,3,0)</f>
        <v>Глазированные</v>
      </c>
      <c r="I3150" t="s">
        <v>8</v>
      </c>
      <c r="J3150">
        <v>5</v>
      </c>
      <c r="K3150" s="6">
        <v>477</v>
      </c>
      <c r="L3150" s="6">
        <v>542.5</v>
      </c>
      <c r="M3150" s="23">
        <f>Таблица1[[#This Row],[Сумма в ценах продажи]]-Таблица1[[#This Row],[Сумма в ценах закупки]]</f>
        <v>65.5</v>
      </c>
    </row>
    <row r="3151" spans="1:13" hidden="1" x14ac:dyDescent="0.3">
      <c r="A3151" s="16">
        <v>42845</v>
      </c>
      <c r="B3151" t="s">
        <v>7</v>
      </c>
      <c r="C3151" t="s">
        <v>228</v>
      </c>
      <c r="D3151" t="s">
        <v>134</v>
      </c>
      <c r="E3151" t="s">
        <v>229</v>
      </c>
      <c r="F3151" s="5">
        <v>1005201000</v>
      </c>
      <c r="G3151" t="str">
        <f>VLOOKUP(F3151,'группы товаров'!$A$1:$C$88,2,0)</f>
        <v xml:space="preserve"> крем-шоколад </v>
      </c>
      <c r="H3151" t="str">
        <f>VLOOKUP(Таблица1[[#This Row],[Код товара]],Группа_Товаров,3,0)</f>
        <v>Вафельные</v>
      </c>
      <c r="I3151" t="s">
        <v>8</v>
      </c>
      <c r="J3151">
        <v>2</v>
      </c>
      <c r="K3151" s="6">
        <v>331.54040000000003</v>
      </c>
      <c r="L3151" s="6">
        <v>397.1</v>
      </c>
      <c r="M3151" s="23">
        <f>Таблица1[[#This Row],[Сумма в ценах продажи]]-Таблица1[[#This Row],[Сумма в ценах закупки]]</f>
        <v>65.559599999999989</v>
      </c>
    </row>
    <row r="3152" spans="1:13" hidden="1" x14ac:dyDescent="0.3">
      <c r="A3152" s="16">
        <v>42845</v>
      </c>
      <c r="B3152" t="s">
        <v>7</v>
      </c>
      <c r="C3152" t="s">
        <v>224</v>
      </c>
      <c r="D3152" t="s">
        <v>134</v>
      </c>
      <c r="E3152" t="s">
        <v>225</v>
      </c>
      <c r="F3152" s="7">
        <v>5162402</v>
      </c>
      <c r="G3152" t="str">
        <f>VLOOKUP(F3152,'группы товаров'!$A$1:$C$88,2,0)</f>
        <v>Лимонно-апельсиновый</v>
      </c>
      <c r="H3152" t="str">
        <f>VLOOKUP(Таблица1[[#This Row],[Код товара]],Группа_Товаров,3,0)</f>
        <v>Отливная</v>
      </c>
      <c r="I3152" t="s">
        <v>8</v>
      </c>
      <c r="J3152">
        <v>6</v>
      </c>
      <c r="K3152" s="6">
        <v>492.2328</v>
      </c>
      <c r="L3152" s="6">
        <v>559.91999999999996</v>
      </c>
      <c r="M3152" s="23">
        <f>Таблица1[[#This Row],[Сумма в ценах продажи]]-Таблица1[[#This Row],[Сумма в ценах закупки]]</f>
        <v>67.687199999999962</v>
      </c>
    </row>
    <row r="3153" spans="1:13" hidden="1" x14ac:dyDescent="0.3">
      <c r="A3153" s="16">
        <v>42845</v>
      </c>
      <c r="B3153" t="s">
        <v>7</v>
      </c>
      <c r="C3153" t="s">
        <v>226</v>
      </c>
      <c r="D3153" t="s">
        <v>134</v>
      </c>
      <c r="E3153" t="s">
        <v>227</v>
      </c>
      <c r="F3153" s="7">
        <v>1005040200</v>
      </c>
      <c r="G3153" t="str">
        <f>VLOOKUP(F3153,'группы товаров'!$A$1:$C$88,2,0)</f>
        <v xml:space="preserve">Южный вечер </v>
      </c>
      <c r="H3153" t="str">
        <f>VLOOKUP(Таблица1[[#This Row],[Код товара]],Группа_Товаров,3,0)</f>
        <v>Глазированные</v>
      </c>
      <c r="I3153" t="s">
        <v>8</v>
      </c>
      <c r="J3153">
        <v>5</v>
      </c>
      <c r="K3153" s="6">
        <v>372.46200000000005</v>
      </c>
      <c r="L3153" s="6">
        <v>444.8</v>
      </c>
      <c r="M3153" s="23">
        <f>Таблица1[[#This Row],[Сумма в ценах продажи]]-Таблица1[[#This Row],[Сумма в ценах закупки]]</f>
        <v>72.337999999999965</v>
      </c>
    </row>
    <row r="3154" spans="1:13" hidden="1" x14ac:dyDescent="0.3">
      <c r="A3154" s="16">
        <v>42845</v>
      </c>
      <c r="B3154" t="s">
        <v>9</v>
      </c>
      <c r="C3154" t="s">
        <v>210</v>
      </c>
      <c r="D3154" t="s">
        <v>156</v>
      </c>
      <c r="E3154" t="s">
        <v>211</v>
      </c>
      <c r="F3154" s="7">
        <v>20000</v>
      </c>
      <c r="G3154" t="str">
        <f>VLOOKUP(F3154,'группы товаров'!$A$1:$C$88,2,0)</f>
        <v>Карамель барбарис</v>
      </c>
      <c r="H3154" t="str">
        <f>VLOOKUP(Таблица1[[#This Row],[Код товара]],Группа_Товаров,3,0)</f>
        <v>Леденцовая</v>
      </c>
      <c r="I3154" t="s">
        <v>8</v>
      </c>
      <c r="J3154">
        <v>5</v>
      </c>
      <c r="K3154" s="6">
        <v>548.45000000000005</v>
      </c>
      <c r="L3154" s="6">
        <v>621</v>
      </c>
      <c r="M3154" s="23">
        <f>Таблица1[[#This Row],[Сумма в ценах продажи]]-Таблица1[[#This Row],[Сумма в ценах закупки]]</f>
        <v>72.549999999999955</v>
      </c>
    </row>
    <row r="3155" spans="1:13" hidden="1" x14ac:dyDescent="0.3">
      <c r="A3155" s="16">
        <v>42845</v>
      </c>
      <c r="B3155" t="s">
        <v>7</v>
      </c>
      <c r="C3155" t="s">
        <v>140</v>
      </c>
      <c r="D3155" t="s">
        <v>134</v>
      </c>
      <c r="E3155" t="s">
        <v>141</v>
      </c>
      <c r="F3155" s="7">
        <v>260200</v>
      </c>
      <c r="G3155" t="str">
        <f>VLOOKUP(F3155,'группы товаров'!$A$1:$C$88,2,0)</f>
        <v>Медовая дыня</v>
      </c>
      <c r="H3155" t="str">
        <f>VLOOKUP(Таблица1[[#This Row],[Код товара]],Группа_Товаров,3,0)</f>
        <v>Отливная</v>
      </c>
      <c r="I3155" t="s">
        <v>8</v>
      </c>
      <c r="J3155">
        <v>1.84</v>
      </c>
      <c r="K3155" s="6">
        <v>591.7432</v>
      </c>
      <c r="L3155" s="6">
        <v>682.16</v>
      </c>
      <c r="M3155" s="23">
        <f>Таблица1[[#This Row],[Сумма в ценах продажи]]-Таблица1[[#This Row],[Сумма в ценах закупки]]</f>
        <v>90.416799999999967</v>
      </c>
    </row>
    <row r="3156" spans="1:13" hidden="1" x14ac:dyDescent="0.3">
      <c r="A3156" s="16">
        <v>42845</v>
      </c>
      <c r="B3156" t="s">
        <v>9</v>
      </c>
      <c r="C3156" t="s">
        <v>160</v>
      </c>
      <c r="D3156" t="s">
        <v>134</v>
      </c>
      <c r="E3156" t="s">
        <v>161</v>
      </c>
      <c r="F3156" s="7">
        <v>20100</v>
      </c>
      <c r="G3156" t="str">
        <f>VLOOKUP(F3156,'группы товаров'!$A$1:$C$88,2,0)</f>
        <v xml:space="preserve">Карамель дюшес </v>
      </c>
      <c r="H3156" t="str">
        <f>VLOOKUP(Таблица1[[#This Row],[Код товара]],Группа_Товаров,3,0)</f>
        <v>Леденцовая</v>
      </c>
      <c r="I3156" t="s">
        <v>8</v>
      </c>
      <c r="J3156">
        <v>3.01</v>
      </c>
      <c r="K3156" s="6">
        <v>747.80510000000004</v>
      </c>
      <c r="L3156" s="6">
        <v>850.64</v>
      </c>
      <c r="M3156" s="23">
        <f>Таблица1[[#This Row],[Сумма в ценах продажи]]-Таблица1[[#This Row],[Сумма в ценах закупки]]</f>
        <v>102.83489999999995</v>
      </c>
    </row>
    <row r="3157" spans="1:13" hidden="1" x14ac:dyDescent="0.3">
      <c r="A3157" s="16">
        <v>42845</v>
      </c>
      <c r="B3157" t="s">
        <v>9</v>
      </c>
      <c r="C3157" t="s">
        <v>179</v>
      </c>
      <c r="D3157" t="s">
        <v>131</v>
      </c>
      <c r="E3157" t="s">
        <v>180</v>
      </c>
      <c r="F3157" s="7">
        <v>190000</v>
      </c>
      <c r="G3157" t="str">
        <f>VLOOKUP(F3157,'группы товаров'!$A$1:$C$88,2,0)</f>
        <v>Капри молоко</v>
      </c>
      <c r="H3157" t="str">
        <f>VLOOKUP(Таблица1[[#This Row],[Код товара]],Группа_Товаров,3,0)</f>
        <v>Отливная</v>
      </c>
      <c r="I3157" t="s">
        <v>8</v>
      </c>
      <c r="J3157">
        <v>16</v>
      </c>
      <c r="K3157" s="6">
        <v>854.56640000000004</v>
      </c>
      <c r="L3157" s="6">
        <v>968.48</v>
      </c>
      <c r="M3157" s="23">
        <f>Таблица1[[#This Row],[Сумма в ценах продажи]]-Таблица1[[#This Row],[Сумма в ценах закупки]]</f>
        <v>113.91359999999997</v>
      </c>
    </row>
    <row r="3158" spans="1:13" hidden="1" x14ac:dyDescent="0.3">
      <c r="A3158" s="16">
        <v>42845</v>
      </c>
      <c r="B3158" t="s">
        <v>9</v>
      </c>
      <c r="C3158" t="s">
        <v>199</v>
      </c>
      <c r="D3158" t="s">
        <v>134</v>
      </c>
      <c r="E3158" t="s">
        <v>200</v>
      </c>
      <c r="F3158" s="7">
        <v>252505</v>
      </c>
      <c r="G3158" t="str">
        <f>VLOOKUP(F3158,'группы товаров'!$A$1:$C$88,2,0)</f>
        <v>Байкальская мята</v>
      </c>
      <c r="H3158" t="str">
        <f>VLOOKUP(Таблица1[[#This Row],[Код товара]],Группа_Товаров,3,0)</f>
        <v>Леденцовая</v>
      </c>
      <c r="I3158" t="s">
        <v>8</v>
      </c>
      <c r="J3158">
        <v>8</v>
      </c>
      <c r="K3158" s="6">
        <v>685.54399999999998</v>
      </c>
      <c r="L3158" s="6">
        <v>803.2</v>
      </c>
      <c r="M3158" s="23">
        <f>Таблица1[[#This Row],[Сумма в ценах продажи]]-Таблица1[[#This Row],[Сумма в ценах закупки]]</f>
        <v>117.65600000000006</v>
      </c>
    </row>
    <row r="3159" spans="1:13" hidden="1" x14ac:dyDescent="0.3">
      <c r="A3159" s="16">
        <v>42845</v>
      </c>
      <c r="B3159" t="s">
        <v>9</v>
      </c>
      <c r="C3159" t="s">
        <v>201</v>
      </c>
      <c r="D3159" t="s">
        <v>134</v>
      </c>
      <c r="E3159" t="s">
        <v>202</v>
      </c>
      <c r="F3159" s="7">
        <v>1005360000</v>
      </c>
      <c r="G3159" t="str">
        <f>VLOOKUP(F3159,'группы товаров'!$A$1:$C$88,2,0)</f>
        <v>Вишня в шоколаде</v>
      </c>
      <c r="H3159" t="str">
        <f>VLOOKUP(Таблица1[[#This Row],[Код товара]],Группа_Товаров,3,0)</f>
        <v>Кремовые</v>
      </c>
      <c r="I3159" t="s">
        <v>8</v>
      </c>
      <c r="J3159">
        <v>5</v>
      </c>
      <c r="K3159" s="6">
        <v>682.18450000000007</v>
      </c>
      <c r="L3159" s="6">
        <v>802.85</v>
      </c>
      <c r="M3159" s="23">
        <f>Таблица1[[#This Row],[Сумма в ценах продажи]]-Таблица1[[#This Row],[Сумма в ценах закупки]]</f>
        <v>120.66549999999995</v>
      </c>
    </row>
    <row r="3160" spans="1:13" hidden="1" x14ac:dyDescent="0.3">
      <c r="A3160" s="16">
        <v>42845</v>
      </c>
      <c r="B3160" t="s">
        <v>9</v>
      </c>
      <c r="C3160" t="s">
        <v>149</v>
      </c>
      <c r="D3160" t="s">
        <v>134</v>
      </c>
      <c r="E3160" t="s">
        <v>150</v>
      </c>
      <c r="F3160" s="5">
        <v>1005360000</v>
      </c>
      <c r="G3160" t="str">
        <f>VLOOKUP(F3160,'группы товаров'!$A$1:$C$88,2,0)</f>
        <v>Вишня в шоколаде</v>
      </c>
      <c r="H3160" t="str">
        <f>VLOOKUP(Таблица1[[#This Row],[Код товара]],Группа_Товаров,3,0)</f>
        <v>Кремовые</v>
      </c>
      <c r="I3160" t="s">
        <v>8</v>
      </c>
      <c r="J3160">
        <v>2.5</v>
      </c>
      <c r="K3160" s="6">
        <v>526.69200000000001</v>
      </c>
      <c r="L3160" s="6">
        <v>650.95000000000005</v>
      </c>
      <c r="M3160" s="23">
        <f>Таблица1[[#This Row],[Сумма в ценах продажи]]-Таблица1[[#This Row],[Сумма в ценах закупки]]</f>
        <v>124.25800000000004</v>
      </c>
    </row>
    <row r="3161" spans="1:13" hidden="1" x14ac:dyDescent="0.3">
      <c r="A3161" s="16">
        <v>42845</v>
      </c>
      <c r="B3161" t="s">
        <v>7</v>
      </c>
      <c r="C3161" t="s">
        <v>474</v>
      </c>
      <c r="D3161" t="s">
        <v>147</v>
      </c>
      <c r="E3161" t="s">
        <v>475</v>
      </c>
      <c r="F3161" s="5">
        <v>1005274300</v>
      </c>
      <c r="G3161" t="str">
        <f>VLOOKUP(F3161,'группы товаров'!$A$1:$C$88,2,0)</f>
        <v>Миндальные</v>
      </c>
      <c r="H3161" t="str">
        <f>VLOOKUP(Таблица1[[#This Row],[Код товара]],Группа_Товаров,3,0)</f>
        <v>Кремовые</v>
      </c>
      <c r="I3161" t="s">
        <v>8</v>
      </c>
      <c r="J3161">
        <v>3.5</v>
      </c>
      <c r="K3161" s="6">
        <v>619.41920000000005</v>
      </c>
      <c r="L3161" s="6">
        <v>778.43499999999995</v>
      </c>
      <c r="M3161" s="23">
        <f>Таблица1[[#This Row],[Сумма в ценах продажи]]-Таблица1[[#This Row],[Сумма в ценах закупки]]</f>
        <v>159.0157999999999</v>
      </c>
    </row>
    <row r="3162" spans="1:13" hidden="1" x14ac:dyDescent="0.3">
      <c r="A3162" s="16">
        <v>42845</v>
      </c>
      <c r="B3162" t="s">
        <v>9</v>
      </c>
      <c r="C3162" t="s">
        <v>165</v>
      </c>
      <c r="D3162" t="s">
        <v>134</v>
      </c>
      <c r="E3162" t="s">
        <v>166</v>
      </c>
      <c r="F3162" s="7">
        <v>190000</v>
      </c>
      <c r="G3162" t="str">
        <f>VLOOKUP(F3162,'группы товаров'!$A$1:$C$88,2,0)</f>
        <v>Капри молоко</v>
      </c>
      <c r="H3162" t="str">
        <f>VLOOKUP(Таблица1[[#This Row],[Код товара]],Группа_Товаров,3,0)</f>
        <v>Отливная</v>
      </c>
      <c r="I3162" t="s">
        <v>8</v>
      </c>
      <c r="J3162">
        <v>24</v>
      </c>
      <c r="K3162" s="6">
        <v>1281.9888000000001</v>
      </c>
      <c r="L3162" s="6">
        <v>1452.72</v>
      </c>
      <c r="M3162" s="23">
        <f>Таблица1[[#This Row],[Сумма в ценах продажи]]-Таблица1[[#This Row],[Сумма в ценах закупки]]</f>
        <v>170.73119999999994</v>
      </c>
    </row>
    <row r="3163" spans="1:13" hidden="1" x14ac:dyDescent="0.3">
      <c r="A3163" s="16">
        <v>42845</v>
      </c>
      <c r="B3163" t="s">
        <v>9</v>
      </c>
      <c r="C3163" t="s">
        <v>220</v>
      </c>
      <c r="D3163" t="s">
        <v>134</v>
      </c>
      <c r="E3163" t="s">
        <v>221</v>
      </c>
      <c r="F3163" s="7">
        <v>1005052800</v>
      </c>
      <c r="G3163" t="str">
        <f>VLOOKUP(F3163,'группы товаров'!$A$1:$C$88,2,0)</f>
        <v>Желе барбариса</v>
      </c>
      <c r="H3163" t="str">
        <f>VLOOKUP(Таблица1[[#This Row],[Код товара]],Группа_Товаров,3,0)</f>
        <v>Помадка</v>
      </c>
      <c r="I3163" t="s">
        <v>8</v>
      </c>
      <c r="J3163">
        <v>6</v>
      </c>
      <c r="K3163" s="6">
        <v>108.71340000000001</v>
      </c>
      <c r="L3163" s="6">
        <v>412.2</v>
      </c>
      <c r="M3163" s="23">
        <f>Таблица1[[#This Row],[Сумма в ценах продажи]]-Таблица1[[#This Row],[Сумма в ценах закупки]]</f>
        <v>303.48659999999995</v>
      </c>
    </row>
    <row r="3164" spans="1:13" hidden="1" x14ac:dyDescent="0.3">
      <c r="A3164" s="16">
        <v>42845</v>
      </c>
      <c r="B3164" t="s">
        <v>9</v>
      </c>
      <c r="C3164" t="s">
        <v>138</v>
      </c>
      <c r="D3164" t="s">
        <v>134</v>
      </c>
      <c r="E3164" t="s">
        <v>139</v>
      </c>
      <c r="F3164" s="5">
        <v>580000</v>
      </c>
      <c r="G3164" t="str">
        <f>VLOOKUP(F3164,'группы товаров'!$A$1:$C$88,2,0)</f>
        <v>Вишня</v>
      </c>
      <c r="H3164" t="str">
        <f>VLOOKUP(Таблица1[[#This Row],[Код товара]],Группа_Товаров,3,0)</f>
        <v>Желейные</v>
      </c>
      <c r="I3164" t="s">
        <v>8</v>
      </c>
      <c r="J3164">
        <v>32</v>
      </c>
      <c r="K3164" s="6">
        <v>2381.4896000000003</v>
      </c>
      <c r="L3164" s="6">
        <v>2695.36</v>
      </c>
      <c r="M3164" s="23">
        <f>Таблица1[[#This Row],[Сумма в ценах продажи]]-Таблица1[[#This Row],[Сумма в ценах закупки]]</f>
        <v>313.87039999999979</v>
      </c>
    </row>
    <row r="3165" spans="1:13" hidden="1" x14ac:dyDescent="0.3">
      <c r="A3165" s="16">
        <v>42845</v>
      </c>
      <c r="B3165" t="s">
        <v>9</v>
      </c>
      <c r="C3165" t="s">
        <v>222</v>
      </c>
      <c r="D3165" t="s">
        <v>134</v>
      </c>
      <c r="E3165" t="s">
        <v>223</v>
      </c>
      <c r="F3165" s="5">
        <v>1005030501</v>
      </c>
      <c r="G3165" t="str">
        <f>VLOOKUP(F3165,'группы товаров'!$A$1:$C$88,2,0)</f>
        <v>Орешек</v>
      </c>
      <c r="H3165" t="str">
        <f>VLOOKUP(Таблица1[[#This Row],[Код товара]],Группа_Товаров,3,0)</f>
        <v>Глазированные</v>
      </c>
      <c r="I3165" t="s">
        <v>8</v>
      </c>
      <c r="J3165">
        <v>28</v>
      </c>
      <c r="K3165" s="6">
        <v>2804.3386</v>
      </c>
      <c r="L3165" s="6">
        <v>3189.76</v>
      </c>
      <c r="M3165" s="23">
        <f>Таблица1[[#This Row],[Сумма в ценах продажи]]-Таблица1[[#This Row],[Сумма в ценах закупки]]</f>
        <v>385.42140000000018</v>
      </c>
    </row>
    <row r="3166" spans="1:13" hidden="1" x14ac:dyDescent="0.3">
      <c r="A3166" s="16">
        <v>42845</v>
      </c>
      <c r="B3166" t="s">
        <v>9</v>
      </c>
      <c r="C3166" t="s">
        <v>286</v>
      </c>
      <c r="D3166" t="s">
        <v>156</v>
      </c>
      <c r="E3166" t="s">
        <v>287</v>
      </c>
      <c r="F3166" s="7">
        <v>1005050100</v>
      </c>
      <c r="G3166" t="str">
        <f>VLOOKUP(F3166,'группы товаров'!$A$1:$C$88,2,0)</f>
        <v>Золотой  крем-брюле</v>
      </c>
      <c r="H3166" t="str">
        <f>VLOOKUP(Таблица1[[#This Row],[Код товара]],Группа_Товаров,3,0)</f>
        <v>Помадка</v>
      </c>
      <c r="I3166" t="s">
        <v>8</v>
      </c>
      <c r="J3166">
        <v>104</v>
      </c>
      <c r="K3166" s="6">
        <v>5555.6112000000003</v>
      </c>
      <c r="L3166" s="6">
        <v>6295.12</v>
      </c>
      <c r="M3166" s="23">
        <f>Таблица1[[#This Row],[Сумма в ценах продажи]]-Таблица1[[#This Row],[Сумма в ценах закупки]]</f>
        <v>739.50879999999961</v>
      </c>
    </row>
    <row r="3167" spans="1:13" hidden="1" x14ac:dyDescent="0.3">
      <c r="A3167" s="16">
        <v>42844</v>
      </c>
      <c r="B3167" t="s">
        <v>9</v>
      </c>
      <c r="C3167" t="s">
        <v>195</v>
      </c>
      <c r="D3167" t="s">
        <v>131</v>
      </c>
      <c r="E3167" t="s">
        <v>196</v>
      </c>
      <c r="F3167" s="5">
        <v>1005050000</v>
      </c>
      <c r="G3167" t="str">
        <f>VLOOKUP(F3167,'группы товаров'!$A$1:$C$88,2,0)</f>
        <v>Золотой орех</v>
      </c>
      <c r="H3167" t="str">
        <f>VLOOKUP(Таблица1[[#This Row],[Код товара]],Группа_Товаров,3,0)</f>
        <v>Помадка</v>
      </c>
      <c r="I3167" t="s">
        <v>8</v>
      </c>
      <c r="J3167">
        <v>3.5</v>
      </c>
      <c r="K3167" s="6">
        <v>423.09890000000001</v>
      </c>
      <c r="L3167" s="6">
        <v>398.72</v>
      </c>
      <c r="M3167" s="23">
        <f>Таблица1[[#This Row],[Сумма в ценах продажи]]-Таблица1[[#This Row],[Сумма в ценах закупки]]</f>
        <v>-24.378899999999987</v>
      </c>
    </row>
    <row r="3168" spans="1:13" hidden="1" x14ac:dyDescent="0.3">
      <c r="A3168" s="16">
        <v>42844</v>
      </c>
      <c r="B3168" t="s">
        <v>9</v>
      </c>
      <c r="C3168" t="s">
        <v>228</v>
      </c>
      <c r="D3168" t="s">
        <v>134</v>
      </c>
      <c r="E3168" t="s">
        <v>229</v>
      </c>
      <c r="F3168" s="5">
        <v>1005040500</v>
      </c>
      <c r="G3168" t="str">
        <f>VLOOKUP(F3168,'группы товаров'!$A$1:$C$88,2,0)</f>
        <v>Пилот</v>
      </c>
      <c r="H3168" t="str">
        <f>VLOOKUP(Таблица1[[#This Row],[Код товара]],Группа_Товаров,3,0)</f>
        <v>Глазированные</v>
      </c>
      <c r="I3168" t="s">
        <v>8</v>
      </c>
      <c r="J3168">
        <v>3</v>
      </c>
      <c r="K3168" s="6">
        <v>214.62</v>
      </c>
      <c r="L3168" s="6">
        <v>244.11</v>
      </c>
      <c r="M3168" s="23">
        <f>Таблица1[[#This Row],[Сумма в ценах продажи]]-Таблица1[[#This Row],[Сумма в ценах закупки]]</f>
        <v>29.490000000000009</v>
      </c>
    </row>
    <row r="3169" spans="1:13" hidden="1" x14ac:dyDescent="0.3">
      <c r="A3169" s="16">
        <v>42844</v>
      </c>
      <c r="B3169" t="s">
        <v>9</v>
      </c>
      <c r="C3169" t="s">
        <v>138</v>
      </c>
      <c r="D3169" t="s">
        <v>134</v>
      </c>
      <c r="E3169" t="s">
        <v>139</v>
      </c>
      <c r="F3169" s="7">
        <v>170000</v>
      </c>
      <c r="G3169" t="str">
        <f>VLOOKUP(F3169,'группы товаров'!$A$1:$C$88,2,0)</f>
        <v>Лайм</v>
      </c>
      <c r="H3169" t="str">
        <f>VLOOKUP(Таблица1[[#This Row],[Код товара]],Группа_Товаров,3,0)</f>
        <v>Желейные</v>
      </c>
      <c r="I3169" t="s">
        <v>8</v>
      </c>
      <c r="J3169">
        <v>2.9</v>
      </c>
      <c r="K3169" s="6">
        <v>271.09200000000004</v>
      </c>
      <c r="L3169" s="6">
        <v>308.32800000000003</v>
      </c>
      <c r="M3169" s="23">
        <f>Таблица1[[#This Row],[Сумма в ценах продажи]]-Таблица1[[#This Row],[Сумма в ценах закупки]]</f>
        <v>37.23599999999999</v>
      </c>
    </row>
    <row r="3170" spans="1:13" hidden="1" x14ac:dyDescent="0.3">
      <c r="A3170" s="16">
        <v>42844</v>
      </c>
      <c r="B3170" t="s">
        <v>7</v>
      </c>
      <c r="C3170" t="s">
        <v>193</v>
      </c>
      <c r="D3170" t="s">
        <v>134</v>
      </c>
      <c r="E3170" t="s">
        <v>194</v>
      </c>
      <c r="F3170" s="8">
        <v>210100</v>
      </c>
      <c r="G3170" t="str">
        <f>VLOOKUP(F3170,'группы товаров'!$A$1:$C$88,2,0)</f>
        <v>Сливки-малина</v>
      </c>
      <c r="H3170" t="str">
        <f>VLOOKUP(Таблица1[[#This Row],[Код товара]],Группа_Товаров,3,0)</f>
        <v>Отливная</v>
      </c>
      <c r="I3170" t="s">
        <v>8</v>
      </c>
      <c r="J3170">
        <v>2.9</v>
      </c>
      <c r="K3170" s="6">
        <v>271.06299999999999</v>
      </c>
      <c r="L3170" s="6">
        <v>308.32800000000003</v>
      </c>
      <c r="M3170" s="23">
        <f>Таблица1[[#This Row],[Сумма в ценах продажи]]-Таблица1[[#This Row],[Сумма в ценах закупки]]</f>
        <v>37.265000000000043</v>
      </c>
    </row>
    <row r="3171" spans="1:13" hidden="1" x14ac:dyDescent="0.3">
      <c r="A3171" s="16">
        <v>42844</v>
      </c>
      <c r="B3171" t="s">
        <v>7</v>
      </c>
      <c r="C3171" t="s">
        <v>175</v>
      </c>
      <c r="D3171" t="s">
        <v>134</v>
      </c>
      <c r="E3171" t="s">
        <v>176</v>
      </c>
      <c r="F3171" s="7">
        <v>1005051600</v>
      </c>
      <c r="G3171" t="str">
        <f>VLOOKUP(F3171,'группы товаров'!$A$1:$C$88,2,0)</f>
        <v xml:space="preserve">Тарантелла </v>
      </c>
      <c r="H3171" t="str">
        <f>VLOOKUP(Таблица1[[#This Row],[Код товара]],Группа_Товаров,3,0)</f>
        <v>Помадка</v>
      </c>
      <c r="I3171" t="s">
        <v>8</v>
      </c>
      <c r="J3171">
        <v>1.65</v>
      </c>
      <c r="K3171" s="6">
        <v>272.68889999999999</v>
      </c>
      <c r="L3171" s="6">
        <v>310.31</v>
      </c>
      <c r="M3171" s="23">
        <f>Таблица1[[#This Row],[Сумма в ценах продажи]]-Таблица1[[#This Row],[Сумма в ценах закупки]]</f>
        <v>37.621100000000013</v>
      </c>
    </row>
    <row r="3172" spans="1:13" hidden="1" x14ac:dyDescent="0.3">
      <c r="A3172" s="16">
        <v>42844</v>
      </c>
      <c r="B3172" t="s">
        <v>7</v>
      </c>
      <c r="C3172" t="s">
        <v>442</v>
      </c>
      <c r="D3172" t="s">
        <v>147</v>
      </c>
      <c r="E3172" t="s">
        <v>443</v>
      </c>
      <c r="F3172" s="5">
        <v>5162402</v>
      </c>
      <c r="G3172" t="str">
        <f>VLOOKUP(F3172,'группы товаров'!$A$1:$C$88,2,0)</f>
        <v>Лимонно-апельсиновый</v>
      </c>
      <c r="H3172" t="str">
        <f>VLOOKUP(Таблица1[[#This Row],[Код товара]],Группа_Товаров,3,0)</f>
        <v>Отливная</v>
      </c>
      <c r="I3172" t="s">
        <v>8</v>
      </c>
      <c r="J3172">
        <v>3.2</v>
      </c>
      <c r="K3172" s="6">
        <v>256.55600000000004</v>
      </c>
      <c r="L3172" s="6">
        <v>303.60000000000002</v>
      </c>
      <c r="M3172" s="23">
        <f>Таблица1[[#This Row],[Сумма в ценах продажи]]-Таблица1[[#This Row],[Сумма в ценах закупки]]</f>
        <v>47.043999999999983</v>
      </c>
    </row>
    <row r="3173" spans="1:13" hidden="1" x14ac:dyDescent="0.3">
      <c r="A3173" s="16">
        <v>42844</v>
      </c>
      <c r="B3173" t="s">
        <v>9</v>
      </c>
      <c r="C3173" t="s">
        <v>254</v>
      </c>
      <c r="D3173" t="s">
        <v>131</v>
      </c>
      <c r="E3173" t="s">
        <v>255</v>
      </c>
      <c r="F3173" s="5">
        <v>1005052500</v>
      </c>
      <c r="G3173" t="str">
        <f>VLOOKUP(F3173,'группы товаров'!$A$1:$C$88,2,0)</f>
        <v>желе в помаде</v>
      </c>
      <c r="H3173" t="str">
        <f>VLOOKUP(Таблица1[[#This Row],[Код товара]],Группа_Товаров,3,0)</f>
        <v>Помадка</v>
      </c>
      <c r="I3173" t="s">
        <v>8</v>
      </c>
      <c r="J3173">
        <v>3.5</v>
      </c>
      <c r="K3173" s="6">
        <v>350.52499999999998</v>
      </c>
      <c r="L3173" s="6">
        <v>398.72</v>
      </c>
      <c r="M3173" s="23">
        <f>Таблица1[[#This Row],[Сумма в ценах продажи]]-Таблица1[[#This Row],[Сумма в ценах закупки]]</f>
        <v>48.19500000000005</v>
      </c>
    </row>
    <row r="3174" spans="1:13" hidden="1" x14ac:dyDescent="0.3">
      <c r="A3174" s="16">
        <v>42844</v>
      </c>
      <c r="B3174" t="s">
        <v>9</v>
      </c>
      <c r="C3174" t="s">
        <v>181</v>
      </c>
      <c r="D3174" t="s">
        <v>134</v>
      </c>
      <c r="E3174" t="s">
        <v>182</v>
      </c>
      <c r="F3174" s="7">
        <v>1005050300</v>
      </c>
      <c r="G3174" t="str">
        <f>VLOOKUP(F3174,'группы товаров'!$A$1:$C$88,2,0)</f>
        <v>Золотой шар</v>
      </c>
      <c r="H3174" t="str">
        <f>VLOOKUP(Таблица1[[#This Row],[Код товара]],Группа_Товаров,3,0)</f>
        <v>Помадка</v>
      </c>
      <c r="I3174" t="s">
        <v>8</v>
      </c>
      <c r="J3174">
        <v>2.64</v>
      </c>
      <c r="K3174" s="6">
        <v>400.55880000000002</v>
      </c>
      <c r="L3174" s="6">
        <v>455.64</v>
      </c>
      <c r="M3174" s="23">
        <f>Таблица1[[#This Row],[Сумма в ценах продажи]]-Таблица1[[#This Row],[Сумма в ценах закупки]]</f>
        <v>55.081199999999967</v>
      </c>
    </row>
    <row r="3175" spans="1:13" hidden="1" x14ac:dyDescent="0.3">
      <c r="A3175" s="16">
        <v>42844</v>
      </c>
      <c r="B3175" t="s">
        <v>9</v>
      </c>
      <c r="C3175" t="s">
        <v>191</v>
      </c>
      <c r="D3175" t="s">
        <v>156</v>
      </c>
      <c r="E3175" t="s">
        <v>192</v>
      </c>
      <c r="F3175" s="7">
        <v>1005212000</v>
      </c>
      <c r="G3175" t="str">
        <f>VLOOKUP(F3175,'группы товаров'!$A$1:$C$88,2,0)</f>
        <v xml:space="preserve">Знаки Зодиака </v>
      </c>
      <c r="H3175" t="str">
        <f>VLOOKUP(Таблица1[[#This Row],[Код товара]],Группа_Товаров,3,0)</f>
        <v>Вафельные</v>
      </c>
      <c r="I3175" t="s">
        <v>8</v>
      </c>
      <c r="J3175">
        <v>5</v>
      </c>
      <c r="K3175" s="6">
        <v>393.09950000000003</v>
      </c>
      <c r="L3175" s="6">
        <v>450.25</v>
      </c>
      <c r="M3175" s="23">
        <f>Таблица1[[#This Row],[Сумма в ценах продажи]]-Таблица1[[#This Row],[Сумма в ценах закупки]]</f>
        <v>57.150499999999965</v>
      </c>
    </row>
    <row r="3176" spans="1:13" hidden="1" x14ac:dyDescent="0.3">
      <c r="A3176" s="16">
        <v>42844</v>
      </c>
      <c r="B3176" t="s">
        <v>7</v>
      </c>
      <c r="C3176" t="s">
        <v>193</v>
      </c>
      <c r="D3176" t="s">
        <v>134</v>
      </c>
      <c r="E3176" t="s">
        <v>194</v>
      </c>
      <c r="F3176" s="5">
        <v>252005</v>
      </c>
      <c r="G3176" t="str">
        <f>VLOOKUP(F3176,'группы товаров'!$A$1:$C$88,2,0)</f>
        <v>Кленовая</v>
      </c>
      <c r="H3176" t="str">
        <f>VLOOKUP(Таблица1[[#This Row],[Код товара]],Группа_Товаров,3,0)</f>
        <v>Леденцовая</v>
      </c>
      <c r="I3176" t="s">
        <v>8</v>
      </c>
      <c r="J3176">
        <v>8</v>
      </c>
      <c r="K3176" s="6">
        <v>426.98160000000001</v>
      </c>
      <c r="L3176" s="6">
        <v>486</v>
      </c>
      <c r="M3176" s="23">
        <f>Таблица1[[#This Row],[Сумма в ценах продажи]]-Таблица1[[#This Row],[Сумма в ценах закупки]]</f>
        <v>59.018399999999986</v>
      </c>
    </row>
    <row r="3177" spans="1:13" hidden="1" x14ac:dyDescent="0.3">
      <c r="A3177" s="16">
        <v>42844</v>
      </c>
      <c r="B3177" t="s">
        <v>9</v>
      </c>
      <c r="C3177" t="s">
        <v>203</v>
      </c>
      <c r="D3177" t="s">
        <v>134</v>
      </c>
      <c r="E3177" t="s">
        <v>204</v>
      </c>
      <c r="F3177" s="7">
        <v>5281000</v>
      </c>
      <c r="G3177" t="str">
        <f>VLOOKUP(F3177,'группы товаров'!$A$1:$C$88,2,0)</f>
        <v>Барбасовая</v>
      </c>
      <c r="H3177" t="str">
        <f>VLOOKUP(Таблица1[[#This Row],[Код товара]],Группа_Товаров,3,0)</f>
        <v>Отливная</v>
      </c>
      <c r="I3177" t="s">
        <v>8</v>
      </c>
      <c r="J3177">
        <v>7.5</v>
      </c>
      <c r="K3177" s="6">
        <v>452.75</v>
      </c>
      <c r="L3177" s="6">
        <v>515.25</v>
      </c>
      <c r="M3177" s="23">
        <f>Таблица1[[#This Row],[Сумма в ценах продажи]]-Таблица1[[#This Row],[Сумма в ценах закупки]]</f>
        <v>62.5</v>
      </c>
    </row>
    <row r="3178" spans="1:13" hidden="1" x14ac:dyDescent="0.3">
      <c r="A3178" s="16">
        <v>42844</v>
      </c>
      <c r="B3178" t="s">
        <v>7</v>
      </c>
      <c r="C3178" t="s">
        <v>313</v>
      </c>
      <c r="D3178" t="s">
        <v>147</v>
      </c>
      <c r="E3178" t="s">
        <v>314</v>
      </c>
      <c r="F3178" s="7">
        <v>1005400001</v>
      </c>
      <c r="G3178" t="str">
        <f>VLOOKUP(F3178,'группы товаров'!$A$1:$C$88,2,0)</f>
        <v>Лесной орех</v>
      </c>
      <c r="H3178" t="str">
        <f>VLOOKUP(Таблица1[[#This Row],[Код товара]],Группа_Товаров,3,0)</f>
        <v>Кремовые</v>
      </c>
      <c r="I3178" t="s">
        <v>8</v>
      </c>
      <c r="J3178">
        <v>7.5</v>
      </c>
      <c r="K3178" s="6">
        <v>452.75</v>
      </c>
      <c r="L3178" s="6">
        <v>515.25</v>
      </c>
      <c r="M3178" s="23">
        <f>Таблица1[[#This Row],[Сумма в ценах продажи]]-Таблица1[[#This Row],[Сумма в ценах закупки]]</f>
        <v>62.5</v>
      </c>
    </row>
    <row r="3179" spans="1:13" hidden="1" x14ac:dyDescent="0.3">
      <c r="A3179" s="16">
        <v>42844</v>
      </c>
      <c r="B3179" t="s">
        <v>9</v>
      </c>
      <c r="C3179" t="s">
        <v>210</v>
      </c>
      <c r="D3179" t="s">
        <v>156</v>
      </c>
      <c r="E3179" t="s">
        <v>211</v>
      </c>
      <c r="F3179" s="7">
        <v>1005050100</v>
      </c>
      <c r="G3179" t="str">
        <f>VLOOKUP(F3179,'группы товаров'!$A$1:$C$88,2,0)</f>
        <v>Золотой  крем-брюле</v>
      </c>
      <c r="H3179" t="str">
        <f>VLOOKUP(Таблица1[[#This Row],[Код товара]],Группа_Товаров,3,0)</f>
        <v>Помадка</v>
      </c>
      <c r="I3179" t="s">
        <v>8</v>
      </c>
      <c r="J3179">
        <v>1.92</v>
      </c>
      <c r="K3179" s="6">
        <v>465.625</v>
      </c>
      <c r="L3179" s="6">
        <v>531.70000000000005</v>
      </c>
      <c r="M3179" s="23">
        <f>Таблица1[[#This Row],[Сумма в ценах продажи]]-Таблица1[[#This Row],[Сумма в ценах закупки]]</f>
        <v>66.075000000000045</v>
      </c>
    </row>
    <row r="3180" spans="1:13" hidden="1" x14ac:dyDescent="0.3">
      <c r="A3180" s="16">
        <v>42844</v>
      </c>
      <c r="B3180" t="s">
        <v>7</v>
      </c>
      <c r="C3180" t="s">
        <v>226</v>
      </c>
      <c r="D3180" t="s">
        <v>134</v>
      </c>
      <c r="E3180" t="s">
        <v>227</v>
      </c>
      <c r="F3180" s="7">
        <v>251000</v>
      </c>
      <c r="G3180" t="str">
        <f>VLOOKUP(F3180,'группы товаров'!$A$1:$C$88,2,0)</f>
        <v>Стеклышки микс</v>
      </c>
      <c r="H3180" t="str">
        <f>VLOOKUP(Таблица1[[#This Row],[Код товара]],Группа_Товаров,3,0)</f>
        <v>Отливная</v>
      </c>
      <c r="I3180" t="s">
        <v>8</v>
      </c>
      <c r="J3180">
        <v>6</v>
      </c>
      <c r="K3180" s="6">
        <v>492.2328</v>
      </c>
      <c r="L3180" s="6">
        <v>559.91999999999996</v>
      </c>
      <c r="M3180" s="23">
        <f>Таблица1[[#This Row],[Сумма в ценах продажи]]-Таблица1[[#This Row],[Сумма в ценах закупки]]</f>
        <v>67.687199999999962</v>
      </c>
    </row>
    <row r="3181" spans="1:13" hidden="1" x14ac:dyDescent="0.3">
      <c r="A3181" s="16">
        <v>42844</v>
      </c>
      <c r="B3181" t="s">
        <v>7</v>
      </c>
      <c r="C3181" t="s">
        <v>232</v>
      </c>
      <c r="D3181" t="s">
        <v>147</v>
      </c>
      <c r="E3181" t="s">
        <v>233</v>
      </c>
      <c r="F3181" s="5">
        <v>1005400001</v>
      </c>
      <c r="G3181" t="str">
        <f>VLOOKUP(F3181,'группы товаров'!$A$1:$C$88,2,0)</f>
        <v>Лесной орех</v>
      </c>
      <c r="H3181" t="str">
        <f>VLOOKUP(Таблица1[[#This Row],[Код товара]],Группа_Товаров,3,0)</f>
        <v>Кремовые</v>
      </c>
      <c r="I3181" t="s">
        <v>8</v>
      </c>
      <c r="J3181">
        <v>2.2999999999999998</v>
      </c>
      <c r="K3181" s="6">
        <v>538.19360000000006</v>
      </c>
      <c r="L3181" s="6">
        <v>618.83800000000008</v>
      </c>
      <c r="M3181" s="23">
        <f>Таблица1[[#This Row],[Сумма в ценах продажи]]-Таблица1[[#This Row],[Сумма в ценах закупки]]</f>
        <v>80.644400000000019</v>
      </c>
    </row>
    <row r="3182" spans="1:13" hidden="1" x14ac:dyDescent="0.3">
      <c r="A3182" s="16">
        <v>42844</v>
      </c>
      <c r="B3182" t="s">
        <v>9</v>
      </c>
      <c r="C3182" t="s">
        <v>144</v>
      </c>
      <c r="D3182" t="s">
        <v>134</v>
      </c>
      <c r="E3182" t="s">
        <v>145</v>
      </c>
      <c r="F3182" s="7">
        <v>1005051500</v>
      </c>
      <c r="G3182" t="str">
        <f>VLOOKUP(F3182,'группы товаров'!$A$1:$C$88,2,0)</f>
        <v>Ароматный банан</v>
      </c>
      <c r="H3182" t="str">
        <f>VLOOKUP(Таблица1[[#This Row],[Код товара]],Группа_Товаров,3,0)</f>
        <v>Помадка</v>
      </c>
      <c r="I3182" t="s">
        <v>8</v>
      </c>
      <c r="J3182">
        <v>16</v>
      </c>
      <c r="K3182" s="6">
        <v>854.56640000000004</v>
      </c>
      <c r="L3182" s="6">
        <v>968.48</v>
      </c>
      <c r="M3182" s="23">
        <f>Таблица1[[#This Row],[Сумма в ценах продажи]]-Таблица1[[#This Row],[Сумма в ценах закупки]]</f>
        <v>113.91359999999997</v>
      </c>
    </row>
    <row r="3183" spans="1:13" hidden="1" x14ac:dyDescent="0.3">
      <c r="A3183" s="16">
        <v>42844</v>
      </c>
      <c r="B3183" t="s">
        <v>9</v>
      </c>
      <c r="C3183" t="s">
        <v>252</v>
      </c>
      <c r="D3183" t="s">
        <v>134</v>
      </c>
      <c r="E3183" t="s">
        <v>253</v>
      </c>
      <c r="F3183" s="7">
        <v>1005360000</v>
      </c>
      <c r="G3183" t="str">
        <f>VLOOKUP(F3183,'группы товаров'!$A$1:$C$88,2,0)</f>
        <v>Вишня в шоколаде</v>
      </c>
      <c r="H3183" t="str">
        <f>VLOOKUP(Таблица1[[#This Row],[Код товара]],Группа_Товаров,3,0)</f>
        <v>Кремовые</v>
      </c>
      <c r="I3183" t="s">
        <v>8</v>
      </c>
      <c r="J3183">
        <v>4</v>
      </c>
      <c r="K3183" s="6">
        <v>858.4</v>
      </c>
      <c r="L3183" s="6">
        <v>976.8</v>
      </c>
      <c r="M3183" s="23">
        <f>Таблица1[[#This Row],[Сумма в ценах продажи]]-Таблица1[[#This Row],[Сумма в ценах закупки]]</f>
        <v>118.39999999999998</v>
      </c>
    </row>
    <row r="3184" spans="1:13" hidden="1" x14ac:dyDescent="0.3">
      <c r="A3184" s="16">
        <v>42844</v>
      </c>
      <c r="B3184" t="s">
        <v>9</v>
      </c>
      <c r="C3184" t="s">
        <v>199</v>
      </c>
      <c r="D3184" t="s">
        <v>134</v>
      </c>
      <c r="E3184" t="s">
        <v>200</v>
      </c>
      <c r="F3184" s="7">
        <v>5162402</v>
      </c>
      <c r="G3184" t="str">
        <f>VLOOKUP(F3184,'группы товаров'!$A$1:$C$88,2,0)</f>
        <v>Лимонно-апельсиновый</v>
      </c>
      <c r="H3184" t="str">
        <f>VLOOKUP(Таблица1[[#This Row],[Код товара]],Группа_Товаров,3,0)</f>
        <v>Отливная</v>
      </c>
      <c r="I3184" t="s">
        <v>8</v>
      </c>
      <c r="J3184">
        <v>4</v>
      </c>
      <c r="K3184" s="6">
        <v>858.4</v>
      </c>
      <c r="L3184" s="6">
        <v>976.8</v>
      </c>
      <c r="M3184" s="23">
        <f>Таблица1[[#This Row],[Сумма в ценах продажи]]-Таблица1[[#This Row],[Сумма в ценах закупки]]</f>
        <v>118.39999999999998</v>
      </c>
    </row>
    <row r="3185" spans="1:13" hidden="1" x14ac:dyDescent="0.3">
      <c r="A3185" s="16">
        <v>42844</v>
      </c>
      <c r="B3185" t="s">
        <v>7</v>
      </c>
      <c r="C3185" t="s">
        <v>472</v>
      </c>
      <c r="D3185" t="s">
        <v>147</v>
      </c>
      <c r="E3185" t="s">
        <v>473</v>
      </c>
      <c r="F3185" s="7">
        <v>1005201500</v>
      </c>
      <c r="G3185" t="str">
        <f>VLOOKUP(F3185,'группы товаров'!$A$1:$C$88,2,0)</f>
        <v xml:space="preserve">крем-сгущенное молоко </v>
      </c>
      <c r="H3185" t="str">
        <f>VLOOKUP(Таблица1[[#This Row],[Код товара]],Группа_Товаров,3,0)</f>
        <v>Вафельные</v>
      </c>
      <c r="I3185" t="s">
        <v>8</v>
      </c>
      <c r="J3185">
        <v>3.22</v>
      </c>
      <c r="K3185" s="6">
        <v>894.74</v>
      </c>
      <c r="L3185" s="6">
        <v>1017.66</v>
      </c>
      <c r="M3185" s="23">
        <f>Таблица1[[#This Row],[Сумма в ценах продажи]]-Таблица1[[#This Row],[Сумма в ценах закупки]]</f>
        <v>122.91999999999996</v>
      </c>
    </row>
    <row r="3186" spans="1:13" hidden="1" x14ac:dyDescent="0.3">
      <c r="A3186" s="16">
        <v>42844</v>
      </c>
      <c r="B3186" t="s">
        <v>7</v>
      </c>
      <c r="C3186" t="s">
        <v>230</v>
      </c>
      <c r="D3186" t="s">
        <v>147</v>
      </c>
      <c r="E3186" t="s">
        <v>231</v>
      </c>
      <c r="F3186" s="7">
        <v>170000</v>
      </c>
      <c r="G3186" t="str">
        <f>VLOOKUP(F3186,'группы товаров'!$A$1:$C$88,2,0)</f>
        <v>Лайм</v>
      </c>
      <c r="H3186" t="str">
        <f>VLOOKUP(Таблица1[[#This Row],[Код товара]],Группа_Товаров,3,0)</f>
        <v>Желейные</v>
      </c>
      <c r="I3186" t="s">
        <v>8</v>
      </c>
      <c r="J3186">
        <v>4.3</v>
      </c>
      <c r="K3186" s="6">
        <v>1144.508</v>
      </c>
      <c r="L3186" s="6">
        <v>1295.8</v>
      </c>
      <c r="M3186" s="23">
        <f>Таблица1[[#This Row],[Сумма в ценах продажи]]-Таблица1[[#This Row],[Сумма в ценах закупки]]</f>
        <v>151.29199999999992</v>
      </c>
    </row>
    <row r="3187" spans="1:13" hidden="1" x14ac:dyDescent="0.3">
      <c r="A3187" s="16">
        <v>42844</v>
      </c>
      <c r="B3187" t="s">
        <v>9</v>
      </c>
      <c r="C3187" t="s">
        <v>169</v>
      </c>
      <c r="D3187" t="s">
        <v>156</v>
      </c>
      <c r="E3187" t="s">
        <v>170</v>
      </c>
      <c r="F3187" s="7">
        <v>1005051500</v>
      </c>
      <c r="G3187" t="str">
        <f>VLOOKUP(F3187,'группы товаров'!$A$1:$C$88,2,0)</f>
        <v>Ароматный банан</v>
      </c>
      <c r="H3187" t="str">
        <f>VLOOKUP(Таблица1[[#This Row],[Код товара]],Группа_Товаров,3,0)</f>
        <v>Помадка</v>
      </c>
      <c r="I3187" t="s">
        <v>8</v>
      </c>
      <c r="J3187">
        <v>2.8</v>
      </c>
      <c r="K3187" s="6">
        <v>273.87360000000001</v>
      </c>
      <c r="L3187" s="6">
        <v>468.16</v>
      </c>
      <c r="M3187" s="23">
        <f>Таблица1[[#This Row],[Сумма в ценах продажи]]-Таблица1[[#This Row],[Сумма в ценах закупки]]</f>
        <v>194.28640000000001</v>
      </c>
    </row>
    <row r="3188" spans="1:13" hidden="1" x14ac:dyDescent="0.3">
      <c r="A3188" s="16">
        <v>42844</v>
      </c>
      <c r="B3188" t="s">
        <v>9</v>
      </c>
      <c r="C3188" t="s">
        <v>183</v>
      </c>
      <c r="D3188" t="s">
        <v>156</v>
      </c>
      <c r="E3188" t="s">
        <v>184</v>
      </c>
      <c r="F3188" s="7">
        <v>1005040500</v>
      </c>
      <c r="G3188" t="str">
        <f>VLOOKUP(F3188,'группы товаров'!$A$1:$C$88,2,0)</f>
        <v>Пилот</v>
      </c>
      <c r="H3188" t="str">
        <f>VLOOKUP(Таблица1[[#This Row],[Код товара]],Группа_Товаров,3,0)</f>
        <v>Глазированные</v>
      </c>
      <c r="I3188" t="s">
        <v>8</v>
      </c>
      <c r="J3188">
        <v>15</v>
      </c>
      <c r="K3188" s="6">
        <v>1765.4749999999999</v>
      </c>
      <c r="L3188" s="6">
        <v>1976.25</v>
      </c>
      <c r="M3188" s="23">
        <f>Таблица1[[#This Row],[Сумма в ценах продажи]]-Таблица1[[#This Row],[Сумма в ценах закупки]]</f>
        <v>210.77500000000009</v>
      </c>
    </row>
    <row r="3189" spans="1:13" hidden="1" x14ac:dyDescent="0.3">
      <c r="A3189" s="16">
        <v>42844</v>
      </c>
      <c r="B3189" t="s">
        <v>7</v>
      </c>
      <c r="C3189" t="s">
        <v>175</v>
      </c>
      <c r="D3189" t="s">
        <v>134</v>
      </c>
      <c r="E3189" t="s">
        <v>176</v>
      </c>
      <c r="F3189" s="8">
        <v>210100</v>
      </c>
      <c r="G3189" t="str">
        <f>VLOOKUP(F3189,'группы товаров'!$A$1:$C$88,2,0)</f>
        <v>Сливки-малина</v>
      </c>
      <c r="H3189" t="str">
        <f>VLOOKUP(Таблица1[[#This Row],[Код товара]],Группа_Товаров,3,0)</f>
        <v>Отливная</v>
      </c>
      <c r="I3189" t="s">
        <v>8</v>
      </c>
      <c r="J3189">
        <v>4.032</v>
      </c>
      <c r="K3189" s="6">
        <v>435.94320000000005</v>
      </c>
      <c r="L3189" s="6">
        <v>702.24</v>
      </c>
      <c r="M3189" s="23">
        <f>Таблица1[[#This Row],[Сумма в ценах продажи]]-Таблица1[[#This Row],[Сумма в ценах закупки]]</f>
        <v>266.29679999999996</v>
      </c>
    </row>
    <row r="3190" spans="1:13" hidden="1" x14ac:dyDescent="0.3">
      <c r="A3190" s="16">
        <v>42844</v>
      </c>
      <c r="B3190" t="s">
        <v>9</v>
      </c>
      <c r="C3190" t="s">
        <v>133</v>
      </c>
      <c r="D3190" t="s">
        <v>134</v>
      </c>
      <c r="E3190" t="s">
        <v>135</v>
      </c>
      <c r="F3190" s="7">
        <v>1005274600</v>
      </c>
      <c r="G3190" t="str">
        <f>VLOOKUP(F3190,'группы товаров'!$A$1:$C$88,2,0)</f>
        <v>Какао со сливками</v>
      </c>
      <c r="H3190" t="str">
        <f>VLOOKUP(Таблица1[[#This Row],[Код товара]],Группа_Товаров,3,0)</f>
        <v>Кремовые</v>
      </c>
      <c r="I3190" t="s">
        <v>8</v>
      </c>
      <c r="J3190">
        <v>6</v>
      </c>
      <c r="K3190" s="6">
        <v>108.71340000000001</v>
      </c>
      <c r="L3190" s="6">
        <v>412.2</v>
      </c>
      <c r="M3190" s="23">
        <f>Таблица1[[#This Row],[Сумма в ценах продажи]]-Таблица1[[#This Row],[Сумма в ценах закупки]]</f>
        <v>303.48659999999995</v>
      </c>
    </row>
    <row r="3191" spans="1:13" hidden="1" x14ac:dyDescent="0.3">
      <c r="A3191" s="16">
        <v>42844</v>
      </c>
      <c r="B3191" t="s">
        <v>9</v>
      </c>
      <c r="C3191" t="s">
        <v>130</v>
      </c>
      <c r="D3191" t="s">
        <v>131</v>
      </c>
      <c r="E3191" t="s">
        <v>132</v>
      </c>
      <c r="F3191" s="7">
        <v>1005244300</v>
      </c>
      <c r="G3191" t="str">
        <f>VLOOKUP(F3191,'группы товаров'!$A$1:$C$88,2,0)</f>
        <v>Ореховые</v>
      </c>
      <c r="H3191" t="str">
        <f>VLOOKUP(Таблица1[[#This Row],[Код товара]],Группа_Товаров,3,0)</f>
        <v>Кремовые</v>
      </c>
      <c r="I3191" t="s">
        <v>8</v>
      </c>
      <c r="J3191">
        <v>147.5</v>
      </c>
      <c r="K3191" s="6">
        <v>20202.636300000002</v>
      </c>
      <c r="L3191" s="6">
        <v>23684.075000000001</v>
      </c>
      <c r="M3191" s="23">
        <f>Таблица1[[#This Row],[Сумма в ценах продажи]]-Таблица1[[#This Row],[Сумма в ценах закупки]]</f>
        <v>3481.4386999999988</v>
      </c>
    </row>
    <row r="3192" spans="1:13" hidden="1" x14ac:dyDescent="0.3">
      <c r="A3192" s="16">
        <v>42843</v>
      </c>
      <c r="B3192" t="s">
        <v>9</v>
      </c>
      <c r="C3192" t="s">
        <v>138</v>
      </c>
      <c r="D3192" t="s">
        <v>134</v>
      </c>
      <c r="E3192" t="s">
        <v>139</v>
      </c>
      <c r="F3192" s="7">
        <v>570000</v>
      </c>
      <c r="G3192" t="str">
        <f>VLOOKUP(F3192,'группы товаров'!$A$1:$C$88,2,0)</f>
        <v xml:space="preserve">Грушевые </v>
      </c>
      <c r="H3192" t="str">
        <f>VLOOKUP(Таблица1[[#This Row],[Код товара]],Группа_Товаров,3,0)</f>
        <v>Желейные</v>
      </c>
      <c r="I3192" t="s">
        <v>8</v>
      </c>
      <c r="J3192">
        <v>4</v>
      </c>
      <c r="K3192" s="6">
        <v>257.11680000000001</v>
      </c>
      <c r="L3192" s="6">
        <v>280.76</v>
      </c>
      <c r="M3192" s="23">
        <f>Таблица1[[#This Row],[Сумма в ценах продажи]]-Таблица1[[#This Row],[Сумма в ценах закупки]]</f>
        <v>23.643199999999979</v>
      </c>
    </row>
    <row r="3193" spans="1:13" hidden="1" x14ac:dyDescent="0.3">
      <c r="A3193" s="16">
        <v>42843</v>
      </c>
      <c r="B3193" t="s">
        <v>9</v>
      </c>
      <c r="C3193" t="s">
        <v>258</v>
      </c>
      <c r="D3193" t="s">
        <v>134</v>
      </c>
      <c r="E3193" t="s">
        <v>259</v>
      </c>
      <c r="F3193" s="7">
        <v>252505</v>
      </c>
      <c r="G3193" t="str">
        <f>VLOOKUP(F3193,'группы товаров'!$A$1:$C$88,2,0)</f>
        <v>Байкальская мята</v>
      </c>
      <c r="H3193" t="str">
        <f>VLOOKUP(Таблица1[[#This Row],[Код товара]],Группа_Товаров,3,0)</f>
        <v>Леденцовая</v>
      </c>
      <c r="I3193" t="s">
        <v>8</v>
      </c>
      <c r="J3193">
        <v>3.4</v>
      </c>
      <c r="K3193" s="6">
        <v>243.23600000000002</v>
      </c>
      <c r="L3193" s="6">
        <v>276.65800000000002</v>
      </c>
      <c r="M3193" s="23">
        <f>Таблица1[[#This Row],[Сумма в ценах продажи]]-Таблица1[[#This Row],[Сумма в ценах закупки]]</f>
        <v>33.421999999999997</v>
      </c>
    </row>
    <row r="3194" spans="1:13" hidden="1" x14ac:dyDescent="0.3">
      <c r="A3194" s="16">
        <v>42843</v>
      </c>
      <c r="B3194" t="s">
        <v>7</v>
      </c>
      <c r="C3194" t="s">
        <v>142</v>
      </c>
      <c r="D3194" t="s">
        <v>134</v>
      </c>
      <c r="E3194" t="s">
        <v>143</v>
      </c>
      <c r="F3194" s="5">
        <v>5190002</v>
      </c>
      <c r="G3194" t="str">
        <f>VLOOKUP(F3194,'группы товаров'!$A$1:$C$88,2,0)</f>
        <v>Молочный</v>
      </c>
      <c r="H3194" t="str">
        <f>VLOOKUP(Таблица1[[#This Row],[Код товара]],Группа_Товаров,3,0)</f>
        <v>Отливная</v>
      </c>
      <c r="I3194" t="s">
        <v>8</v>
      </c>
      <c r="J3194">
        <v>2.56</v>
      </c>
      <c r="K3194" s="6">
        <v>218.77440000000001</v>
      </c>
      <c r="L3194" s="6">
        <v>253.44</v>
      </c>
      <c r="M3194" s="23">
        <f>Таблица1[[#This Row],[Сумма в ценах продажи]]-Таблица1[[#This Row],[Сумма в ценах закупки]]</f>
        <v>34.665599999999984</v>
      </c>
    </row>
    <row r="3195" spans="1:13" hidden="1" x14ac:dyDescent="0.3">
      <c r="A3195" s="16">
        <v>42843</v>
      </c>
      <c r="B3195" t="s">
        <v>9</v>
      </c>
      <c r="C3195" t="s">
        <v>160</v>
      </c>
      <c r="D3195" t="s">
        <v>134</v>
      </c>
      <c r="E3195" t="s">
        <v>161</v>
      </c>
      <c r="F3195" s="7">
        <v>1005201000</v>
      </c>
      <c r="G3195" t="str">
        <f>VLOOKUP(F3195,'группы товаров'!$A$1:$C$88,2,0)</f>
        <v xml:space="preserve"> крем-шоколад </v>
      </c>
      <c r="H3195" t="str">
        <f>VLOOKUP(Таблица1[[#This Row],[Код товара]],Группа_Товаров,3,0)</f>
        <v>Вафельные</v>
      </c>
      <c r="I3195" t="s">
        <v>8</v>
      </c>
      <c r="J3195">
        <v>3</v>
      </c>
      <c r="K3195" s="6">
        <v>294.28559999999999</v>
      </c>
      <c r="L3195" s="6">
        <v>335.25</v>
      </c>
      <c r="M3195" s="23">
        <f>Таблица1[[#This Row],[Сумма в ценах продажи]]-Таблица1[[#This Row],[Сумма в ценах закупки]]</f>
        <v>40.964400000000012</v>
      </c>
    </row>
    <row r="3196" spans="1:13" hidden="1" x14ac:dyDescent="0.3">
      <c r="A3196" s="16">
        <v>42843</v>
      </c>
      <c r="B3196" t="s">
        <v>9</v>
      </c>
      <c r="C3196" t="s">
        <v>311</v>
      </c>
      <c r="D3196" t="s">
        <v>134</v>
      </c>
      <c r="E3196" t="s">
        <v>312</v>
      </c>
      <c r="F3196" s="7">
        <v>1005212101</v>
      </c>
      <c r="G3196" t="str">
        <f>VLOOKUP(F3196,'группы товаров'!$A$1:$C$88,2,0)</f>
        <v>Зеленый петушок</v>
      </c>
      <c r="H3196" t="str">
        <f>VLOOKUP(Таблица1[[#This Row],[Код товара]],Группа_Товаров,3,0)</f>
        <v>Вафельные</v>
      </c>
      <c r="I3196" t="s">
        <v>8</v>
      </c>
      <c r="J3196">
        <v>3</v>
      </c>
      <c r="K3196" s="6">
        <v>294.28559999999999</v>
      </c>
      <c r="L3196" s="6">
        <v>335.25</v>
      </c>
      <c r="M3196" s="23">
        <f>Таблица1[[#This Row],[Сумма в ценах продажи]]-Таблица1[[#This Row],[Сумма в ценах закупки]]</f>
        <v>40.964400000000012</v>
      </c>
    </row>
    <row r="3197" spans="1:13" hidden="1" x14ac:dyDescent="0.3">
      <c r="A3197" s="16">
        <v>42843</v>
      </c>
      <c r="B3197" t="s">
        <v>7</v>
      </c>
      <c r="C3197" t="s">
        <v>288</v>
      </c>
      <c r="D3197" t="s">
        <v>134</v>
      </c>
      <c r="E3197" t="s">
        <v>289</v>
      </c>
      <c r="F3197" s="7">
        <v>170101</v>
      </c>
      <c r="G3197" t="str">
        <f>VLOOKUP(F3197,'группы товаров'!$A$1:$C$88,2,0)</f>
        <v>Морошковая</v>
      </c>
      <c r="H3197" t="str">
        <f>VLOOKUP(Таблица1[[#This Row],[Код товара]],Группа_Товаров,3,0)</f>
        <v>Желейные</v>
      </c>
      <c r="I3197" t="s">
        <v>8</v>
      </c>
      <c r="J3197">
        <v>5</v>
      </c>
      <c r="K3197" s="6">
        <v>395.9</v>
      </c>
      <c r="L3197" s="6">
        <v>450.25</v>
      </c>
      <c r="M3197" s="23">
        <f>Таблица1[[#This Row],[Сумма в ценах продажи]]-Таблица1[[#This Row],[Сумма в ценах закупки]]</f>
        <v>54.350000000000023</v>
      </c>
    </row>
    <row r="3198" spans="1:13" hidden="1" x14ac:dyDescent="0.3">
      <c r="A3198" s="16">
        <v>42843</v>
      </c>
      <c r="B3198" t="s">
        <v>9</v>
      </c>
      <c r="C3198" t="s">
        <v>262</v>
      </c>
      <c r="D3198" t="s">
        <v>134</v>
      </c>
      <c r="E3198" t="s">
        <v>263</v>
      </c>
      <c r="F3198" s="7">
        <v>1005050400</v>
      </c>
      <c r="G3198" t="str">
        <f>VLOOKUP(F3198,'группы товаров'!$A$1:$C$88,2,0)</f>
        <v>Золотой кокос</v>
      </c>
      <c r="H3198" t="str">
        <f>VLOOKUP(Таблица1[[#This Row],[Код товара]],Группа_Товаров,3,0)</f>
        <v>Помадка</v>
      </c>
      <c r="I3198" t="s">
        <v>8</v>
      </c>
      <c r="J3198">
        <v>5</v>
      </c>
      <c r="K3198" s="6">
        <v>393.09950000000003</v>
      </c>
      <c r="L3198" s="6">
        <v>450.25</v>
      </c>
      <c r="M3198" s="23">
        <f>Таблица1[[#This Row],[Сумма в ценах продажи]]-Таблица1[[#This Row],[Сумма в ценах закупки]]</f>
        <v>57.150499999999965</v>
      </c>
    </row>
    <row r="3199" spans="1:13" hidden="1" x14ac:dyDescent="0.3">
      <c r="A3199" s="16">
        <v>42843</v>
      </c>
      <c r="B3199" t="s">
        <v>7</v>
      </c>
      <c r="C3199" t="s">
        <v>140</v>
      </c>
      <c r="D3199" t="s">
        <v>134</v>
      </c>
      <c r="E3199" t="s">
        <v>141</v>
      </c>
      <c r="F3199" s="5">
        <v>1005040600</v>
      </c>
      <c r="G3199" t="str">
        <f>VLOOKUP(F3199,'группы товаров'!$A$1:$C$88,2,0)</f>
        <v xml:space="preserve">Морская звезда </v>
      </c>
      <c r="H3199" t="str">
        <f>VLOOKUP(Таблица1[[#This Row],[Код товара]],Группа_Товаров,3,0)</f>
        <v>Глазированные</v>
      </c>
      <c r="I3199" t="s">
        <v>8</v>
      </c>
      <c r="J3199">
        <v>6</v>
      </c>
      <c r="K3199" s="6">
        <v>429.3</v>
      </c>
      <c r="L3199" s="6">
        <v>488.22</v>
      </c>
      <c r="M3199" s="23">
        <f>Таблица1[[#This Row],[Сумма в ценах продажи]]-Таблица1[[#This Row],[Сумма в ценах закупки]]</f>
        <v>58.920000000000016</v>
      </c>
    </row>
    <row r="3200" spans="1:13" hidden="1" x14ac:dyDescent="0.3">
      <c r="A3200" s="16">
        <v>42843</v>
      </c>
      <c r="B3200" t="s">
        <v>9</v>
      </c>
      <c r="C3200" t="s">
        <v>149</v>
      </c>
      <c r="D3200" t="s">
        <v>134</v>
      </c>
      <c r="E3200" t="s">
        <v>150</v>
      </c>
      <c r="F3200" s="7">
        <v>1005212300</v>
      </c>
      <c r="G3200" t="str">
        <f>VLOOKUP(F3200,'группы товаров'!$A$1:$C$88,2,0)</f>
        <v>Василиса</v>
      </c>
      <c r="H3200" t="str">
        <f>VLOOKUP(Таблица1[[#This Row],[Код товара]],Группа_Товаров,3,0)</f>
        <v>Вафельные</v>
      </c>
      <c r="I3200" t="s">
        <v>8</v>
      </c>
      <c r="J3200">
        <v>1.248</v>
      </c>
      <c r="K3200" s="6">
        <v>457.92</v>
      </c>
      <c r="L3200" s="6">
        <v>520.79999999999995</v>
      </c>
      <c r="M3200" s="23">
        <f>Таблица1[[#This Row],[Сумма в ценах продажи]]-Таблица1[[#This Row],[Сумма в ценах закупки]]</f>
        <v>62.879999999999939</v>
      </c>
    </row>
    <row r="3201" spans="1:13" hidden="1" x14ac:dyDescent="0.3">
      <c r="A3201" s="16">
        <v>42843</v>
      </c>
      <c r="B3201" t="s">
        <v>7</v>
      </c>
      <c r="C3201" t="s">
        <v>454</v>
      </c>
      <c r="D3201" t="s">
        <v>147</v>
      </c>
      <c r="E3201" t="s">
        <v>455</v>
      </c>
      <c r="F3201" s="5">
        <v>1005244000</v>
      </c>
      <c r="G3201" t="str">
        <f>VLOOKUP(F3201,'группы товаров'!$A$1:$C$88,2,0)</f>
        <v>Кофейные</v>
      </c>
      <c r="H3201" t="str">
        <f>VLOOKUP(Таблица1[[#This Row],[Код товара]],Группа_Товаров,3,0)</f>
        <v>Кремовые</v>
      </c>
      <c r="I3201" t="s">
        <v>8</v>
      </c>
      <c r="J3201">
        <v>2.7</v>
      </c>
      <c r="K3201" s="6">
        <v>481.65300000000002</v>
      </c>
      <c r="L3201" s="6">
        <v>547.803</v>
      </c>
      <c r="M3201" s="23">
        <f>Таблица1[[#This Row],[Сумма в ценах продажи]]-Таблица1[[#This Row],[Сумма в ценах закупки]]</f>
        <v>66.149999999999977</v>
      </c>
    </row>
    <row r="3202" spans="1:13" hidden="1" x14ac:dyDescent="0.3">
      <c r="A3202" s="16">
        <v>42843</v>
      </c>
      <c r="B3202" t="s">
        <v>7</v>
      </c>
      <c r="C3202" t="s">
        <v>230</v>
      </c>
      <c r="D3202" t="s">
        <v>147</v>
      </c>
      <c r="E3202" t="s">
        <v>231</v>
      </c>
      <c r="F3202" s="5">
        <v>1005244600</v>
      </c>
      <c r="G3202" t="str">
        <f>VLOOKUP(F3202,'группы товаров'!$A$1:$C$88,2,0)</f>
        <v>Кремовые</v>
      </c>
      <c r="H3202" t="str">
        <f>VLOOKUP(Таблица1[[#This Row],[Код товара]],Группа_Товаров,3,0)</f>
        <v>Кремовые</v>
      </c>
      <c r="I3202" t="s">
        <v>8</v>
      </c>
      <c r="J3202">
        <v>2.7</v>
      </c>
      <c r="K3202" s="6">
        <v>474.15350000000001</v>
      </c>
      <c r="L3202" s="6">
        <v>547.803</v>
      </c>
      <c r="M3202" s="23">
        <f>Таблица1[[#This Row],[Сумма в ценах продажи]]-Таблица1[[#This Row],[Сумма в ценах закупки]]</f>
        <v>73.649499999999989</v>
      </c>
    </row>
    <row r="3203" spans="1:13" hidden="1" x14ac:dyDescent="0.3">
      <c r="A3203" s="16">
        <v>42843</v>
      </c>
      <c r="B3203" t="s">
        <v>7</v>
      </c>
      <c r="C3203" t="s">
        <v>155</v>
      </c>
      <c r="D3203" t="s">
        <v>156</v>
      </c>
      <c r="E3203" t="s">
        <v>157</v>
      </c>
      <c r="F3203" s="5">
        <v>1005030501</v>
      </c>
      <c r="G3203" t="str">
        <f>VLOOKUP(F3203,'группы товаров'!$A$1:$C$88,2,0)</f>
        <v>Орешек</v>
      </c>
      <c r="H3203" t="str">
        <f>VLOOKUP(Таблица1[[#This Row],[Код товара]],Группа_Товаров,3,0)</f>
        <v>Глазированные</v>
      </c>
      <c r="I3203" t="s">
        <v>8</v>
      </c>
      <c r="J3203">
        <v>5.6</v>
      </c>
      <c r="K3203" s="6">
        <v>560.84</v>
      </c>
      <c r="L3203" s="6">
        <v>637.952</v>
      </c>
      <c r="M3203" s="23">
        <f>Таблица1[[#This Row],[Сумма в ценах продажи]]-Таблица1[[#This Row],[Сумма в ценах закупки]]</f>
        <v>77.111999999999966</v>
      </c>
    </row>
    <row r="3204" spans="1:13" hidden="1" x14ac:dyDescent="0.3">
      <c r="A3204" s="16">
        <v>42843</v>
      </c>
      <c r="B3204" t="s">
        <v>9</v>
      </c>
      <c r="C3204" t="s">
        <v>210</v>
      </c>
      <c r="D3204" t="s">
        <v>156</v>
      </c>
      <c r="E3204" t="s">
        <v>211</v>
      </c>
      <c r="F3204" s="7">
        <v>570000</v>
      </c>
      <c r="G3204" t="str">
        <f>VLOOKUP(F3204,'группы товаров'!$A$1:$C$88,2,0)</f>
        <v xml:space="preserve">Грушевые </v>
      </c>
      <c r="H3204" t="str">
        <f>VLOOKUP(Таблица1[[#This Row],[Код товара]],Группа_Товаров,3,0)</f>
        <v>Желейные</v>
      </c>
      <c r="I3204" t="s">
        <v>8</v>
      </c>
      <c r="J3204">
        <v>1.96</v>
      </c>
      <c r="K3204" s="6">
        <v>561.85400000000004</v>
      </c>
      <c r="L3204" s="6">
        <v>640.1</v>
      </c>
      <c r="M3204" s="23">
        <f>Таблица1[[#This Row],[Сумма в ценах продажи]]-Таблица1[[#This Row],[Сумма в ценах закупки]]</f>
        <v>78.245999999999981</v>
      </c>
    </row>
    <row r="3205" spans="1:13" hidden="1" x14ac:dyDescent="0.3">
      <c r="A3205" s="16">
        <v>42843</v>
      </c>
      <c r="B3205" t="s">
        <v>7</v>
      </c>
      <c r="C3205" t="s">
        <v>140</v>
      </c>
      <c r="D3205" t="s">
        <v>134</v>
      </c>
      <c r="E3205" t="s">
        <v>141</v>
      </c>
      <c r="F3205" s="7">
        <v>1005050300</v>
      </c>
      <c r="G3205" t="str">
        <f>VLOOKUP(F3205,'группы товаров'!$A$1:$C$88,2,0)</f>
        <v>Золотой шар</v>
      </c>
      <c r="H3205" t="str">
        <f>VLOOKUP(Таблица1[[#This Row],[Код товара]],Группа_Товаров,3,0)</f>
        <v>Помадка</v>
      </c>
      <c r="I3205" t="s">
        <v>8</v>
      </c>
      <c r="J3205">
        <v>4.95</v>
      </c>
      <c r="K3205" s="6">
        <v>692.34</v>
      </c>
      <c r="L3205" s="6">
        <v>787.71</v>
      </c>
      <c r="M3205" s="23">
        <f>Таблица1[[#This Row],[Сумма в ценах продажи]]-Таблица1[[#This Row],[Сумма в ценах закупки]]</f>
        <v>95.37</v>
      </c>
    </row>
    <row r="3206" spans="1:13" hidden="1" x14ac:dyDescent="0.3">
      <c r="A3206" s="16">
        <v>42843</v>
      </c>
      <c r="B3206" t="s">
        <v>9</v>
      </c>
      <c r="C3206" t="s">
        <v>191</v>
      </c>
      <c r="D3206" t="s">
        <v>156</v>
      </c>
      <c r="E3206" t="s">
        <v>192</v>
      </c>
      <c r="F3206" s="7">
        <v>1005052800</v>
      </c>
      <c r="G3206" t="str">
        <f>VLOOKUP(F3206,'группы товаров'!$A$1:$C$88,2,0)</f>
        <v>Желе барбариса</v>
      </c>
      <c r="H3206" t="str">
        <f>VLOOKUP(Таблица1[[#This Row],[Код товара]],Группа_Товаров,3,0)</f>
        <v>Помадка</v>
      </c>
      <c r="I3206" t="s">
        <v>8</v>
      </c>
      <c r="J3206">
        <v>10</v>
      </c>
      <c r="K3206" s="6">
        <v>791.9</v>
      </c>
      <c r="L3206" s="6">
        <v>900.5</v>
      </c>
      <c r="M3206" s="23">
        <f>Таблица1[[#This Row],[Сумма в ценах продажи]]-Таблица1[[#This Row],[Сумма в ценах закупки]]</f>
        <v>108.60000000000002</v>
      </c>
    </row>
    <row r="3207" spans="1:13" hidden="1" x14ac:dyDescent="0.3">
      <c r="A3207" s="16">
        <v>42843</v>
      </c>
      <c r="B3207" t="s">
        <v>9</v>
      </c>
      <c r="C3207" t="s">
        <v>149</v>
      </c>
      <c r="D3207" t="s">
        <v>134</v>
      </c>
      <c r="E3207" t="s">
        <v>150</v>
      </c>
      <c r="F3207" s="5">
        <v>1005201500</v>
      </c>
      <c r="G3207" t="str">
        <f>VLOOKUP(F3207,'группы товаров'!$A$1:$C$88,2,0)</f>
        <v xml:space="preserve">крем-сгущенное молоко </v>
      </c>
      <c r="H3207" t="str">
        <f>VLOOKUP(Таблица1[[#This Row],[Код товара]],Группа_Товаров,3,0)</f>
        <v>Вафельные</v>
      </c>
      <c r="I3207" t="s">
        <v>8</v>
      </c>
      <c r="J3207">
        <v>4</v>
      </c>
      <c r="K3207" s="6">
        <v>660.78160000000003</v>
      </c>
      <c r="L3207" s="6">
        <v>794.2</v>
      </c>
      <c r="M3207" s="23">
        <f>Таблица1[[#This Row],[Сумма в ценах продажи]]-Таблица1[[#This Row],[Сумма в ценах закупки]]</f>
        <v>133.41840000000002</v>
      </c>
    </row>
    <row r="3208" spans="1:13" hidden="1" x14ac:dyDescent="0.3">
      <c r="A3208" s="16">
        <v>42843</v>
      </c>
      <c r="B3208" t="s">
        <v>7</v>
      </c>
      <c r="C3208" t="s">
        <v>303</v>
      </c>
      <c r="D3208" t="s">
        <v>208</v>
      </c>
      <c r="E3208" t="s">
        <v>304</v>
      </c>
      <c r="F3208" s="5">
        <v>1005201500</v>
      </c>
      <c r="G3208" t="str">
        <f>VLOOKUP(F3208,'группы товаров'!$A$1:$C$88,2,0)</f>
        <v xml:space="preserve">крем-сгущенное молоко </v>
      </c>
      <c r="H3208" t="str">
        <f>VLOOKUP(Таблица1[[#This Row],[Код товара]],Группа_Товаров,3,0)</f>
        <v>Вафельные</v>
      </c>
      <c r="I3208" t="s">
        <v>8</v>
      </c>
      <c r="J3208">
        <v>4</v>
      </c>
      <c r="K3208" s="6">
        <v>660.78160000000003</v>
      </c>
      <c r="L3208" s="6">
        <v>794.2</v>
      </c>
      <c r="M3208" s="23">
        <f>Таблица1[[#This Row],[Сумма в ценах продажи]]-Таблица1[[#This Row],[Сумма в ценах закупки]]</f>
        <v>133.41840000000002</v>
      </c>
    </row>
    <row r="3209" spans="1:13" hidden="1" x14ac:dyDescent="0.3">
      <c r="A3209" s="16">
        <v>42843</v>
      </c>
      <c r="B3209" t="s">
        <v>7</v>
      </c>
      <c r="C3209" t="s">
        <v>238</v>
      </c>
      <c r="D3209" t="s">
        <v>208</v>
      </c>
      <c r="E3209" t="s">
        <v>239</v>
      </c>
      <c r="F3209" s="7">
        <v>1005201500</v>
      </c>
      <c r="G3209" t="str">
        <f>VLOOKUP(F3209,'группы товаров'!$A$1:$C$88,2,0)</f>
        <v xml:space="preserve">крем-сгущенное молоко </v>
      </c>
      <c r="H3209" t="str">
        <f>VLOOKUP(Таблица1[[#This Row],[Код товара]],Группа_Товаров,3,0)</f>
        <v>Вафельные</v>
      </c>
      <c r="I3209" t="s">
        <v>8</v>
      </c>
      <c r="J3209">
        <v>10</v>
      </c>
      <c r="K3209" s="6">
        <v>1183.559</v>
      </c>
      <c r="L3209" s="6">
        <v>1317.5</v>
      </c>
      <c r="M3209" s="23">
        <f>Таблица1[[#This Row],[Сумма в ценах продажи]]-Таблица1[[#This Row],[Сумма в ценах закупки]]</f>
        <v>133.94100000000003</v>
      </c>
    </row>
    <row r="3210" spans="1:13" hidden="1" x14ac:dyDescent="0.3">
      <c r="A3210" s="16">
        <v>42843</v>
      </c>
      <c r="B3210" t="s">
        <v>7</v>
      </c>
      <c r="C3210" t="s">
        <v>303</v>
      </c>
      <c r="D3210" t="s">
        <v>208</v>
      </c>
      <c r="E3210" t="s">
        <v>304</v>
      </c>
      <c r="F3210" s="5">
        <v>1005201100</v>
      </c>
      <c r="G3210" t="str">
        <f>VLOOKUP(F3210,'группы товаров'!$A$1:$C$88,2,0)</f>
        <v xml:space="preserve">крем-орех </v>
      </c>
      <c r="H3210" t="str">
        <f>VLOOKUP(Таблица1[[#This Row],[Код товара]],Группа_Товаров,3,0)</f>
        <v>Вафельные</v>
      </c>
      <c r="I3210" t="s">
        <v>8</v>
      </c>
      <c r="J3210">
        <v>4</v>
      </c>
      <c r="K3210" s="6">
        <v>648.61080000000004</v>
      </c>
      <c r="L3210" s="6">
        <v>794.2</v>
      </c>
      <c r="M3210" s="23">
        <f>Таблица1[[#This Row],[Сумма в ценах продажи]]-Таблица1[[#This Row],[Сумма в ценах закупки]]</f>
        <v>145.58920000000001</v>
      </c>
    </row>
    <row r="3211" spans="1:13" hidden="1" x14ac:dyDescent="0.3">
      <c r="A3211" s="16">
        <v>42843</v>
      </c>
      <c r="B3211" t="s">
        <v>9</v>
      </c>
      <c r="C3211" t="s">
        <v>179</v>
      </c>
      <c r="D3211" t="s">
        <v>131</v>
      </c>
      <c r="E3211" t="s">
        <v>180</v>
      </c>
      <c r="F3211" s="7">
        <v>1005201000</v>
      </c>
      <c r="G3211" t="str">
        <f>VLOOKUP(F3211,'группы товаров'!$A$1:$C$88,2,0)</f>
        <v xml:space="preserve"> крем-шоколад </v>
      </c>
      <c r="H3211" t="str">
        <f>VLOOKUP(Таблица1[[#This Row],[Код товара]],Группа_Товаров,3,0)</f>
        <v>Вафельные</v>
      </c>
      <c r="I3211" t="s">
        <v>8</v>
      </c>
      <c r="J3211">
        <v>4</v>
      </c>
      <c r="K3211" s="6">
        <v>1316</v>
      </c>
      <c r="L3211" s="6">
        <v>1497.2</v>
      </c>
      <c r="M3211" s="23">
        <f>Таблица1[[#This Row],[Сумма в ценах продажи]]-Таблица1[[#This Row],[Сумма в ценах закупки]]</f>
        <v>181.20000000000005</v>
      </c>
    </row>
    <row r="3212" spans="1:13" hidden="1" x14ac:dyDescent="0.3">
      <c r="A3212" s="16">
        <v>42843</v>
      </c>
      <c r="B3212" t="s">
        <v>7</v>
      </c>
      <c r="C3212" t="s">
        <v>244</v>
      </c>
      <c r="D3212" t="s">
        <v>134</v>
      </c>
      <c r="E3212" t="s">
        <v>245</v>
      </c>
      <c r="F3212" s="7">
        <v>1005050200</v>
      </c>
      <c r="G3212" t="str">
        <f>VLOOKUP(F3212,'группы товаров'!$A$1:$C$88,2,0)</f>
        <v>Серебрянный шедевр</v>
      </c>
      <c r="H3212" t="str">
        <f>VLOOKUP(Таблица1[[#This Row],[Код товара]],Группа_Товаров,3,0)</f>
        <v>Помадка</v>
      </c>
      <c r="I3212" t="s">
        <v>8</v>
      </c>
      <c r="J3212">
        <v>15</v>
      </c>
      <c r="K3212" s="6">
        <v>815.66</v>
      </c>
      <c r="L3212" s="6">
        <v>1030.5</v>
      </c>
      <c r="M3212" s="23">
        <f>Таблица1[[#This Row],[Сумма в ценах продажи]]-Таблица1[[#This Row],[Сумма в ценах закупки]]</f>
        <v>214.84000000000003</v>
      </c>
    </row>
    <row r="3213" spans="1:13" hidden="1" x14ac:dyDescent="0.3">
      <c r="A3213" s="16">
        <v>42843</v>
      </c>
      <c r="B3213" t="s">
        <v>9</v>
      </c>
      <c r="C3213" t="s">
        <v>258</v>
      </c>
      <c r="D3213" t="s">
        <v>134</v>
      </c>
      <c r="E3213" t="s">
        <v>259</v>
      </c>
      <c r="F3213" s="5">
        <v>580000</v>
      </c>
      <c r="G3213" t="str">
        <f>VLOOKUP(F3213,'группы товаров'!$A$1:$C$88,2,0)</f>
        <v>Вишня</v>
      </c>
      <c r="H3213" t="str">
        <f>VLOOKUP(Таблица1[[#This Row],[Код товара]],Группа_Товаров,3,0)</f>
        <v>Желейные</v>
      </c>
      <c r="I3213" t="s">
        <v>8</v>
      </c>
      <c r="J3213">
        <v>24</v>
      </c>
      <c r="K3213" s="6">
        <v>1786.0504000000001</v>
      </c>
      <c r="L3213" s="6">
        <v>2021.52</v>
      </c>
      <c r="M3213" s="23">
        <f>Таблица1[[#This Row],[Сумма в ценах продажи]]-Таблица1[[#This Row],[Сумма в ценах закупки]]</f>
        <v>235.4695999999999</v>
      </c>
    </row>
    <row r="3214" spans="1:13" hidden="1" x14ac:dyDescent="0.3">
      <c r="A3214" s="16">
        <v>42843</v>
      </c>
      <c r="B3214" t="s">
        <v>9</v>
      </c>
      <c r="C3214" t="s">
        <v>138</v>
      </c>
      <c r="D3214" t="s">
        <v>134</v>
      </c>
      <c r="E3214" t="s">
        <v>139</v>
      </c>
      <c r="F3214" s="7">
        <v>1005050100</v>
      </c>
      <c r="G3214" t="str">
        <f>VLOOKUP(F3214,'группы товаров'!$A$1:$C$88,2,0)</f>
        <v>Золотой  крем-брюле</v>
      </c>
      <c r="H3214" t="str">
        <f>VLOOKUP(Таблица1[[#This Row],[Код товара]],Группа_Товаров,3,0)</f>
        <v>Помадка</v>
      </c>
      <c r="I3214" t="s">
        <v>8</v>
      </c>
      <c r="J3214">
        <v>10</v>
      </c>
      <c r="K3214" s="6">
        <v>1165.4349999999999</v>
      </c>
      <c r="L3214" s="6">
        <v>1432.2</v>
      </c>
      <c r="M3214" s="23">
        <f>Таблица1[[#This Row],[Сумма в ценах продажи]]-Таблица1[[#This Row],[Сумма в ценах закупки]]</f>
        <v>266.7650000000001</v>
      </c>
    </row>
    <row r="3215" spans="1:13" hidden="1" x14ac:dyDescent="0.3">
      <c r="A3215" s="16">
        <v>42843</v>
      </c>
      <c r="B3215" t="s">
        <v>9</v>
      </c>
      <c r="C3215" t="s">
        <v>149</v>
      </c>
      <c r="D3215" t="s">
        <v>134</v>
      </c>
      <c r="E3215" t="s">
        <v>150</v>
      </c>
      <c r="F3215" s="7">
        <v>1005400001</v>
      </c>
      <c r="G3215" t="str">
        <f>VLOOKUP(F3215,'группы товаров'!$A$1:$C$88,2,0)</f>
        <v>Лесной орех</v>
      </c>
      <c r="H3215" t="str">
        <f>VLOOKUP(Таблица1[[#This Row],[Код товара]],Группа_Товаров,3,0)</f>
        <v>Кремовые</v>
      </c>
      <c r="I3215" t="s">
        <v>8</v>
      </c>
      <c r="J3215">
        <v>40</v>
      </c>
      <c r="K3215" s="6">
        <v>2136.8656000000001</v>
      </c>
      <c r="L3215" s="6">
        <v>2421.1999999999998</v>
      </c>
      <c r="M3215" s="23">
        <f>Таблица1[[#This Row],[Сумма в ценах продажи]]-Таблица1[[#This Row],[Сумма в ценах закупки]]</f>
        <v>284.33439999999973</v>
      </c>
    </row>
    <row r="3216" spans="1:13" hidden="1" x14ac:dyDescent="0.3">
      <c r="A3216" s="16">
        <v>42843</v>
      </c>
      <c r="B3216" t="s">
        <v>9</v>
      </c>
      <c r="C3216" t="s">
        <v>181</v>
      </c>
      <c r="D3216" t="s">
        <v>134</v>
      </c>
      <c r="E3216" t="s">
        <v>182</v>
      </c>
      <c r="F3216" s="7">
        <v>1005244300</v>
      </c>
      <c r="G3216" t="str">
        <f>VLOOKUP(F3216,'группы товаров'!$A$1:$C$88,2,0)</f>
        <v>Ореховые</v>
      </c>
      <c r="H3216" t="str">
        <f>VLOOKUP(Таблица1[[#This Row],[Код товара]],Группа_Товаров,3,0)</f>
        <v>Кремовые</v>
      </c>
      <c r="I3216" t="s">
        <v>8</v>
      </c>
      <c r="J3216">
        <v>52.5</v>
      </c>
      <c r="K3216" s="6">
        <v>2854.81</v>
      </c>
      <c r="L3216" s="6">
        <v>3606.75</v>
      </c>
      <c r="M3216" s="23">
        <f>Таблица1[[#This Row],[Сумма в ценах продажи]]-Таблица1[[#This Row],[Сумма в ценах закупки]]</f>
        <v>751.94</v>
      </c>
    </row>
    <row r="3217" spans="1:13" hidden="1" x14ac:dyDescent="0.3">
      <c r="A3217" s="16">
        <v>42842</v>
      </c>
      <c r="B3217" t="s">
        <v>9</v>
      </c>
      <c r="C3217" t="s">
        <v>220</v>
      </c>
      <c r="D3217" t="s">
        <v>134</v>
      </c>
      <c r="E3217" t="s">
        <v>221</v>
      </c>
      <c r="F3217" s="7">
        <v>280500</v>
      </c>
      <c r="G3217" t="str">
        <f>VLOOKUP(F3217,'группы товаров'!$A$1:$C$88,2,0)</f>
        <v>Шипучка микс</v>
      </c>
      <c r="H3217" t="str">
        <f>VLOOKUP(Таблица1[[#This Row],[Код товара]],Группа_Товаров,3,0)</f>
        <v>Леденцовая</v>
      </c>
      <c r="I3217" t="s">
        <v>8</v>
      </c>
      <c r="J3217">
        <v>1.3440000000000001</v>
      </c>
      <c r="K3217" s="6">
        <v>145.31440000000001</v>
      </c>
      <c r="L3217" s="6">
        <v>154</v>
      </c>
      <c r="M3217" s="23">
        <f>Таблица1[[#This Row],[Сумма в ценах продажи]]-Таблица1[[#This Row],[Сумма в ценах закупки]]</f>
        <v>8.6855999999999938</v>
      </c>
    </row>
    <row r="3218" spans="1:13" hidden="1" x14ac:dyDescent="0.3">
      <c r="A3218" s="16">
        <v>42842</v>
      </c>
      <c r="B3218" t="s">
        <v>7</v>
      </c>
      <c r="C3218" t="s">
        <v>171</v>
      </c>
      <c r="D3218" t="s">
        <v>131</v>
      </c>
      <c r="E3218" t="s">
        <v>172</v>
      </c>
      <c r="F3218" s="7">
        <v>5160002</v>
      </c>
      <c r="G3218" t="str">
        <f>VLOOKUP(F3218,'группы товаров'!$A$1:$C$88,2,0)</f>
        <v>Микс</v>
      </c>
      <c r="H3218" t="str">
        <f>VLOOKUP(Таблица1[[#This Row],[Код товара]],Группа_Товаров,3,0)</f>
        <v>Отливная</v>
      </c>
      <c r="I3218" t="s">
        <v>8</v>
      </c>
      <c r="J3218">
        <v>2.52</v>
      </c>
      <c r="K3218" s="6">
        <v>206.64</v>
      </c>
      <c r="L3218" s="6">
        <v>234.78</v>
      </c>
      <c r="M3218" s="23">
        <f>Таблица1[[#This Row],[Сумма в ценах продажи]]-Таблица1[[#This Row],[Сумма в ценах закупки]]</f>
        <v>28.140000000000015</v>
      </c>
    </row>
    <row r="3219" spans="1:13" hidden="1" x14ac:dyDescent="0.3">
      <c r="A3219" s="16">
        <v>42842</v>
      </c>
      <c r="B3219" t="s">
        <v>9</v>
      </c>
      <c r="C3219" t="s">
        <v>260</v>
      </c>
      <c r="D3219" t="s">
        <v>134</v>
      </c>
      <c r="E3219" t="s">
        <v>261</v>
      </c>
      <c r="F3219" s="7">
        <v>1005360000</v>
      </c>
      <c r="G3219" t="str">
        <f>VLOOKUP(F3219,'группы товаров'!$A$1:$C$88,2,0)</f>
        <v>Вишня в шоколаде</v>
      </c>
      <c r="H3219" t="str">
        <f>VLOOKUP(Таблица1[[#This Row],[Код товара]],Группа_Товаров,3,0)</f>
        <v>Кремовые</v>
      </c>
      <c r="I3219" t="s">
        <v>8</v>
      </c>
      <c r="J3219">
        <v>2.52</v>
      </c>
      <c r="K3219" s="6">
        <v>206.64</v>
      </c>
      <c r="L3219" s="6">
        <v>234.78</v>
      </c>
      <c r="M3219" s="23">
        <f>Таблица1[[#This Row],[Сумма в ценах продажи]]-Таблица1[[#This Row],[Сумма в ценах закупки]]</f>
        <v>28.140000000000015</v>
      </c>
    </row>
    <row r="3220" spans="1:13" hidden="1" x14ac:dyDescent="0.3">
      <c r="A3220" s="16">
        <v>42842</v>
      </c>
      <c r="B3220" t="s">
        <v>9</v>
      </c>
      <c r="C3220" t="s">
        <v>179</v>
      </c>
      <c r="D3220" t="s">
        <v>131</v>
      </c>
      <c r="E3220" t="s">
        <v>180</v>
      </c>
      <c r="F3220" s="5">
        <v>1005040500</v>
      </c>
      <c r="G3220" t="str">
        <f>VLOOKUP(F3220,'группы товаров'!$A$1:$C$88,2,0)</f>
        <v>Пилот</v>
      </c>
      <c r="H3220" t="str">
        <f>VLOOKUP(Таблица1[[#This Row],[Код товара]],Группа_Товаров,3,0)</f>
        <v>Глазированные</v>
      </c>
      <c r="I3220" t="s">
        <v>8</v>
      </c>
      <c r="J3220">
        <v>3</v>
      </c>
      <c r="K3220" s="6">
        <v>214.62</v>
      </c>
      <c r="L3220" s="6">
        <v>244.11</v>
      </c>
      <c r="M3220" s="23">
        <f>Таблица1[[#This Row],[Сумма в ценах продажи]]-Таблица1[[#This Row],[Сумма в ценах закупки]]</f>
        <v>29.490000000000009</v>
      </c>
    </row>
    <row r="3221" spans="1:13" hidden="1" x14ac:dyDescent="0.3">
      <c r="A3221" s="16">
        <v>42842</v>
      </c>
      <c r="B3221" t="s">
        <v>9</v>
      </c>
      <c r="C3221" t="s">
        <v>346</v>
      </c>
      <c r="D3221" t="s">
        <v>156</v>
      </c>
      <c r="E3221" t="s">
        <v>347</v>
      </c>
      <c r="F3221" s="7">
        <v>1005360000</v>
      </c>
      <c r="G3221" t="str">
        <f>VLOOKUP(F3221,'группы товаров'!$A$1:$C$88,2,0)</f>
        <v>Вишня в шоколаде</v>
      </c>
      <c r="H3221" t="str">
        <f>VLOOKUP(Таблица1[[#This Row],[Код товара]],Группа_Товаров,3,0)</f>
        <v>Кремовые</v>
      </c>
      <c r="I3221" t="s">
        <v>8</v>
      </c>
      <c r="J3221">
        <v>3</v>
      </c>
      <c r="K3221" s="6">
        <v>214.62</v>
      </c>
      <c r="L3221" s="6">
        <v>244.11</v>
      </c>
      <c r="M3221" s="23">
        <f>Таблица1[[#This Row],[Сумма в ценах продажи]]-Таблица1[[#This Row],[Сумма в ценах закупки]]</f>
        <v>29.490000000000009</v>
      </c>
    </row>
    <row r="3222" spans="1:13" hidden="1" x14ac:dyDescent="0.3">
      <c r="A3222" s="16">
        <v>42842</v>
      </c>
      <c r="B3222" t="s">
        <v>7</v>
      </c>
      <c r="C3222" t="s">
        <v>203</v>
      </c>
      <c r="D3222" t="s">
        <v>134</v>
      </c>
      <c r="E3222" t="s">
        <v>204</v>
      </c>
      <c r="F3222" s="5">
        <v>280500</v>
      </c>
      <c r="G3222" t="str">
        <f>VLOOKUP(F3222,'группы товаров'!$A$1:$C$88,2,0)</f>
        <v>Шипучка микс</v>
      </c>
      <c r="H3222" t="str">
        <f>VLOOKUP(Таблица1[[#This Row],[Код товара]],Группа_Товаров,3,0)</f>
        <v>Леденцовая</v>
      </c>
      <c r="I3222" t="s">
        <v>8</v>
      </c>
      <c r="J3222">
        <v>5</v>
      </c>
      <c r="K3222" s="6">
        <v>391.0385</v>
      </c>
      <c r="L3222" s="6">
        <v>444.8</v>
      </c>
      <c r="M3222" s="23">
        <f>Таблица1[[#This Row],[Сумма в ценах продажи]]-Таблица1[[#This Row],[Сумма в ценах закупки]]</f>
        <v>53.761500000000012</v>
      </c>
    </row>
    <row r="3223" spans="1:13" hidden="1" x14ac:dyDescent="0.3">
      <c r="A3223" s="16">
        <v>42842</v>
      </c>
      <c r="B3223" t="s">
        <v>7</v>
      </c>
      <c r="C3223" t="s">
        <v>224</v>
      </c>
      <c r="D3223" t="s">
        <v>134</v>
      </c>
      <c r="E3223" t="s">
        <v>225</v>
      </c>
      <c r="F3223" s="7">
        <v>280500</v>
      </c>
      <c r="G3223" t="str">
        <f>VLOOKUP(F3223,'группы товаров'!$A$1:$C$88,2,0)</f>
        <v>Шипучка микс</v>
      </c>
      <c r="H3223" t="str">
        <f>VLOOKUP(Таблица1[[#This Row],[Код товара]],Группа_Товаров,3,0)</f>
        <v>Леденцовая</v>
      </c>
      <c r="I3223" t="s">
        <v>8</v>
      </c>
      <c r="J3223">
        <v>5.5</v>
      </c>
      <c r="K3223" s="6">
        <v>408.84960000000001</v>
      </c>
      <c r="L3223" s="6">
        <v>465.41</v>
      </c>
      <c r="M3223" s="23">
        <f>Таблица1[[#This Row],[Сумма в ценах продажи]]-Таблица1[[#This Row],[Сумма в ценах закупки]]</f>
        <v>56.560400000000016</v>
      </c>
    </row>
    <row r="3224" spans="1:13" hidden="1" x14ac:dyDescent="0.3">
      <c r="A3224" s="16">
        <v>42842</v>
      </c>
      <c r="B3224" t="s">
        <v>7</v>
      </c>
      <c r="C3224" t="s">
        <v>203</v>
      </c>
      <c r="D3224" t="s">
        <v>134</v>
      </c>
      <c r="E3224" t="s">
        <v>204</v>
      </c>
      <c r="F3224" s="7">
        <v>170000</v>
      </c>
      <c r="G3224" t="str">
        <f>VLOOKUP(F3224,'группы товаров'!$A$1:$C$88,2,0)</f>
        <v>Лайм</v>
      </c>
      <c r="H3224" t="str">
        <f>VLOOKUP(Таблица1[[#This Row],[Код товара]],Группа_Товаров,3,0)</f>
        <v>Желейные</v>
      </c>
      <c r="I3224" t="s">
        <v>8</v>
      </c>
      <c r="J3224">
        <v>5</v>
      </c>
      <c r="K3224" s="6">
        <v>393.09950000000003</v>
      </c>
      <c r="L3224" s="6">
        <v>450.25</v>
      </c>
      <c r="M3224" s="23">
        <f>Таблица1[[#This Row],[Сумма в ценах продажи]]-Таблица1[[#This Row],[Сумма в ценах закупки]]</f>
        <v>57.150499999999965</v>
      </c>
    </row>
    <row r="3225" spans="1:13" hidden="1" x14ac:dyDescent="0.3">
      <c r="A3225" s="16">
        <v>42842</v>
      </c>
      <c r="B3225" t="s">
        <v>7</v>
      </c>
      <c r="C3225" t="s">
        <v>185</v>
      </c>
      <c r="D3225" t="s">
        <v>134</v>
      </c>
      <c r="E3225" t="s">
        <v>186</v>
      </c>
      <c r="F3225" s="7">
        <v>1005186400</v>
      </c>
      <c r="G3225" t="str">
        <f>VLOOKUP(F3225,'группы товаров'!$A$1:$C$88,2,0)</f>
        <v xml:space="preserve">Мини вкус вишни </v>
      </c>
      <c r="H3225" t="str">
        <f>VLOOKUP(Таблица1[[#This Row],[Код товара]],Группа_Товаров,3,0)</f>
        <v>Вафельные</v>
      </c>
      <c r="I3225" t="s">
        <v>8</v>
      </c>
      <c r="J3225">
        <v>8.5</v>
      </c>
      <c r="K3225" s="6">
        <v>421.685</v>
      </c>
      <c r="L3225" s="6">
        <v>479.57</v>
      </c>
      <c r="M3225" s="23">
        <f>Таблица1[[#This Row],[Сумма в ценах продажи]]-Таблица1[[#This Row],[Сумма в ценах закупки]]</f>
        <v>57.884999999999991</v>
      </c>
    </row>
    <row r="3226" spans="1:13" hidden="1" x14ac:dyDescent="0.3">
      <c r="A3226" s="16">
        <v>42842</v>
      </c>
      <c r="B3226" t="s">
        <v>7</v>
      </c>
      <c r="C3226" t="s">
        <v>181</v>
      </c>
      <c r="D3226" t="s">
        <v>134</v>
      </c>
      <c r="E3226" t="s">
        <v>182</v>
      </c>
      <c r="F3226" s="7">
        <v>270400</v>
      </c>
      <c r="G3226" t="str">
        <f>VLOOKUP(F3226,'группы товаров'!$A$1:$C$88,2,0)</f>
        <v>Шипучка лимон</v>
      </c>
      <c r="H3226" t="str">
        <f>VLOOKUP(Таблица1[[#This Row],[Код товара]],Группа_Товаров,3,0)</f>
        <v>Леденцовая</v>
      </c>
      <c r="I3226" t="s">
        <v>8</v>
      </c>
      <c r="J3226">
        <v>7.5</v>
      </c>
      <c r="K3226" s="6">
        <v>452.9425</v>
      </c>
      <c r="L3226" s="6">
        <v>515.25</v>
      </c>
      <c r="M3226" s="23">
        <f>Таблица1[[#This Row],[Сумма в ценах продажи]]-Таблица1[[#This Row],[Сумма в ценах закупки]]</f>
        <v>62.307500000000005</v>
      </c>
    </row>
    <row r="3227" spans="1:13" hidden="1" x14ac:dyDescent="0.3">
      <c r="A3227" s="16">
        <v>42842</v>
      </c>
      <c r="B3227" t="s">
        <v>7</v>
      </c>
      <c r="C3227" t="s">
        <v>307</v>
      </c>
      <c r="D3227" t="s">
        <v>147</v>
      </c>
      <c r="E3227" t="s">
        <v>471</v>
      </c>
      <c r="F3227" s="7">
        <v>20000</v>
      </c>
      <c r="G3227" t="str">
        <f>VLOOKUP(F3227,'группы товаров'!$A$1:$C$88,2,0)</f>
        <v>Карамель барбарис</v>
      </c>
      <c r="H3227" t="str">
        <f>VLOOKUP(Таблица1[[#This Row],[Код товара]],Группа_Товаров,3,0)</f>
        <v>Леденцовая</v>
      </c>
      <c r="I3227" t="s">
        <v>8</v>
      </c>
      <c r="J3227">
        <v>3.3</v>
      </c>
      <c r="K3227" s="6">
        <v>461.56</v>
      </c>
      <c r="L3227" s="6">
        <v>525.14</v>
      </c>
      <c r="M3227" s="23">
        <f>Таблица1[[#This Row],[Сумма в ценах продажи]]-Таблица1[[#This Row],[Сумма в ценах закупки]]</f>
        <v>63.579999999999984</v>
      </c>
    </row>
    <row r="3228" spans="1:13" hidden="1" x14ac:dyDescent="0.3">
      <c r="A3228" s="16">
        <v>42842</v>
      </c>
      <c r="B3228" t="s">
        <v>7</v>
      </c>
      <c r="C3228" t="s">
        <v>171</v>
      </c>
      <c r="D3228" t="s">
        <v>131</v>
      </c>
      <c r="E3228" t="s">
        <v>172</v>
      </c>
      <c r="F3228" s="7">
        <v>20000</v>
      </c>
      <c r="G3228" t="str">
        <f>VLOOKUP(F3228,'группы товаров'!$A$1:$C$88,2,0)</f>
        <v>Карамель барбарис</v>
      </c>
      <c r="H3228" t="str">
        <f>VLOOKUP(Таблица1[[#This Row],[Код товара]],Группа_Товаров,3,0)</f>
        <v>Леденцовая</v>
      </c>
      <c r="I3228" t="s">
        <v>8</v>
      </c>
      <c r="J3228">
        <v>5</v>
      </c>
      <c r="K3228" s="6">
        <v>477</v>
      </c>
      <c r="L3228" s="6">
        <v>542.5</v>
      </c>
      <c r="M3228" s="23">
        <f>Таблица1[[#This Row],[Сумма в ценах продажи]]-Таблица1[[#This Row],[Сумма в ценах закупки]]</f>
        <v>65.5</v>
      </c>
    </row>
    <row r="3229" spans="1:13" hidden="1" x14ac:dyDescent="0.3">
      <c r="A3229" s="16">
        <v>42842</v>
      </c>
      <c r="B3229" t="s">
        <v>9</v>
      </c>
      <c r="C3229" t="s">
        <v>201</v>
      </c>
      <c r="D3229" t="s">
        <v>134</v>
      </c>
      <c r="E3229" t="s">
        <v>202</v>
      </c>
      <c r="F3229" s="5">
        <v>1005201100</v>
      </c>
      <c r="G3229" t="str">
        <f>VLOOKUP(F3229,'группы товаров'!$A$1:$C$88,2,0)</f>
        <v xml:space="preserve">крем-орех </v>
      </c>
      <c r="H3229" t="str">
        <f>VLOOKUP(Таблица1[[#This Row],[Код товара]],Группа_Товаров,3,0)</f>
        <v>Вафельные</v>
      </c>
      <c r="I3229" t="s">
        <v>8</v>
      </c>
      <c r="J3229">
        <v>2</v>
      </c>
      <c r="K3229" s="6">
        <v>324.30540000000002</v>
      </c>
      <c r="L3229" s="6">
        <v>397.1</v>
      </c>
      <c r="M3229" s="23">
        <f>Таблица1[[#This Row],[Сумма в ценах продажи]]-Таблица1[[#This Row],[Сумма в ценах закупки]]</f>
        <v>72.794600000000003</v>
      </c>
    </row>
    <row r="3230" spans="1:13" hidden="1" x14ac:dyDescent="0.3">
      <c r="A3230" s="16">
        <v>42842</v>
      </c>
      <c r="B3230" t="s">
        <v>7</v>
      </c>
      <c r="C3230" t="s">
        <v>140</v>
      </c>
      <c r="D3230" t="s">
        <v>134</v>
      </c>
      <c r="E3230" t="s">
        <v>141</v>
      </c>
      <c r="F3230" s="7">
        <v>1005201500</v>
      </c>
      <c r="G3230" t="str">
        <f>VLOOKUP(F3230,'группы товаров'!$A$1:$C$88,2,0)</f>
        <v xml:space="preserve">крем-сгущенное молоко </v>
      </c>
      <c r="H3230" t="str">
        <f>VLOOKUP(Таблица1[[#This Row],[Код товара]],Группа_Товаров,3,0)</f>
        <v>Вафельные</v>
      </c>
      <c r="I3230" t="s">
        <v>8</v>
      </c>
      <c r="J3230">
        <v>5.2</v>
      </c>
      <c r="K3230" s="6">
        <v>731.98</v>
      </c>
      <c r="L3230" s="6">
        <v>836</v>
      </c>
      <c r="M3230" s="23">
        <f>Таблица1[[#This Row],[Сумма в ценах продажи]]-Таблица1[[#This Row],[Сумма в ценах закупки]]</f>
        <v>104.01999999999998</v>
      </c>
    </row>
    <row r="3231" spans="1:13" hidden="1" x14ac:dyDescent="0.3">
      <c r="A3231" s="16">
        <v>42842</v>
      </c>
      <c r="B3231" t="s">
        <v>9</v>
      </c>
      <c r="C3231" t="s">
        <v>402</v>
      </c>
      <c r="D3231" t="s">
        <v>291</v>
      </c>
      <c r="E3231" t="s">
        <v>403</v>
      </c>
      <c r="F3231" s="7">
        <v>1005400001</v>
      </c>
      <c r="G3231" t="str">
        <f>VLOOKUP(F3231,'группы товаров'!$A$1:$C$88,2,0)</f>
        <v>Лесной орех</v>
      </c>
      <c r="H3231" t="str">
        <f>VLOOKUP(Таблица1[[#This Row],[Код товара]],Группа_Товаров,3,0)</f>
        <v>Кремовые</v>
      </c>
      <c r="I3231" t="s">
        <v>8</v>
      </c>
      <c r="J3231">
        <v>4</v>
      </c>
      <c r="K3231" s="6">
        <v>820</v>
      </c>
      <c r="L3231" s="6">
        <v>933.2</v>
      </c>
      <c r="M3231" s="23">
        <f>Таблица1[[#This Row],[Сумма в ценах продажи]]-Таблица1[[#This Row],[Сумма в ценах закупки]]</f>
        <v>113.20000000000005</v>
      </c>
    </row>
    <row r="3232" spans="1:13" hidden="1" x14ac:dyDescent="0.3">
      <c r="A3232" s="16">
        <v>42842</v>
      </c>
      <c r="B3232" t="s">
        <v>7</v>
      </c>
      <c r="C3232" t="s">
        <v>136</v>
      </c>
      <c r="D3232" t="s">
        <v>131</v>
      </c>
      <c r="E3232" t="s">
        <v>137</v>
      </c>
      <c r="F3232" s="7">
        <v>170100</v>
      </c>
      <c r="G3232" t="str">
        <f>VLOOKUP(F3232,'группы товаров'!$A$1:$C$88,2,0)</f>
        <v>Клюковка</v>
      </c>
      <c r="H3232" t="str">
        <f>VLOOKUP(Таблица1[[#This Row],[Код товара]],Группа_Товаров,3,0)</f>
        <v>Желейные</v>
      </c>
      <c r="I3232" t="s">
        <v>8</v>
      </c>
      <c r="J3232">
        <v>4</v>
      </c>
      <c r="K3232" s="6">
        <v>820</v>
      </c>
      <c r="L3232" s="6">
        <v>933.2</v>
      </c>
      <c r="M3232" s="23">
        <f>Таблица1[[#This Row],[Сумма в ценах продажи]]-Таблица1[[#This Row],[Сумма в ценах закупки]]</f>
        <v>113.20000000000005</v>
      </c>
    </row>
    <row r="3233" spans="1:13" hidden="1" x14ac:dyDescent="0.3">
      <c r="A3233" s="16">
        <v>42842</v>
      </c>
      <c r="B3233" t="s">
        <v>7</v>
      </c>
      <c r="C3233" t="s">
        <v>171</v>
      </c>
      <c r="D3233" t="s">
        <v>131</v>
      </c>
      <c r="E3233" t="s">
        <v>172</v>
      </c>
      <c r="F3233" s="7">
        <v>20000</v>
      </c>
      <c r="G3233" t="str">
        <f>VLOOKUP(F3233,'группы товаров'!$A$1:$C$88,2,0)</f>
        <v>Карамель барбарис</v>
      </c>
      <c r="H3233" t="str">
        <f>VLOOKUP(Таблица1[[#This Row],[Код товара]],Группа_Товаров,3,0)</f>
        <v>Леденцовая</v>
      </c>
      <c r="I3233" t="s">
        <v>8</v>
      </c>
      <c r="J3233">
        <v>7</v>
      </c>
      <c r="K3233" s="6">
        <v>630.70420000000001</v>
      </c>
      <c r="L3233" s="6">
        <v>744.24</v>
      </c>
      <c r="M3233" s="23">
        <f>Таблица1[[#This Row],[Сумма в ценах продажи]]-Таблица1[[#This Row],[Сумма в ценах закупки]]</f>
        <v>113.53579999999999</v>
      </c>
    </row>
    <row r="3234" spans="1:13" hidden="1" x14ac:dyDescent="0.3">
      <c r="A3234" s="16">
        <v>42842</v>
      </c>
      <c r="B3234" t="s">
        <v>9</v>
      </c>
      <c r="C3234" t="s">
        <v>290</v>
      </c>
      <c r="D3234" t="s">
        <v>291</v>
      </c>
      <c r="E3234" t="s">
        <v>292</v>
      </c>
      <c r="F3234" s="5">
        <v>1005050100</v>
      </c>
      <c r="G3234" t="str">
        <f>VLOOKUP(F3234,'группы товаров'!$A$1:$C$88,2,0)</f>
        <v>Золотой  крем-брюле</v>
      </c>
      <c r="H3234" t="str">
        <f>VLOOKUP(Таблица1[[#This Row],[Код товара]],Группа_Товаров,3,0)</f>
        <v>Помадка</v>
      </c>
      <c r="I3234" t="s">
        <v>8</v>
      </c>
      <c r="J3234">
        <v>14</v>
      </c>
      <c r="K3234" s="6">
        <v>1477.6762000000001</v>
      </c>
      <c r="L3234" s="6">
        <v>1594.88</v>
      </c>
      <c r="M3234" s="23">
        <f>Таблица1[[#This Row],[Сумма в ценах продажи]]-Таблица1[[#This Row],[Сумма в ценах закупки]]</f>
        <v>117.2038</v>
      </c>
    </row>
    <row r="3235" spans="1:13" hidden="1" x14ac:dyDescent="0.3">
      <c r="A3235" s="16">
        <v>42842</v>
      </c>
      <c r="B3235" t="s">
        <v>9</v>
      </c>
      <c r="C3235" t="s">
        <v>254</v>
      </c>
      <c r="D3235" t="s">
        <v>131</v>
      </c>
      <c r="E3235" t="s">
        <v>255</v>
      </c>
      <c r="F3235" s="5">
        <v>1005244300</v>
      </c>
      <c r="G3235" t="str">
        <f>VLOOKUP(F3235,'группы товаров'!$A$1:$C$88,2,0)</f>
        <v>Ореховые</v>
      </c>
      <c r="H3235" t="str">
        <f>VLOOKUP(Таблица1[[#This Row],[Код товара]],Группа_Товаров,3,0)</f>
        <v>Кремовые</v>
      </c>
      <c r="I3235" t="s">
        <v>8</v>
      </c>
      <c r="J3235">
        <v>5.4</v>
      </c>
      <c r="K3235" s="6">
        <v>963.30600000000004</v>
      </c>
      <c r="L3235" s="6">
        <v>1095.606</v>
      </c>
      <c r="M3235" s="23">
        <f>Таблица1[[#This Row],[Сумма в ценах продажи]]-Таблица1[[#This Row],[Сумма в ценах закупки]]</f>
        <v>132.29999999999995</v>
      </c>
    </row>
    <row r="3236" spans="1:13" hidden="1" x14ac:dyDescent="0.3">
      <c r="A3236" s="16">
        <v>42842</v>
      </c>
      <c r="B3236" t="s">
        <v>7</v>
      </c>
      <c r="C3236" t="s">
        <v>160</v>
      </c>
      <c r="D3236" t="s">
        <v>134</v>
      </c>
      <c r="E3236" t="s">
        <v>161</v>
      </c>
      <c r="F3236" s="7">
        <v>270300</v>
      </c>
      <c r="G3236" t="str">
        <f>VLOOKUP(F3236,'группы товаров'!$A$1:$C$88,2,0)</f>
        <v xml:space="preserve">Шипучка лимонад </v>
      </c>
      <c r="H3236" t="str">
        <f>VLOOKUP(Таблица1[[#This Row],[Код товара]],Группа_Товаров,3,0)</f>
        <v>Леденцовая</v>
      </c>
      <c r="I3236" t="s">
        <v>8</v>
      </c>
      <c r="J3236">
        <v>11</v>
      </c>
      <c r="K3236" s="6">
        <v>1141.8</v>
      </c>
      <c r="L3236" s="6">
        <v>1298.44</v>
      </c>
      <c r="M3236" s="23">
        <f>Таблица1[[#This Row],[Сумма в ценах продажи]]-Таблица1[[#This Row],[Сумма в ценах закупки]]</f>
        <v>156.6400000000001</v>
      </c>
    </row>
    <row r="3237" spans="1:13" hidden="1" x14ac:dyDescent="0.3">
      <c r="A3237" s="16">
        <v>42842</v>
      </c>
      <c r="B3237" t="s">
        <v>9</v>
      </c>
      <c r="C3237" t="s">
        <v>138</v>
      </c>
      <c r="D3237" t="s">
        <v>134</v>
      </c>
      <c r="E3237" t="s">
        <v>139</v>
      </c>
      <c r="F3237" s="5">
        <v>1005220000</v>
      </c>
      <c r="G3237" t="str">
        <f>VLOOKUP(F3237,'группы товаров'!$A$1:$C$88,2,0)</f>
        <v>Веселый журавлик</v>
      </c>
      <c r="H3237" t="str">
        <f>VLOOKUP(Таблица1[[#This Row],[Код товара]],Группа_Товаров,3,0)</f>
        <v>Вафельные</v>
      </c>
      <c r="I3237" t="s">
        <v>8</v>
      </c>
      <c r="J3237">
        <v>10.5</v>
      </c>
      <c r="K3237" s="6">
        <v>953.39440000000002</v>
      </c>
      <c r="L3237" s="6">
        <v>1116.3599999999999</v>
      </c>
      <c r="M3237" s="23">
        <f>Таблица1[[#This Row],[Сумма в ценах продажи]]-Таблица1[[#This Row],[Сумма в ценах закупки]]</f>
        <v>162.96559999999988</v>
      </c>
    </row>
    <row r="3238" spans="1:13" hidden="1" x14ac:dyDescent="0.3">
      <c r="A3238" s="16">
        <v>42842</v>
      </c>
      <c r="B3238" t="s">
        <v>7</v>
      </c>
      <c r="C3238" t="s">
        <v>195</v>
      </c>
      <c r="D3238" t="s">
        <v>131</v>
      </c>
      <c r="E3238" t="s">
        <v>196</v>
      </c>
      <c r="F3238" s="7">
        <v>1005186200</v>
      </c>
      <c r="G3238" t="str">
        <f>VLOOKUP(F3238,'группы товаров'!$A$1:$C$88,2,0)</f>
        <v xml:space="preserve">Мини  орех </v>
      </c>
      <c r="H3238" t="str">
        <f>VLOOKUP(Таблица1[[#This Row],[Код товара]],Группа_Товаров,3,0)</f>
        <v>Вафельные</v>
      </c>
      <c r="I3238" t="s">
        <v>8</v>
      </c>
      <c r="J3238">
        <v>10</v>
      </c>
      <c r="K3238" s="6">
        <v>1221.0450000000001</v>
      </c>
      <c r="L3238" s="6">
        <v>1388.8</v>
      </c>
      <c r="M3238" s="23">
        <f>Таблица1[[#This Row],[Сумма в ценах продажи]]-Таблица1[[#This Row],[Сумма в ценах закупки]]</f>
        <v>167.75499999999988</v>
      </c>
    </row>
    <row r="3239" spans="1:13" hidden="1" x14ac:dyDescent="0.3">
      <c r="A3239" s="16">
        <v>42842</v>
      </c>
      <c r="B3239" t="s">
        <v>7</v>
      </c>
      <c r="C3239" t="s">
        <v>303</v>
      </c>
      <c r="D3239" t="s">
        <v>208</v>
      </c>
      <c r="E3239" t="s">
        <v>304</v>
      </c>
      <c r="F3239" s="7">
        <v>20000</v>
      </c>
      <c r="G3239" t="str">
        <f>VLOOKUP(F3239,'группы товаров'!$A$1:$C$88,2,0)</f>
        <v>Карамель барбарис</v>
      </c>
      <c r="H3239" t="str">
        <f>VLOOKUP(Таблица1[[#This Row],[Код товара]],Группа_Товаров,3,0)</f>
        <v>Леденцовая</v>
      </c>
      <c r="I3239" t="s">
        <v>8</v>
      </c>
      <c r="J3239">
        <v>6.9</v>
      </c>
      <c r="K3239" s="6">
        <v>1627.1556</v>
      </c>
      <c r="L3239" s="6">
        <v>1856.5140000000001</v>
      </c>
      <c r="M3239" s="23">
        <f>Таблица1[[#This Row],[Сумма в ценах продажи]]-Таблица1[[#This Row],[Сумма в ценах закупки]]</f>
        <v>229.35840000000007</v>
      </c>
    </row>
    <row r="3240" spans="1:13" hidden="1" x14ac:dyDescent="0.3">
      <c r="A3240" s="16">
        <v>42842</v>
      </c>
      <c r="B3240" t="s">
        <v>7</v>
      </c>
      <c r="C3240" t="s">
        <v>238</v>
      </c>
      <c r="D3240" t="s">
        <v>208</v>
      </c>
      <c r="E3240" t="s">
        <v>239</v>
      </c>
      <c r="F3240" s="7">
        <v>20200</v>
      </c>
      <c r="G3240" t="str">
        <f>VLOOKUP(F3240,'группы товаров'!$A$1:$C$88,2,0)</f>
        <v xml:space="preserve">Карамель мята </v>
      </c>
      <c r="H3240" t="str">
        <f>VLOOKUP(Таблица1[[#This Row],[Код товара]],Группа_Товаров,3,0)</f>
        <v>Леденцовая</v>
      </c>
      <c r="I3240" t="s">
        <v>8</v>
      </c>
      <c r="J3240">
        <v>15</v>
      </c>
      <c r="K3240" s="6">
        <v>2054.0005000000001</v>
      </c>
      <c r="L3240" s="6">
        <v>2408.5500000000002</v>
      </c>
      <c r="M3240" s="23">
        <f>Таблица1[[#This Row],[Сумма в ценах продажи]]-Таблица1[[#This Row],[Сумма в ценах закупки]]</f>
        <v>354.54950000000008</v>
      </c>
    </row>
    <row r="3241" spans="1:13" hidden="1" x14ac:dyDescent="0.3">
      <c r="A3241" s="16">
        <v>42842</v>
      </c>
      <c r="B3241" t="s">
        <v>9</v>
      </c>
      <c r="C3241" t="s">
        <v>222</v>
      </c>
      <c r="D3241" t="s">
        <v>134</v>
      </c>
      <c r="E3241" t="s">
        <v>223</v>
      </c>
      <c r="F3241" s="5">
        <v>580000</v>
      </c>
      <c r="G3241" t="str">
        <f>VLOOKUP(F3241,'группы товаров'!$A$1:$C$88,2,0)</f>
        <v>Вишня</v>
      </c>
      <c r="H3241" t="str">
        <f>VLOOKUP(Таблица1[[#This Row],[Код товара]],Группа_Товаров,3,0)</f>
        <v>Желейные</v>
      </c>
      <c r="I3241" t="s">
        <v>8</v>
      </c>
      <c r="J3241">
        <v>40</v>
      </c>
      <c r="K3241" s="6">
        <v>2976.7952</v>
      </c>
      <c r="L3241" s="6">
        <v>3369.2</v>
      </c>
      <c r="M3241" s="23">
        <f>Таблица1[[#This Row],[Сумма в ценах продажи]]-Таблица1[[#This Row],[Сумма в ценах закупки]]</f>
        <v>392.4047999999998</v>
      </c>
    </row>
    <row r="3242" spans="1:13" hidden="1" x14ac:dyDescent="0.3">
      <c r="A3242" s="16">
        <v>42839</v>
      </c>
      <c r="B3242" t="s">
        <v>7</v>
      </c>
      <c r="C3242" t="s">
        <v>390</v>
      </c>
      <c r="D3242" t="s">
        <v>147</v>
      </c>
      <c r="E3242" t="s">
        <v>391</v>
      </c>
      <c r="F3242" s="7">
        <v>1005201100</v>
      </c>
      <c r="G3242" t="str">
        <f>VLOOKUP(F3242,'группы товаров'!$A$1:$C$88,2,0)</f>
        <v xml:space="preserve">крем-орех </v>
      </c>
      <c r="H3242" t="str">
        <f>VLOOKUP(Таблица1[[#This Row],[Код товара]],Группа_Товаров,3,0)</f>
        <v>Вафельные</v>
      </c>
      <c r="I3242" t="s">
        <v>8</v>
      </c>
      <c r="J3242">
        <v>2.52</v>
      </c>
      <c r="K3242" s="6">
        <v>206.64</v>
      </c>
      <c r="L3242" s="6">
        <v>234.78</v>
      </c>
      <c r="M3242" s="23">
        <f>Таблица1[[#This Row],[Сумма в ценах продажи]]-Таблица1[[#This Row],[Сумма в ценах закупки]]</f>
        <v>28.140000000000015</v>
      </c>
    </row>
    <row r="3243" spans="1:13" hidden="1" x14ac:dyDescent="0.3">
      <c r="A3243" s="16">
        <v>42839</v>
      </c>
      <c r="B3243" t="s">
        <v>9</v>
      </c>
      <c r="C3243" t="s">
        <v>262</v>
      </c>
      <c r="D3243" t="s">
        <v>134</v>
      </c>
      <c r="E3243" t="s">
        <v>263</v>
      </c>
      <c r="F3243" s="7">
        <v>260100</v>
      </c>
      <c r="G3243" t="str">
        <f>VLOOKUP(F3243,'группы товаров'!$A$1:$C$88,2,0)</f>
        <v xml:space="preserve">Банан-вишня </v>
      </c>
      <c r="H3243" t="str">
        <f>VLOOKUP(Таблица1[[#This Row],[Код товара]],Группа_Товаров,3,0)</f>
        <v>Отливная</v>
      </c>
      <c r="I3243" t="s">
        <v>8</v>
      </c>
      <c r="J3243">
        <v>2.52</v>
      </c>
      <c r="K3243" s="6">
        <v>206.64</v>
      </c>
      <c r="L3243" s="6">
        <v>234.78</v>
      </c>
      <c r="M3243" s="23">
        <f>Таблица1[[#This Row],[Сумма в ценах продажи]]-Таблица1[[#This Row],[Сумма в ценах закупки]]</f>
        <v>28.140000000000015</v>
      </c>
    </row>
    <row r="3244" spans="1:13" hidden="1" x14ac:dyDescent="0.3">
      <c r="A3244" s="16">
        <v>42839</v>
      </c>
      <c r="B3244" t="s">
        <v>9</v>
      </c>
      <c r="C3244" t="s">
        <v>212</v>
      </c>
      <c r="D3244" t="s">
        <v>156</v>
      </c>
      <c r="E3244" t="s">
        <v>213</v>
      </c>
      <c r="F3244" s="7">
        <v>1005040800</v>
      </c>
      <c r="G3244" t="str">
        <f>VLOOKUP(F3244,'группы товаров'!$A$1:$C$88,2,0)</f>
        <v>Бим-Бом</v>
      </c>
      <c r="H3244" t="str">
        <f>VLOOKUP(Таблица1[[#This Row],[Код товара]],Группа_Товаров,3,0)</f>
        <v>Глазированные</v>
      </c>
      <c r="I3244" t="s">
        <v>8</v>
      </c>
      <c r="J3244">
        <v>5.7</v>
      </c>
      <c r="K3244" s="6">
        <v>255.62450000000001</v>
      </c>
      <c r="L3244" s="6">
        <v>290.64300000000003</v>
      </c>
      <c r="M3244" s="23">
        <f>Таблица1[[#This Row],[Сумма в ценах продажи]]-Таблица1[[#This Row],[Сумма в ценах закупки]]</f>
        <v>35.018500000000017</v>
      </c>
    </row>
    <row r="3245" spans="1:13" hidden="1" x14ac:dyDescent="0.3">
      <c r="A3245" s="16">
        <v>42839</v>
      </c>
      <c r="B3245" t="s">
        <v>7</v>
      </c>
      <c r="C3245" t="s">
        <v>207</v>
      </c>
      <c r="D3245" t="s">
        <v>208</v>
      </c>
      <c r="E3245" t="s">
        <v>209</v>
      </c>
      <c r="F3245" s="5">
        <v>190000</v>
      </c>
      <c r="G3245" t="str">
        <f>VLOOKUP(F3245,'группы товаров'!$A$1:$C$88,2,0)</f>
        <v>Капри молоко</v>
      </c>
      <c r="H3245" t="str">
        <f>VLOOKUP(Таблица1[[#This Row],[Код товара]],Группа_Товаров,3,0)</f>
        <v>Отливная</v>
      </c>
      <c r="I3245" t="s">
        <v>8</v>
      </c>
      <c r="J3245">
        <v>5</v>
      </c>
      <c r="K3245" s="6">
        <v>389.8365</v>
      </c>
      <c r="L3245" s="6">
        <v>444.8</v>
      </c>
      <c r="M3245" s="23">
        <f>Таблица1[[#This Row],[Сумма в ценах продажи]]-Таблица1[[#This Row],[Сумма в ценах закупки]]</f>
        <v>54.96350000000001</v>
      </c>
    </row>
    <row r="3246" spans="1:13" hidden="1" x14ac:dyDescent="0.3">
      <c r="A3246" s="16">
        <v>42839</v>
      </c>
      <c r="B3246" t="s">
        <v>7</v>
      </c>
      <c r="C3246" t="s">
        <v>193</v>
      </c>
      <c r="D3246" t="s">
        <v>134</v>
      </c>
      <c r="E3246" t="s">
        <v>194</v>
      </c>
      <c r="F3246" s="5">
        <v>20000</v>
      </c>
      <c r="G3246" t="str">
        <f>VLOOKUP(F3246,'группы товаров'!$A$1:$C$88,2,0)</f>
        <v>Карамель барбарис</v>
      </c>
      <c r="H3246" t="str">
        <f>VLOOKUP(Таблица1[[#This Row],[Код товара]],Группа_Товаров,3,0)</f>
        <v>Леденцовая</v>
      </c>
      <c r="I3246" t="s">
        <v>8</v>
      </c>
      <c r="J3246">
        <v>8</v>
      </c>
      <c r="K3246" s="6">
        <v>427.36160000000001</v>
      </c>
      <c r="L3246" s="6">
        <v>486</v>
      </c>
      <c r="M3246" s="23">
        <f>Таблица1[[#This Row],[Сумма в ценах продажи]]-Таблица1[[#This Row],[Сумма в ценах закупки]]</f>
        <v>58.63839999999999</v>
      </c>
    </row>
    <row r="3247" spans="1:13" hidden="1" x14ac:dyDescent="0.3">
      <c r="A3247" s="16">
        <v>42839</v>
      </c>
      <c r="B3247" t="s">
        <v>9</v>
      </c>
      <c r="C3247" t="s">
        <v>171</v>
      </c>
      <c r="D3247" t="s">
        <v>131</v>
      </c>
      <c r="E3247" t="s">
        <v>172</v>
      </c>
      <c r="F3247" s="7">
        <v>1005300000</v>
      </c>
      <c r="G3247" t="str">
        <f>VLOOKUP(F3247,'группы товаров'!$A$1:$C$88,2,0)</f>
        <v>Нежные</v>
      </c>
      <c r="H3247" t="str">
        <f>VLOOKUP(Таблица1[[#This Row],[Код товара]],Группа_Товаров,3,0)</f>
        <v>Кремовые</v>
      </c>
      <c r="I3247" t="s">
        <v>8</v>
      </c>
      <c r="J3247">
        <v>6</v>
      </c>
      <c r="K3247" s="6">
        <v>429.24</v>
      </c>
      <c r="L3247" s="6">
        <v>488.22</v>
      </c>
      <c r="M3247" s="23">
        <f>Таблица1[[#This Row],[Сумма в ценах продажи]]-Таблица1[[#This Row],[Сумма в ценах закупки]]</f>
        <v>58.980000000000018</v>
      </c>
    </row>
    <row r="3248" spans="1:13" hidden="1" x14ac:dyDescent="0.3">
      <c r="A3248" s="16">
        <v>42839</v>
      </c>
      <c r="B3248" t="s">
        <v>7</v>
      </c>
      <c r="C3248" t="s">
        <v>262</v>
      </c>
      <c r="D3248" t="s">
        <v>134</v>
      </c>
      <c r="E3248" t="s">
        <v>263</v>
      </c>
      <c r="F3248" s="5">
        <v>252005</v>
      </c>
      <c r="G3248" t="str">
        <f>VLOOKUP(F3248,'группы товаров'!$A$1:$C$88,2,0)</f>
        <v>Кленовая</v>
      </c>
      <c r="H3248" t="str">
        <f>VLOOKUP(Таблица1[[#This Row],[Код товара]],Группа_Товаров,3,0)</f>
        <v>Леденцовая</v>
      </c>
      <c r="I3248" t="s">
        <v>8</v>
      </c>
      <c r="J3248">
        <v>8</v>
      </c>
      <c r="K3248" s="6">
        <v>426.98160000000001</v>
      </c>
      <c r="L3248" s="6">
        <v>486</v>
      </c>
      <c r="M3248" s="23">
        <f>Таблица1[[#This Row],[Сумма в ценах продажи]]-Таблица1[[#This Row],[Сумма в ценах закупки]]</f>
        <v>59.018399999999986</v>
      </c>
    </row>
    <row r="3249" spans="1:13" hidden="1" x14ac:dyDescent="0.3">
      <c r="A3249" s="16">
        <v>42839</v>
      </c>
      <c r="B3249" t="s">
        <v>9</v>
      </c>
      <c r="C3249" t="s">
        <v>242</v>
      </c>
      <c r="D3249" t="s">
        <v>134</v>
      </c>
      <c r="E3249" t="s">
        <v>243</v>
      </c>
      <c r="F3249" s="7">
        <v>252505</v>
      </c>
      <c r="G3249" t="str">
        <f>VLOOKUP(F3249,'группы товаров'!$A$1:$C$88,2,0)</f>
        <v>Байкальская мята</v>
      </c>
      <c r="H3249" t="str">
        <f>VLOOKUP(Таблица1[[#This Row],[Код товара]],Группа_Товаров,3,0)</f>
        <v>Леденцовая</v>
      </c>
      <c r="I3249" t="s">
        <v>8</v>
      </c>
      <c r="J3249">
        <v>2.56</v>
      </c>
      <c r="K3249" s="6">
        <v>259.11360000000002</v>
      </c>
      <c r="L3249" s="6">
        <v>319.36</v>
      </c>
      <c r="M3249" s="23">
        <f>Таблица1[[#This Row],[Сумма в ценах продажи]]-Таблица1[[#This Row],[Сумма в ценах закупки]]</f>
        <v>60.246399999999994</v>
      </c>
    </row>
    <row r="3250" spans="1:13" hidden="1" x14ac:dyDescent="0.3">
      <c r="A3250" s="16">
        <v>42839</v>
      </c>
      <c r="B3250" t="s">
        <v>9</v>
      </c>
      <c r="C3250" t="s">
        <v>288</v>
      </c>
      <c r="D3250" t="s">
        <v>134</v>
      </c>
      <c r="E3250" t="s">
        <v>289</v>
      </c>
      <c r="F3250" s="7">
        <v>260100</v>
      </c>
      <c r="G3250" t="str">
        <f>VLOOKUP(F3250,'группы товаров'!$A$1:$C$88,2,0)</f>
        <v xml:space="preserve">Банан-вишня </v>
      </c>
      <c r="H3250" t="str">
        <f>VLOOKUP(Таблица1[[#This Row],[Код товара]],Группа_Товаров,3,0)</f>
        <v>Отливная</v>
      </c>
      <c r="I3250" t="s">
        <v>8</v>
      </c>
      <c r="J3250">
        <v>5</v>
      </c>
      <c r="K3250" s="6">
        <v>548.45000000000005</v>
      </c>
      <c r="L3250" s="6">
        <v>621</v>
      </c>
      <c r="M3250" s="23">
        <f>Таблица1[[#This Row],[Сумма в ценах продажи]]-Таблица1[[#This Row],[Сумма в ценах закупки]]</f>
        <v>72.549999999999955</v>
      </c>
    </row>
    <row r="3251" spans="1:13" hidden="1" x14ac:dyDescent="0.3">
      <c r="A3251" s="16">
        <v>42839</v>
      </c>
      <c r="B3251" t="s">
        <v>7</v>
      </c>
      <c r="C3251" t="s">
        <v>262</v>
      </c>
      <c r="D3251" t="s">
        <v>134</v>
      </c>
      <c r="E3251" t="s">
        <v>263</v>
      </c>
      <c r="F3251" s="7">
        <v>1005053500</v>
      </c>
      <c r="G3251" t="str">
        <f>VLOOKUP(F3251,'группы товаров'!$A$1:$C$88,2,0)</f>
        <v>Тоффи в помаде</v>
      </c>
      <c r="H3251" t="str">
        <f>VLOOKUP(Таблица1[[#This Row],[Код товара]],Группа_Товаров,3,0)</f>
        <v>Помадка</v>
      </c>
      <c r="I3251" t="s">
        <v>8</v>
      </c>
      <c r="J3251">
        <v>5</v>
      </c>
      <c r="K3251" s="6">
        <v>582.78650000000005</v>
      </c>
      <c r="L3251" s="6">
        <v>658.75</v>
      </c>
      <c r="M3251" s="23">
        <f>Таблица1[[#This Row],[Сумма в ценах продажи]]-Таблица1[[#This Row],[Сумма в ценах закупки]]</f>
        <v>75.963499999999954</v>
      </c>
    </row>
    <row r="3252" spans="1:13" hidden="1" x14ac:dyDescent="0.3">
      <c r="A3252" s="16">
        <v>42839</v>
      </c>
      <c r="B3252" t="s">
        <v>7</v>
      </c>
      <c r="C3252" t="s">
        <v>422</v>
      </c>
      <c r="D3252" t="s">
        <v>147</v>
      </c>
      <c r="E3252" t="s">
        <v>423</v>
      </c>
      <c r="F3252" s="7">
        <v>1005712305</v>
      </c>
      <c r="G3252" t="str">
        <f>VLOOKUP(F3252,'группы товаров'!$A$1:$C$88,2,0)</f>
        <v>Золотой шедевр</v>
      </c>
      <c r="H3252" t="str">
        <f>VLOOKUP(Таблица1[[#This Row],[Код товара]],Группа_Товаров,3,0)</f>
        <v>Глазированные</v>
      </c>
      <c r="I3252" t="s">
        <v>8</v>
      </c>
      <c r="J3252">
        <v>5</v>
      </c>
      <c r="K3252" s="6">
        <v>582.78650000000005</v>
      </c>
      <c r="L3252" s="6">
        <v>658.75</v>
      </c>
      <c r="M3252" s="23">
        <f>Таблица1[[#This Row],[Сумма в ценах продажи]]-Таблица1[[#This Row],[Сумма в ценах закупки]]</f>
        <v>75.963499999999954</v>
      </c>
    </row>
    <row r="3253" spans="1:13" hidden="1" x14ac:dyDescent="0.3">
      <c r="A3253" s="16">
        <v>42839</v>
      </c>
      <c r="B3253" t="s">
        <v>9</v>
      </c>
      <c r="C3253" t="s">
        <v>183</v>
      </c>
      <c r="D3253" t="s">
        <v>156</v>
      </c>
      <c r="E3253" t="s">
        <v>184</v>
      </c>
      <c r="F3253" s="5">
        <v>1005040800</v>
      </c>
      <c r="G3253" t="str">
        <f>VLOOKUP(F3253,'группы товаров'!$A$1:$C$88,2,0)</f>
        <v>Бим-Бом</v>
      </c>
      <c r="H3253" t="str">
        <f>VLOOKUP(Таблица1[[#This Row],[Код товара]],Группа_Товаров,3,0)</f>
        <v>Глазированные</v>
      </c>
      <c r="I3253" t="s">
        <v>8</v>
      </c>
      <c r="J3253">
        <v>9</v>
      </c>
      <c r="K3253" s="6">
        <v>643.86</v>
      </c>
      <c r="L3253" s="6">
        <v>732.33</v>
      </c>
      <c r="M3253" s="23">
        <f>Таблица1[[#This Row],[Сумма в ценах продажи]]-Таблица1[[#This Row],[Сумма в ценах закупки]]</f>
        <v>88.470000000000027</v>
      </c>
    </row>
    <row r="3254" spans="1:13" hidden="1" x14ac:dyDescent="0.3">
      <c r="A3254" s="16">
        <v>42839</v>
      </c>
      <c r="B3254" t="s">
        <v>9</v>
      </c>
      <c r="C3254" t="s">
        <v>158</v>
      </c>
      <c r="D3254" t="s">
        <v>156</v>
      </c>
      <c r="E3254" t="s">
        <v>159</v>
      </c>
      <c r="F3254" s="7">
        <v>270300</v>
      </c>
      <c r="G3254" t="str">
        <f>VLOOKUP(F3254,'группы товаров'!$A$1:$C$88,2,0)</f>
        <v xml:space="preserve">Шипучка лимонад </v>
      </c>
      <c r="H3254" t="str">
        <f>VLOOKUP(Таблица1[[#This Row],[Код товара]],Группа_Товаров,3,0)</f>
        <v>Леденцовая</v>
      </c>
      <c r="I3254" t="s">
        <v>8</v>
      </c>
      <c r="J3254">
        <v>2.2999999999999998</v>
      </c>
      <c r="K3254" s="6">
        <v>658.24300000000005</v>
      </c>
      <c r="L3254" s="6">
        <v>748.7</v>
      </c>
      <c r="M3254" s="23">
        <f>Таблица1[[#This Row],[Сумма в ценах продажи]]-Таблица1[[#This Row],[Сумма в ценах закупки]]</f>
        <v>90.456999999999994</v>
      </c>
    </row>
    <row r="3255" spans="1:13" hidden="1" x14ac:dyDescent="0.3">
      <c r="A3255" s="16">
        <v>42839</v>
      </c>
      <c r="B3255" t="s">
        <v>7</v>
      </c>
      <c r="C3255" t="s">
        <v>153</v>
      </c>
      <c r="D3255" t="s">
        <v>134</v>
      </c>
      <c r="E3255" t="s">
        <v>154</v>
      </c>
      <c r="F3255" s="7">
        <v>270200</v>
      </c>
      <c r="G3255" t="str">
        <f>VLOOKUP(F3255,'группы товаров'!$A$1:$C$88,2,0)</f>
        <v>Шипучка апельсин</v>
      </c>
      <c r="H3255" t="str">
        <f>VLOOKUP(Таблица1[[#This Row],[Код товара]],Группа_Товаров,3,0)</f>
        <v>Леденцовая</v>
      </c>
      <c r="I3255" t="s">
        <v>8</v>
      </c>
      <c r="J3255">
        <v>2.2999999999999998</v>
      </c>
      <c r="K3255" s="6">
        <v>658.154</v>
      </c>
      <c r="L3255" s="6">
        <v>748.7</v>
      </c>
      <c r="M3255" s="23">
        <f>Таблица1[[#This Row],[Сумма в ценах продажи]]-Таблица1[[#This Row],[Сумма в ценах закупки]]</f>
        <v>90.546000000000049</v>
      </c>
    </row>
    <row r="3256" spans="1:13" hidden="1" x14ac:dyDescent="0.3">
      <c r="A3256" s="16">
        <v>42839</v>
      </c>
      <c r="B3256" t="s">
        <v>7</v>
      </c>
      <c r="C3256" t="s">
        <v>384</v>
      </c>
      <c r="D3256" t="s">
        <v>134</v>
      </c>
      <c r="E3256" t="s">
        <v>385</v>
      </c>
      <c r="F3256" s="5">
        <v>1005274600</v>
      </c>
      <c r="G3256" t="str">
        <f>VLOOKUP(F3256,'группы товаров'!$A$1:$C$88,2,0)</f>
        <v>Какао со сливками</v>
      </c>
      <c r="H3256" t="str">
        <f>VLOOKUP(Таблица1[[#This Row],[Код товара]],Группа_Товаров,3,0)</f>
        <v>Кремовые</v>
      </c>
      <c r="I3256" t="s">
        <v>8</v>
      </c>
      <c r="J3256">
        <v>3.5</v>
      </c>
      <c r="K3256" s="6">
        <v>684.38120000000004</v>
      </c>
      <c r="L3256" s="6">
        <v>778.43499999999995</v>
      </c>
      <c r="M3256" s="23">
        <f>Таблица1[[#This Row],[Сумма в ценах продажи]]-Таблица1[[#This Row],[Сумма в ценах закупки]]</f>
        <v>94.05379999999991</v>
      </c>
    </row>
    <row r="3257" spans="1:13" hidden="1" x14ac:dyDescent="0.3">
      <c r="A3257" s="16">
        <v>42839</v>
      </c>
      <c r="B3257" t="s">
        <v>7</v>
      </c>
      <c r="C3257" t="s">
        <v>469</v>
      </c>
      <c r="D3257" t="s">
        <v>147</v>
      </c>
      <c r="E3257" t="s">
        <v>470</v>
      </c>
      <c r="F3257" s="5">
        <v>1005274600</v>
      </c>
      <c r="G3257" t="str">
        <f>VLOOKUP(F3257,'группы товаров'!$A$1:$C$88,2,0)</f>
        <v>Какао со сливками</v>
      </c>
      <c r="H3257" t="str">
        <f>VLOOKUP(Таблица1[[#This Row],[Код товара]],Группа_Товаров,3,0)</f>
        <v>Кремовые</v>
      </c>
      <c r="I3257" t="s">
        <v>8</v>
      </c>
      <c r="J3257">
        <v>3.5</v>
      </c>
      <c r="K3257" s="6">
        <v>684.38120000000004</v>
      </c>
      <c r="L3257" s="6">
        <v>778.43499999999995</v>
      </c>
      <c r="M3257" s="23">
        <f>Таблица1[[#This Row],[Сумма в ценах продажи]]-Таблица1[[#This Row],[Сумма в ценах закупки]]</f>
        <v>94.05379999999991</v>
      </c>
    </row>
    <row r="3258" spans="1:13" hidden="1" x14ac:dyDescent="0.3">
      <c r="A3258" s="16">
        <v>42839</v>
      </c>
      <c r="B3258" t="s">
        <v>7</v>
      </c>
      <c r="C3258" t="s">
        <v>367</v>
      </c>
      <c r="D3258" t="s">
        <v>208</v>
      </c>
      <c r="E3258" t="s">
        <v>368</v>
      </c>
      <c r="F3258" s="5">
        <v>20000</v>
      </c>
      <c r="G3258" t="str">
        <f>VLOOKUP(F3258,'группы товаров'!$A$1:$C$88,2,0)</f>
        <v>Карамель барбарис</v>
      </c>
      <c r="H3258" t="str">
        <f>VLOOKUP(Таблица1[[#This Row],[Код товара]],Группа_Товаров,3,0)</f>
        <v>Леденцовая</v>
      </c>
      <c r="I3258" t="s">
        <v>8</v>
      </c>
      <c r="J3258">
        <v>16</v>
      </c>
      <c r="K3258" s="6">
        <v>854.73120000000006</v>
      </c>
      <c r="L3258" s="6">
        <v>972</v>
      </c>
      <c r="M3258" s="23">
        <f>Таблица1[[#This Row],[Сумма в ценах продажи]]-Таблица1[[#This Row],[Сумма в ценах закупки]]</f>
        <v>117.26879999999994</v>
      </c>
    </row>
    <row r="3259" spans="1:13" hidden="1" x14ac:dyDescent="0.3">
      <c r="A3259" s="16">
        <v>42839</v>
      </c>
      <c r="B3259" t="s">
        <v>7</v>
      </c>
      <c r="C3259" t="s">
        <v>392</v>
      </c>
      <c r="D3259" t="s">
        <v>147</v>
      </c>
      <c r="E3259" t="s">
        <v>393</v>
      </c>
      <c r="F3259" s="7">
        <v>1005274600</v>
      </c>
      <c r="G3259" t="str">
        <f>VLOOKUP(F3259,'группы товаров'!$A$1:$C$88,2,0)</f>
        <v>Какао со сливками</v>
      </c>
      <c r="H3259" t="str">
        <f>VLOOKUP(Таблица1[[#This Row],[Код товара]],Группа_Товаров,3,0)</f>
        <v>Кремовые</v>
      </c>
      <c r="I3259" t="s">
        <v>8</v>
      </c>
      <c r="J3259">
        <v>4</v>
      </c>
      <c r="K3259" s="6">
        <v>858.4</v>
      </c>
      <c r="L3259" s="6">
        <v>976.8</v>
      </c>
      <c r="M3259" s="23">
        <f>Таблица1[[#This Row],[Сумма в ценах продажи]]-Таблица1[[#This Row],[Сумма в ценах закупки]]</f>
        <v>118.39999999999998</v>
      </c>
    </row>
    <row r="3260" spans="1:13" hidden="1" x14ac:dyDescent="0.3">
      <c r="A3260" s="16">
        <v>42839</v>
      </c>
      <c r="B3260" t="s">
        <v>9</v>
      </c>
      <c r="C3260" t="s">
        <v>228</v>
      </c>
      <c r="D3260" t="s">
        <v>134</v>
      </c>
      <c r="E3260" t="s">
        <v>229</v>
      </c>
      <c r="F3260" s="7">
        <v>1005400001</v>
      </c>
      <c r="G3260" t="str">
        <f>VLOOKUP(F3260,'группы товаров'!$A$1:$C$88,2,0)</f>
        <v>Лесной орех</v>
      </c>
      <c r="H3260" t="str">
        <f>VLOOKUP(Таблица1[[#This Row],[Код товара]],Группа_Товаров,3,0)</f>
        <v>Кремовые</v>
      </c>
      <c r="I3260" t="s">
        <v>8</v>
      </c>
      <c r="J3260">
        <v>3.22</v>
      </c>
      <c r="K3260" s="6">
        <v>894.74</v>
      </c>
      <c r="L3260" s="6">
        <v>1017.66</v>
      </c>
      <c r="M3260" s="23">
        <f>Таблица1[[#This Row],[Сумма в ценах продажи]]-Таблица1[[#This Row],[Сумма в ценах закупки]]</f>
        <v>122.91999999999996</v>
      </c>
    </row>
    <row r="3261" spans="1:13" hidden="1" x14ac:dyDescent="0.3">
      <c r="A3261" s="16">
        <v>42839</v>
      </c>
      <c r="B3261" t="s">
        <v>7</v>
      </c>
      <c r="C3261" t="s">
        <v>195</v>
      </c>
      <c r="D3261" t="s">
        <v>131</v>
      </c>
      <c r="E3261" t="s">
        <v>196</v>
      </c>
      <c r="F3261" s="7">
        <v>270400</v>
      </c>
      <c r="G3261" t="str">
        <f>VLOOKUP(F3261,'группы товаров'!$A$1:$C$88,2,0)</f>
        <v>Шипучка лимон</v>
      </c>
      <c r="H3261" t="str">
        <f>VLOOKUP(Таблица1[[#This Row],[Код товара]],Группа_Товаров,3,0)</f>
        <v>Леденцовая</v>
      </c>
      <c r="I3261" t="s">
        <v>8</v>
      </c>
      <c r="J3261">
        <v>15</v>
      </c>
      <c r="K3261" s="6">
        <v>905.75</v>
      </c>
      <c r="L3261" s="6">
        <v>1030.5</v>
      </c>
      <c r="M3261" s="23">
        <f>Таблица1[[#This Row],[Сумма в ценах продажи]]-Таблица1[[#This Row],[Сумма в ценах закупки]]</f>
        <v>124.75</v>
      </c>
    </row>
    <row r="3262" spans="1:13" hidden="1" x14ac:dyDescent="0.3">
      <c r="A3262" s="16">
        <v>42839</v>
      </c>
      <c r="B3262" t="s">
        <v>7</v>
      </c>
      <c r="C3262" t="s">
        <v>244</v>
      </c>
      <c r="D3262" t="s">
        <v>134</v>
      </c>
      <c r="E3262" t="s">
        <v>245</v>
      </c>
      <c r="F3262" s="7">
        <v>1005712305</v>
      </c>
      <c r="G3262" t="str">
        <f>VLOOKUP(F3262,'группы товаров'!$A$1:$C$88,2,0)</f>
        <v>Золотой шедевр</v>
      </c>
      <c r="H3262" t="str">
        <f>VLOOKUP(Таблица1[[#This Row],[Код товара]],Группа_Товаров,3,0)</f>
        <v>Глазированные</v>
      </c>
      <c r="I3262" t="s">
        <v>8</v>
      </c>
      <c r="J3262">
        <v>7.2</v>
      </c>
      <c r="K3262" s="6">
        <v>638.72210000000007</v>
      </c>
      <c r="L3262" s="6">
        <v>765.50400000000002</v>
      </c>
      <c r="M3262" s="23">
        <f>Таблица1[[#This Row],[Сумма в ценах продажи]]-Таблица1[[#This Row],[Сумма в ценах закупки]]</f>
        <v>126.78189999999995</v>
      </c>
    </row>
    <row r="3263" spans="1:13" hidden="1" x14ac:dyDescent="0.3">
      <c r="A3263" s="16">
        <v>42839</v>
      </c>
      <c r="B3263" t="s">
        <v>7</v>
      </c>
      <c r="C3263" t="s">
        <v>467</v>
      </c>
      <c r="D3263" t="s">
        <v>147</v>
      </c>
      <c r="E3263" t="s">
        <v>468</v>
      </c>
      <c r="F3263" s="7">
        <v>20000</v>
      </c>
      <c r="G3263" t="str">
        <f>VLOOKUP(F3263,'группы товаров'!$A$1:$C$88,2,0)</f>
        <v>Карамель барбарис</v>
      </c>
      <c r="H3263" t="str">
        <f>VLOOKUP(Таблица1[[#This Row],[Код товара]],Группа_Товаров,3,0)</f>
        <v>Леденцовая</v>
      </c>
      <c r="I3263" t="s">
        <v>8</v>
      </c>
      <c r="J3263">
        <v>3.5</v>
      </c>
      <c r="K3263" s="6">
        <v>626.74570000000006</v>
      </c>
      <c r="L3263" s="6">
        <v>778.43499999999995</v>
      </c>
      <c r="M3263" s="23">
        <f>Таблица1[[#This Row],[Сумма в ценах продажи]]-Таблица1[[#This Row],[Сумма в ценах закупки]]</f>
        <v>151.68929999999989</v>
      </c>
    </row>
    <row r="3264" spans="1:13" hidden="1" x14ac:dyDescent="0.3">
      <c r="A3264" s="16">
        <v>42839</v>
      </c>
      <c r="B3264" t="s">
        <v>7</v>
      </c>
      <c r="C3264" t="s">
        <v>228</v>
      </c>
      <c r="D3264" t="s">
        <v>134</v>
      </c>
      <c r="E3264" t="s">
        <v>229</v>
      </c>
      <c r="F3264" s="7">
        <v>270200</v>
      </c>
      <c r="G3264" t="str">
        <f>VLOOKUP(F3264,'группы товаров'!$A$1:$C$88,2,0)</f>
        <v>Шипучка апельсин</v>
      </c>
      <c r="H3264" t="str">
        <f>VLOOKUP(Таблица1[[#This Row],[Код товара]],Группа_Товаров,3,0)</f>
        <v>Леденцовая</v>
      </c>
      <c r="I3264" t="s">
        <v>8</v>
      </c>
      <c r="J3264">
        <v>7.5</v>
      </c>
      <c r="K3264" s="6">
        <v>1034.4473</v>
      </c>
      <c r="L3264" s="6">
        <v>1204.2750000000001</v>
      </c>
      <c r="M3264" s="23">
        <f>Таблица1[[#This Row],[Сумма в ценах продажи]]-Таблица1[[#This Row],[Сумма в ценах закупки]]</f>
        <v>169.82770000000005</v>
      </c>
    </row>
    <row r="3265" spans="1:13" hidden="1" x14ac:dyDescent="0.3">
      <c r="A3265" s="16">
        <v>42839</v>
      </c>
      <c r="B3265" t="s">
        <v>9</v>
      </c>
      <c r="C3265" t="s">
        <v>262</v>
      </c>
      <c r="D3265" t="s">
        <v>134</v>
      </c>
      <c r="E3265" t="s">
        <v>263</v>
      </c>
      <c r="F3265" s="7">
        <v>1005050100</v>
      </c>
      <c r="G3265" t="str">
        <f>VLOOKUP(F3265,'группы товаров'!$A$1:$C$88,2,0)</f>
        <v>Золотой  крем-брюле</v>
      </c>
      <c r="H3265" t="str">
        <f>VLOOKUP(Таблица1[[#This Row],[Код товара]],Группа_Товаров,3,0)</f>
        <v>Помадка</v>
      </c>
      <c r="I3265" t="s">
        <v>8</v>
      </c>
      <c r="J3265">
        <v>35</v>
      </c>
      <c r="K3265" s="6">
        <v>2751.6965</v>
      </c>
      <c r="L3265" s="6">
        <v>3151.75</v>
      </c>
      <c r="M3265" s="23">
        <f>Таблица1[[#This Row],[Сумма в ценах продажи]]-Таблица1[[#This Row],[Сумма в ценах закупки]]</f>
        <v>400.05349999999999</v>
      </c>
    </row>
    <row r="3266" spans="1:13" hidden="1" x14ac:dyDescent="0.3">
      <c r="A3266" s="16">
        <v>42839</v>
      </c>
      <c r="B3266" t="s">
        <v>9</v>
      </c>
      <c r="C3266" t="s">
        <v>193</v>
      </c>
      <c r="D3266" t="s">
        <v>134</v>
      </c>
      <c r="E3266" t="s">
        <v>194</v>
      </c>
      <c r="F3266" s="7">
        <v>1005244600</v>
      </c>
      <c r="G3266" t="str">
        <f>VLOOKUP(F3266,'группы товаров'!$A$1:$C$88,2,0)</f>
        <v>Кремовые</v>
      </c>
      <c r="H3266" t="str">
        <f>VLOOKUP(Таблица1[[#This Row],[Код товара]],Группа_Товаров,3,0)</f>
        <v>Кремовые</v>
      </c>
      <c r="I3266" t="s">
        <v>8</v>
      </c>
      <c r="J3266">
        <v>22.5</v>
      </c>
      <c r="K3266" s="6">
        <v>3084.7242000000001</v>
      </c>
      <c r="L3266" s="6">
        <v>3612.8250000000003</v>
      </c>
      <c r="M3266" s="23">
        <f>Таблица1[[#This Row],[Сумма в ценах продажи]]-Таблица1[[#This Row],[Сумма в ценах закупки]]</f>
        <v>528.10080000000016</v>
      </c>
    </row>
    <row r="3267" spans="1:13" hidden="1" x14ac:dyDescent="0.3">
      <c r="A3267" s="16">
        <v>42838</v>
      </c>
      <c r="B3267" t="s">
        <v>9</v>
      </c>
      <c r="C3267" t="s">
        <v>130</v>
      </c>
      <c r="D3267" t="s">
        <v>131</v>
      </c>
      <c r="E3267" t="s">
        <v>132</v>
      </c>
      <c r="F3267" s="5">
        <v>1005051700</v>
      </c>
      <c r="G3267" t="str">
        <f>VLOOKUP(F3267,'группы товаров'!$A$1:$C$88,2,0)</f>
        <v>Аромат мяты</v>
      </c>
      <c r="H3267" t="str">
        <f>VLOOKUP(Таблица1[[#This Row],[Код товара]],Группа_Товаров,3,0)</f>
        <v>Помадка</v>
      </c>
      <c r="I3267" t="s">
        <v>8</v>
      </c>
      <c r="J3267">
        <v>3.5</v>
      </c>
      <c r="K3267" s="6">
        <v>393.70590000000004</v>
      </c>
      <c r="L3267" s="6">
        <v>398.72</v>
      </c>
      <c r="M3267" s="23">
        <f>Таблица1[[#This Row],[Сумма в ценах продажи]]-Таблица1[[#This Row],[Сумма в ценах закупки]]</f>
        <v>5.0140999999999849</v>
      </c>
    </row>
    <row r="3268" spans="1:13" hidden="1" x14ac:dyDescent="0.3">
      <c r="A3268" s="16">
        <v>42838</v>
      </c>
      <c r="B3268" t="s">
        <v>9</v>
      </c>
      <c r="C3268" t="s">
        <v>167</v>
      </c>
      <c r="D3268" t="s">
        <v>134</v>
      </c>
      <c r="E3268" t="s">
        <v>168</v>
      </c>
      <c r="F3268" s="7">
        <v>170000</v>
      </c>
      <c r="G3268" t="str">
        <f>VLOOKUP(F3268,'группы товаров'!$A$1:$C$88,2,0)</f>
        <v>Лайм</v>
      </c>
      <c r="H3268" t="str">
        <f>VLOOKUP(Таблица1[[#This Row],[Код товара]],Группа_Товаров,3,0)</f>
        <v>Желейные</v>
      </c>
      <c r="I3268" t="s">
        <v>8</v>
      </c>
      <c r="J3268">
        <v>1.32</v>
      </c>
      <c r="K3268" s="6">
        <v>200.28360000000001</v>
      </c>
      <c r="L3268" s="6">
        <v>227.82</v>
      </c>
      <c r="M3268" s="23">
        <f>Таблица1[[#This Row],[Сумма в ценах продажи]]-Таблица1[[#This Row],[Сумма в ценах закупки]]</f>
        <v>27.536399999999986</v>
      </c>
    </row>
    <row r="3269" spans="1:13" hidden="1" x14ac:dyDescent="0.3">
      <c r="A3269" s="16">
        <v>42838</v>
      </c>
      <c r="B3269" t="s">
        <v>9</v>
      </c>
      <c r="C3269" t="s">
        <v>254</v>
      </c>
      <c r="D3269" t="s">
        <v>131</v>
      </c>
      <c r="E3269" t="s">
        <v>255</v>
      </c>
      <c r="F3269" s="7">
        <v>1005040500</v>
      </c>
      <c r="G3269" t="str">
        <f>VLOOKUP(F3269,'группы товаров'!$A$1:$C$88,2,0)</f>
        <v>Пилот</v>
      </c>
      <c r="H3269" t="str">
        <f>VLOOKUP(Таблица1[[#This Row],[Код товара]],Группа_Товаров,3,0)</f>
        <v>Глазированные</v>
      </c>
      <c r="I3269" t="s">
        <v>8</v>
      </c>
      <c r="J3269">
        <v>1.65</v>
      </c>
      <c r="K3269" s="6">
        <v>230.78</v>
      </c>
      <c r="L3269" s="6">
        <v>262.57</v>
      </c>
      <c r="M3269" s="23">
        <f>Таблица1[[#This Row],[Сумма в ценах продажи]]-Таблица1[[#This Row],[Сумма в ценах закупки]]</f>
        <v>31.789999999999992</v>
      </c>
    </row>
    <row r="3270" spans="1:13" hidden="1" x14ac:dyDescent="0.3">
      <c r="A3270" s="16">
        <v>42838</v>
      </c>
      <c r="B3270" t="s">
        <v>7</v>
      </c>
      <c r="C3270" t="s">
        <v>138</v>
      </c>
      <c r="D3270" t="s">
        <v>134</v>
      </c>
      <c r="E3270" t="s">
        <v>139</v>
      </c>
      <c r="F3270" s="7">
        <v>220000</v>
      </c>
      <c r="G3270" t="str">
        <f>VLOOKUP(F3270,'группы товаров'!$A$1:$C$88,2,0)</f>
        <v>Сливки-апельсин</v>
      </c>
      <c r="H3270" t="str">
        <f>VLOOKUP(Таблица1[[#This Row],[Код товара]],Группа_Товаров,3,0)</f>
        <v>Отливная</v>
      </c>
      <c r="I3270" t="s">
        <v>8</v>
      </c>
      <c r="J3270">
        <v>1.65</v>
      </c>
      <c r="K3270" s="6">
        <v>230.54680000000002</v>
      </c>
      <c r="L3270" s="6">
        <v>262.57</v>
      </c>
      <c r="M3270" s="23">
        <f>Таблица1[[#This Row],[Сумма в ценах продажи]]-Таблица1[[#This Row],[Сумма в ценах закупки]]</f>
        <v>32.023199999999974</v>
      </c>
    </row>
    <row r="3271" spans="1:13" hidden="1" x14ac:dyDescent="0.3">
      <c r="A3271" s="16">
        <v>42838</v>
      </c>
      <c r="B3271" t="s">
        <v>7</v>
      </c>
      <c r="C3271" t="s">
        <v>185</v>
      </c>
      <c r="D3271" t="s">
        <v>134</v>
      </c>
      <c r="E3271" t="s">
        <v>186</v>
      </c>
      <c r="F3271" s="5">
        <v>1005050300</v>
      </c>
      <c r="G3271" t="str">
        <f>VLOOKUP(F3271,'группы товаров'!$A$1:$C$88,2,0)</f>
        <v>Золотой шар</v>
      </c>
      <c r="H3271" t="str">
        <f>VLOOKUP(Таблица1[[#This Row],[Код товара]],Группа_Товаров,3,0)</f>
        <v>Помадка</v>
      </c>
      <c r="I3271" t="s">
        <v>8</v>
      </c>
      <c r="J3271">
        <v>3.5</v>
      </c>
      <c r="K3271" s="6">
        <v>365.10599999999999</v>
      </c>
      <c r="L3271" s="6">
        <v>398.72</v>
      </c>
      <c r="M3271" s="23">
        <f>Таблица1[[#This Row],[Сумма в ценах продажи]]-Таблица1[[#This Row],[Сумма в ценах закупки]]</f>
        <v>33.614000000000033</v>
      </c>
    </row>
    <row r="3272" spans="1:13" hidden="1" x14ac:dyDescent="0.3">
      <c r="A3272" s="16">
        <v>42838</v>
      </c>
      <c r="B3272" t="s">
        <v>7</v>
      </c>
      <c r="C3272" t="s">
        <v>160</v>
      </c>
      <c r="D3272" t="s">
        <v>134</v>
      </c>
      <c r="E3272" t="s">
        <v>161</v>
      </c>
      <c r="F3272" s="7">
        <v>1005050000</v>
      </c>
      <c r="G3272" t="str">
        <f>VLOOKUP(F3272,'группы товаров'!$A$1:$C$88,2,0)</f>
        <v>Золотой орех</v>
      </c>
      <c r="H3272" t="str">
        <f>VLOOKUP(Таблица1[[#This Row],[Код товара]],Группа_Товаров,3,0)</f>
        <v>Помадка</v>
      </c>
      <c r="I3272" t="s">
        <v>8</v>
      </c>
      <c r="J3272">
        <v>3.5</v>
      </c>
      <c r="K3272" s="6">
        <v>326.81360000000001</v>
      </c>
      <c r="L3272" s="6">
        <v>372.12</v>
      </c>
      <c r="M3272" s="23">
        <f>Таблица1[[#This Row],[Сумма в ценах продажи]]-Таблица1[[#This Row],[Сумма в ценах закупки]]</f>
        <v>45.306399999999996</v>
      </c>
    </row>
    <row r="3273" spans="1:13" hidden="1" x14ac:dyDescent="0.3">
      <c r="A3273" s="16">
        <v>42838</v>
      </c>
      <c r="B3273" t="s">
        <v>7</v>
      </c>
      <c r="C3273" t="s">
        <v>133</v>
      </c>
      <c r="D3273" t="s">
        <v>134</v>
      </c>
      <c r="E3273" t="s">
        <v>135</v>
      </c>
      <c r="F3273" s="5">
        <v>1005050100</v>
      </c>
      <c r="G3273" t="str">
        <f>VLOOKUP(F3273,'группы товаров'!$A$1:$C$88,2,0)</f>
        <v>Золотой  крем-брюле</v>
      </c>
      <c r="H3273" t="str">
        <f>VLOOKUP(Таблица1[[#This Row],[Код товара]],Группа_Товаров,3,0)</f>
        <v>Помадка</v>
      </c>
      <c r="I3273" t="s">
        <v>8</v>
      </c>
      <c r="J3273">
        <v>3.5</v>
      </c>
      <c r="K3273" s="6">
        <v>350.52499999999998</v>
      </c>
      <c r="L3273" s="6">
        <v>398.72</v>
      </c>
      <c r="M3273" s="23">
        <f>Таблица1[[#This Row],[Сумма в ценах продажи]]-Таблица1[[#This Row],[Сумма в ценах закупки]]</f>
        <v>48.19500000000005</v>
      </c>
    </row>
    <row r="3274" spans="1:13" hidden="1" x14ac:dyDescent="0.3">
      <c r="A3274" s="16">
        <v>42838</v>
      </c>
      <c r="B3274" t="s">
        <v>9</v>
      </c>
      <c r="C3274" t="s">
        <v>280</v>
      </c>
      <c r="D3274" t="s">
        <v>134</v>
      </c>
      <c r="E3274" t="s">
        <v>281</v>
      </c>
      <c r="F3274" s="7">
        <v>30000</v>
      </c>
      <c r="G3274" t="str">
        <f>VLOOKUP(F3274,'группы товаров'!$A$1:$C$88,2,0)</f>
        <v>Цитрусовая карамель</v>
      </c>
      <c r="H3274" t="str">
        <f>VLOOKUP(Таблица1[[#This Row],[Код товара]],Группа_Товаров,3,0)</f>
        <v>Леденцовая</v>
      </c>
      <c r="I3274" t="s">
        <v>8</v>
      </c>
      <c r="J3274">
        <v>4</v>
      </c>
      <c r="K3274" s="6">
        <v>352.78</v>
      </c>
      <c r="L3274" s="6">
        <v>401.6</v>
      </c>
      <c r="M3274" s="23">
        <f>Таблица1[[#This Row],[Сумма в ценах продажи]]-Таблица1[[#This Row],[Сумма в ценах закупки]]</f>
        <v>48.82000000000005</v>
      </c>
    </row>
    <row r="3275" spans="1:13" hidden="1" x14ac:dyDescent="0.3">
      <c r="A3275" s="16">
        <v>42838</v>
      </c>
      <c r="B3275" t="s">
        <v>7</v>
      </c>
      <c r="C3275" t="s">
        <v>169</v>
      </c>
      <c r="D3275" t="s">
        <v>156</v>
      </c>
      <c r="E3275" t="s">
        <v>170</v>
      </c>
      <c r="F3275" s="8">
        <v>210100</v>
      </c>
      <c r="G3275" t="str">
        <f>VLOOKUP(F3275,'группы товаров'!$A$1:$C$88,2,0)</f>
        <v>Сливки-малина</v>
      </c>
      <c r="H3275" t="str">
        <f>VLOOKUP(Таблица1[[#This Row],[Код товара]],Группа_Товаров,3,0)</f>
        <v>Отливная</v>
      </c>
      <c r="I3275" t="s">
        <v>8</v>
      </c>
      <c r="J3275">
        <v>1.92</v>
      </c>
      <c r="K3275" s="6">
        <v>467.5</v>
      </c>
      <c r="L3275" s="6">
        <v>531.70000000000005</v>
      </c>
      <c r="M3275" s="23">
        <f>Таблица1[[#This Row],[Сумма в ценах продажи]]-Таблица1[[#This Row],[Сумма в ценах закупки]]</f>
        <v>64.200000000000045</v>
      </c>
    </row>
    <row r="3276" spans="1:13" hidden="1" x14ac:dyDescent="0.3">
      <c r="A3276" s="16">
        <v>42838</v>
      </c>
      <c r="B3276" t="s">
        <v>9</v>
      </c>
      <c r="C3276" t="s">
        <v>160</v>
      </c>
      <c r="D3276" t="s">
        <v>134</v>
      </c>
      <c r="E3276" t="s">
        <v>161</v>
      </c>
      <c r="F3276" s="5">
        <v>1005201000</v>
      </c>
      <c r="G3276" t="str">
        <f>VLOOKUP(F3276,'группы товаров'!$A$1:$C$88,2,0)</f>
        <v xml:space="preserve"> крем-шоколад </v>
      </c>
      <c r="H3276" t="str">
        <f>VLOOKUP(Таблица1[[#This Row],[Код товара]],Группа_Товаров,3,0)</f>
        <v>Вафельные</v>
      </c>
      <c r="I3276" t="s">
        <v>8</v>
      </c>
      <c r="J3276">
        <v>2</v>
      </c>
      <c r="K3276" s="6">
        <v>331.54040000000003</v>
      </c>
      <c r="L3276" s="6">
        <v>397.1</v>
      </c>
      <c r="M3276" s="23">
        <f>Таблица1[[#This Row],[Сумма в ценах продажи]]-Таблица1[[#This Row],[Сумма в ценах закупки]]</f>
        <v>65.559599999999989</v>
      </c>
    </row>
    <row r="3277" spans="1:13" hidden="1" x14ac:dyDescent="0.3">
      <c r="A3277" s="16">
        <v>42838</v>
      </c>
      <c r="B3277" t="s">
        <v>9</v>
      </c>
      <c r="C3277" t="s">
        <v>201</v>
      </c>
      <c r="D3277" t="s">
        <v>134</v>
      </c>
      <c r="E3277" t="s">
        <v>202</v>
      </c>
      <c r="F3277" s="7">
        <v>1005050100</v>
      </c>
      <c r="G3277" t="str">
        <f>VLOOKUP(F3277,'группы товаров'!$A$1:$C$88,2,0)</f>
        <v>Золотой  крем-брюле</v>
      </c>
      <c r="H3277" t="str">
        <f>VLOOKUP(Таблица1[[#This Row],[Код товара]],Группа_Товаров,3,0)</f>
        <v>Помадка</v>
      </c>
      <c r="I3277" t="s">
        <v>8</v>
      </c>
      <c r="J3277">
        <v>4.5999999999999996</v>
      </c>
      <c r="K3277" s="6">
        <v>470.86520000000002</v>
      </c>
      <c r="L3277" s="6">
        <v>536.59</v>
      </c>
      <c r="M3277" s="23">
        <f>Таблица1[[#This Row],[Сумма в ценах продажи]]-Таблица1[[#This Row],[Сумма в ценах закупки]]</f>
        <v>65.724800000000016</v>
      </c>
    </row>
    <row r="3278" spans="1:13" hidden="1" x14ac:dyDescent="0.3">
      <c r="A3278" s="16">
        <v>42838</v>
      </c>
      <c r="B3278" t="s">
        <v>7</v>
      </c>
      <c r="C3278" t="s">
        <v>254</v>
      </c>
      <c r="D3278" t="s">
        <v>131</v>
      </c>
      <c r="E3278" t="s">
        <v>255</v>
      </c>
      <c r="F3278" s="7">
        <v>1005050000</v>
      </c>
      <c r="G3278" t="str">
        <f>VLOOKUP(F3278,'группы товаров'!$A$1:$C$88,2,0)</f>
        <v>Золотой орех</v>
      </c>
      <c r="H3278" t="str">
        <f>VLOOKUP(Таблица1[[#This Row],[Код товара]],Группа_Товаров,3,0)</f>
        <v>Помадка</v>
      </c>
      <c r="I3278" t="s">
        <v>8</v>
      </c>
      <c r="J3278">
        <v>3.5</v>
      </c>
      <c r="K3278" s="6">
        <v>301.27019999999999</v>
      </c>
      <c r="L3278" s="6">
        <v>372.12</v>
      </c>
      <c r="M3278" s="23">
        <f>Таблица1[[#This Row],[Сумма в ценах продажи]]-Таблица1[[#This Row],[Сумма в ценах закупки]]</f>
        <v>70.849800000000016</v>
      </c>
    </row>
    <row r="3279" spans="1:13" hidden="1" x14ac:dyDescent="0.3">
      <c r="A3279" s="16">
        <v>42838</v>
      </c>
      <c r="B3279" t="s">
        <v>7</v>
      </c>
      <c r="C3279" t="s">
        <v>210</v>
      </c>
      <c r="D3279" t="s">
        <v>156</v>
      </c>
      <c r="E3279" t="s">
        <v>211</v>
      </c>
      <c r="F3279" s="5">
        <v>1005712005</v>
      </c>
      <c r="G3279" t="str">
        <f>VLOOKUP(F3279,'группы товаров'!$A$1:$C$88,2,0)</f>
        <v>Золотой теленок</v>
      </c>
      <c r="H3279" t="str">
        <f>VLOOKUP(Таблица1[[#This Row],[Код товара]],Группа_Товаров,3,0)</f>
        <v>Глазированные</v>
      </c>
      <c r="I3279" t="s">
        <v>8</v>
      </c>
      <c r="J3279">
        <v>4.8</v>
      </c>
      <c r="K3279" s="6">
        <v>506.25840000000005</v>
      </c>
      <c r="L3279" s="6">
        <v>580.79999999999995</v>
      </c>
      <c r="M3279" s="23">
        <f>Таблица1[[#This Row],[Сумма в ценах продажи]]-Таблица1[[#This Row],[Сумма в ценах закупки]]</f>
        <v>74.541599999999903</v>
      </c>
    </row>
    <row r="3280" spans="1:13" hidden="1" x14ac:dyDescent="0.3">
      <c r="A3280" s="16">
        <v>42838</v>
      </c>
      <c r="B3280" t="s">
        <v>7</v>
      </c>
      <c r="C3280" t="s">
        <v>181</v>
      </c>
      <c r="D3280" t="s">
        <v>134</v>
      </c>
      <c r="E3280" t="s">
        <v>182</v>
      </c>
      <c r="F3280" s="5">
        <v>1005712005</v>
      </c>
      <c r="G3280" t="str">
        <f>VLOOKUP(F3280,'группы товаров'!$A$1:$C$88,2,0)</f>
        <v>Золотой теленок</v>
      </c>
      <c r="H3280" t="str">
        <f>VLOOKUP(Таблица1[[#This Row],[Код товара]],Группа_Товаров,3,0)</f>
        <v>Глазированные</v>
      </c>
      <c r="I3280" t="s">
        <v>8</v>
      </c>
      <c r="J3280">
        <v>4.8</v>
      </c>
      <c r="K3280" s="6">
        <v>506.25840000000005</v>
      </c>
      <c r="L3280" s="6">
        <v>580.79999999999995</v>
      </c>
      <c r="M3280" s="23">
        <f>Таблица1[[#This Row],[Сумма в ценах продажи]]-Таблица1[[#This Row],[Сумма в ценах закупки]]</f>
        <v>74.541599999999903</v>
      </c>
    </row>
    <row r="3281" spans="1:13" hidden="1" x14ac:dyDescent="0.3">
      <c r="A3281" s="16">
        <v>42838</v>
      </c>
      <c r="B3281" t="s">
        <v>9</v>
      </c>
      <c r="C3281" t="s">
        <v>220</v>
      </c>
      <c r="D3281" t="s">
        <v>134</v>
      </c>
      <c r="E3281" t="s">
        <v>221</v>
      </c>
      <c r="F3281" s="5">
        <v>1005300000</v>
      </c>
      <c r="G3281" t="str">
        <f>VLOOKUP(F3281,'группы товаров'!$A$1:$C$88,2,0)</f>
        <v>Нежные</v>
      </c>
      <c r="H3281" t="str">
        <f>VLOOKUP(Таблица1[[#This Row],[Код товара]],Группа_Товаров,3,0)</f>
        <v>Кремовые</v>
      </c>
      <c r="I3281" t="s">
        <v>8</v>
      </c>
      <c r="J3281">
        <v>3.5</v>
      </c>
      <c r="K3281" s="6">
        <v>684.35500000000002</v>
      </c>
      <c r="L3281" s="6">
        <v>778.43499999999995</v>
      </c>
      <c r="M3281" s="23">
        <f>Таблица1[[#This Row],[Сумма в ценах продажи]]-Таблица1[[#This Row],[Сумма в ценах закупки]]</f>
        <v>94.079999999999927</v>
      </c>
    </row>
    <row r="3282" spans="1:13" hidden="1" x14ac:dyDescent="0.3">
      <c r="A3282" s="16">
        <v>42838</v>
      </c>
      <c r="B3282" t="s">
        <v>7</v>
      </c>
      <c r="C3282" t="s">
        <v>138</v>
      </c>
      <c r="D3282" t="s">
        <v>134</v>
      </c>
      <c r="E3282" t="s">
        <v>139</v>
      </c>
      <c r="F3282" s="7">
        <v>1005212000</v>
      </c>
      <c r="G3282" t="str">
        <f>VLOOKUP(F3282,'группы товаров'!$A$1:$C$88,2,0)</f>
        <v xml:space="preserve">Знаки Зодиака </v>
      </c>
      <c r="H3282" t="str">
        <f>VLOOKUP(Таблица1[[#This Row],[Код товара]],Группа_Товаров,3,0)</f>
        <v>Вафельные</v>
      </c>
      <c r="I3282" t="s">
        <v>8</v>
      </c>
      <c r="J3282">
        <v>4.8</v>
      </c>
      <c r="K3282" s="6">
        <v>755.52</v>
      </c>
      <c r="L3282" s="6">
        <v>859.2</v>
      </c>
      <c r="M3282" s="23">
        <f>Таблица1[[#This Row],[Сумма в ценах продажи]]-Таблица1[[#This Row],[Сумма в ценах закупки]]</f>
        <v>103.68000000000006</v>
      </c>
    </row>
    <row r="3283" spans="1:13" hidden="1" x14ac:dyDescent="0.3">
      <c r="A3283" s="16">
        <v>42838</v>
      </c>
      <c r="B3283" t="s">
        <v>9</v>
      </c>
      <c r="C3283" t="s">
        <v>260</v>
      </c>
      <c r="D3283" t="s">
        <v>134</v>
      </c>
      <c r="E3283" t="s">
        <v>261</v>
      </c>
      <c r="F3283" s="7">
        <v>1005244600</v>
      </c>
      <c r="G3283" t="str">
        <f>VLOOKUP(F3283,'группы товаров'!$A$1:$C$88,2,0)</f>
        <v>Кремовые</v>
      </c>
      <c r="H3283" t="str">
        <f>VLOOKUP(Таблица1[[#This Row],[Код товара]],Группа_Товаров,3,0)</f>
        <v>Кремовые</v>
      </c>
      <c r="I3283" t="s">
        <v>8</v>
      </c>
      <c r="J3283">
        <v>7.5</v>
      </c>
      <c r="K3283" s="6">
        <v>407.83</v>
      </c>
      <c r="L3283" s="6">
        <v>515.25</v>
      </c>
      <c r="M3283" s="23">
        <f>Таблица1[[#This Row],[Сумма в ценах продажи]]-Таблица1[[#This Row],[Сумма в ценах закупки]]</f>
        <v>107.42000000000002</v>
      </c>
    </row>
    <row r="3284" spans="1:13" hidden="1" x14ac:dyDescent="0.3">
      <c r="A3284" s="16">
        <v>42838</v>
      </c>
      <c r="B3284" t="s">
        <v>7</v>
      </c>
      <c r="C3284" t="s">
        <v>252</v>
      </c>
      <c r="D3284" t="s">
        <v>134</v>
      </c>
      <c r="E3284" t="s">
        <v>253</v>
      </c>
      <c r="F3284" s="7">
        <v>1005050200</v>
      </c>
      <c r="G3284" t="str">
        <f>VLOOKUP(F3284,'группы товаров'!$A$1:$C$88,2,0)</f>
        <v>Серебрянный шедевр</v>
      </c>
      <c r="H3284" t="str">
        <f>VLOOKUP(Таблица1[[#This Row],[Код товара]],Группа_Товаров,3,0)</f>
        <v>Помадка</v>
      </c>
      <c r="I3284" t="s">
        <v>8</v>
      </c>
      <c r="J3284">
        <v>5.28</v>
      </c>
      <c r="K3284" s="6">
        <v>801.12</v>
      </c>
      <c r="L3284" s="6">
        <v>911.28</v>
      </c>
      <c r="M3284" s="23">
        <f>Таблица1[[#This Row],[Сумма в ценах продажи]]-Таблица1[[#This Row],[Сумма в ценах закупки]]</f>
        <v>110.15999999999997</v>
      </c>
    </row>
    <row r="3285" spans="1:13" hidden="1" x14ac:dyDescent="0.3">
      <c r="A3285" s="16">
        <v>42838</v>
      </c>
      <c r="B3285" t="s">
        <v>7</v>
      </c>
      <c r="C3285" t="s">
        <v>254</v>
      </c>
      <c r="D3285" t="s">
        <v>131</v>
      </c>
      <c r="E3285" t="s">
        <v>255</v>
      </c>
      <c r="F3285" s="7">
        <v>1005712005</v>
      </c>
      <c r="G3285" t="str">
        <f>VLOOKUP(F3285,'группы товаров'!$A$1:$C$88,2,0)</f>
        <v>Золотой теленок</v>
      </c>
      <c r="H3285" t="str">
        <f>VLOOKUP(Таблица1[[#This Row],[Код товара]],Группа_Товаров,3,0)</f>
        <v>Глазированные</v>
      </c>
      <c r="I3285" t="s">
        <v>8</v>
      </c>
      <c r="J3285">
        <v>4</v>
      </c>
      <c r="K3285" s="6">
        <v>858.4</v>
      </c>
      <c r="L3285" s="6">
        <v>976.8</v>
      </c>
      <c r="M3285" s="23">
        <f>Таблица1[[#This Row],[Сумма в ценах продажи]]-Таблица1[[#This Row],[Сумма в ценах закупки]]</f>
        <v>118.39999999999998</v>
      </c>
    </row>
    <row r="3286" spans="1:13" hidden="1" x14ac:dyDescent="0.3">
      <c r="A3286" s="16">
        <v>42838</v>
      </c>
      <c r="B3286" t="s">
        <v>7</v>
      </c>
      <c r="C3286" t="s">
        <v>193</v>
      </c>
      <c r="D3286" t="s">
        <v>134</v>
      </c>
      <c r="E3286" t="s">
        <v>194</v>
      </c>
      <c r="F3286" s="7">
        <v>1005712305</v>
      </c>
      <c r="G3286" t="str">
        <f>VLOOKUP(F3286,'группы товаров'!$A$1:$C$88,2,0)</f>
        <v>Золотой шедевр</v>
      </c>
      <c r="H3286" t="str">
        <f>VLOOKUP(Таблица1[[#This Row],[Код товара]],Группа_Товаров,3,0)</f>
        <v>Глазированные</v>
      </c>
      <c r="I3286" t="s">
        <v>8</v>
      </c>
      <c r="J3286">
        <v>4</v>
      </c>
      <c r="K3286" s="6">
        <v>934.79600000000005</v>
      </c>
      <c r="L3286" s="6">
        <v>1063.2</v>
      </c>
      <c r="M3286" s="23">
        <f>Таблица1[[#This Row],[Сумма в ценах продажи]]-Таблица1[[#This Row],[Сумма в ценах закупки]]</f>
        <v>128.404</v>
      </c>
    </row>
    <row r="3287" spans="1:13" hidden="1" x14ac:dyDescent="0.3">
      <c r="A3287" s="16">
        <v>42838</v>
      </c>
      <c r="B3287" t="s">
        <v>9</v>
      </c>
      <c r="C3287" t="s">
        <v>138</v>
      </c>
      <c r="D3287" t="s">
        <v>134</v>
      </c>
      <c r="E3287" t="s">
        <v>139</v>
      </c>
      <c r="F3287" s="7">
        <v>260100</v>
      </c>
      <c r="G3287" t="str">
        <f>VLOOKUP(F3287,'группы товаров'!$A$1:$C$88,2,0)</f>
        <v xml:space="preserve">Банан-вишня </v>
      </c>
      <c r="H3287" t="str">
        <f>VLOOKUP(Таблица1[[#This Row],[Код товара]],Группа_Товаров,3,0)</f>
        <v>Отливная</v>
      </c>
      <c r="I3287" t="s">
        <v>8</v>
      </c>
      <c r="J3287">
        <v>5</v>
      </c>
      <c r="K3287" s="6">
        <v>548.45000000000005</v>
      </c>
      <c r="L3287" s="6">
        <v>678.05</v>
      </c>
      <c r="M3287" s="23">
        <f>Таблица1[[#This Row],[Сумма в ценах продажи]]-Таблица1[[#This Row],[Сумма в ценах закупки]]</f>
        <v>129.59999999999991</v>
      </c>
    </row>
    <row r="3288" spans="1:13" hidden="1" x14ac:dyDescent="0.3">
      <c r="A3288" s="16">
        <v>42838</v>
      </c>
      <c r="B3288" t="s">
        <v>7</v>
      </c>
      <c r="C3288" t="s">
        <v>138</v>
      </c>
      <c r="D3288" t="s">
        <v>134</v>
      </c>
      <c r="E3288" t="s">
        <v>139</v>
      </c>
      <c r="F3288" s="7">
        <v>1005050000</v>
      </c>
      <c r="G3288" t="str">
        <f>VLOOKUP(F3288,'группы товаров'!$A$1:$C$88,2,0)</f>
        <v>Золотой орех</v>
      </c>
      <c r="H3288" t="str">
        <f>VLOOKUP(Таблица1[[#This Row],[Код товара]],Группа_Товаров,3,0)</f>
        <v>Помадка</v>
      </c>
      <c r="I3288" t="s">
        <v>8</v>
      </c>
      <c r="J3288">
        <v>4</v>
      </c>
      <c r="K3288" s="6">
        <v>1316</v>
      </c>
      <c r="L3288" s="6">
        <v>1497.2</v>
      </c>
      <c r="M3288" s="23">
        <f>Таблица1[[#This Row],[Сумма в ценах продажи]]-Таблица1[[#This Row],[Сумма в ценах закупки]]</f>
        <v>181.20000000000005</v>
      </c>
    </row>
    <row r="3289" spans="1:13" hidden="1" x14ac:dyDescent="0.3">
      <c r="A3289" s="16">
        <v>42838</v>
      </c>
      <c r="B3289" t="s">
        <v>7</v>
      </c>
      <c r="C3289" t="s">
        <v>222</v>
      </c>
      <c r="D3289" t="s">
        <v>134</v>
      </c>
      <c r="E3289" t="s">
        <v>223</v>
      </c>
      <c r="F3289" s="7">
        <v>220000</v>
      </c>
      <c r="G3289" t="str">
        <f>VLOOKUP(F3289,'группы товаров'!$A$1:$C$88,2,0)</f>
        <v>Сливки-апельсин</v>
      </c>
      <c r="H3289" t="str">
        <f>VLOOKUP(Таблица1[[#This Row],[Код товара]],Группа_Товаров,3,0)</f>
        <v>Отливная</v>
      </c>
      <c r="I3289" t="s">
        <v>8</v>
      </c>
      <c r="J3289">
        <v>9.6</v>
      </c>
      <c r="K3289" s="6">
        <v>1511.04</v>
      </c>
      <c r="L3289" s="6">
        <v>1718.4</v>
      </c>
      <c r="M3289" s="23">
        <f>Таблица1[[#This Row],[Сумма в ценах продажи]]-Таблица1[[#This Row],[Сумма в ценах закупки]]</f>
        <v>207.36000000000013</v>
      </c>
    </row>
    <row r="3290" spans="1:13" hidden="1" x14ac:dyDescent="0.3">
      <c r="A3290" s="16">
        <v>42838</v>
      </c>
      <c r="B3290" t="s">
        <v>9</v>
      </c>
      <c r="C3290" t="s">
        <v>254</v>
      </c>
      <c r="D3290" t="s">
        <v>131</v>
      </c>
      <c r="E3290" t="s">
        <v>255</v>
      </c>
      <c r="F3290" s="5">
        <v>1005040200</v>
      </c>
      <c r="G3290" t="str">
        <f>VLOOKUP(F3290,'группы товаров'!$A$1:$C$88,2,0)</f>
        <v xml:space="preserve">Южный вечер </v>
      </c>
      <c r="H3290" t="str">
        <f>VLOOKUP(Таблица1[[#This Row],[Код товара]],Группа_Товаров,3,0)</f>
        <v>Глазированные</v>
      </c>
      <c r="I3290" t="s">
        <v>8</v>
      </c>
      <c r="J3290">
        <v>3</v>
      </c>
      <c r="K3290" s="6">
        <v>0</v>
      </c>
      <c r="L3290" s="6">
        <v>244.11</v>
      </c>
      <c r="M3290" s="23">
        <f>Таблица1[[#This Row],[Сумма в ценах продажи]]-Таблица1[[#This Row],[Сумма в ценах закупки]]</f>
        <v>244.11</v>
      </c>
    </row>
    <row r="3291" spans="1:13" hidden="1" x14ac:dyDescent="0.3">
      <c r="A3291" s="16">
        <v>42838</v>
      </c>
      <c r="B3291" t="s">
        <v>7</v>
      </c>
      <c r="C3291" t="s">
        <v>165</v>
      </c>
      <c r="D3291" t="s">
        <v>134</v>
      </c>
      <c r="E3291" t="s">
        <v>166</v>
      </c>
      <c r="F3291" s="8">
        <v>210100</v>
      </c>
      <c r="G3291" t="str">
        <f>VLOOKUP(F3291,'группы товаров'!$A$1:$C$88,2,0)</f>
        <v>Сливки-малина</v>
      </c>
      <c r="H3291" t="str">
        <f>VLOOKUP(Таблица1[[#This Row],[Код товара]],Группа_Товаров,3,0)</f>
        <v>Отливная</v>
      </c>
      <c r="I3291" t="s">
        <v>8</v>
      </c>
      <c r="J3291">
        <v>22.5</v>
      </c>
      <c r="K3291" s="6">
        <v>1223.49</v>
      </c>
      <c r="L3291" s="6">
        <v>1545.75</v>
      </c>
      <c r="M3291" s="23">
        <f>Таблица1[[#This Row],[Сумма в ценах продажи]]-Таблица1[[#This Row],[Сумма в ценах закупки]]</f>
        <v>322.26</v>
      </c>
    </row>
    <row r="3292" spans="1:13" hidden="1" x14ac:dyDescent="0.3">
      <c r="A3292" s="16">
        <v>42837</v>
      </c>
      <c r="B3292" t="s">
        <v>7</v>
      </c>
      <c r="C3292" t="s">
        <v>320</v>
      </c>
      <c r="D3292" t="s">
        <v>147</v>
      </c>
      <c r="E3292" t="s">
        <v>321</v>
      </c>
      <c r="F3292" s="5">
        <v>1005052500</v>
      </c>
      <c r="G3292" t="str">
        <f>VLOOKUP(F3292,'группы товаров'!$A$1:$C$88,2,0)</f>
        <v>желе в помаде</v>
      </c>
      <c r="H3292" t="str">
        <f>VLOOKUP(Таблица1[[#This Row],[Код товара]],Группа_Товаров,3,0)</f>
        <v>Помадка</v>
      </c>
      <c r="I3292" t="s">
        <v>8</v>
      </c>
      <c r="J3292">
        <v>3.5</v>
      </c>
      <c r="K3292" s="6">
        <v>350.52499999999998</v>
      </c>
      <c r="L3292" s="6">
        <v>398.72</v>
      </c>
      <c r="M3292" s="23">
        <f>Таблица1[[#This Row],[Сумма в ценах продажи]]-Таблица1[[#This Row],[Сумма в ценах закупки]]</f>
        <v>48.19500000000005</v>
      </c>
    </row>
    <row r="3293" spans="1:13" hidden="1" x14ac:dyDescent="0.3">
      <c r="A3293" s="16">
        <v>42837</v>
      </c>
      <c r="B3293" t="s">
        <v>9</v>
      </c>
      <c r="C3293" t="s">
        <v>149</v>
      </c>
      <c r="D3293" t="s">
        <v>134</v>
      </c>
      <c r="E3293" t="s">
        <v>150</v>
      </c>
      <c r="F3293" s="7">
        <v>252005</v>
      </c>
      <c r="G3293" t="str">
        <f>VLOOKUP(F3293,'группы товаров'!$A$1:$C$88,2,0)</f>
        <v>Кленовая</v>
      </c>
      <c r="H3293" t="str">
        <f>VLOOKUP(Таблица1[[#This Row],[Код товара]],Группа_Товаров,3,0)</f>
        <v>Леденцовая</v>
      </c>
      <c r="I3293" t="s">
        <v>8</v>
      </c>
      <c r="J3293">
        <v>4</v>
      </c>
      <c r="K3293" s="6">
        <v>350.238</v>
      </c>
      <c r="L3293" s="6">
        <v>401.6</v>
      </c>
      <c r="M3293" s="23">
        <f>Таблица1[[#This Row],[Сумма в ценах продажи]]-Таблица1[[#This Row],[Сумма в ценах закупки]]</f>
        <v>51.362000000000023</v>
      </c>
    </row>
    <row r="3294" spans="1:13" hidden="1" x14ac:dyDescent="0.3">
      <c r="A3294" s="16">
        <v>42837</v>
      </c>
      <c r="B3294" t="s">
        <v>9</v>
      </c>
      <c r="C3294" t="s">
        <v>326</v>
      </c>
      <c r="D3294" t="s">
        <v>134</v>
      </c>
      <c r="E3294" t="s">
        <v>327</v>
      </c>
      <c r="F3294" s="7">
        <v>270400</v>
      </c>
      <c r="G3294" t="str">
        <f>VLOOKUP(F3294,'группы товаров'!$A$1:$C$88,2,0)</f>
        <v>Шипучка лимон</v>
      </c>
      <c r="H3294" t="str">
        <f>VLOOKUP(Таблица1[[#This Row],[Код товара]],Группа_Товаров,3,0)</f>
        <v>Леденцовая</v>
      </c>
      <c r="I3294" t="s">
        <v>8</v>
      </c>
      <c r="J3294">
        <v>2.64</v>
      </c>
      <c r="K3294" s="6">
        <v>400.56720000000001</v>
      </c>
      <c r="L3294" s="6">
        <v>455.64</v>
      </c>
      <c r="M3294" s="23">
        <f>Таблица1[[#This Row],[Сумма в ценах продажи]]-Таблица1[[#This Row],[Сумма в ценах закупки]]</f>
        <v>55.072799999999972</v>
      </c>
    </row>
    <row r="3295" spans="1:13" hidden="1" x14ac:dyDescent="0.3">
      <c r="A3295" s="16">
        <v>42837</v>
      </c>
      <c r="B3295" t="s">
        <v>7</v>
      </c>
      <c r="C3295" t="s">
        <v>216</v>
      </c>
      <c r="D3295" t="s">
        <v>147</v>
      </c>
      <c r="E3295" t="s">
        <v>217</v>
      </c>
      <c r="F3295" s="7">
        <v>1005052500</v>
      </c>
      <c r="G3295" t="str">
        <f>VLOOKUP(F3295,'группы товаров'!$A$1:$C$88,2,0)</f>
        <v>желе в помаде</v>
      </c>
      <c r="H3295" t="str">
        <f>VLOOKUP(Таблица1[[#This Row],[Код товара]],Группа_Товаров,3,0)</f>
        <v>Помадка</v>
      </c>
      <c r="I3295" t="s">
        <v>8</v>
      </c>
      <c r="J3295">
        <v>4.5999999999999996</v>
      </c>
      <c r="K3295" s="6">
        <v>470.86520000000002</v>
      </c>
      <c r="L3295" s="6">
        <v>536.59</v>
      </c>
      <c r="M3295" s="23">
        <f>Таблица1[[#This Row],[Сумма в ценах продажи]]-Таблица1[[#This Row],[Сумма в ценах закупки]]</f>
        <v>65.724800000000016</v>
      </c>
    </row>
    <row r="3296" spans="1:13" hidden="1" x14ac:dyDescent="0.3">
      <c r="A3296" s="16">
        <v>42837</v>
      </c>
      <c r="B3296" t="s">
        <v>7</v>
      </c>
      <c r="C3296" t="s">
        <v>264</v>
      </c>
      <c r="D3296" t="s">
        <v>134</v>
      </c>
      <c r="E3296" t="s">
        <v>265</v>
      </c>
      <c r="F3296" s="7">
        <v>1005300500</v>
      </c>
      <c r="G3296" t="str">
        <f>VLOOKUP(F3296,'группы товаров'!$A$1:$C$88,2,0)</f>
        <v>Рококо</v>
      </c>
      <c r="H3296" t="str">
        <f>VLOOKUP(Таблица1[[#This Row],[Код товара]],Группа_Товаров,3,0)</f>
        <v>Кремовые</v>
      </c>
      <c r="I3296" t="s">
        <v>8</v>
      </c>
      <c r="J3296">
        <v>1.92</v>
      </c>
      <c r="K3296" s="6">
        <v>465.625</v>
      </c>
      <c r="L3296" s="6">
        <v>531.70000000000005</v>
      </c>
      <c r="M3296" s="23">
        <f>Таблица1[[#This Row],[Сумма в ценах продажи]]-Таблица1[[#This Row],[Сумма в ценах закупки]]</f>
        <v>66.075000000000045</v>
      </c>
    </row>
    <row r="3297" spans="1:13" hidden="1" x14ac:dyDescent="0.3">
      <c r="A3297" s="16">
        <v>42837</v>
      </c>
      <c r="B3297" t="s">
        <v>9</v>
      </c>
      <c r="C3297" t="s">
        <v>165</v>
      </c>
      <c r="D3297" t="s">
        <v>134</v>
      </c>
      <c r="E3297" t="s">
        <v>166</v>
      </c>
      <c r="F3297" s="7">
        <v>15000</v>
      </c>
      <c r="G3297" t="str">
        <f>VLOOKUP(F3297,'группы товаров'!$A$1:$C$88,2,0)</f>
        <v>Цитрусовый коктейль</v>
      </c>
      <c r="H3297" t="str">
        <f>VLOOKUP(Таблица1[[#This Row],[Код товара]],Группа_Товаров,3,0)</f>
        <v>Отливная</v>
      </c>
      <c r="I3297" t="s">
        <v>8</v>
      </c>
      <c r="J3297">
        <v>4</v>
      </c>
      <c r="K3297" s="6">
        <v>335.30600000000004</v>
      </c>
      <c r="L3297" s="6">
        <v>401.6</v>
      </c>
      <c r="M3297" s="23">
        <f>Таблица1[[#This Row],[Сумма в ценах продажи]]-Таблица1[[#This Row],[Сумма в ценах закупки]]</f>
        <v>66.293999999999983</v>
      </c>
    </row>
    <row r="3298" spans="1:13" hidden="1" x14ac:dyDescent="0.3">
      <c r="A3298" s="16">
        <v>42837</v>
      </c>
      <c r="B3298" t="s">
        <v>7</v>
      </c>
      <c r="C3298" t="s">
        <v>171</v>
      </c>
      <c r="D3298" t="s">
        <v>131</v>
      </c>
      <c r="E3298" t="s">
        <v>172</v>
      </c>
      <c r="F3298" s="7">
        <v>1005040700</v>
      </c>
      <c r="G3298" t="str">
        <f>VLOOKUP(F3298,'группы товаров'!$A$1:$C$88,2,0)</f>
        <v>Буревестник</v>
      </c>
      <c r="H3298" t="str">
        <f>VLOOKUP(Таблица1[[#This Row],[Код товара]],Группа_Товаров,3,0)</f>
        <v>Глазированные</v>
      </c>
      <c r="I3298" t="s">
        <v>8</v>
      </c>
      <c r="J3298">
        <v>5</v>
      </c>
      <c r="K3298" s="6">
        <v>591.77949999999998</v>
      </c>
      <c r="L3298" s="6">
        <v>658.75</v>
      </c>
      <c r="M3298" s="23">
        <f>Таблица1[[#This Row],[Сумма в ценах продажи]]-Таблица1[[#This Row],[Сумма в ценах закупки]]</f>
        <v>66.970500000000015</v>
      </c>
    </row>
    <row r="3299" spans="1:13" hidden="1" x14ac:dyDescent="0.3">
      <c r="A3299" s="16">
        <v>42837</v>
      </c>
      <c r="B3299" t="s">
        <v>9</v>
      </c>
      <c r="C3299" t="s">
        <v>165</v>
      </c>
      <c r="D3299" t="s">
        <v>134</v>
      </c>
      <c r="E3299" t="s">
        <v>166</v>
      </c>
      <c r="F3299" s="5">
        <v>1005244600</v>
      </c>
      <c r="G3299" t="str">
        <f>VLOOKUP(F3299,'группы товаров'!$A$1:$C$88,2,0)</f>
        <v>Кремовые</v>
      </c>
      <c r="H3299" t="str">
        <f>VLOOKUP(Таблица1[[#This Row],[Код товара]],Группа_Товаров,3,0)</f>
        <v>Кремовые</v>
      </c>
      <c r="I3299" t="s">
        <v>8</v>
      </c>
      <c r="J3299">
        <v>2.7</v>
      </c>
      <c r="K3299" s="6">
        <v>479.15309999999999</v>
      </c>
      <c r="L3299" s="6">
        <v>547.803</v>
      </c>
      <c r="M3299" s="23">
        <f>Таблица1[[#This Row],[Сумма в ценах продажи]]-Таблица1[[#This Row],[Сумма в ценах закупки]]</f>
        <v>68.649900000000002</v>
      </c>
    </row>
    <row r="3300" spans="1:13" hidden="1" x14ac:dyDescent="0.3">
      <c r="A3300" s="16">
        <v>42837</v>
      </c>
      <c r="B3300" t="s">
        <v>9</v>
      </c>
      <c r="C3300" t="s">
        <v>191</v>
      </c>
      <c r="D3300" t="s">
        <v>156</v>
      </c>
      <c r="E3300" t="s">
        <v>192</v>
      </c>
      <c r="F3300" s="7">
        <v>1005040600</v>
      </c>
      <c r="G3300" t="str">
        <f>VLOOKUP(F3300,'группы товаров'!$A$1:$C$88,2,0)</f>
        <v xml:space="preserve">Морская звезда </v>
      </c>
      <c r="H3300" t="str">
        <f>VLOOKUP(Таблица1[[#This Row],[Код товара]],Группа_Товаров,3,0)</f>
        <v>Глазированные</v>
      </c>
      <c r="I3300" t="s">
        <v>8</v>
      </c>
      <c r="J3300">
        <v>11.4</v>
      </c>
      <c r="K3300" s="6">
        <v>511.24900000000002</v>
      </c>
      <c r="L3300" s="6">
        <v>581.28600000000006</v>
      </c>
      <c r="M3300" s="23">
        <f>Таблица1[[#This Row],[Сумма в ценах продажи]]-Таблица1[[#This Row],[Сумма в ценах закупки]]</f>
        <v>70.037000000000035</v>
      </c>
    </row>
    <row r="3301" spans="1:13" hidden="1" x14ac:dyDescent="0.3">
      <c r="A3301" s="16">
        <v>42837</v>
      </c>
      <c r="B3301" t="s">
        <v>9</v>
      </c>
      <c r="C3301" t="s">
        <v>272</v>
      </c>
      <c r="D3301" t="s">
        <v>156</v>
      </c>
      <c r="E3301" t="s">
        <v>273</v>
      </c>
      <c r="F3301" s="7">
        <v>1005212000</v>
      </c>
      <c r="G3301" t="str">
        <f>VLOOKUP(F3301,'группы товаров'!$A$1:$C$88,2,0)</f>
        <v xml:space="preserve">Знаки Зодиака </v>
      </c>
      <c r="H3301" t="str">
        <f>VLOOKUP(Таблица1[[#This Row],[Код товара]],Группа_Товаров,3,0)</f>
        <v>Вафельные</v>
      </c>
      <c r="I3301" t="s">
        <v>8</v>
      </c>
      <c r="J3301">
        <v>12</v>
      </c>
      <c r="K3301" s="6">
        <v>771.35040000000004</v>
      </c>
      <c r="L3301" s="6">
        <v>842.28</v>
      </c>
      <c r="M3301" s="23">
        <f>Таблица1[[#This Row],[Сумма в ценах продажи]]-Таблица1[[#This Row],[Сумма в ценах закупки]]</f>
        <v>70.929599999999937</v>
      </c>
    </row>
    <row r="3302" spans="1:13" hidden="1" x14ac:dyDescent="0.3">
      <c r="A3302" s="16">
        <v>42837</v>
      </c>
      <c r="B3302" t="s">
        <v>7</v>
      </c>
      <c r="C3302" t="s">
        <v>175</v>
      </c>
      <c r="D3302" t="s">
        <v>134</v>
      </c>
      <c r="E3302" t="s">
        <v>176</v>
      </c>
      <c r="F3302" s="7">
        <v>1005040400</v>
      </c>
      <c r="G3302" t="str">
        <f>VLOOKUP(F3302,'группы товаров'!$A$1:$C$88,2,0)</f>
        <v>Ласточка</v>
      </c>
      <c r="H3302" t="str">
        <f>VLOOKUP(Таблица1[[#This Row],[Код товара]],Группа_Товаров,3,0)</f>
        <v>Глазированные</v>
      </c>
      <c r="I3302" t="s">
        <v>8</v>
      </c>
      <c r="J3302">
        <v>3.3</v>
      </c>
      <c r="K3302" s="6">
        <v>545.03899999999999</v>
      </c>
      <c r="L3302" s="6">
        <v>620.62</v>
      </c>
      <c r="M3302" s="23">
        <f>Таблица1[[#This Row],[Сумма в ценах продажи]]-Таблица1[[#This Row],[Сумма в ценах закупки]]</f>
        <v>75.581000000000017</v>
      </c>
    </row>
    <row r="3303" spans="1:13" hidden="1" x14ac:dyDescent="0.3">
      <c r="A3303" s="16">
        <v>42837</v>
      </c>
      <c r="B3303" t="s">
        <v>9</v>
      </c>
      <c r="C3303" t="s">
        <v>226</v>
      </c>
      <c r="D3303" t="s">
        <v>134</v>
      </c>
      <c r="E3303" t="s">
        <v>227</v>
      </c>
      <c r="F3303" s="7">
        <v>270300</v>
      </c>
      <c r="G3303" t="str">
        <f>VLOOKUP(F3303,'группы товаров'!$A$1:$C$88,2,0)</f>
        <v xml:space="preserve">Шипучка лимонад </v>
      </c>
      <c r="H3303" t="str">
        <f>VLOOKUP(Таблица1[[#This Row],[Код товара]],Группа_Товаров,3,0)</f>
        <v>Леденцовая</v>
      </c>
      <c r="I3303" t="s">
        <v>8</v>
      </c>
      <c r="J3303">
        <v>5</v>
      </c>
      <c r="K3303" s="6">
        <v>582.78650000000005</v>
      </c>
      <c r="L3303" s="6">
        <v>658.75</v>
      </c>
      <c r="M3303" s="23">
        <f>Таблица1[[#This Row],[Сумма в ценах продажи]]-Таблица1[[#This Row],[Сумма в ценах закупки]]</f>
        <v>75.963499999999954</v>
      </c>
    </row>
    <row r="3304" spans="1:13" hidden="1" x14ac:dyDescent="0.3">
      <c r="A3304" s="16">
        <v>42837</v>
      </c>
      <c r="B3304" t="s">
        <v>7</v>
      </c>
      <c r="C3304" t="s">
        <v>317</v>
      </c>
      <c r="D3304" t="s">
        <v>147</v>
      </c>
      <c r="E3304" t="s">
        <v>318</v>
      </c>
      <c r="F3304" s="7">
        <v>1005052600</v>
      </c>
      <c r="G3304" t="str">
        <f>VLOOKUP(F3304,'группы товаров'!$A$1:$C$88,2,0)</f>
        <v>Желе апельсина</v>
      </c>
      <c r="H3304" t="str">
        <f>VLOOKUP(Таблица1[[#This Row],[Код товара]],Группа_Товаров,3,0)</f>
        <v>Помадка</v>
      </c>
      <c r="I3304" t="s">
        <v>8</v>
      </c>
      <c r="J3304">
        <v>5</v>
      </c>
      <c r="K3304" s="6">
        <v>582.78650000000005</v>
      </c>
      <c r="L3304" s="6">
        <v>658.75</v>
      </c>
      <c r="M3304" s="23">
        <f>Таблица1[[#This Row],[Сумма в ценах продажи]]-Таблица1[[#This Row],[Сумма в ценах закупки]]</f>
        <v>75.963499999999954</v>
      </c>
    </row>
    <row r="3305" spans="1:13" hidden="1" x14ac:dyDescent="0.3">
      <c r="A3305" s="16">
        <v>42837</v>
      </c>
      <c r="B3305" t="s">
        <v>7</v>
      </c>
      <c r="C3305" t="s">
        <v>203</v>
      </c>
      <c r="D3305" t="s">
        <v>134</v>
      </c>
      <c r="E3305" t="s">
        <v>204</v>
      </c>
      <c r="F3305" s="7">
        <v>580000</v>
      </c>
      <c r="G3305" t="str">
        <f>VLOOKUP(F3305,'группы товаров'!$A$1:$C$88,2,0)</f>
        <v>Вишня</v>
      </c>
      <c r="H3305" t="str">
        <f>VLOOKUP(Таблица1[[#This Row],[Код товара]],Группа_Товаров,3,0)</f>
        <v>Желейные</v>
      </c>
      <c r="I3305" t="s">
        <v>8</v>
      </c>
      <c r="J3305">
        <v>4.5</v>
      </c>
      <c r="K3305" s="6">
        <v>620.32320000000004</v>
      </c>
      <c r="L3305" s="6">
        <v>706.86</v>
      </c>
      <c r="M3305" s="23">
        <f>Таблица1[[#This Row],[Сумма в ценах продажи]]-Таблица1[[#This Row],[Сумма в ценах закупки]]</f>
        <v>86.536799999999971</v>
      </c>
    </row>
    <row r="3306" spans="1:13" hidden="1" x14ac:dyDescent="0.3">
      <c r="A3306" s="16">
        <v>42837</v>
      </c>
      <c r="B3306" t="s">
        <v>9</v>
      </c>
      <c r="C3306" t="s">
        <v>199</v>
      </c>
      <c r="D3306" t="s">
        <v>134</v>
      </c>
      <c r="E3306" t="s">
        <v>200</v>
      </c>
      <c r="F3306" s="7">
        <v>170000</v>
      </c>
      <c r="G3306" t="str">
        <f>VLOOKUP(F3306,'группы товаров'!$A$1:$C$88,2,0)</f>
        <v>Лайм</v>
      </c>
      <c r="H3306" t="str">
        <f>VLOOKUP(Таблица1[[#This Row],[Код товара]],Группа_Товаров,3,0)</f>
        <v>Желейные</v>
      </c>
      <c r="I3306" t="s">
        <v>8</v>
      </c>
      <c r="J3306">
        <v>2.2999999999999998</v>
      </c>
      <c r="K3306" s="6">
        <v>658.24300000000005</v>
      </c>
      <c r="L3306" s="6">
        <v>748.7</v>
      </c>
      <c r="M3306" s="23">
        <f>Таблица1[[#This Row],[Сумма в ценах продажи]]-Таблица1[[#This Row],[Сумма в ценах закупки]]</f>
        <v>90.456999999999994</v>
      </c>
    </row>
    <row r="3307" spans="1:13" hidden="1" x14ac:dyDescent="0.3">
      <c r="A3307" s="16">
        <v>42837</v>
      </c>
      <c r="B3307" t="s">
        <v>7</v>
      </c>
      <c r="C3307" t="s">
        <v>171</v>
      </c>
      <c r="D3307" t="s">
        <v>131</v>
      </c>
      <c r="E3307" t="s">
        <v>172</v>
      </c>
      <c r="F3307" s="5">
        <v>1005300500</v>
      </c>
      <c r="G3307" t="str">
        <f>VLOOKUP(F3307,'группы товаров'!$A$1:$C$88,2,0)</f>
        <v>Рококо</v>
      </c>
      <c r="H3307" t="str">
        <f>VLOOKUP(Таблица1[[#This Row],[Код товара]],Группа_Товаров,3,0)</f>
        <v>Кремовые</v>
      </c>
      <c r="I3307" t="s">
        <v>8</v>
      </c>
      <c r="J3307">
        <v>3.5</v>
      </c>
      <c r="K3307" s="6">
        <v>684.35500000000002</v>
      </c>
      <c r="L3307" s="6">
        <v>778.43499999999995</v>
      </c>
      <c r="M3307" s="23">
        <f>Таблица1[[#This Row],[Сумма в ценах продажи]]-Таблица1[[#This Row],[Сумма в ценах закупки]]</f>
        <v>94.079999999999927</v>
      </c>
    </row>
    <row r="3308" spans="1:13" hidden="1" x14ac:dyDescent="0.3">
      <c r="A3308" s="16">
        <v>42837</v>
      </c>
      <c r="B3308" t="s">
        <v>9</v>
      </c>
      <c r="C3308" t="s">
        <v>142</v>
      </c>
      <c r="D3308" t="s">
        <v>134</v>
      </c>
      <c r="E3308" t="s">
        <v>143</v>
      </c>
      <c r="F3308" s="5">
        <v>280500</v>
      </c>
      <c r="G3308" t="str">
        <f>VLOOKUP(F3308,'группы товаров'!$A$1:$C$88,2,0)</f>
        <v>Шипучка микс</v>
      </c>
      <c r="H3308" t="str">
        <f>VLOOKUP(Таблица1[[#This Row],[Код товара]],Группа_Товаров,3,0)</f>
        <v>Леденцовая</v>
      </c>
      <c r="I3308" t="s">
        <v>8</v>
      </c>
      <c r="J3308">
        <v>10</v>
      </c>
      <c r="K3308" s="6">
        <v>782.05200000000002</v>
      </c>
      <c r="L3308" s="6">
        <v>889.6</v>
      </c>
      <c r="M3308" s="23">
        <f>Таблица1[[#This Row],[Сумма в ценах продажи]]-Таблица1[[#This Row],[Сумма в ценах закупки]]</f>
        <v>107.548</v>
      </c>
    </row>
    <row r="3309" spans="1:13" hidden="1" x14ac:dyDescent="0.3">
      <c r="A3309" s="16">
        <v>42837</v>
      </c>
      <c r="B3309" t="s">
        <v>9</v>
      </c>
      <c r="C3309" t="s">
        <v>185</v>
      </c>
      <c r="D3309" t="s">
        <v>134</v>
      </c>
      <c r="E3309" t="s">
        <v>186</v>
      </c>
      <c r="F3309" s="7">
        <v>270300</v>
      </c>
      <c r="G3309" t="str">
        <f>VLOOKUP(F3309,'группы товаров'!$A$1:$C$88,2,0)</f>
        <v xml:space="preserve">Шипучка лимонад </v>
      </c>
      <c r="H3309" t="str">
        <f>VLOOKUP(Таблица1[[#This Row],[Код товара]],Группа_Товаров,3,0)</f>
        <v>Леденцовая</v>
      </c>
      <c r="I3309" t="s">
        <v>8</v>
      </c>
      <c r="J3309">
        <v>4</v>
      </c>
      <c r="K3309" s="6">
        <v>820.94800000000009</v>
      </c>
      <c r="L3309" s="6">
        <v>933.2</v>
      </c>
      <c r="M3309" s="23">
        <f>Таблица1[[#This Row],[Сумма в ценах продажи]]-Таблица1[[#This Row],[Сумма в ценах закупки]]</f>
        <v>112.25199999999995</v>
      </c>
    </row>
    <row r="3310" spans="1:13" hidden="1" x14ac:dyDescent="0.3">
      <c r="A3310" s="16">
        <v>42837</v>
      </c>
      <c r="B3310" t="s">
        <v>7</v>
      </c>
      <c r="C3310" t="s">
        <v>465</v>
      </c>
      <c r="D3310" t="s">
        <v>291</v>
      </c>
      <c r="E3310" t="s">
        <v>466</v>
      </c>
      <c r="F3310" s="7">
        <v>1005212000</v>
      </c>
      <c r="G3310" t="str">
        <f>VLOOKUP(F3310,'группы товаров'!$A$1:$C$88,2,0)</f>
        <v xml:space="preserve">Знаки Зодиака </v>
      </c>
      <c r="H3310" t="str">
        <f>VLOOKUP(Таблица1[[#This Row],[Код товара]],Группа_Товаров,3,0)</f>
        <v>Вафельные</v>
      </c>
      <c r="I3310" t="s">
        <v>8</v>
      </c>
      <c r="J3310">
        <v>17</v>
      </c>
      <c r="K3310" s="6">
        <v>843.37</v>
      </c>
      <c r="L3310" s="6">
        <v>959.14</v>
      </c>
      <c r="M3310" s="23">
        <f>Таблица1[[#This Row],[Сумма в ценах продажи]]-Таблица1[[#This Row],[Сумма в ценах закупки]]</f>
        <v>115.76999999999998</v>
      </c>
    </row>
    <row r="3311" spans="1:13" hidden="1" x14ac:dyDescent="0.3">
      <c r="A3311" s="16">
        <v>42837</v>
      </c>
      <c r="B3311" t="s">
        <v>7</v>
      </c>
      <c r="C3311" t="s">
        <v>270</v>
      </c>
      <c r="D3311" t="s">
        <v>134</v>
      </c>
      <c r="E3311" t="s">
        <v>271</v>
      </c>
      <c r="F3311" s="7">
        <v>1005052600</v>
      </c>
      <c r="G3311" t="str">
        <f>VLOOKUP(F3311,'группы товаров'!$A$1:$C$88,2,0)</f>
        <v>Желе апельсина</v>
      </c>
      <c r="H3311" t="str">
        <f>VLOOKUP(Таблица1[[#This Row],[Код товара]],Группа_Товаров,3,0)</f>
        <v>Помадка</v>
      </c>
      <c r="I3311" t="s">
        <v>8</v>
      </c>
      <c r="J3311">
        <v>5</v>
      </c>
      <c r="K3311" s="6">
        <v>582.71749999999997</v>
      </c>
      <c r="L3311" s="6">
        <v>716.1</v>
      </c>
      <c r="M3311" s="23">
        <f>Таблица1[[#This Row],[Сумма в ценах продажи]]-Таблица1[[#This Row],[Сумма в ценах закупки]]</f>
        <v>133.38250000000005</v>
      </c>
    </row>
    <row r="3312" spans="1:13" hidden="1" x14ac:dyDescent="0.3">
      <c r="A3312" s="16">
        <v>42837</v>
      </c>
      <c r="B3312" t="s">
        <v>7</v>
      </c>
      <c r="C3312" t="s">
        <v>463</v>
      </c>
      <c r="D3312" t="s">
        <v>147</v>
      </c>
      <c r="E3312" t="s">
        <v>464</v>
      </c>
      <c r="F3312" s="7">
        <v>1005212000</v>
      </c>
      <c r="G3312" t="str">
        <f>VLOOKUP(F3312,'группы товаров'!$A$1:$C$88,2,0)</f>
        <v xml:space="preserve">Знаки Зодиака </v>
      </c>
      <c r="H3312" t="str">
        <f>VLOOKUP(Таблица1[[#This Row],[Код товара]],Группа_Товаров,3,0)</f>
        <v>Вафельные</v>
      </c>
      <c r="I3312" t="s">
        <v>8</v>
      </c>
      <c r="J3312">
        <v>4</v>
      </c>
      <c r="K3312" s="6">
        <v>1316</v>
      </c>
      <c r="L3312" s="6">
        <v>1497.2</v>
      </c>
      <c r="M3312" s="23">
        <f>Таблица1[[#This Row],[Сумма в ценах продажи]]-Таблица1[[#This Row],[Сумма в ценах закупки]]</f>
        <v>181.20000000000005</v>
      </c>
    </row>
    <row r="3313" spans="1:13" hidden="1" x14ac:dyDescent="0.3">
      <c r="A3313" s="16">
        <v>42837</v>
      </c>
      <c r="B3313" t="s">
        <v>7</v>
      </c>
      <c r="C3313" t="s">
        <v>169</v>
      </c>
      <c r="D3313" t="s">
        <v>156</v>
      </c>
      <c r="E3313" t="s">
        <v>170</v>
      </c>
      <c r="F3313" s="7">
        <v>1005050000</v>
      </c>
      <c r="G3313" t="str">
        <f>VLOOKUP(F3313,'группы товаров'!$A$1:$C$88,2,0)</f>
        <v>Золотой орех</v>
      </c>
      <c r="H3313" t="str">
        <f>VLOOKUP(Таблица1[[#This Row],[Код товара]],Группа_Товаров,3,0)</f>
        <v>Помадка</v>
      </c>
      <c r="I3313" t="s">
        <v>8</v>
      </c>
      <c r="J3313">
        <v>4</v>
      </c>
      <c r="K3313" s="6">
        <v>1316</v>
      </c>
      <c r="L3313" s="6">
        <v>1497.2</v>
      </c>
      <c r="M3313" s="23">
        <f>Таблица1[[#This Row],[Сумма в ценах продажи]]-Таблица1[[#This Row],[Сумма в ценах закупки]]</f>
        <v>181.20000000000005</v>
      </c>
    </row>
    <row r="3314" spans="1:13" hidden="1" x14ac:dyDescent="0.3">
      <c r="A3314" s="16">
        <v>42837</v>
      </c>
      <c r="B3314" t="s">
        <v>7</v>
      </c>
      <c r="C3314" t="s">
        <v>140</v>
      </c>
      <c r="D3314" t="s">
        <v>134</v>
      </c>
      <c r="E3314" t="s">
        <v>141</v>
      </c>
      <c r="F3314" s="7">
        <v>1005300500</v>
      </c>
      <c r="G3314" t="str">
        <f>VLOOKUP(F3314,'группы товаров'!$A$1:$C$88,2,0)</f>
        <v>Рококо</v>
      </c>
      <c r="H3314" t="str">
        <f>VLOOKUP(Таблица1[[#This Row],[Код товара]],Группа_Товаров,3,0)</f>
        <v>Кремовые</v>
      </c>
      <c r="I3314" t="s">
        <v>8</v>
      </c>
      <c r="J3314">
        <v>10.4</v>
      </c>
      <c r="K3314" s="6">
        <v>1466.95</v>
      </c>
      <c r="L3314" s="6">
        <v>1672</v>
      </c>
      <c r="M3314" s="23">
        <f>Таблица1[[#This Row],[Сумма в ценах продажи]]-Таблица1[[#This Row],[Сумма в ценах закупки]]</f>
        <v>205.04999999999995</v>
      </c>
    </row>
    <row r="3315" spans="1:13" hidden="1" x14ac:dyDescent="0.3">
      <c r="A3315" s="16">
        <v>42837</v>
      </c>
      <c r="B3315" t="s">
        <v>7</v>
      </c>
      <c r="C3315" t="s">
        <v>250</v>
      </c>
      <c r="D3315" t="s">
        <v>208</v>
      </c>
      <c r="E3315" t="s">
        <v>251</v>
      </c>
      <c r="F3315" s="7">
        <v>1005052700</v>
      </c>
      <c r="G3315" t="str">
        <f>VLOOKUP(F3315,'группы товаров'!$A$1:$C$88,2,0)</f>
        <v>Желе черники</v>
      </c>
      <c r="H3315" t="str">
        <f>VLOOKUP(Таблица1[[#This Row],[Код товара]],Группа_Товаров,3,0)</f>
        <v>Помадка</v>
      </c>
      <c r="I3315" t="s">
        <v>8</v>
      </c>
      <c r="J3315">
        <v>15</v>
      </c>
      <c r="K3315" s="6">
        <v>815.66</v>
      </c>
      <c r="L3315" s="6">
        <v>1030.5</v>
      </c>
      <c r="M3315" s="23">
        <f>Таблица1[[#This Row],[Сумма в ценах продажи]]-Таблица1[[#This Row],[Сумма в ценах закупки]]</f>
        <v>214.84000000000003</v>
      </c>
    </row>
    <row r="3316" spans="1:13" hidden="1" x14ac:dyDescent="0.3">
      <c r="A3316" s="16">
        <v>42837</v>
      </c>
      <c r="B3316" t="s">
        <v>7</v>
      </c>
      <c r="C3316" t="s">
        <v>307</v>
      </c>
      <c r="D3316" t="s">
        <v>147</v>
      </c>
      <c r="E3316" t="s">
        <v>462</v>
      </c>
      <c r="F3316" s="7">
        <v>1005212101</v>
      </c>
      <c r="G3316" t="str">
        <f>VLOOKUP(F3316,'группы товаров'!$A$1:$C$88,2,0)</f>
        <v>Зеленый петушок</v>
      </c>
      <c r="H3316" t="str">
        <f>VLOOKUP(Таблица1[[#This Row],[Код товара]],Группа_Товаров,3,0)</f>
        <v>Вафельные</v>
      </c>
      <c r="I3316" t="s">
        <v>8</v>
      </c>
      <c r="J3316">
        <v>4.2</v>
      </c>
      <c r="K3316" s="6">
        <v>410.81040000000002</v>
      </c>
      <c r="L3316" s="6">
        <v>702.24</v>
      </c>
      <c r="M3316" s="23">
        <f>Таблица1[[#This Row],[Сумма в ценах продажи]]-Таблица1[[#This Row],[Сумма в ценах закупки]]</f>
        <v>291.42959999999999</v>
      </c>
    </row>
    <row r="3317" spans="1:13" hidden="1" x14ac:dyDescent="0.3">
      <c r="A3317" s="16">
        <v>42836</v>
      </c>
      <c r="B3317" t="s">
        <v>9</v>
      </c>
      <c r="C3317" t="s">
        <v>183</v>
      </c>
      <c r="D3317" t="s">
        <v>156</v>
      </c>
      <c r="E3317" t="s">
        <v>184</v>
      </c>
      <c r="F3317" s="7">
        <v>190000</v>
      </c>
      <c r="G3317" t="str">
        <f>VLOOKUP(F3317,'группы товаров'!$A$1:$C$88,2,0)</f>
        <v>Капри молоко</v>
      </c>
      <c r="H3317" t="str">
        <f>VLOOKUP(Таблица1[[#This Row],[Код товара]],Группа_Товаров,3,0)</f>
        <v>Отливная</v>
      </c>
      <c r="I3317" t="s">
        <v>8</v>
      </c>
      <c r="J3317">
        <v>3.5</v>
      </c>
      <c r="K3317" s="6">
        <v>327.18</v>
      </c>
      <c r="L3317" s="6">
        <v>372.12</v>
      </c>
      <c r="M3317" s="23">
        <f>Таблица1[[#This Row],[Сумма в ценах продажи]]-Таблица1[[#This Row],[Сумма в ценах закупки]]</f>
        <v>44.94</v>
      </c>
    </row>
    <row r="3318" spans="1:13" hidden="1" x14ac:dyDescent="0.3">
      <c r="A3318" s="16">
        <v>42836</v>
      </c>
      <c r="B3318" t="s">
        <v>9</v>
      </c>
      <c r="C3318" t="s">
        <v>264</v>
      </c>
      <c r="D3318" t="s">
        <v>134</v>
      </c>
      <c r="E3318" t="s">
        <v>265</v>
      </c>
      <c r="F3318" s="7">
        <v>20000</v>
      </c>
      <c r="G3318" t="str">
        <f>VLOOKUP(F3318,'группы товаров'!$A$1:$C$88,2,0)</f>
        <v>Карамель барбарис</v>
      </c>
      <c r="H3318" t="str">
        <f>VLOOKUP(Таблица1[[#This Row],[Код товара]],Группа_Товаров,3,0)</f>
        <v>Леденцовая</v>
      </c>
      <c r="I3318" t="s">
        <v>8</v>
      </c>
      <c r="J3318">
        <v>4</v>
      </c>
      <c r="K3318" s="6">
        <v>351.178</v>
      </c>
      <c r="L3318" s="6">
        <v>401.6</v>
      </c>
      <c r="M3318" s="23">
        <f>Таблица1[[#This Row],[Сумма в ценах продажи]]-Таблица1[[#This Row],[Сумма в ценах закупки]]</f>
        <v>50.422000000000025</v>
      </c>
    </row>
    <row r="3319" spans="1:13" hidden="1" x14ac:dyDescent="0.3">
      <c r="A3319" s="16">
        <v>42836</v>
      </c>
      <c r="B3319" t="s">
        <v>9</v>
      </c>
      <c r="C3319" t="s">
        <v>203</v>
      </c>
      <c r="D3319" t="s">
        <v>134</v>
      </c>
      <c r="E3319" t="s">
        <v>204</v>
      </c>
      <c r="F3319" s="5">
        <v>190000</v>
      </c>
      <c r="G3319" t="str">
        <f>VLOOKUP(F3319,'группы товаров'!$A$1:$C$88,2,0)</f>
        <v>Капри молоко</v>
      </c>
      <c r="H3319" t="str">
        <f>VLOOKUP(Таблица1[[#This Row],[Код товара]],Группа_Товаров,3,0)</f>
        <v>Отливная</v>
      </c>
      <c r="I3319" t="s">
        <v>8</v>
      </c>
      <c r="J3319">
        <v>5</v>
      </c>
      <c r="K3319" s="6">
        <v>389.8365</v>
      </c>
      <c r="L3319" s="6">
        <v>444.8</v>
      </c>
      <c r="M3319" s="23">
        <f>Таблица1[[#This Row],[Сумма в ценах продажи]]-Таблица1[[#This Row],[Сумма в ценах закупки]]</f>
        <v>54.96350000000001</v>
      </c>
    </row>
    <row r="3320" spans="1:13" hidden="1" x14ac:dyDescent="0.3">
      <c r="A3320" s="16">
        <v>42836</v>
      </c>
      <c r="B3320" t="s">
        <v>9</v>
      </c>
      <c r="C3320" t="s">
        <v>193</v>
      </c>
      <c r="D3320" t="s">
        <v>134</v>
      </c>
      <c r="E3320" t="s">
        <v>194</v>
      </c>
      <c r="F3320" s="7">
        <v>1005053500</v>
      </c>
      <c r="G3320" t="str">
        <f>VLOOKUP(F3320,'группы товаров'!$A$1:$C$88,2,0)</f>
        <v>Тоффи в помаде</v>
      </c>
      <c r="H3320" t="str">
        <f>VLOOKUP(Таблица1[[#This Row],[Код товара]],Группа_Товаров,3,0)</f>
        <v>Помадка</v>
      </c>
      <c r="I3320" t="s">
        <v>8</v>
      </c>
      <c r="J3320">
        <v>2.64</v>
      </c>
      <c r="K3320" s="6">
        <v>400.56</v>
      </c>
      <c r="L3320" s="6">
        <v>455.64</v>
      </c>
      <c r="M3320" s="23">
        <f>Таблица1[[#This Row],[Сумма в ценах продажи]]-Таблица1[[#This Row],[Сумма в ценах закупки]]</f>
        <v>55.079999999999984</v>
      </c>
    </row>
    <row r="3321" spans="1:13" hidden="1" x14ac:dyDescent="0.3">
      <c r="A3321" s="16">
        <v>42836</v>
      </c>
      <c r="B3321" t="s">
        <v>7</v>
      </c>
      <c r="C3321" t="s">
        <v>142</v>
      </c>
      <c r="D3321" t="s">
        <v>134</v>
      </c>
      <c r="E3321" t="s">
        <v>143</v>
      </c>
      <c r="F3321" s="5">
        <v>1005201000</v>
      </c>
      <c r="G3321" t="str">
        <f>VLOOKUP(F3321,'группы товаров'!$A$1:$C$88,2,0)</f>
        <v xml:space="preserve"> крем-шоколад </v>
      </c>
      <c r="H3321" t="str">
        <f>VLOOKUP(Таблица1[[#This Row],[Код товара]],Группа_Товаров,3,0)</f>
        <v>Вафельные</v>
      </c>
      <c r="I3321" t="s">
        <v>8</v>
      </c>
      <c r="J3321">
        <v>2</v>
      </c>
      <c r="K3321" s="6">
        <v>331.54040000000003</v>
      </c>
      <c r="L3321" s="6">
        <v>397.1</v>
      </c>
      <c r="M3321" s="23">
        <f>Таблица1[[#This Row],[Сумма в ценах продажи]]-Таблица1[[#This Row],[Сумма в ценах закупки]]</f>
        <v>65.559599999999989</v>
      </c>
    </row>
    <row r="3322" spans="1:13" hidden="1" x14ac:dyDescent="0.3">
      <c r="A3322" s="16">
        <v>42836</v>
      </c>
      <c r="B3322" t="s">
        <v>7</v>
      </c>
      <c r="C3322" t="s">
        <v>352</v>
      </c>
      <c r="D3322" t="s">
        <v>353</v>
      </c>
      <c r="E3322" t="s">
        <v>354</v>
      </c>
      <c r="F3322" s="5">
        <v>1005244300</v>
      </c>
      <c r="G3322" t="str">
        <f>VLOOKUP(F3322,'группы товаров'!$A$1:$C$88,2,0)</f>
        <v>Ореховые</v>
      </c>
      <c r="H3322" t="str">
        <f>VLOOKUP(Таблица1[[#This Row],[Код товара]],Группа_Товаров,3,0)</f>
        <v>Кремовые</v>
      </c>
      <c r="I3322" t="s">
        <v>8</v>
      </c>
      <c r="J3322">
        <v>2.7</v>
      </c>
      <c r="K3322" s="6">
        <v>481.65300000000002</v>
      </c>
      <c r="L3322" s="6">
        <v>547.803</v>
      </c>
      <c r="M3322" s="23">
        <f>Таблица1[[#This Row],[Сумма в ценах продажи]]-Таблица1[[#This Row],[Сумма в ценах закупки]]</f>
        <v>66.149999999999977</v>
      </c>
    </row>
    <row r="3323" spans="1:13" hidden="1" x14ac:dyDescent="0.3">
      <c r="A3323" s="16">
        <v>42836</v>
      </c>
      <c r="B3323" t="s">
        <v>9</v>
      </c>
      <c r="C3323" t="s">
        <v>191</v>
      </c>
      <c r="D3323" t="s">
        <v>156</v>
      </c>
      <c r="E3323" t="s">
        <v>192</v>
      </c>
      <c r="F3323" s="7">
        <v>1005244000</v>
      </c>
      <c r="G3323" t="str">
        <f>VLOOKUP(F3323,'группы товаров'!$A$1:$C$88,2,0)</f>
        <v>Кофейные</v>
      </c>
      <c r="H3323" t="str">
        <f>VLOOKUP(Таблица1[[#This Row],[Код товара]],Группа_Товаров,3,0)</f>
        <v>Кремовые</v>
      </c>
      <c r="I3323" t="s">
        <v>8</v>
      </c>
      <c r="J3323">
        <v>3.5</v>
      </c>
      <c r="K3323" s="6">
        <v>301.27019999999999</v>
      </c>
      <c r="L3323" s="6">
        <v>372.12</v>
      </c>
      <c r="M3323" s="23">
        <f>Таблица1[[#This Row],[Сумма в ценах продажи]]-Таблица1[[#This Row],[Сумма в ценах закупки]]</f>
        <v>70.849800000000016</v>
      </c>
    </row>
    <row r="3324" spans="1:13" hidden="1" x14ac:dyDescent="0.3">
      <c r="A3324" s="16">
        <v>42836</v>
      </c>
      <c r="B3324" t="s">
        <v>7</v>
      </c>
      <c r="C3324" t="s">
        <v>456</v>
      </c>
      <c r="D3324" t="s">
        <v>147</v>
      </c>
      <c r="E3324" t="s">
        <v>457</v>
      </c>
      <c r="F3324" s="7">
        <v>1005274000</v>
      </c>
      <c r="G3324" t="str">
        <f>VLOOKUP(F3324,'группы товаров'!$A$1:$C$88,2,0)</f>
        <v>Ванильные</v>
      </c>
      <c r="H3324" t="str">
        <f>VLOOKUP(Таблица1[[#This Row],[Код товара]],Группа_Товаров,3,0)</f>
        <v>Кремовые</v>
      </c>
      <c r="I3324" t="s">
        <v>8</v>
      </c>
      <c r="J3324">
        <v>5</v>
      </c>
      <c r="K3324" s="6">
        <v>548.45000000000005</v>
      </c>
      <c r="L3324" s="6">
        <v>621</v>
      </c>
      <c r="M3324" s="23">
        <f>Таблица1[[#This Row],[Сумма в ценах продажи]]-Таблица1[[#This Row],[Сумма в ценах закупки]]</f>
        <v>72.549999999999955</v>
      </c>
    </row>
    <row r="3325" spans="1:13" hidden="1" x14ac:dyDescent="0.3">
      <c r="A3325" s="16">
        <v>42836</v>
      </c>
      <c r="B3325" t="s">
        <v>9</v>
      </c>
      <c r="C3325" t="s">
        <v>142</v>
      </c>
      <c r="D3325" t="s">
        <v>134</v>
      </c>
      <c r="E3325" t="s">
        <v>143</v>
      </c>
      <c r="F3325" s="7">
        <v>15000</v>
      </c>
      <c r="G3325" t="str">
        <f>VLOOKUP(F3325,'группы товаров'!$A$1:$C$88,2,0)</f>
        <v>Цитрусовый коктейль</v>
      </c>
      <c r="H3325" t="str">
        <f>VLOOKUP(Таблица1[[#This Row],[Код товара]],Группа_Товаров,3,0)</f>
        <v>Отливная</v>
      </c>
      <c r="I3325" t="s">
        <v>8</v>
      </c>
      <c r="J3325">
        <v>5</v>
      </c>
      <c r="K3325" s="6">
        <v>581.85</v>
      </c>
      <c r="L3325" s="6">
        <v>658.75</v>
      </c>
      <c r="M3325" s="23">
        <f>Таблица1[[#This Row],[Сумма в ценах продажи]]-Таблица1[[#This Row],[Сумма в ценах закупки]]</f>
        <v>76.899999999999977</v>
      </c>
    </row>
    <row r="3326" spans="1:13" hidden="1" x14ac:dyDescent="0.3">
      <c r="A3326" s="16">
        <v>42836</v>
      </c>
      <c r="B3326" t="s">
        <v>7</v>
      </c>
      <c r="C3326" t="s">
        <v>303</v>
      </c>
      <c r="D3326" t="s">
        <v>208</v>
      </c>
      <c r="E3326" t="s">
        <v>304</v>
      </c>
      <c r="F3326" s="7">
        <v>1005040500</v>
      </c>
      <c r="G3326" t="str">
        <f>VLOOKUP(F3326,'группы товаров'!$A$1:$C$88,2,0)</f>
        <v>Пилот</v>
      </c>
      <c r="H3326" t="str">
        <f>VLOOKUP(Таблица1[[#This Row],[Код товара]],Группа_Товаров,3,0)</f>
        <v>Глазированные</v>
      </c>
      <c r="I3326" t="s">
        <v>8</v>
      </c>
      <c r="J3326">
        <v>5</v>
      </c>
      <c r="K3326" s="6">
        <v>581.85</v>
      </c>
      <c r="L3326" s="6">
        <v>658.75</v>
      </c>
      <c r="M3326" s="23">
        <f>Таблица1[[#This Row],[Сумма в ценах продажи]]-Таблица1[[#This Row],[Сумма в ценах закупки]]</f>
        <v>76.899999999999977</v>
      </c>
    </row>
    <row r="3327" spans="1:13" hidden="1" x14ac:dyDescent="0.3">
      <c r="A3327" s="16">
        <v>42836</v>
      </c>
      <c r="B3327" t="s">
        <v>7</v>
      </c>
      <c r="C3327" t="s">
        <v>288</v>
      </c>
      <c r="D3327" t="s">
        <v>134</v>
      </c>
      <c r="E3327" t="s">
        <v>289</v>
      </c>
      <c r="F3327" s="5">
        <v>1005030501</v>
      </c>
      <c r="G3327" t="str">
        <f>VLOOKUP(F3327,'группы товаров'!$A$1:$C$88,2,0)</f>
        <v>Орешек</v>
      </c>
      <c r="H3327" t="str">
        <f>VLOOKUP(Таблица1[[#This Row],[Код товара]],Группа_Товаров,3,0)</f>
        <v>Глазированные</v>
      </c>
      <c r="I3327" t="s">
        <v>8</v>
      </c>
      <c r="J3327">
        <v>5.6</v>
      </c>
      <c r="K3327" s="6">
        <v>560.86770000000001</v>
      </c>
      <c r="L3327" s="6">
        <v>637.952</v>
      </c>
      <c r="M3327" s="23">
        <f>Таблица1[[#This Row],[Сумма в ценах продажи]]-Таблица1[[#This Row],[Сумма в ценах закупки]]</f>
        <v>77.084299999999985</v>
      </c>
    </row>
    <row r="3328" spans="1:13" hidden="1" x14ac:dyDescent="0.3">
      <c r="A3328" s="16">
        <v>42836</v>
      </c>
      <c r="B3328" t="s">
        <v>7</v>
      </c>
      <c r="C3328" t="s">
        <v>142</v>
      </c>
      <c r="D3328" t="s">
        <v>134</v>
      </c>
      <c r="E3328" t="s">
        <v>143</v>
      </c>
      <c r="F3328" s="7">
        <v>5190002</v>
      </c>
      <c r="G3328" t="str">
        <f>VLOOKUP(F3328,'группы товаров'!$A$1:$C$88,2,0)</f>
        <v>Молочный</v>
      </c>
      <c r="H3328" t="str">
        <f>VLOOKUP(Таблица1[[#This Row],[Код товара]],Группа_Товаров,3,0)</f>
        <v>Отливная</v>
      </c>
      <c r="I3328" t="s">
        <v>8</v>
      </c>
      <c r="J3328">
        <v>1.96</v>
      </c>
      <c r="K3328" s="6">
        <v>562.66399999999999</v>
      </c>
      <c r="L3328" s="6">
        <v>640.1</v>
      </c>
      <c r="M3328" s="23">
        <f>Таблица1[[#This Row],[Сумма в ценах продажи]]-Таблица1[[#This Row],[Сумма в ценах закупки]]</f>
        <v>77.436000000000035</v>
      </c>
    </row>
    <row r="3329" spans="1:13" hidden="1" x14ac:dyDescent="0.3">
      <c r="A3329" s="16">
        <v>42836</v>
      </c>
      <c r="B3329" t="s">
        <v>7</v>
      </c>
      <c r="C3329" t="s">
        <v>450</v>
      </c>
      <c r="D3329" t="s">
        <v>147</v>
      </c>
      <c r="E3329" t="s">
        <v>451</v>
      </c>
      <c r="F3329" s="5">
        <v>580000</v>
      </c>
      <c r="G3329" t="str">
        <f>VLOOKUP(F3329,'группы товаров'!$A$1:$C$88,2,0)</f>
        <v>Вишня</v>
      </c>
      <c r="H3329" t="str">
        <f>VLOOKUP(Таблица1[[#This Row],[Код товара]],Группа_Товаров,3,0)</f>
        <v>Желейные</v>
      </c>
      <c r="I3329" t="s">
        <v>8</v>
      </c>
      <c r="J3329">
        <v>8</v>
      </c>
      <c r="K3329" s="6">
        <v>595.43920000000003</v>
      </c>
      <c r="L3329" s="6">
        <v>673.84</v>
      </c>
      <c r="M3329" s="23">
        <f>Таблица1[[#This Row],[Сумма в ценах продажи]]-Таблица1[[#This Row],[Сумма в ценах закупки]]</f>
        <v>78.400800000000004</v>
      </c>
    </row>
    <row r="3330" spans="1:13" hidden="1" x14ac:dyDescent="0.3">
      <c r="A3330" s="16">
        <v>42836</v>
      </c>
      <c r="B3330" t="s">
        <v>9</v>
      </c>
      <c r="C3330" t="s">
        <v>167</v>
      </c>
      <c r="D3330" t="s">
        <v>134</v>
      </c>
      <c r="E3330" t="s">
        <v>168</v>
      </c>
      <c r="F3330" s="5">
        <v>170000</v>
      </c>
      <c r="G3330" t="str">
        <f>VLOOKUP(F3330,'группы товаров'!$A$1:$C$88,2,0)</f>
        <v>Лайм</v>
      </c>
      <c r="H3330" t="str">
        <f>VLOOKUP(Таблица1[[#This Row],[Код товара]],Группа_Товаров,3,0)</f>
        <v>Желейные</v>
      </c>
      <c r="I3330" t="s">
        <v>8</v>
      </c>
      <c r="J3330">
        <v>5</v>
      </c>
      <c r="K3330" s="6">
        <v>363.88150000000002</v>
      </c>
      <c r="L3330" s="6">
        <v>444.8</v>
      </c>
      <c r="M3330" s="23">
        <f>Таблица1[[#This Row],[Сумма в ценах продажи]]-Таблица1[[#This Row],[Сумма в ценах закупки]]</f>
        <v>80.918499999999995</v>
      </c>
    </row>
    <row r="3331" spans="1:13" hidden="1" x14ac:dyDescent="0.3">
      <c r="A3331" s="16">
        <v>42836</v>
      </c>
      <c r="B3331" t="s">
        <v>7</v>
      </c>
      <c r="C3331" t="s">
        <v>228</v>
      </c>
      <c r="D3331" t="s">
        <v>134</v>
      </c>
      <c r="E3331" t="s">
        <v>229</v>
      </c>
      <c r="F3331" s="7">
        <v>1005030501</v>
      </c>
      <c r="G3331" t="str">
        <f>VLOOKUP(F3331,'группы товаров'!$A$1:$C$88,2,0)</f>
        <v>Орешек</v>
      </c>
      <c r="H3331" t="str">
        <f>VLOOKUP(Таблица1[[#This Row],[Код товара]],Группа_Товаров,3,0)</f>
        <v>Глазированные</v>
      </c>
      <c r="I3331" t="s">
        <v>8</v>
      </c>
      <c r="J3331">
        <v>6.4</v>
      </c>
      <c r="K3331" s="6">
        <v>524.88400000000001</v>
      </c>
      <c r="L3331" s="6">
        <v>607.20000000000005</v>
      </c>
      <c r="M3331" s="23">
        <f>Таблица1[[#This Row],[Сумма в ценах продажи]]-Таблица1[[#This Row],[Сумма в ценах закупки]]</f>
        <v>82.316000000000031</v>
      </c>
    </row>
    <row r="3332" spans="1:13" hidden="1" x14ac:dyDescent="0.3">
      <c r="A3332" s="16">
        <v>42836</v>
      </c>
      <c r="B3332" t="s">
        <v>7</v>
      </c>
      <c r="C3332" t="s">
        <v>460</v>
      </c>
      <c r="D3332" t="s">
        <v>147</v>
      </c>
      <c r="E3332" t="s">
        <v>461</v>
      </c>
      <c r="F3332" s="7">
        <v>580000</v>
      </c>
      <c r="G3332" t="str">
        <f>VLOOKUP(F3332,'группы товаров'!$A$1:$C$88,2,0)</f>
        <v>Вишня</v>
      </c>
      <c r="H3332" t="str">
        <f>VLOOKUP(Таблица1[[#This Row],[Код товара]],Группа_Товаров,3,0)</f>
        <v>Желейные</v>
      </c>
      <c r="I3332" t="s">
        <v>8</v>
      </c>
      <c r="J3332">
        <v>5</v>
      </c>
      <c r="K3332" s="6">
        <v>610.5</v>
      </c>
      <c r="L3332" s="6">
        <v>694.4</v>
      </c>
      <c r="M3332" s="23">
        <f>Таблица1[[#This Row],[Сумма в ценах продажи]]-Таблица1[[#This Row],[Сумма в ценах закупки]]</f>
        <v>83.899999999999977</v>
      </c>
    </row>
    <row r="3333" spans="1:13" hidden="1" x14ac:dyDescent="0.3">
      <c r="A3333" s="16">
        <v>42836</v>
      </c>
      <c r="B3333" t="s">
        <v>9</v>
      </c>
      <c r="C3333" t="s">
        <v>153</v>
      </c>
      <c r="D3333" t="s">
        <v>134</v>
      </c>
      <c r="E3333" t="s">
        <v>154</v>
      </c>
      <c r="F3333" s="7">
        <v>20100</v>
      </c>
      <c r="G3333" t="str">
        <f>VLOOKUP(F3333,'группы товаров'!$A$1:$C$88,2,0)</f>
        <v xml:space="preserve">Карамель дюшес </v>
      </c>
      <c r="H3333" t="str">
        <f>VLOOKUP(Таблица1[[#This Row],[Код товара]],Группа_Товаров,3,0)</f>
        <v>Леденцовая</v>
      </c>
      <c r="I3333" t="s">
        <v>8</v>
      </c>
      <c r="J3333">
        <v>1.3440000000000001</v>
      </c>
      <c r="K3333" s="6">
        <v>145.31440000000001</v>
      </c>
      <c r="L3333" s="6">
        <v>234.08</v>
      </c>
      <c r="M3333" s="23">
        <f>Таблица1[[#This Row],[Сумма в ценах продажи]]-Таблица1[[#This Row],[Сумма в ценах закупки]]</f>
        <v>88.765600000000006</v>
      </c>
    </row>
    <row r="3334" spans="1:13" hidden="1" x14ac:dyDescent="0.3">
      <c r="A3334" s="16">
        <v>42836</v>
      </c>
      <c r="B3334" t="s">
        <v>7</v>
      </c>
      <c r="C3334" t="s">
        <v>454</v>
      </c>
      <c r="D3334" t="s">
        <v>147</v>
      </c>
      <c r="E3334" t="s">
        <v>455</v>
      </c>
      <c r="F3334" s="7">
        <v>1005040800</v>
      </c>
      <c r="G3334" t="str">
        <f>VLOOKUP(F3334,'группы товаров'!$A$1:$C$88,2,0)</f>
        <v>Бим-Бом</v>
      </c>
      <c r="H3334" t="str">
        <f>VLOOKUP(Таблица1[[#This Row],[Код товара]],Группа_Товаров,3,0)</f>
        <v>Глазированные</v>
      </c>
      <c r="I3334" t="s">
        <v>8</v>
      </c>
      <c r="J3334">
        <v>10</v>
      </c>
      <c r="K3334" s="6">
        <v>791.9</v>
      </c>
      <c r="L3334" s="6">
        <v>900.5</v>
      </c>
      <c r="M3334" s="23">
        <f>Таблица1[[#This Row],[Сумма в ценах продажи]]-Таблица1[[#This Row],[Сумма в ценах закупки]]</f>
        <v>108.60000000000002</v>
      </c>
    </row>
    <row r="3335" spans="1:13" hidden="1" x14ac:dyDescent="0.3">
      <c r="A3335" s="16">
        <v>42836</v>
      </c>
      <c r="B3335" t="s">
        <v>9</v>
      </c>
      <c r="C3335" t="s">
        <v>252</v>
      </c>
      <c r="D3335" t="s">
        <v>134</v>
      </c>
      <c r="E3335" t="s">
        <v>253</v>
      </c>
      <c r="F3335" s="7">
        <v>1005052700</v>
      </c>
      <c r="G3335" t="str">
        <f>VLOOKUP(F3335,'группы товаров'!$A$1:$C$88,2,0)</f>
        <v>Желе черники</v>
      </c>
      <c r="H3335" t="str">
        <f>VLOOKUP(Таблица1[[#This Row],[Код товара]],Группа_Товаров,3,0)</f>
        <v>Помадка</v>
      </c>
      <c r="I3335" t="s">
        <v>8</v>
      </c>
      <c r="J3335">
        <v>5.28</v>
      </c>
      <c r="K3335" s="6">
        <v>801.11760000000004</v>
      </c>
      <c r="L3335" s="6">
        <v>911.28</v>
      </c>
      <c r="M3335" s="23">
        <f>Таблица1[[#This Row],[Сумма в ценах продажи]]-Таблица1[[#This Row],[Сумма в ценах закупки]]</f>
        <v>110.16239999999993</v>
      </c>
    </row>
    <row r="3336" spans="1:13" hidden="1" x14ac:dyDescent="0.3">
      <c r="A3336" s="16">
        <v>42836</v>
      </c>
      <c r="B3336" t="s">
        <v>7</v>
      </c>
      <c r="C3336" t="s">
        <v>365</v>
      </c>
      <c r="D3336" t="s">
        <v>208</v>
      </c>
      <c r="E3336" t="s">
        <v>366</v>
      </c>
      <c r="F3336" s="7">
        <v>1005040500</v>
      </c>
      <c r="G3336" t="str">
        <f>VLOOKUP(F3336,'группы товаров'!$A$1:$C$88,2,0)</f>
        <v>Пилот</v>
      </c>
      <c r="H3336" t="str">
        <f>VLOOKUP(Таблица1[[#This Row],[Код товара]],Группа_Товаров,3,0)</f>
        <v>Глазированные</v>
      </c>
      <c r="I3336" t="s">
        <v>8</v>
      </c>
      <c r="J3336">
        <v>4</v>
      </c>
      <c r="K3336" s="6">
        <v>820</v>
      </c>
      <c r="L3336" s="6">
        <v>933.2</v>
      </c>
      <c r="M3336" s="23">
        <f>Таблица1[[#This Row],[Сумма в ценах продажи]]-Таблица1[[#This Row],[Сумма в ценах закупки]]</f>
        <v>113.20000000000005</v>
      </c>
    </row>
    <row r="3337" spans="1:13" hidden="1" x14ac:dyDescent="0.3">
      <c r="A3337" s="16">
        <v>42836</v>
      </c>
      <c r="B3337" t="s">
        <v>7</v>
      </c>
      <c r="C3337" t="s">
        <v>262</v>
      </c>
      <c r="D3337" t="s">
        <v>134</v>
      </c>
      <c r="E3337" t="s">
        <v>263</v>
      </c>
      <c r="F3337" s="7">
        <v>1005186200</v>
      </c>
      <c r="G3337" t="str">
        <f>VLOOKUP(F3337,'группы товаров'!$A$1:$C$88,2,0)</f>
        <v xml:space="preserve">Мини  орех </v>
      </c>
      <c r="H3337" t="str">
        <f>VLOOKUP(Таблица1[[#This Row],[Код товара]],Группа_Товаров,3,0)</f>
        <v>Вафельные</v>
      </c>
      <c r="I3337" t="s">
        <v>8</v>
      </c>
      <c r="J3337">
        <v>15</v>
      </c>
      <c r="K3337" s="6">
        <v>905.31</v>
      </c>
      <c r="L3337" s="6">
        <v>1030.5</v>
      </c>
      <c r="M3337" s="23">
        <f>Таблица1[[#This Row],[Сумма в ценах продажи]]-Таблица1[[#This Row],[Сумма в ценах закупки]]</f>
        <v>125.19000000000005</v>
      </c>
    </row>
    <row r="3338" spans="1:13" hidden="1" x14ac:dyDescent="0.3">
      <c r="A3338" s="16">
        <v>42836</v>
      </c>
      <c r="B3338" t="s">
        <v>7</v>
      </c>
      <c r="C3338" t="s">
        <v>254</v>
      </c>
      <c r="D3338" t="s">
        <v>131</v>
      </c>
      <c r="E3338" t="s">
        <v>255</v>
      </c>
      <c r="F3338" s="7">
        <v>1005360000</v>
      </c>
      <c r="G3338" t="str">
        <f>VLOOKUP(F3338,'группы товаров'!$A$1:$C$88,2,0)</f>
        <v>Вишня в шоколаде</v>
      </c>
      <c r="H3338" t="str">
        <f>VLOOKUP(Таблица1[[#This Row],[Код товара]],Группа_Товаров,3,0)</f>
        <v>Кремовые</v>
      </c>
      <c r="I3338" t="s">
        <v>8</v>
      </c>
      <c r="J3338">
        <v>4</v>
      </c>
      <c r="K3338" s="6">
        <v>934.8</v>
      </c>
      <c r="L3338" s="6">
        <v>1063.2</v>
      </c>
      <c r="M3338" s="23">
        <f>Таблица1[[#This Row],[Сумма в ценах продажи]]-Таблица1[[#This Row],[Сумма в ценах закупки]]</f>
        <v>128.40000000000009</v>
      </c>
    </row>
    <row r="3339" spans="1:13" hidden="1" x14ac:dyDescent="0.3">
      <c r="A3339" s="16">
        <v>42836</v>
      </c>
      <c r="B3339" t="s">
        <v>7</v>
      </c>
      <c r="C3339" t="s">
        <v>458</v>
      </c>
      <c r="D3339" t="s">
        <v>147</v>
      </c>
      <c r="E3339" t="s">
        <v>459</v>
      </c>
      <c r="F3339" s="7">
        <v>1005040500</v>
      </c>
      <c r="G3339" t="str">
        <f>VLOOKUP(F3339,'группы товаров'!$A$1:$C$88,2,0)</f>
        <v>Пилот</v>
      </c>
      <c r="H3339" t="str">
        <f>VLOOKUP(Таблица1[[#This Row],[Код товара]],Группа_Товаров,3,0)</f>
        <v>Глазированные</v>
      </c>
      <c r="I3339" t="s">
        <v>8</v>
      </c>
      <c r="J3339">
        <v>3.13</v>
      </c>
      <c r="K3339" s="6">
        <v>1030.1960000000001</v>
      </c>
      <c r="L3339" s="6">
        <v>1171.8</v>
      </c>
      <c r="M3339" s="23">
        <f>Таблица1[[#This Row],[Сумма в ценах продажи]]-Таблица1[[#This Row],[Сумма в ценах закупки]]</f>
        <v>141.60399999999981</v>
      </c>
    </row>
    <row r="3340" spans="1:13" hidden="1" x14ac:dyDescent="0.3">
      <c r="A3340" s="16">
        <v>42836</v>
      </c>
      <c r="B3340" t="s">
        <v>7</v>
      </c>
      <c r="C3340" t="s">
        <v>282</v>
      </c>
      <c r="D3340" t="s">
        <v>134</v>
      </c>
      <c r="E3340" t="s">
        <v>283</v>
      </c>
      <c r="F3340" s="7">
        <v>1005052600</v>
      </c>
      <c r="G3340" t="str">
        <f>VLOOKUP(F3340,'группы товаров'!$A$1:$C$88,2,0)</f>
        <v>Желе апельсина</v>
      </c>
      <c r="H3340" t="str">
        <f>VLOOKUP(Таблица1[[#This Row],[Код товара]],Группа_Товаров,3,0)</f>
        <v>Помадка</v>
      </c>
      <c r="I3340" t="s">
        <v>8</v>
      </c>
      <c r="J3340">
        <v>9</v>
      </c>
      <c r="K3340" s="6">
        <v>1240.6464000000001</v>
      </c>
      <c r="L3340" s="6">
        <v>1413.72</v>
      </c>
      <c r="M3340" s="23">
        <f>Таблица1[[#This Row],[Сумма в ценах продажи]]-Таблица1[[#This Row],[Сумма в ценах закупки]]</f>
        <v>173.07359999999994</v>
      </c>
    </row>
    <row r="3341" spans="1:13" hidden="1" x14ac:dyDescent="0.3">
      <c r="A3341" s="16">
        <v>42836</v>
      </c>
      <c r="B3341" t="s">
        <v>9</v>
      </c>
      <c r="C3341" t="s">
        <v>220</v>
      </c>
      <c r="D3341" t="s">
        <v>134</v>
      </c>
      <c r="E3341" t="s">
        <v>221</v>
      </c>
      <c r="F3341" s="5">
        <v>1005040600</v>
      </c>
      <c r="G3341" t="str">
        <f>VLOOKUP(F3341,'группы товаров'!$A$1:$C$88,2,0)</f>
        <v xml:space="preserve">Морская звезда </v>
      </c>
      <c r="H3341" t="str">
        <f>VLOOKUP(Таблица1[[#This Row],[Код товара]],Группа_Товаров,3,0)</f>
        <v>Глазированные</v>
      </c>
      <c r="I3341" t="s">
        <v>8</v>
      </c>
      <c r="J3341">
        <v>18</v>
      </c>
      <c r="K3341" s="6">
        <v>1287.9000000000001</v>
      </c>
      <c r="L3341" s="6">
        <v>1464.66</v>
      </c>
      <c r="M3341" s="23">
        <f>Таблица1[[#This Row],[Сумма в ценах продажи]]-Таблица1[[#This Row],[Сумма в ценах закупки]]</f>
        <v>176.76</v>
      </c>
    </row>
    <row r="3342" spans="1:13" hidden="1" x14ac:dyDescent="0.3">
      <c r="A3342" s="16">
        <v>42835</v>
      </c>
      <c r="B3342" t="s">
        <v>7</v>
      </c>
      <c r="C3342" t="s">
        <v>244</v>
      </c>
      <c r="D3342" t="s">
        <v>134</v>
      </c>
      <c r="E3342" t="s">
        <v>245</v>
      </c>
      <c r="F3342" s="7">
        <v>1005274300</v>
      </c>
      <c r="G3342" t="str">
        <f>VLOOKUP(F3342,'группы товаров'!$A$1:$C$88,2,0)</f>
        <v>Миндальные</v>
      </c>
      <c r="H3342" t="str">
        <f>VLOOKUP(Таблица1[[#This Row],[Код товара]],Группа_Товаров,3,0)</f>
        <v>Кремовые</v>
      </c>
      <c r="I3342" t="s">
        <v>8</v>
      </c>
      <c r="J3342">
        <v>3</v>
      </c>
      <c r="K3342" s="6">
        <v>291.68340000000001</v>
      </c>
      <c r="L3342" s="6">
        <v>335.25</v>
      </c>
      <c r="M3342" s="23">
        <f>Таблица1[[#This Row],[Сумма в ценах продажи]]-Таблица1[[#This Row],[Сумма в ценах закупки]]</f>
        <v>43.566599999999994</v>
      </c>
    </row>
    <row r="3343" spans="1:13" hidden="1" x14ac:dyDescent="0.3">
      <c r="A3343" s="16">
        <v>42835</v>
      </c>
      <c r="B3343" t="s">
        <v>9</v>
      </c>
      <c r="C3343" t="s">
        <v>264</v>
      </c>
      <c r="D3343" t="s">
        <v>134</v>
      </c>
      <c r="E3343" t="s">
        <v>265</v>
      </c>
      <c r="F3343" s="7">
        <v>1005712005</v>
      </c>
      <c r="G3343" t="str">
        <f>VLOOKUP(F3343,'группы товаров'!$A$1:$C$88,2,0)</f>
        <v>Золотой теленок</v>
      </c>
      <c r="H3343" t="str">
        <f>VLOOKUP(Таблица1[[#This Row],[Код товара]],Группа_Товаров,3,0)</f>
        <v>Глазированные</v>
      </c>
      <c r="I3343" t="s">
        <v>8</v>
      </c>
      <c r="J3343">
        <v>3</v>
      </c>
      <c r="K3343" s="6">
        <v>291.68340000000001</v>
      </c>
      <c r="L3343" s="6">
        <v>335.25</v>
      </c>
      <c r="M3343" s="23">
        <f>Таблица1[[#This Row],[Сумма в ценах продажи]]-Таблица1[[#This Row],[Сумма в ценах закупки]]</f>
        <v>43.566599999999994</v>
      </c>
    </row>
    <row r="3344" spans="1:13" hidden="1" x14ac:dyDescent="0.3">
      <c r="A3344" s="16">
        <v>42835</v>
      </c>
      <c r="B3344" t="s">
        <v>7</v>
      </c>
      <c r="C3344" t="s">
        <v>398</v>
      </c>
      <c r="D3344" t="s">
        <v>147</v>
      </c>
      <c r="E3344" t="s">
        <v>399</v>
      </c>
      <c r="F3344" s="7">
        <v>1005040900</v>
      </c>
      <c r="G3344" t="str">
        <f>VLOOKUP(F3344,'группы товаров'!$A$1:$C$88,2,0)</f>
        <v xml:space="preserve">Ромашка </v>
      </c>
      <c r="H3344" t="str">
        <f>VLOOKUP(Таблица1[[#This Row],[Код товара]],Группа_Товаров,3,0)</f>
        <v>Глазированные</v>
      </c>
      <c r="I3344" t="s">
        <v>8</v>
      </c>
      <c r="J3344">
        <v>1.65</v>
      </c>
      <c r="K3344" s="6">
        <v>230.78</v>
      </c>
      <c r="L3344" s="6">
        <v>278.3</v>
      </c>
      <c r="M3344" s="23">
        <f>Таблица1[[#This Row],[Сумма в ценах продажи]]-Таблица1[[#This Row],[Сумма в ценах закупки]]</f>
        <v>47.52000000000001</v>
      </c>
    </row>
    <row r="3345" spans="1:13" hidden="1" x14ac:dyDescent="0.3">
      <c r="A3345" s="16">
        <v>42835</v>
      </c>
      <c r="B3345" t="s">
        <v>7</v>
      </c>
      <c r="C3345" t="s">
        <v>258</v>
      </c>
      <c r="D3345" t="s">
        <v>134</v>
      </c>
      <c r="E3345" t="s">
        <v>259</v>
      </c>
      <c r="F3345" s="7">
        <v>5281000</v>
      </c>
      <c r="G3345" t="str">
        <f>VLOOKUP(F3345,'группы товаров'!$A$1:$C$88,2,0)</f>
        <v>Барбасовая</v>
      </c>
      <c r="H3345" t="str">
        <f>VLOOKUP(Таблица1[[#This Row],[Код товара]],Группа_Товаров,3,0)</f>
        <v>Отливная</v>
      </c>
      <c r="I3345" t="s">
        <v>8</v>
      </c>
      <c r="J3345">
        <v>4</v>
      </c>
      <c r="K3345" s="6">
        <v>350.238</v>
      </c>
      <c r="L3345" s="6">
        <v>401.6</v>
      </c>
      <c r="M3345" s="23">
        <f>Таблица1[[#This Row],[Сумма в ценах продажи]]-Таблица1[[#This Row],[Сумма в ценах закупки]]</f>
        <v>51.362000000000023</v>
      </c>
    </row>
    <row r="3346" spans="1:13" hidden="1" x14ac:dyDescent="0.3">
      <c r="A3346" s="16">
        <v>42835</v>
      </c>
      <c r="B3346" t="s">
        <v>7</v>
      </c>
      <c r="C3346" t="s">
        <v>218</v>
      </c>
      <c r="D3346" t="s">
        <v>147</v>
      </c>
      <c r="E3346" t="s">
        <v>219</v>
      </c>
      <c r="F3346" s="7">
        <v>1005051700</v>
      </c>
      <c r="G3346" t="str">
        <f>VLOOKUP(F3346,'группы товаров'!$A$1:$C$88,2,0)</f>
        <v>Аромат мяты</v>
      </c>
      <c r="H3346" t="str">
        <f>VLOOKUP(Таблица1[[#This Row],[Код товара]],Группа_Товаров,3,0)</f>
        <v>Помадка</v>
      </c>
      <c r="I3346" t="s">
        <v>8</v>
      </c>
      <c r="J3346">
        <v>5</v>
      </c>
      <c r="K3346" s="6">
        <v>395.9</v>
      </c>
      <c r="L3346" s="6">
        <v>450.25</v>
      </c>
      <c r="M3346" s="23">
        <f>Таблица1[[#This Row],[Сумма в ценах продажи]]-Таблица1[[#This Row],[Сумма в ценах закупки]]</f>
        <v>54.350000000000023</v>
      </c>
    </row>
    <row r="3347" spans="1:13" hidden="1" x14ac:dyDescent="0.3">
      <c r="A3347" s="16">
        <v>42835</v>
      </c>
      <c r="B3347" t="s">
        <v>9</v>
      </c>
      <c r="C3347" t="s">
        <v>242</v>
      </c>
      <c r="D3347" t="s">
        <v>134</v>
      </c>
      <c r="E3347" t="s">
        <v>243</v>
      </c>
      <c r="F3347" s="5">
        <v>1005712005</v>
      </c>
      <c r="G3347" t="str">
        <f>VLOOKUP(F3347,'группы товаров'!$A$1:$C$88,2,0)</f>
        <v>Золотой теленок</v>
      </c>
      <c r="H3347" t="str">
        <f>VLOOKUP(Таблица1[[#This Row],[Код товара]],Группа_Товаров,3,0)</f>
        <v>Глазированные</v>
      </c>
      <c r="I3347" t="s">
        <v>8</v>
      </c>
      <c r="J3347">
        <v>4.8</v>
      </c>
      <c r="K3347" s="6">
        <v>506.25840000000005</v>
      </c>
      <c r="L3347" s="6">
        <v>580.79999999999995</v>
      </c>
      <c r="M3347" s="23">
        <f>Таблица1[[#This Row],[Сумма в ценах продажи]]-Таблица1[[#This Row],[Сумма в ценах закупки]]</f>
        <v>74.541599999999903</v>
      </c>
    </row>
    <row r="3348" spans="1:13" hidden="1" x14ac:dyDescent="0.3">
      <c r="A3348" s="16">
        <v>42835</v>
      </c>
      <c r="B3348" t="s">
        <v>9</v>
      </c>
      <c r="C3348" t="s">
        <v>311</v>
      </c>
      <c r="D3348" t="s">
        <v>134</v>
      </c>
      <c r="E3348" t="s">
        <v>312</v>
      </c>
      <c r="F3348" s="7">
        <v>1005053500</v>
      </c>
      <c r="G3348" t="str">
        <f>VLOOKUP(F3348,'группы товаров'!$A$1:$C$88,2,0)</f>
        <v>Тоффи в помаде</v>
      </c>
      <c r="H3348" t="str">
        <f>VLOOKUP(Таблица1[[#This Row],[Код товара]],Группа_Товаров,3,0)</f>
        <v>Помадка</v>
      </c>
      <c r="I3348" t="s">
        <v>8</v>
      </c>
      <c r="J3348">
        <v>2.15</v>
      </c>
      <c r="K3348" s="6">
        <v>572.25400000000002</v>
      </c>
      <c r="L3348" s="6">
        <v>647.9</v>
      </c>
      <c r="M3348" s="23">
        <f>Таблица1[[#This Row],[Сумма в ценах продажи]]-Таблица1[[#This Row],[Сумма в ценах закупки]]</f>
        <v>75.645999999999958</v>
      </c>
    </row>
    <row r="3349" spans="1:13" hidden="1" x14ac:dyDescent="0.3">
      <c r="A3349" s="16">
        <v>42835</v>
      </c>
      <c r="B3349" t="s">
        <v>7</v>
      </c>
      <c r="C3349" t="s">
        <v>452</v>
      </c>
      <c r="D3349" t="s">
        <v>147</v>
      </c>
      <c r="E3349" t="s">
        <v>453</v>
      </c>
      <c r="F3349" s="7">
        <v>1005040700</v>
      </c>
      <c r="G3349" t="str">
        <f>VLOOKUP(F3349,'группы товаров'!$A$1:$C$88,2,0)</f>
        <v>Буревестник</v>
      </c>
      <c r="H3349" t="str">
        <f>VLOOKUP(Таблица1[[#This Row],[Код товара]],Группа_Товаров,3,0)</f>
        <v>Глазированные</v>
      </c>
      <c r="I3349" t="s">
        <v>8</v>
      </c>
      <c r="J3349">
        <v>5</v>
      </c>
      <c r="K3349" s="6">
        <v>395.95</v>
      </c>
      <c r="L3349" s="6">
        <v>477.25</v>
      </c>
      <c r="M3349" s="23">
        <f>Таблица1[[#This Row],[Сумма в ценах продажи]]-Таблица1[[#This Row],[Сумма в ценах закупки]]</f>
        <v>81.300000000000011</v>
      </c>
    </row>
    <row r="3350" spans="1:13" hidden="1" x14ac:dyDescent="0.3">
      <c r="A3350" s="16">
        <v>42835</v>
      </c>
      <c r="B3350" t="s">
        <v>9</v>
      </c>
      <c r="C3350" t="s">
        <v>179</v>
      </c>
      <c r="D3350" t="s">
        <v>131</v>
      </c>
      <c r="E3350" t="s">
        <v>180</v>
      </c>
      <c r="F3350" s="7">
        <v>1005052700</v>
      </c>
      <c r="G3350" t="str">
        <f>VLOOKUP(F3350,'группы товаров'!$A$1:$C$88,2,0)</f>
        <v>Желе черники</v>
      </c>
      <c r="H3350" t="str">
        <f>VLOOKUP(Таблица1[[#This Row],[Код товара]],Группа_Товаров,3,0)</f>
        <v>Помадка</v>
      </c>
      <c r="I3350" t="s">
        <v>8</v>
      </c>
      <c r="J3350">
        <v>7.2</v>
      </c>
      <c r="K3350" s="6">
        <v>673.05600000000004</v>
      </c>
      <c r="L3350" s="6">
        <v>765.50400000000002</v>
      </c>
      <c r="M3350" s="23">
        <f>Таблица1[[#This Row],[Сумма в ценах продажи]]-Таблица1[[#This Row],[Сумма в ценах закупки]]</f>
        <v>92.447999999999979</v>
      </c>
    </row>
    <row r="3351" spans="1:13" hidden="1" x14ac:dyDescent="0.3">
      <c r="A3351" s="16">
        <v>42835</v>
      </c>
      <c r="B3351" t="s">
        <v>7</v>
      </c>
      <c r="C3351" t="s">
        <v>256</v>
      </c>
      <c r="D3351" t="s">
        <v>134</v>
      </c>
      <c r="E3351" t="s">
        <v>257</v>
      </c>
      <c r="F3351" s="7">
        <v>5281000</v>
      </c>
      <c r="G3351" t="str">
        <f>VLOOKUP(F3351,'группы товаров'!$A$1:$C$88,2,0)</f>
        <v>Барбасовая</v>
      </c>
      <c r="H3351" t="str">
        <f>VLOOKUP(Таблица1[[#This Row],[Код товара]],Группа_Товаров,3,0)</f>
        <v>Отливная</v>
      </c>
      <c r="I3351" t="s">
        <v>8</v>
      </c>
      <c r="J3351">
        <v>5</v>
      </c>
      <c r="K3351" s="6">
        <v>345.245</v>
      </c>
      <c r="L3351" s="6">
        <v>444.8</v>
      </c>
      <c r="M3351" s="23">
        <f>Таблица1[[#This Row],[Сумма в ценах продажи]]-Таблица1[[#This Row],[Сумма в ценах закупки]]</f>
        <v>99.555000000000007</v>
      </c>
    </row>
    <row r="3352" spans="1:13" hidden="1" x14ac:dyDescent="0.3">
      <c r="A3352" s="16">
        <v>42835</v>
      </c>
      <c r="B3352" t="s">
        <v>9</v>
      </c>
      <c r="C3352" t="s">
        <v>288</v>
      </c>
      <c r="D3352" t="s">
        <v>134</v>
      </c>
      <c r="E3352" t="s">
        <v>289</v>
      </c>
      <c r="F3352" s="7">
        <v>170101</v>
      </c>
      <c r="G3352" t="str">
        <f>VLOOKUP(F3352,'группы товаров'!$A$1:$C$88,2,0)</f>
        <v>Морошковая</v>
      </c>
      <c r="H3352" t="str">
        <f>VLOOKUP(Таблица1[[#This Row],[Код товара]],Группа_Товаров,3,0)</f>
        <v>Желейные</v>
      </c>
      <c r="I3352" t="s">
        <v>8</v>
      </c>
      <c r="J3352">
        <v>5.28</v>
      </c>
      <c r="K3352" s="6">
        <v>801.13440000000003</v>
      </c>
      <c r="L3352" s="6">
        <v>911.28</v>
      </c>
      <c r="M3352" s="23">
        <f>Таблица1[[#This Row],[Сумма в ценах продажи]]-Таблица1[[#This Row],[Сумма в ценах закупки]]</f>
        <v>110.14559999999994</v>
      </c>
    </row>
    <row r="3353" spans="1:13" hidden="1" x14ac:dyDescent="0.3">
      <c r="A3353" s="16">
        <v>42835</v>
      </c>
      <c r="B3353" t="s">
        <v>7</v>
      </c>
      <c r="C3353" t="s">
        <v>352</v>
      </c>
      <c r="D3353" t="s">
        <v>353</v>
      </c>
      <c r="E3353" t="s">
        <v>354</v>
      </c>
      <c r="F3353" s="7">
        <v>5160002</v>
      </c>
      <c r="G3353" t="str">
        <f>VLOOKUP(F3353,'группы товаров'!$A$1:$C$88,2,0)</f>
        <v>Микс</v>
      </c>
      <c r="H3353" t="str">
        <f>VLOOKUP(Таблица1[[#This Row],[Код товара]],Группа_Товаров,3,0)</f>
        <v>Отливная</v>
      </c>
      <c r="I3353" t="s">
        <v>8</v>
      </c>
      <c r="J3353">
        <v>4.95</v>
      </c>
      <c r="K3353" s="6">
        <v>818.06889999999999</v>
      </c>
      <c r="L3353" s="6">
        <v>930.93</v>
      </c>
      <c r="M3353" s="23">
        <f>Таблица1[[#This Row],[Сумма в ценах продажи]]-Таблица1[[#This Row],[Сумма в ценах закупки]]</f>
        <v>112.86109999999996</v>
      </c>
    </row>
    <row r="3354" spans="1:13" hidden="1" x14ac:dyDescent="0.3">
      <c r="A3354" s="16">
        <v>42835</v>
      </c>
      <c r="B3354" t="s">
        <v>7</v>
      </c>
      <c r="C3354" t="s">
        <v>153</v>
      </c>
      <c r="D3354" t="s">
        <v>134</v>
      </c>
      <c r="E3354" t="s">
        <v>154</v>
      </c>
      <c r="F3354" s="5">
        <v>1005030501</v>
      </c>
      <c r="G3354" t="str">
        <f>VLOOKUP(F3354,'группы товаров'!$A$1:$C$88,2,0)</f>
        <v>Орешек</v>
      </c>
      <c r="H3354" t="str">
        <f>VLOOKUP(Таблица1[[#This Row],[Код товара]],Группа_Товаров,3,0)</f>
        <v>Глазированные</v>
      </c>
      <c r="I3354" t="s">
        <v>8</v>
      </c>
      <c r="J3354">
        <v>5.6</v>
      </c>
      <c r="K3354" s="6">
        <v>560.84</v>
      </c>
      <c r="L3354" s="6">
        <v>676.2</v>
      </c>
      <c r="M3354" s="23">
        <f>Таблица1[[#This Row],[Сумма в ценах продажи]]-Таблица1[[#This Row],[Сумма в ценах закупки]]</f>
        <v>115.36000000000001</v>
      </c>
    </row>
    <row r="3355" spans="1:13" hidden="1" x14ac:dyDescent="0.3">
      <c r="A3355" s="16">
        <v>42835</v>
      </c>
      <c r="B3355" t="s">
        <v>9</v>
      </c>
      <c r="C3355" t="s">
        <v>171</v>
      </c>
      <c r="D3355" t="s">
        <v>131</v>
      </c>
      <c r="E3355" t="s">
        <v>172</v>
      </c>
      <c r="F3355" s="7">
        <v>1005010100</v>
      </c>
      <c r="G3355" t="str">
        <f>VLOOKUP(F3355,'группы товаров'!$A$1:$C$88,2,0)</f>
        <v>Кофейная со сливками</v>
      </c>
      <c r="H3355" t="str">
        <f>VLOOKUP(Таблица1[[#This Row],[Код товара]],Группа_Товаров,3,0)</f>
        <v>Глазированные</v>
      </c>
      <c r="I3355" t="s">
        <v>8</v>
      </c>
      <c r="J3355">
        <v>4</v>
      </c>
      <c r="K3355" s="6">
        <v>934.8</v>
      </c>
      <c r="L3355" s="6">
        <v>1063.2</v>
      </c>
      <c r="M3355" s="23">
        <f>Таблица1[[#This Row],[Сумма в ценах продажи]]-Таблица1[[#This Row],[Сумма в ценах закупки]]</f>
        <v>128.40000000000009</v>
      </c>
    </row>
    <row r="3356" spans="1:13" hidden="1" x14ac:dyDescent="0.3">
      <c r="A3356" s="16">
        <v>42835</v>
      </c>
      <c r="B3356" t="s">
        <v>7</v>
      </c>
      <c r="C3356" t="s">
        <v>167</v>
      </c>
      <c r="D3356" t="s">
        <v>134</v>
      </c>
      <c r="E3356" t="s">
        <v>168</v>
      </c>
      <c r="F3356" s="7">
        <v>260100</v>
      </c>
      <c r="G3356" t="str">
        <f>VLOOKUP(F3356,'группы товаров'!$A$1:$C$88,2,0)</f>
        <v xml:space="preserve">Банан-вишня </v>
      </c>
      <c r="H3356" t="str">
        <f>VLOOKUP(Таблица1[[#This Row],[Код товара]],Группа_Товаров,3,0)</f>
        <v>Отливная</v>
      </c>
      <c r="I3356" t="s">
        <v>8</v>
      </c>
      <c r="J3356">
        <v>4</v>
      </c>
      <c r="K3356" s="6">
        <v>934.8</v>
      </c>
      <c r="L3356" s="6">
        <v>1063.2</v>
      </c>
      <c r="M3356" s="23">
        <f>Таблица1[[#This Row],[Сумма в ценах продажи]]-Таблица1[[#This Row],[Сумма в ценах закупки]]</f>
        <v>128.40000000000009</v>
      </c>
    </row>
    <row r="3357" spans="1:13" hidden="1" x14ac:dyDescent="0.3">
      <c r="A3357" s="16">
        <v>42835</v>
      </c>
      <c r="B3357" t="s">
        <v>9</v>
      </c>
      <c r="C3357" t="s">
        <v>177</v>
      </c>
      <c r="D3357" t="s">
        <v>131</v>
      </c>
      <c r="E3357" t="s">
        <v>178</v>
      </c>
      <c r="F3357" s="7">
        <v>1005050300</v>
      </c>
      <c r="G3357" t="str">
        <f>VLOOKUP(F3357,'группы товаров'!$A$1:$C$88,2,0)</f>
        <v>Золотой шар</v>
      </c>
      <c r="H3357" t="str">
        <f>VLOOKUP(Таблица1[[#This Row],[Код товара]],Группа_Товаров,3,0)</f>
        <v>Помадка</v>
      </c>
      <c r="I3357" t="s">
        <v>8</v>
      </c>
      <c r="J3357">
        <v>5</v>
      </c>
      <c r="K3357" s="6">
        <v>582.71749999999997</v>
      </c>
      <c r="L3357" s="6">
        <v>716.1</v>
      </c>
      <c r="M3357" s="23">
        <f>Таблица1[[#This Row],[Сумма в ценах продажи]]-Таблица1[[#This Row],[Сумма в ценах закупки]]</f>
        <v>133.38250000000005</v>
      </c>
    </row>
    <row r="3358" spans="1:13" hidden="1" x14ac:dyDescent="0.3">
      <c r="A3358" s="16">
        <v>42835</v>
      </c>
      <c r="B3358" t="s">
        <v>7</v>
      </c>
      <c r="C3358" t="s">
        <v>282</v>
      </c>
      <c r="D3358" t="s">
        <v>134</v>
      </c>
      <c r="E3358" t="s">
        <v>283</v>
      </c>
      <c r="F3358" s="7">
        <v>1005051700</v>
      </c>
      <c r="G3358" t="str">
        <f>VLOOKUP(F3358,'группы товаров'!$A$1:$C$88,2,0)</f>
        <v>Аромат мяты</v>
      </c>
      <c r="H3358" t="str">
        <f>VLOOKUP(Таблица1[[#This Row],[Код товара]],Группа_Товаров,3,0)</f>
        <v>Помадка</v>
      </c>
      <c r="I3358" t="s">
        <v>8</v>
      </c>
      <c r="J3358">
        <v>3</v>
      </c>
      <c r="K3358" s="6">
        <v>588.2106</v>
      </c>
      <c r="L3358" s="6">
        <v>732.3</v>
      </c>
      <c r="M3358" s="23">
        <f>Таблица1[[#This Row],[Сумма в ценах продажи]]-Таблица1[[#This Row],[Сумма в ценах закупки]]</f>
        <v>144.08939999999996</v>
      </c>
    </row>
    <row r="3359" spans="1:13" hidden="1" x14ac:dyDescent="0.3">
      <c r="A3359" s="16">
        <v>42835</v>
      </c>
      <c r="B3359" t="s">
        <v>7</v>
      </c>
      <c r="C3359" t="s">
        <v>212</v>
      </c>
      <c r="D3359" t="s">
        <v>156</v>
      </c>
      <c r="E3359" t="s">
        <v>213</v>
      </c>
      <c r="F3359" s="5">
        <v>1005274300</v>
      </c>
      <c r="G3359" t="str">
        <f>VLOOKUP(F3359,'группы товаров'!$A$1:$C$88,2,0)</f>
        <v>Миндальные</v>
      </c>
      <c r="H3359" t="str">
        <f>VLOOKUP(Таблица1[[#This Row],[Код товара]],Группа_Товаров,3,0)</f>
        <v>Кремовые</v>
      </c>
      <c r="I3359" t="s">
        <v>8</v>
      </c>
      <c r="J3359">
        <v>3.5</v>
      </c>
      <c r="K3359" s="6">
        <v>619.41920000000005</v>
      </c>
      <c r="L3359" s="6">
        <v>778.43499999999995</v>
      </c>
      <c r="M3359" s="23">
        <f>Таблица1[[#This Row],[Сумма в ценах продажи]]-Таблица1[[#This Row],[Сумма в ценах закупки]]</f>
        <v>159.0157999999999</v>
      </c>
    </row>
    <row r="3360" spans="1:13" hidden="1" x14ac:dyDescent="0.3">
      <c r="A3360" s="16">
        <v>42835</v>
      </c>
      <c r="B3360" t="s">
        <v>7</v>
      </c>
      <c r="C3360" t="s">
        <v>303</v>
      </c>
      <c r="D3360" t="s">
        <v>208</v>
      </c>
      <c r="E3360" t="s">
        <v>304</v>
      </c>
      <c r="F3360" s="7">
        <v>280500</v>
      </c>
      <c r="G3360" t="str">
        <f>VLOOKUP(F3360,'группы товаров'!$A$1:$C$88,2,0)</f>
        <v>Шипучка микс</v>
      </c>
      <c r="H3360" t="str">
        <f>VLOOKUP(Таблица1[[#This Row],[Код товара]],Группа_Товаров,3,0)</f>
        <v>Леденцовая</v>
      </c>
      <c r="I3360" t="s">
        <v>8</v>
      </c>
      <c r="J3360">
        <v>3.5</v>
      </c>
      <c r="K3360" s="6">
        <v>626.74570000000006</v>
      </c>
      <c r="L3360" s="6">
        <v>825.125</v>
      </c>
      <c r="M3360" s="23">
        <f>Таблица1[[#This Row],[Сумма в ценах продажи]]-Таблица1[[#This Row],[Сумма в ценах закупки]]</f>
        <v>198.37929999999994</v>
      </c>
    </row>
    <row r="3361" spans="1:13" hidden="1" x14ac:dyDescent="0.3">
      <c r="A3361" s="16">
        <v>42835</v>
      </c>
      <c r="B3361" t="s">
        <v>9</v>
      </c>
      <c r="C3361" t="s">
        <v>326</v>
      </c>
      <c r="D3361" t="s">
        <v>134</v>
      </c>
      <c r="E3361" t="s">
        <v>327</v>
      </c>
      <c r="F3361" s="5">
        <v>1005201500</v>
      </c>
      <c r="G3361" t="str">
        <f>VLOOKUP(F3361,'группы товаров'!$A$1:$C$88,2,0)</f>
        <v xml:space="preserve">крем-сгущенное молоко </v>
      </c>
      <c r="H3361" t="str">
        <f>VLOOKUP(Таблица1[[#This Row],[Код товара]],Группа_Товаров,3,0)</f>
        <v>Вафельные</v>
      </c>
      <c r="I3361" t="s">
        <v>8</v>
      </c>
      <c r="J3361">
        <v>6</v>
      </c>
      <c r="K3361" s="6">
        <v>991.17240000000004</v>
      </c>
      <c r="L3361" s="6">
        <v>1191.3</v>
      </c>
      <c r="M3361" s="23">
        <f>Таблица1[[#This Row],[Сумма в ценах продажи]]-Таблица1[[#This Row],[Сумма в ценах закупки]]</f>
        <v>200.12759999999992</v>
      </c>
    </row>
    <row r="3362" spans="1:13" hidden="1" x14ac:dyDescent="0.3">
      <c r="A3362" s="16">
        <v>42835</v>
      </c>
      <c r="B3362" t="s">
        <v>9</v>
      </c>
      <c r="C3362" t="s">
        <v>193</v>
      </c>
      <c r="D3362" t="s">
        <v>134</v>
      </c>
      <c r="E3362" t="s">
        <v>194</v>
      </c>
      <c r="F3362" s="7">
        <v>1005274600</v>
      </c>
      <c r="G3362" t="str">
        <f>VLOOKUP(F3362,'группы товаров'!$A$1:$C$88,2,0)</f>
        <v>Какао со сливками</v>
      </c>
      <c r="H3362" t="str">
        <f>VLOOKUP(Таблица1[[#This Row],[Код товара]],Группа_Товаров,3,0)</f>
        <v>Кремовые</v>
      </c>
      <c r="I3362" t="s">
        <v>8</v>
      </c>
      <c r="J3362">
        <v>15</v>
      </c>
      <c r="K3362" s="6">
        <v>815.66</v>
      </c>
      <c r="L3362" s="6">
        <v>1030.5</v>
      </c>
      <c r="M3362" s="23">
        <f>Таблица1[[#This Row],[Сумма в ценах продажи]]-Таблица1[[#This Row],[Сумма в ценах закупки]]</f>
        <v>214.84000000000003</v>
      </c>
    </row>
    <row r="3363" spans="1:13" hidden="1" x14ac:dyDescent="0.3">
      <c r="A3363" s="16">
        <v>42835</v>
      </c>
      <c r="B3363" t="s">
        <v>7</v>
      </c>
      <c r="C3363" t="s">
        <v>278</v>
      </c>
      <c r="D3363" t="s">
        <v>208</v>
      </c>
      <c r="E3363" t="s">
        <v>279</v>
      </c>
      <c r="F3363" s="5">
        <v>1005040200</v>
      </c>
      <c r="G3363" t="str">
        <f>VLOOKUP(F3363,'группы товаров'!$A$1:$C$88,2,0)</f>
        <v xml:space="preserve">Южный вечер </v>
      </c>
      <c r="H3363" t="str">
        <f>VLOOKUP(Таблица1[[#This Row],[Код товара]],Группа_Товаров,3,0)</f>
        <v>Глазированные</v>
      </c>
      <c r="I3363" t="s">
        <v>8</v>
      </c>
      <c r="J3363">
        <v>3</v>
      </c>
      <c r="K3363" s="6">
        <v>0</v>
      </c>
      <c r="L3363" s="6">
        <v>258.75</v>
      </c>
      <c r="M3363" s="23">
        <f>Таблица1[[#This Row],[Сумма в ценах продажи]]-Таблица1[[#This Row],[Сумма в ценах закупки]]</f>
        <v>258.75</v>
      </c>
    </row>
    <row r="3364" spans="1:13" hidden="1" x14ac:dyDescent="0.3">
      <c r="A3364" s="16">
        <v>42835</v>
      </c>
      <c r="B3364" t="s">
        <v>7</v>
      </c>
      <c r="C3364" t="s">
        <v>244</v>
      </c>
      <c r="D3364" t="s">
        <v>134</v>
      </c>
      <c r="E3364" t="s">
        <v>245</v>
      </c>
      <c r="F3364" s="7">
        <v>260200</v>
      </c>
      <c r="G3364" t="str">
        <f>VLOOKUP(F3364,'группы товаров'!$A$1:$C$88,2,0)</f>
        <v>Медовая дыня</v>
      </c>
      <c r="H3364" t="str">
        <f>VLOOKUP(Таблица1[[#This Row],[Код товара]],Группа_Товаров,3,0)</f>
        <v>Отливная</v>
      </c>
      <c r="I3364" t="s">
        <v>8</v>
      </c>
      <c r="J3364">
        <v>8.6</v>
      </c>
      <c r="K3364" s="6">
        <v>2289.1060000000002</v>
      </c>
      <c r="L3364" s="6">
        <v>2591.6</v>
      </c>
      <c r="M3364" s="23">
        <f>Таблица1[[#This Row],[Сумма в ценах продажи]]-Таблица1[[#This Row],[Сумма в ценах закупки]]</f>
        <v>302.49399999999969</v>
      </c>
    </row>
    <row r="3365" spans="1:13" hidden="1" x14ac:dyDescent="0.3">
      <c r="A3365" s="16">
        <v>42835</v>
      </c>
      <c r="B3365" t="s">
        <v>7</v>
      </c>
      <c r="C3365" t="s">
        <v>242</v>
      </c>
      <c r="D3365" t="s">
        <v>134</v>
      </c>
      <c r="E3365" t="s">
        <v>243</v>
      </c>
      <c r="F3365" s="7">
        <v>1005274300</v>
      </c>
      <c r="G3365" t="str">
        <f>VLOOKUP(F3365,'группы товаров'!$A$1:$C$88,2,0)</f>
        <v>Миндальные</v>
      </c>
      <c r="H3365" t="str">
        <f>VLOOKUP(Таблица1[[#This Row],[Код товара]],Группа_Товаров,3,0)</f>
        <v>Кремовые</v>
      </c>
      <c r="I3365" t="s">
        <v>8</v>
      </c>
      <c r="J3365">
        <v>6</v>
      </c>
      <c r="K3365" s="6">
        <v>108.71340000000001</v>
      </c>
      <c r="L3365" s="6">
        <v>412.2</v>
      </c>
      <c r="M3365" s="23">
        <f>Таблица1[[#This Row],[Сумма в ценах продажи]]-Таблица1[[#This Row],[Сумма в ценах закупки]]</f>
        <v>303.48659999999995</v>
      </c>
    </row>
    <row r="3366" spans="1:13" hidden="1" x14ac:dyDescent="0.3">
      <c r="A3366" s="16">
        <v>42835</v>
      </c>
      <c r="B3366" t="s">
        <v>9</v>
      </c>
      <c r="C3366" t="s">
        <v>177</v>
      </c>
      <c r="D3366" t="s">
        <v>131</v>
      </c>
      <c r="E3366" t="s">
        <v>178</v>
      </c>
      <c r="F3366" s="7">
        <v>1005712005</v>
      </c>
      <c r="G3366" t="str">
        <f>VLOOKUP(F3366,'группы товаров'!$A$1:$C$88,2,0)</f>
        <v>Золотой теленок</v>
      </c>
      <c r="H3366" t="str">
        <f>VLOOKUP(Таблица1[[#This Row],[Код товара]],Группа_Товаров,3,0)</f>
        <v>Глазированные</v>
      </c>
      <c r="I3366" t="s">
        <v>8</v>
      </c>
      <c r="J3366">
        <v>24</v>
      </c>
      <c r="K3366" s="6">
        <v>3777.6</v>
      </c>
      <c r="L3366" s="6">
        <v>4296</v>
      </c>
      <c r="M3366" s="23">
        <f>Таблица1[[#This Row],[Сумма в ценах продажи]]-Таблица1[[#This Row],[Сумма в ценах закупки]]</f>
        <v>518.40000000000009</v>
      </c>
    </row>
    <row r="3367" spans="1:13" hidden="1" x14ac:dyDescent="0.3">
      <c r="A3367" s="16">
        <v>42832</v>
      </c>
      <c r="B3367" t="s">
        <v>9</v>
      </c>
      <c r="C3367" t="s">
        <v>242</v>
      </c>
      <c r="D3367" t="s">
        <v>134</v>
      </c>
      <c r="E3367" t="s">
        <v>243</v>
      </c>
      <c r="F3367" s="7">
        <v>1005212101</v>
      </c>
      <c r="G3367" t="str">
        <f>VLOOKUP(F3367,'группы товаров'!$A$1:$C$88,2,0)</f>
        <v>Зеленый петушок</v>
      </c>
      <c r="H3367" t="str">
        <f>VLOOKUP(Таблица1[[#This Row],[Код товара]],Группа_Товаров,3,0)</f>
        <v>Вафельные</v>
      </c>
      <c r="I3367" t="s">
        <v>8</v>
      </c>
      <c r="J3367">
        <v>4</v>
      </c>
      <c r="K3367" s="6">
        <v>257.11680000000001</v>
      </c>
      <c r="L3367" s="6">
        <v>280.76</v>
      </c>
      <c r="M3367" s="23">
        <f>Таблица1[[#This Row],[Сумма в ценах продажи]]-Таблица1[[#This Row],[Сумма в ценах закупки]]</f>
        <v>23.643199999999979</v>
      </c>
    </row>
    <row r="3368" spans="1:13" hidden="1" x14ac:dyDescent="0.3">
      <c r="A3368" s="16">
        <v>42832</v>
      </c>
      <c r="B3368" t="s">
        <v>7</v>
      </c>
      <c r="C3368" t="s">
        <v>346</v>
      </c>
      <c r="D3368" t="s">
        <v>156</v>
      </c>
      <c r="E3368" t="s">
        <v>347</v>
      </c>
      <c r="F3368" s="7">
        <v>1005040900</v>
      </c>
      <c r="G3368" t="str">
        <f>VLOOKUP(F3368,'группы товаров'!$A$1:$C$88,2,0)</f>
        <v xml:space="preserve">Ромашка </v>
      </c>
      <c r="H3368" t="str">
        <f>VLOOKUP(Таблица1[[#This Row],[Код товара]],Группа_Товаров,3,0)</f>
        <v>Глазированные</v>
      </c>
      <c r="I3368" t="s">
        <v>8</v>
      </c>
      <c r="J3368">
        <v>1.65</v>
      </c>
      <c r="K3368" s="6">
        <v>272.51949999999999</v>
      </c>
      <c r="L3368" s="6">
        <v>310.31</v>
      </c>
      <c r="M3368" s="23">
        <f>Таблица1[[#This Row],[Сумма в ценах продажи]]-Таблица1[[#This Row],[Сумма в ценах закупки]]</f>
        <v>37.790500000000009</v>
      </c>
    </row>
    <row r="3369" spans="1:13" hidden="1" x14ac:dyDescent="0.3">
      <c r="A3369" s="16">
        <v>42832</v>
      </c>
      <c r="B3369" t="s">
        <v>7</v>
      </c>
      <c r="C3369" t="s">
        <v>181</v>
      </c>
      <c r="D3369" t="s">
        <v>134</v>
      </c>
      <c r="E3369" t="s">
        <v>182</v>
      </c>
      <c r="F3369" s="5">
        <v>1005040600</v>
      </c>
      <c r="G3369" t="str">
        <f>VLOOKUP(F3369,'группы товаров'!$A$1:$C$88,2,0)</f>
        <v xml:space="preserve">Морская звезда </v>
      </c>
      <c r="H3369" t="str">
        <f>VLOOKUP(Таблица1[[#This Row],[Код товара]],Группа_Товаров,3,0)</f>
        <v>Глазированные</v>
      </c>
      <c r="I3369" t="s">
        <v>8</v>
      </c>
      <c r="J3369">
        <v>3</v>
      </c>
      <c r="K3369" s="6">
        <v>214.65</v>
      </c>
      <c r="L3369" s="6">
        <v>258.75</v>
      </c>
      <c r="M3369" s="23">
        <f>Таблица1[[#This Row],[Сумма в ценах продажи]]-Таблица1[[#This Row],[Сумма в ценах закупки]]</f>
        <v>44.099999999999994</v>
      </c>
    </row>
    <row r="3370" spans="1:13" hidden="1" x14ac:dyDescent="0.3">
      <c r="A3370" s="16">
        <v>42832</v>
      </c>
      <c r="B3370" t="s">
        <v>9</v>
      </c>
      <c r="C3370" t="s">
        <v>406</v>
      </c>
      <c r="D3370" t="s">
        <v>156</v>
      </c>
      <c r="E3370" t="s">
        <v>407</v>
      </c>
      <c r="F3370" s="5">
        <v>1005050100</v>
      </c>
      <c r="G3370" t="str">
        <f>VLOOKUP(F3370,'группы товаров'!$A$1:$C$88,2,0)</f>
        <v>Золотой  крем-брюле</v>
      </c>
      <c r="H3370" t="str">
        <f>VLOOKUP(Таблица1[[#This Row],[Код товара]],Группа_Товаров,3,0)</f>
        <v>Помадка</v>
      </c>
      <c r="I3370" t="s">
        <v>8</v>
      </c>
      <c r="J3370">
        <v>3.5</v>
      </c>
      <c r="K3370" s="6">
        <v>350.52499999999998</v>
      </c>
      <c r="L3370" s="6">
        <v>398.72</v>
      </c>
      <c r="M3370" s="23">
        <f>Таблица1[[#This Row],[Сумма в ценах продажи]]-Таблица1[[#This Row],[Сумма в ценах закупки]]</f>
        <v>48.19500000000005</v>
      </c>
    </row>
    <row r="3371" spans="1:13" hidden="1" x14ac:dyDescent="0.3">
      <c r="A3371" s="16">
        <v>42832</v>
      </c>
      <c r="B3371" t="s">
        <v>9</v>
      </c>
      <c r="C3371" t="s">
        <v>254</v>
      </c>
      <c r="D3371" t="s">
        <v>131</v>
      </c>
      <c r="E3371" t="s">
        <v>255</v>
      </c>
      <c r="F3371" s="7">
        <v>20200</v>
      </c>
      <c r="G3371" t="str">
        <f>VLOOKUP(F3371,'группы товаров'!$A$1:$C$88,2,0)</f>
        <v xml:space="preserve">Карамель мята </v>
      </c>
      <c r="H3371" t="str">
        <f>VLOOKUP(Таблица1[[#This Row],[Код товара]],Группа_Товаров,3,0)</f>
        <v>Леденцовая</v>
      </c>
      <c r="I3371" t="s">
        <v>8</v>
      </c>
      <c r="J3371">
        <v>4</v>
      </c>
      <c r="K3371" s="6">
        <v>350.238</v>
      </c>
      <c r="L3371" s="6">
        <v>401.6</v>
      </c>
      <c r="M3371" s="23">
        <f>Таблица1[[#This Row],[Сумма в ценах продажи]]-Таблица1[[#This Row],[Сумма в ценах закупки]]</f>
        <v>51.362000000000023</v>
      </c>
    </row>
    <row r="3372" spans="1:13" hidden="1" x14ac:dyDescent="0.3">
      <c r="A3372" s="16">
        <v>42832</v>
      </c>
      <c r="B3372" t="s">
        <v>9</v>
      </c>
      <c r="C3372" t="s">
        <v>262</v>
      </c>
      <c r="D3372" t="s">
        <v>134</v>
      </c>
      <c r="E3372" t="s">
        <v>263</v>
      </c>
      <c r="F3372" s="7">
        <v>1005212000</v>
      </c>
      <c r="G3372" t="str">
        <f>VLOOKUP(F3372,'группы товаров'!$A$1:$C$88,2,0)</f>
        <v xml:space="preserve">Знаки Зодиака </v>
      </c>
      <c r="H3372" t="str">
        <f>VLOOKUP(Таблица1[[#This Row],[Код товара]],Группа_Товаров,3,0)</f>
        <v>Вафельные</v>
      </c>
      <c r="I3372" t="s">
        <v>8</v>
      </c>
      <c r="J3372">
        <v>5.5</v>
      </c>
      <c r="K3372" s="6">
        <v>377.685</v>
      </c>
      <c r="L3372" s="6">
        <v>429.60500000000002</v>
      </c>
      <c r="M3372" s="23">
        <f>Таблица1[[#This Row],[Сумма в ценах продажи]]-Таблица1[[#This Row],[Сумма в ценах закупки]]</f>
        <v>51.920000000000016</v>
      </c>
    </row>
    <row r="3373" spans="1:13" hidden="1" x14ac:dyDescent="0.3">
      <c r="A3373" s="16">
        <v>42832</v>
      </c>
      <c r="B3373" t="s">
        <v>7</v>
      </c>
      <c r="C3373" t="s">
        <v>144</v>
      </c>
      <c r="D3373" t="s">
        <v>134</v>
      </c>
      <c r="E3373" t="s">
        <v>145</v>
      </c>
      <c r="F3373" s="7">
        <v>5162402</v>
      </c>
      <c r="G3373" t="str">
        <f>VLOOKUP(F3373,'группы товаров'!$A$1:$C$88,2,0)</f>
        <v>Лимонно-апельсиновый</v>
      </c>
      <c r="H3373" t="str">
        <f>VLOOKUP(Таблица1[[#This Row],[Код товара]],Группа_Товаров,3,0)</f>
        <v>Отливная</v>
      </c>
      <c r="I3373" t="s">
        <v>8</v>
      </c>
      <c r="J3373">
        <v>8.5</v>
      </c>
      <c r="K3373" s="6">
        <v>421.685</v>
      </c>
      <c r="L3373" s="6">
        <v>479.57</v>
      </c>
      <c r="M3373" s="23">
        <f>Таблица1[[#This Row],[Сумма в ценах продажи]]-Таблица1[[#This Row],[Сумма в ценах закупки]]</f>
        <v>57.884999999999991</v>
      </c>
    </row>
    <row r="3374" spans="1:13" hidden="1" x14ac:dyDescent="0.3">
      <c r="A3374" s="16">
        <v>42832</v>
      </c>
      <c r="B3374" t="s">
        <v>7</v>
      </c>
      <c r="C3374" t="s">
        <v>149</v>
      </c>
      <c r="D3374" t="s">
        <v>134</v>
      </c>
      <c r="E3374" t="s">
        <v>150</v>
      </c>
      <c r="F3374" s="7">
        <v>1005201500</v>
      </c>
      <c r="G3374" t="str">
        <f>VLOOKUP(F3374,'группы товаров'!$A$1:$C$88,2,0)</f>
        <v xml:space="preserve">крем-сгущенное молоко </v>
      </c>
      <c r="H3374" t="str">
        <f>VLOOKUP(Таблица1[[#This Row],[Код товара]],Группа_Товаров,3,0)</f>
        <v>Вафельные</v>
      </c>
      <c r="I3374" t="s">
        <v>8</v>
      </c>
      <c r="J3374">
        <v>5</v>
      </c>
      <c r="K3374" s="6">
        <v>477</v>
      </c>
      <c r="L3374" s="6">
        <v>542.5</v>
      </c>
      <c r="M3374" s="23">
        <f>Таблица1[[#This Row],[Сумма в ценах продажи]]-Таблица1[[#This Row],[Сумма в ценах закупки]]</f>
        <v>65.5</v>
      </c>
    </row>
    <row r="3375" spans="1:13" hidden="1" x14ac:dyDescent="0.3">
      <c r="A3375" s="16">
        <v>42832</v>
      </c>
      <c r="B3375" t="s">
        <v>7</v>
      </c>
      <c r="C3375" t="s">
        <v>256</v>
      </c>
      <c r="D3375" t="s">
        <v>134</v>
      </c>
      <c r="E3375" t="s">
        <v>257</v>
      </c>
      <c r="F3375" s="5">
        <v>1005201000</v>
      </c>
      <c r="G3375" t="str">
        <f>VLOOKUP(F3375,'группы товаров'!$A$1:$C$88,2,0)</f>
        <v xml:space="preserve"> крем-шоколад </v>
      </c>
      <c r="H3375" t="str">
        <f>VLOOKUP(Таблица1[[#This Row],[Код товара]],Группа_Товаров,3,0)</f>
        <v>Вафельные</v>
      </c>
      <c r="I3375" t="s">
        <v>8</v>
      </c>
      <c r="J3375">
        <v>2</v>
      </c>
      <c r="K3375" s="6">
        <v>331.54040000000003</v>
      </c>
      <c r="L3375" s="6">
        <v>397.1</v>
      </c>
      <c r="M3375" s="23">
        <f>Таблица1[[#This Row],[Сумма в ценах продажи]]-Таблица1[[#This Row],[Сумма в ценах закупки]]</f>
        <v>65.559599999999989</v>
      </c>
    </row>
    <row r="3376" spans="1:13" hidden="1" x14ac:dyDescent="0.3">
      <c r="A3376" s="16">
        <v>42832</v>
      </c>
      <c r="B3376" t="s">
        <v>9</v>
      </c>
      <c r="C3376" t="s">
        <v>138</v>
      </c>
      <c r="D3376" t="s">
        <v>134</v>
      </c>
      <c r="E3376" t="s">
        <v>139</v>
      </c>
      <c r="F3376" s="8">
        <v>210000</v>
      </c>
      <c r="G3376" t="str">
        <f>VLOOKUP(F3376,'группы товаров'!$A$1:$C$88,2,0)</f>
        <v>Сливки-апельсин</v>
      </c>
      <c r="H3376" t="str">
        <f>VLOOKUP(Таблица1[[#This Row],[Код товара]],Группа_Товаров,3,0)</f>
        <v>Отливная</v>
      </c>
      <c r="I3376" t="s">
        <v>8</v>
      </c>
      <c r="J3376">
        <v>6</v>
      </c>
      <c r="K3376" s="6">
        <v>492.2328</v>
      </c>
      <c r="L3376" s="6">
        <v>559.91999999999996</v>
      </c>
      <c r="M3376" s="23">
        <f>Таблица1[[#This Row],[Сумма в ценах продажи]]-Таблица1[[#This Row],[Сумма в ценах закупки]]</f>
        <v>67.687199999999962</v>
      </c>
    </row>
    <row r="3377" spans="1:13" hidden="1" x14ac:dyDescent="0.3">
      <c r="A3377" s="16">
        <v>42832</v>
      </c>
      <c r="B3377" t="s">
        <v>7</v>
      </c>
      <c r="C3377" t="s">
        <v>185</v>
      </c>
      <c r="D3377" t="s">
        <v>134</v>
      </c>
      <c r="E3377" t="s">
        <v>186</v>
      </c>
      <c r="F3377" s="5">
        <v>1005400001</v>
      </c>
      <c r="G3377" t="str">
        <f>VLOOKUP(F3377,'группы товаров'!$A$1:$C$88,2,0)</f>
        <v>Лесной орех</v>
      </c>
      <c r="H3377" t="str">
        <f>VLOOKUP(Таблица1[[#This Row],[Код товара]],Группа_Товаров,3,0)</f>
        <v>Кремовые</v>
      </c>
      <c r="I3377" t="s">
        <v>8</v>
      </c>
      <c r="J3377">
        <v>2.2999999999999998</v>
      </c>
      <c r="K3377" s="6">
        <v>542.97270000000003</v>
      </c>
      <c r="L3377" s="6">
        <v>618.83800000000008</v>
      </c>
      <c r="M3377" s="23">
        <f>Таблица1[[#This Row],[Сумма в ценах продажи]]-Таблица1[[#This Row],[Сумма в ценах закупки]]</f>
        <v>75.865300000000047</v>
      </c>
    </row>
    <row r="3378" spans="1:13" hidden="1" x14ac:dyDescent="0.3">
      <c r="A3378" s="16">
        <v>42832</v>
      </c>
      <c r="B3378" t="s">
        <v>7</v>
      </c>
      <c r="C3378" t="s">
        <v>450</v>
      </c>
      <c r="D3378" t="s">
        <v>147</v>
      </c>
      <c r="E3378" t="s">
        <v>451</v>
      </c>
      <c r="F3378" s="7">
        <v>5160002</v>
      </c>
      <c r="G3378" t="str">
        <f>VLOOKUP(F3378,'группы товаров'!$A$1:$C$88,2,0)</f>
        <v>Микс</v>
      </c>
      <c r="H3378" t="str">
        <f>VLOOKUP(Таблица1[[#This Row],[Код товара]],Группа_Товаров,3,0)</f>
        <v>Отливная</v>
      </c>
      <c r="I3378" t="s">
        <v>8</v>
      </c>
      <c r="J3378">
        <v>2.56</v>
      </c>
      <c r="K3378" s="6">
        <v>259.11360000000002</v>
      </c>
      <c r="L3378" s="6">
        <v>338.56</v>
      </c>
      <c r="M3378" s="23">
        <f>Таблица1[[#This Row],[Сумма в ценах продажи]]-Таблица1[[#This Row],[Сумма в ценах закупки]]</f>
        <v>79.446399999999983</v>
      </c>
    </row>
    <row r="3379" spans="1:13" hidden="1" x14ac:dyDescent="0.3">
      <c r="A3379" s="16">
        <v>42832</v>
      </c>
      <c r="B3379" t="s">
        <v>7</v>
      </c>
      <c r="C3379" t="s">
        <v>224</v>
      </c>
      <c r="D3379" t="s">
        <v>134</v>
      </c>
      <c r="E3379" t="s">
        <v>225</v>
      </c>
      <c r="F3379" s="5">
        <v>170000</v>
      </c>
      <c r="G3379" t="str">
        <f>VLOOKUP(F3379,'группы товаров'!$A$1:$C$88,2,0)</f>
        <v>Лайм</v>
      </c>
      <c r="H3379" t="str">
        <f>VLOOKUP(Таблица1[[#This Row],[Код товара]],Группа_Товаров,3,0)</f>
        <v>Желейные</v>
      </c>
      <c r="I3379" t="s">
        <v>8</v>
      </c>
      <c r="J3379">
        <v>5</v>
      </c>
      <c r="K3379" s="6">
        <v>363.88150000000002</v>
      </c>
      <c r="L3379" s="6">
        <v>444.8</v>
      </c>
      <c r="M3379" s="23">
        <f>Таблица1[[#This Row],[Сумма в ценах продажи]]-Таблица1[[#This Row],[Сумма в ценах закупки]]</f>
        <v>80.918499999999995</v>
      </c>
    </row>
    <row r="3380" spans="1:13" hidden="1" x14ac:dyDescent="0.3">
      <c r="A3380" s="16">
        <v>42832</v>
      </c>
      <c r="B3380" t="s">
        <v>7</v>
      </c>
      <c r="C3380" t="s">
        <v>274</v>
      </c>
      <c r="D3380" t="s">
        <v>147</v>
      </c>
      <c r="E3380" t="s">
        <v>275</v>
      </c>
      <c r="F3380" s="7">
        <v>1005186300</v>
      </c>
      <c r="G3380" t="str">
        <f>VLOOKUP(F3380,'группы товаров'!$A$1:$C$88,2,0)</f>
        <v>Мини  молоко</v>
      </c>
      <c r="H3380" t="str">
        <f>VLOOKUP(Таблица1[[#This Row],[Код товара]],Группа_Товаров,3,0)</f>
        <v>Вафельные</v>
      </c>
      <c r="I3380" t="s">
        <v>8</v>
      </c>
      <c r="J3380">
        <v>8.5</v>
      </c>
      <c r="K3380" s="6">
        <v>421.685</v>
      </c>
      <c r="L3380" s="6">
        <v>508.3</v>
      </c>
      <c r="M3380" s="23">
        <f>Таблица1[[#This Row],[Сумма в ценах продажи]]-Таблица1[[#This Row],[Сумма в ценах закупки]]</f>
        <v>86.615000000000009</v>
      </c>
    </row>
    <row r="3381" spans="1:13" hidden="1" x14ac:dyDescent="0.3">
      <c r="A3381" s="16">
        <v>42832</v>
      </c>
      <c r="B3381" t="s">
        <v>9</v>
      </c>
      <c r="C3381" t="s">
        <v>193</v>
      </c>
      <c r="D3381" t="s">
        <v>134</v>
      </c>
      <c r="E3381" t="s">
        <v>194</v>
      </c>
      <c r="F3381" s="7">
        <v>1005052700</v>
      </c>
      <c r="G3381" t="str">
        <f>VLOOKUP(F3381,'группы товаров'!$A$1:$C$88,2,0)</f>
        <v>Желе черники</v>
      </c>
      <c r="H3381" t="str">
        <f>VLOOKUP(Таблица1[[#This Row],[Код товара]],Группа_Товаров,3,0)</f>
        <v>Помадка</v>
      </c>
      <c r="I3381" t="s">
        <v>8</v>
      </c>
      <c r="J3381">
        <v>10</v>
      </c>
      <c r="K3381" s="6">
        <v>791.9</v>
      </c>
      <c r="L3381" s="6">
        <v>900.5</v>
      </c>
      <c r="M3381" s="23">
        <f>Таблица1[[#This Row],[Сумма в ценах продажи]]-Таблица1[[#This Row],[Сумма в ценах закупки]]</f>
        <v>108.60000000000002</v>
      </c>
    </row>
    <row r="3382" spans="1:13" hidden="1" x14ac:dyDescent="0.3">
      <c r="A3382" s="16">
        <v>42832</v>
      </c>
      <c r="B3382" t="s">
        <v>7</v>
      </c>
      <c r="C3382" t="s">
        <v>268</v>
      </c>
      <c r="D3382" t="s">
        <v>147</v>
      </c>
      <c r="E3382" t="s">
        <v>269</v>
      </c>
      <c r="F3382" s="7">
        <v>1005186300</v>
      </c>
      <c r="G3382" t="str">
        <f>VLOOKUP(F3382,'группы товаров'!$A$1:$C$88,2,0)</f>
        <v>Мини  молоко</v>
      </c>
      <c r="H3382" t="str">
        <f>VLOOKUP(Таблица1[[#This Row],[Код товара]],Группа_Товаров,3,0)</f>
        <v>Вафельные</v>
      </c>
      <c r="I3382" t="s">
        <v>8</v>
      </c>
      <c r="J3382">
        <v>2.2999999999999998</v>
      </c>
      <c r="K3382" s="6">
        <v>540.33690000000001</v>
      </c>
      <c r="L3382" s="6">
        <v>655.96</v>
      </c>
      <c r="M3382" s="23">
        <f>Таблица1[[#This Row],[Сумма в ценах продажи]]-Таблица1[[#This Row],[Сумма в ценах закупки]]</f>
        <v>115.62310000000002</v>
      </c>
    </row>
    <row r="3383" spans="1:13" hidden="1" x14ac:dyDescent="0.3">
      <c r="A3383" s="16">
        <v>42832</v>
      </c>
      <c r="B3383" t="s">
        <v>7</v>
      </c>
      <c r="C3383" t="s">
        <v>262</v>
      </c>
      <c r="D3383" t="s">
        <v>134</v>
      </c>
      <c r="E3383" t="s">
        <v>263</v>
      </c>
      <c r="F3383" s="7">
        <v>5160002</v>
      </c>
      <c r="G3383" t="str">
        <f>VLOOKUP(F3383,'группы товаров'!$A$1:$C$88,2,0)</f>
        <v>Микс</v>
      </c>
      <c r="H3383" t="str">
        <f>VLOOKUP(Таблица1[[#This Row],[Код товара]],Группа_Товаров,3,0)</f>
        <v>Отливная</v>
      </c>
      <c r="I3383" t="s">
        <v>8</v>
      </c>
      <c r="J3383">
        <v>5</v>
      </c>
      <c r="K3383" s="6">
        <v>345.245</v>
      </c>
      <c r="L3383" s="6">
        <v>471.5</v>
      </c>
      <c r="M3383" s="23">
        <f>Таблица1[[#This Row],[Сумма в ценах продажи]]-Таблица1[[#This Row],[Сумма в ценах закупки]]</f>
        <v>126.255</v>
      </c>
    </row>
    <row r="3384" spans="1:13" hidden="1" x14ac:dyDescent="0.3">
      <c r="A3384" s="16">
        <v>42832</v>
      </c>
      <c r="B3384" t="s">
        <v>7</v>
      </c>
      <c r="C3384" t="s">
        <v>133</v>
      </c>
      <c r="D3384" t="s">
        <v>134</v>
      </c>
      <c r="E3384" t="s">
        <v>135</v>
      </c>
      <c r="F3384" s="7">
        <v>1005201000</v>
      </c>
      <c r="G3384" t="str">
        <f>VLOOKUP(F3384,'группы товаров'!$A$1:$C$88,2,0)</f>
        <v xml:space="preserve"> крем-шоколад </v>
      </c>
      <c r="H3384" t="str">
        <f>VLOOKUP(Таблица1[[#This Row],[Код товара]],Группа_Товаров,3,0)</f>
        <v>Вафельные</v>
      </c>
      <c r="I3384" t="s">
        <v>8</v>
      </c>
      <c r="J3384">
        <v>4</v>
      </c>
      <c r="K3384" s="6">
        <v>934.8</v>
      </c>
      <c r="L3384" s="6">
        <v>1063.2</v>
      </c>
      <c r="M3384" s="23">
        <f>Таблица1[[#This Row],[Сумма в ценах продажи]]-Таблица1[[#This Row],[Сумма в ценах закупки]]</f>
        <v>128.40000000000009</v>
      </c>
    </row>
    <row r="3385" spans="1:13" hidden="1" x14ac:dyDescent="0.3">
      <c r="A3385" s="16">
        <v>42832</v>
      </c>
      <c r="B3385" t="s">
        <v>7</v>
      </c>
      <c r="C3385" t="s">
        <v>244</v>
      </c>
      <c r="D3385" t="s">
        <v>134</v>
      </c>
      <c r="E3385" t="s">
        <v>245</v>
      </c>
      <c r="F3385" s="5">
        <v>1005201100</v>
      </c>
      <c r="G3385" t="str">
        <f>VLOOKUP(F3385,'группы товаров'!$A$1:$C$88,2,0)</f>
        <v xml:space="preserve">крем-орех </v>
      </c>
      <c r="H3385" t="str">
        <f>VLOOKUP(Таблица1[[#This Row],[Код товара]],Группа_Товаров,3,0)</f>
        <v>Вафельные</v>
      </c>
      <c r="I3385" t="s">
        <v>8</v>
      </c>
      <c r="J3385">
        <v>4</v>
      </c>
      <c r="K3385" s="6">
        <v>648.61080000000004</v>
      </c>
      <c r="L3385" s="6">
        <v>794.2</v>
      </c>
      <c r="M3385" s="23">
        <f>Таблица1[[#This Row],[Сумма в ценах продажи]]-Таблица1[[#This Row],[Сумма в ценах закупки]]</f>
        <v>145.58920000000001</v>
      </c>
    </row>
    <row r="3386" spans="1:13" hidden="1" x14ac:dyDescent="0.3">
      <c r="A3386" s="16">
        <v>42832</v>
      </c>
      <c r="B3386" t="s">
        <v>9</v>
      </c>
      <c r="C3386" t="s">
        <v>153</v>
      </c>
      <c r="D3386" t="s">
        <v>134</v>
      </c>
      <c r="E3386" t="s">
        <v>154</v>
      </c>
      <c r="F3386" s="7">
        <v>1005050400</v>
      </c>
      <c r="G3386" t="str">
        <f>VLOOKUP(F3386,'группы товаров'!$A$1:$C$88,2,0)</f>
        <v>Золотой кокос</v>
      </c>
      <c r="H3386" t="str">
        <f>VLOOKUP(Таблица1[[#This Row],[Код товара]],Группа_Товаров,3,0)</f>
        <v>Помадка</v>
      </c>
      <c r="I3386" t="s">
        <v>8</v>
      </c>
      <c r="J3386">
        <v>24</v>
      </c>
      <c r="K3386" s="6">
        <v>1281.9992</v>
      </c>
      <c r="L3386" s="6">
        <v>1452.72</v>
      </c>
      <c r="M3386" s="23">
        <f>Таблица1[[#This Row],[Сумма в ценах продажи]]-Таблица1[[#This Row],[Сумма в ценах закупки]]</f>
        <v>170.72080000000005</v>
      </c>
    </row>
    <row r="3387" spans="1:13" hidden="1" x14ac:dyDescent="0.3">
      <c r="A3387" s="16">
        <v>42832</v>
      </c>
      <c r="B3387" t="s">
        <v>7</v>
      </c>
      <c r="C3387" t="s">
        <v>203</v>
      </c>
      <c r="D3387" t="s">
        <v>134</v>
      </c>
      <c r="E3387" t="s">
        <v>204</v>
      </c>
      <c r="F3387" s="5">
        <v>1005201500</v>
      </c>
      <c r="G3387" t="str">
        <f>VLOOKUP(F3387,'группы товаров'!$A$1:$C$88,2,0)</f>
        <v xml:space="preserve">крем-сгущенное молоко </v>
      </c>
      <c r="H3387" t="str">
        <f>VLOOKUP(Таблица1[[#This Row],[Код товара]],Группа_Товаров,3,0)</f>
        <v>Вафельные</v>
      </c>
      <c r="I3387" t="s">
        <v>8</v>
      </c>
      <c r="J3387">
        <v>6</v>
      </c>
      <c r="K3387" s="6">
        <v>991.17240000000004</v>
      </c>
      <c r="L3387" s="6">
        <v>1191.3</v>
      </c>
      <c r="M3387" s="23">
        <f>Таблица1[[#This Row],[Сумма в ценах продажи]]-Таблица1[[#This Row],[Сумма в ценах закупки]]</f>
        <v>200.12759999999992</v>
      </c>
    </row>
    <row r="3388" spans="1:13" hidden="1" x14ac:dyDescent="0.3">
      <c r="A3388" s="16">
        <v>42832</v>
      </c>
      <c r="B3388" t="s">
        <v>9</v>
      </c>
      <c r="C3388" t="s">
        <v>167</v>
      </c>
      <c r="D3388" t="s">
        <v>134</v>
      </c>
      <c r="E3388" t="s">
        <v>168</v>
      </c>
      <c r="F3388" s="5">
        <v>1005201100</v>
      </c>
      <c r="G3388" t="str">
        <f>VLOOKUP(F3388,'группы товаров'!$A$1:$C$88,2,0)</f>
        <v xml:space="preserve">крем-орех </v>
      </c>
      <c r="H3388" t="str">
        <f>VLOOKUP(Таблица1[[#This Row],[Код товара]],Группа_Товаров,3,0)</f>
        <v>Вафельные</v>
      </c>
      <c r="I3388" t="s">
        <v>8</v>
      </c>
      <c r="J3388">
        <v>6</v>
      </c>
      <c r="K3388" s="6">
        <v>972.9162</v>
      </c>
      <c r="L3388" s="6">
        <v>1191.3</v>
      </c>
      <c r="M3388" s="23">
        <f>Таблица1[[#This Row],[Сумма в ценах продажи]]-Таблица1[[#This Row],[Сумма в ценах закупки]]</f>
        <v>218.38379999999995</v>
      </c>
    </row>
    <row r="3389" spans="1:13" hidden="1" x14ac:dyDescent="0.3">
      <c r="A3389" s="16">
        <v>42832</v>
      </c>
      <c r="B3389" t="s">
        <v>7</v>
      </c>
      <c r="C3389" t="s">
        <v>222</v>
      </c>
      <c r="D3389" t="s">
        <v>134</v>
      </c>
      <c r="E3389" t="s">
        <v>223</v>
      </c>
      <c r="F3389" s="5">
        <v>1005040200</v>
      </c>
      <c r="G3389" t="str">
        <f>VLOOKUP(F3389,'группы товаров'!$A$1:$C$88,2,0)</f>
        <v xml:space="preserve">Южный вечер </v>
      </c>
      <c r="H3389" t="str">
        <f>VLOOKUP(Таблица1[[#This Row],[Код товара]],Группа_Товаров,3,0)</f>
        <v>Глазированные</v>
      </c>
      <c r="I3389" t="s">
        <v>8</v>
      </c>
      <c r="J3389">
        <v>3</v>
      </c>
      <c r="K3389" s="6">
        <v>0</v>
      </c>
      <c r="L3389" s="6">
        <v>244.11</v>
      </c>
      <c r="M3389" s="23">
        <f>Таблица1[[#This Row],[Сумма в ценах продажи]]-Таблица1[[#This Row],[Сумма в ценах закупки]]</f>
        <v>244.11</v>
      </c>
    </row>
    <row r="3390" spans="1:13" hidden="1" x14ac:dyDescent="0.3">
      <c r="A3390" s="16">
        <v>42832</v>
      </c>
      <c r="B3390" t="s">
        <v>9</v>
      </c>
      <c r="C3390" t="s">
        <v>167</v>
      </c>
      <c r="D3390" t="s">
        <v>134</v>
      </c>
      <c r="E3390" t="s">
        <v>168</v>
      </c>
      <c r="F3390" s="7">
        <v>170101</v>
      </c>
      <c r="G3390" t="str">
        <f>VLOOKUP(F3390,'группы товаров'!$A$1:$C$88,2,0)</f>
        <v>Морошковая</v>
      </c>
      <c r="H3390" t="str">
        <f>VLOOKUP(Таблица1[[#This Row],[Код товара]],Группа_Товаров,3,0)</f>
        <v>Желейные</v>
      </c>
      <c r="I3390" t="s">
        <v>8</v>
      </c>
      <c r="J3390">
        <v>9.1999999999999993</v>
      </c>
      <c r="K3390" s="6">
        <v>2632.846</v>
      </c>
      <c r="L3390" s="6">
        <v>2994.8</v>
      </c>
      <c r="M3390" s="23">
        <f>Таблица1[[#This Row],[Сумма в ценах продажи]]-Таблица1[[#This Row],[Сумма в ценах закупки]]</f>
        <v>361.95400000000018</v>
      </c>
    </row>
    <row r="3391" spans="1:13" hidden="1" x14ac:dyDescent="0.3">
      <c r="A3391" s="16">
        <v>42832</v>
      </c>
      <c r="B3391" t="s">
        <v>9</v>
      </c>
      <c r="C3391" t="s">
        <v>222</v>
      </c>
      <c r="D3391" t="s">
        <v>134</v>
      </c>
      <c r="E3391" t="s">
        <v>223</v>
      </c>
      <c r="F3391" s="7">
        <v>1005052700</v>
      </c>
      <c r="G3391" t="str">
        <f>VLOOKUP(F3391,'группы товаров'!$A$1:$C$88,2,0)</f>
        <v>Желе черники</v>
      </c>
      <c r="H3391" t="str">
        <f>VLOOKUP(Таблица1[[#This Row],[Код товара]],Группа_Товаров,3,0)</f>
        <v>Помадка</v>
      </c>
      <c r="I3391" t="s">
        <v>8</v>
      </c>
      <c r="J3391">
        <v>24</v>
      </c>
      <c r="K3391" s="6">
        <v>2307.1836000000003</v>
      </c>
      <c r="L3391" s="6">
        <v>2682</v>
      </c>
      <c r="M3391" s="23">
        <f>Таблица1[[#This Row],[Сумма в ценах продажи]]-Таблица1[[#This Row],[Сумма в ценах закупки]]</f>
        <v>374.8163999999997</v>
      </c>
    </row>
    <row r="3392" spans="1:13" hidden="1" x14ac:dyDescent="0.3">
      <c r="A3392" s="16">
        <v>42831</v>
      </c>
      <c r="B3392" t="s">
        <v>7</v>
      </c>
      <c r="C3392" t="s">
        <v>130</v>
      </c>
      <c r="D3392" t="s">
        <v>131</v>
      </c>
      <c r="E3392" t="s">
        <v>132</v>
      </c>
      <c r="F3392" s="5">
        <v>1005051700</v>
      </c>
      <c r="G3392" t="str">
        <f>VLOOKUP(F3392,'группы товаров'!$A$1:$C$88,2,0)</f>
        <v>Аромат мяты</v>
      </c>
      <c r="H3392" t="str">
        <f>VLOOKUP(Таблица1[[#This Row],[Код товара]],Группа_Товаров,3,0)</f>
        <v>Помадка</v>
      </c>
      <c r="I3392" t="s">
        <v>8</v>
      </c>
      <c r="J3392">
        <v>3.5</v>
      </c>
      <c r="K3392" s="6">
        <v>393.70590000000004</v>
      </c>
      <c r="L3392" s="6">
        <v>398.72</v>
      </c>
      <c r="M3392" s="23">
        <f>Таблица1[[#This Row],[Сумма в ценах продажи]]-Таблица1[[#This Row],[Сумма в ценах закупки]]</f>
        <v>5.0140999999999849</v>
      </c>
    </row>
    <row r="3393" spans="1:13" hidden="1" x14ac:dyDescent="0.3">
      <c r="A3393" s="16">
        <v>42831</v>
      </c>
      <c r="B3393" t="s">
        <v>7</v>
      </c>
      <c r="C3393" t="s">
        <v>210</v>
      </c>
      <c r="D3393" t="s">
        <v>156</v>
      </c>
      <c r="E3393" t="s">
        <v>211</v>
      </c>
      <c r="F3393" s="5">
        <v>1005040800</v>
      </c>
      <c r="G3393" t="str">
        <f>VLOOKUP(F3393,'группы товаров'!$A$1:$C$88,2,0)</f>
        <v>Бим-Бом</v>
      </c>
      <c r="H3393" t="str">
        <f>VLOOKUP(Таблица1[[#This Row],[Код товара]],Группа_Товаров,3,0)</f>
        <v>Глазированные</v>
      </c>
      <c r="I3393" t="s">
        <v>8</v>
      </c>
      <c r="J3393">
        <v>3</v>
      </c>
      <c r="K3393" s="6">
        <v>214.62</v>
      </c>
      <c r="L3393" s="6">
        <v>244.11</v>
      </c>
      <c r="M3393" s="23">
        <f>Таблица1[[#This Row],[Сумма в ценах продажи]]-Таблица1[[#This Row],[Сумма в ценах закупки]]</f>
        <v>29.490000000000009</v>
      </c>
    </row>
    <row r="3394" spans="1:13" hidden="1" x14ac:dyDescent="0.3">
      <c r="A3394" s="16">
        <v>42831</v>
      </c>
      <c r="B3394" t="s">
        <v>7</v>
      </c>
      <c r="C3394" t="s">
        <v>185</v>
      </c>
      <c r="D3394" t="s">
        <v>134</v>
      </c>
      <c r="E3394" t="s">
        <v>186</v>
      </c>
      <c r="F3394" s="7">
        <v>1005244000</v>
      </c>
      <c r="G3394" t="str">
        <f>VLOOKUP(F3394,'группы товаров'!$A$1:$C$88,2,0)</f>
        <v>Кофейные</v>
      </c>
      <c r="H3394" t="str">
        <f>VLOOKUP(Таблица1[[#This Row],[Код товара]],Группа_Товаров,3,0)</f>
        <v>Кремовые</v>
      </c>
      <c r="I3394" t="s">
        <v>8</v>
      </c>
      <c r="J3394">
        <v>5.7</v>
      </c>
      <c r="K3394" s="6">
        <v>255.64500000000001</v>
      </c>
      <c r="L3394" s="6">
        <v>290.64300000000003</v>
      </c>
      <c r="M3394" s="23">
        <f>Таблица1[[#This Row],[Сумма в ценах продажи]]-Таблица1[[#This Row],[Сумма в ценах закупки]]</f>
        <v>34.998000000000019</v>
      </c>
    </row>
    <row r="3395" spans="1:13" hidden="1" x14ac:dyDescent="0.3">
      <c r="A3395" s="16">
        <v>42831</v>
      </c>
      <c r="B3395" t="s">
        <v>7</v>
      </c>
      <c r="C3395" t="s">
        <v>167</v>
      </c>
      <c r="D3395" t="s">
        <v>134</v>
      </c>
      <c r="E3395" t="s">
        <v>168</v>
      </c>
      <c r="F3395" s="5">
        <v>5281000</v>
      </c>
      <c r="G3395" t="str">
        <f>VLOOKUP(F3395,'группы товаров'!$A$1:$C$88,2,0)</f>
        <v>Барбасовая</v>
      </c>
      <c r="H3395" t="str">
        <f>VLOOKUP(Таблица1[[#This Row],[Код товара]],Группа_Товаров,3,0)</f>
        <v>Отливная</v>
      </c>
      <c r="I3395" t="s">
        <v>8</v>
      </c>
      <c r="J3395">
        <v>1.68</v>
      </c>
      <c r="K3395" s="6">
        <v>130.92869999999999</v>
      </c>
      <c r="L3395" s="6">
        <v>175.77</v>
      </c>
      <c r="M3395" s="23">
        <f>Таблица1[[#This Row],[Сумма в ценах продажи]]-Таблица1[[#This Row],[Сумма в ценах закупки]]</f>
        <v>44.841300000000018</v>
      </c>
    </row>
    <row r="3396" spans="1:13" hidden="1" x14ac:dyDescent="0.3">
      <c r="A3396" s="16">
        <v>42831</v>
      </c>
      <c r="B3396" t="s">
        <v>7</v>
      </c>
      <c r="C3396" t="s">
        <v>158</v>
      </c>
      <c r="D3396" t="s">
        <v>156</v>
      </c>
      <c r="E3396" t="s">
        <v>159</v>
      </c>
      <c r="F3396" s="5">
        <v>1005053500</v>
      </c>
      <c r="G3396" t="str">
        <f>VLOOKUP(F3396,'группы товаров'!$A$1:$C$88,2,0)</f>
        <v>Тоффи в помаде</v>
      </c>
      <c r="H3396" t="str">
        <f>VLOOKUP(Таблица1[[#This Row],[Код товара]],Группа_Товаров,3,0)</f>
        <v>Помадка</v>
      </c>
      <c r="I3396" t="s">
        <v>8</v>
      </c>
      <c r="J3396">
        <v>3.5</v>
      </c>
      <c r="K3396" s="6">
        <v>352.04610000000002</v>
      </c>
      <c r="L3396" s="6">
        <v>398.72</v>
      </c>
      <c r="M3396" s="23">
        <f>Таблица1[[#This Row],[Сумма в ценах продажи]]-Таблица1[[#This Row],[Сумма в ценах закупки]]</f>
        <v>46.673900000000003</v>
      </c>
    </row>
    <row r="3397" spans="1:13" hidden="1" x14ac:dyDescent="0.3">
      <c r="A3397" s="16">
        <v>42831</v>
      </c>
      <c r="B3397" t="s">
        <v>7</v>
      </c>
      <c r="C3397" t="s">
        <v>448</v>
      </c>
      <c r="D3397" t="s">
        <v>147</v>
      </c>
      <c r="E3397" t="s">
        <v>449</v>
      </c>
      <c r="F3397" s="5">
        <v>280500</v>
      </c>
      <c r="G3397" t="str">
        <f>VLOOKUP(F3397,'группы товаров'!$A$1:$C$88,2,0)</f>
        <v>Шипучка микс</v>
      </c>
      <c r="H3397" t="str">
        <f>VLOOKUP(Таблица1[[#This Row],[Код товара]],Группа_Товаров,3,0)</f>
        <v>Леденцовая</v>
      </c>
      <c r="I3397" t="s">
        <v>8</v>
      </c>
      <c r="J3397">
        <v>5</v>
      </c>
      <c r="K3397" s="6">
        <v>391.0385</v>
      </c>
      <c r="L3397" s="6">
        <v>444.8</v>
      </c>
      <c r="M3397" s="23">
        <f>Таблица1[[#This Row],[Сумма в ценах продажи]]-Таблица1[[#This Row],[Сумма в ценах закупки]]</f>
        <v>53.761500000000012</v>
      </c>
    </row>
    <row r="3398" spans="1:13" hidden="1" x14ac:dyDescent="0.3">
      <c r="A3398" s="16">
        <v>42831</v>
      </c>
      <c r="B3398" t="s">
        <v>7</v>
      </c>
      <c r="C3398" t="s">
        <v>153</v>
      </c>
      <c r="D3398" t="s">
        <v>134</v>
      </c>
      <c r="E3398" t="s">
        <v>154</v>
      </c>
      <c r="F3398" s="7">
        <v>30000</v>
      </c>
      <c r="G3398" t="str">
        <f>VLOOKUP(F3398,'группы товаров'!$A$1:$C$88,2,0)</f>
        <v>Цитрусовая карамель</v>
      </c>
      <c r="H3398" t="str">
        <f>VLOOKUP(Таблица1[[#This Row],[Код товара]],Группа_Товаров,3,0)</f>
        <v>Леденцовая</v>
      </c>
      <c r="I3398" t="s">
        <v>8</v>
      </c>
      <c r="J3398">
        <v>5</v>
      </c>
      <c r="K3398" s="6">
        <v>395.9</v>
      </c>
      <c r="L3398" s="6">
        <v>450.25</v>
      </c>
      <c r="M3398" s="23">
        <f>Таблица1[[#This Row],[Сумма в ценах продажи]]-Таблица1[[#This Row],[Сумма в ценах закупки]]</f>
        <v>54.350000000000023</v>
      </c>
    </row>
    <row r="3399" spans="1:13" hidden="1" x14ac:dyDescent="0.3">
      <c r="A3399" s="16">
        <v>42831</v>
      </c>
      <c r="B3399" t="s">
        <v>9</v>
      </c>
      <c r="C3399" t="s">
        <v>162</v>
      </c>
      <c r="D3399" t="s">
        <v>163</v>
      </c>
      <c r="E3399" t="s">
        <v>164</v>
      </c>
      <c r="F3399" s="7">
        <v>1005244600</v>
      </c>
      <c r="G3399" t="str">
        <f>VLOOKUP(F3399,'группы товаров'!$A$1:$C$88,2,0)</f>
        <v>Кремовые</v>
      </c>
      <c r="H3399" t="str">
        <f>VLOOKUP(Таблица1[[#This Row],[Код товара]],Группа_Товаров,3,0)</f>
        <v>Кремовые</v>
      </c>
      <c r="I3399" t="s">
        <v>8</v>
      </c>
      <c r="J3399">
        <v>2.64</v>
      </c>
      <c r="K3399" s="6">
        <v>400.5564</v>
      </c>
      <c r="L3399" s="6">
        <v>455.64</v>
      </c>
      <c r="M3399" s="23">
        <f>Таблица1[[#This Row],[Сумма в ценах продажи]]-Таблица1[[#This Row],[Сумма в ценах закупки]]</f>
        <v>55.08359999999999</v>
      </c>
    </row>
    <row r="3400" spans="1:13" hidden="1" x14ac:dyDescent="0.3">
      <c r="A3400" s="16">
        <v>42831</v>
      </c>
      <c r="B3400" t="s">
        <v>9</v>
      </c>
      <c r="C3400" t="s">
        <v>149</v>
      </c>
      <c r="D3400" t="s">
        <v>134</v>
      </c>
      <c r="E3400" t="s">
        <v>150</v>
      </c>
      <c r="F3400" s="7">
        <v>1005050200</v>
      </c>
      <c r="G3400" t="str">
        <f>VLOOKUP(F3400,'группы товаров'!$A$1:$C$88,2,0)</f>
        <v>Серебрянный шедевр</v>
      </c>
      <c r="H3400" t="str">
        <f>VLOOKUP(Таблица1[[#This Row],[Код товара]],Группа_Товаров,3,0)</f>
        <v>Помадка</v>
      </c>
      <c r="I3400" t="s">
        <v>8</v>
      </c>
      <c r="J3400">
        <v>8</v>
      </c>
      <c r="K3400" s="6">
        <v>427.28320000000002</v>
      </c>
      <c r="L3400" s="6">
        <v>484.24</v>
      </c>
      <c r="M3400" s="23">
        <f>Таблица1[[#This Row],[Сумма в ценах продажи]]-Таблица1[[#This Row],[Сумма в ценах закупки]]</f>
        <v>56.956799999999987</v>
      </c>
    </row>
    <row r="3401" spans="1:13" hidden="1" x14ac:dyDescent="0.3">
      <c r="A3401" s="16">
        <v>42831</v>
      </c>
      <c r="B3401" t="s">
        <v>7</v>
      </c>
      <c r="C3401" t="s">
        <v>199</v>
      </c>
      <c r="D3401" t="s">
        <v>134</v>
      </c>
      <c r="E3401" t="s">
        <v>200</v>
      </c>
      <c r="F3401" s="7">
        <v>260100</v>
      </c>
      <c r="G3401" t="str">
        <f>VLOOKUP(F3401,'группы товаров'!$A$1:$C$88,2,0)</f>
        <v xml:space="preserve">Банан-вишня </v>
      </c>
      <c r="H3401" t="str">
        <f>VLOOKUP(Таблица1[[#This Row],[Код товара]],Группа_Товаров,3,0)</f>
        <v>Отливная</v>
      </c>
      <c r="I3401" t="s">
        <v>8</v>
      </c>
      <c r="J3401">
        <v>8.5</v>
      </c>
      <c r="K3401" s="6">
        <v>421.685</v>
      </c>
      <c r="L3401" s="6">
        <v>479.57</v>
      </c>
      <c r="M3401" s="23">
        <f>Таблица1[[#This Row],[Сумма в ценах продажи]]-Таблица1[[#This Row],[Сумма в ценах закупки]]</f>
        <v>57.884999999999991</v>
      </c>
    </row>
    <row r="3402" spans="1:13" hidden="1" x14ac:dyDescent="0.3">
      <c r="A3402" s="16">
        <v>42831</v>
      </c>
      <c r="B3402" t="s">
        <v>7</v>
      </c>
      <c r="C3402" t="s">
        <v>228</v>
      </c>
      <c r="D3402" t="s">
        <v>134</v>
      </c>
      <c r="E3402" t="s">
        <v>229</v>
      </c>
      <c r="F3402" s="5">
        <v>252005</v>
      </c>
      <c r="G3402" t="str">
        <f>VLOOKUP(F3402,'группы товаров'!$A$1:$C$88,2,0)</f>
        <v>Кленовая</v>
      </c>
      <c r="H3402" t="str">
        <f>VLOOKUP(Таблица1[[#This Row],[Код товара]],Группа_Товаров,3,0)</f>
        <v>Леденцовая</v>
      </c>
      <c r="I3402" t="s">
        <v>8</v>
      </c>
      <c r="J3402">
        <v>8</v>
      </c>
      <c r="K3402" s="6">
        <v>426.98160000000001</v>
      </c>
      <c r="L3402" s="6">
        <v>486</v>
      </c>
      <c r="M3402" s="23">
        <f>Таблица1[[#This Row],[Сумма в ценах продажи]]-Таблица1[[#This Row],[Сумма в ценах закупки]]</f>
        <v>59.018399999999986</v>
      </c>
    </row>
    <row r="3403" spans="1:13" hidden="1" x14ac:dyDescent="0.3">
      <c r="A3403" s="16">
        <v>42831</v>
      </c>
      <c r="B3403" t="s">
        <v>9</v>
      </c>
      <c r="C3403" t="s">
        <v>130</v>
      </c>
      <c r="D3403" t="s">
        <v>131</v>
      </c>
      <c r="E3403" t="s">
        <v>132</v>
      </c>
      <c r="F3403" s="7">
        <v>1005052800</v>
      </c>
      <c r="G3403" t="str">
        <f>VLOOKUP(F3403,'группы товаров'!$A$1:$C$88,2,0)</f>
        <v>Желе барбариса</v>
      </c>
      <c r="H3403" t="str">
        <f>VLOOKUP(Таблица1[[#This Row],[Код товара]],Группа_Товаров,3,0)</f>
        <v>Помадка</v>
      </c>
      <c r="I3403" t="s">
        <v>8</v>
      </c>
      <c r="J3403">
        <v>2.64</v>
      </c>
      <c r="K3403" s="6">
        <v>480.68880000000001</v>
      </c>
      <c r="L3403" s="6">
        <v>546.84</v>
      </c>
      <c r="M3403" s="23">
        <f>Таблица1[[#This Row],[Сумма в ценах продажи]]-Таблица1[[#This Row],[Сумма в ценах закупки]]</f>
        <v>66.151200000000017</v>
      </c>
    </row>
    <row r="3404" spans="1:13" hidden="1" x14ac:dyDescent="0.3">
      <c r="A3404" s="16">
        <v>42831</v>
      </c>
      <c r="B3404" t="s">
        <v>7</v>
      </c>
      <c r="C3404" t="s">
        <v>242</v>
      </c>
      <c r="D3404" t="s">
        <v>134</v>
      </c>
      <c r="E3404" t="s">
        <v>243</v>
      </c>
      <c r="F3404" s="5">
        <v>1005244600</v>
      </c>
      <c r="G3404" t="str">
        <f>VLOOKUP(F3404,'группы товаров'!$A$1:$C$88,2,0)</f>
        <v>Кремовые</v>
      </c>
      <c r="H3404" t="str">
        <f>VLOOKUP(Таблица1[[#This Row],[Код товара]],Группа_Товаров,3,0)</f>
        <v>Кремовые</v>
      </c>
      <c r="I3404" t="s">
        <v>8</v>
      </c>
      <c r="J3404">
        <v>2.7</v>
      </c>
      <c r="K3404" s="6">
        <v>479.15309999999999</v>
      </c>
      <c r="L3404" s="6">
        <v>547.803</v>
      </c>
      <c r="M3404" s="23">
        <f>Таблица1[[#This Row],[Сумма в ценах продажи]]-Таблица1[[#This Row],[Сумма в ценах закупки]]</f>
        <v>68.649900000000002</v>
      </c>
    </row>
    <row r="3405" spans="1:13" hidden="1" x14ac:dyDescent="0.3">
      <c r="A3405" s="16">
        <v>42831</v>
      </c>
      <c r="B3405" t="s">
        <v>7</v>
      </c>
      <c r="C3405" t="s">
        <v>153</v>
      </c>
      <c r="D3405" t="s">
        <v>134</v>
      </c>
      <c r="E3405" t="s">
        <v>154</v>
      </c>
      <c r="F3405" s="7">
        <v>1005010100</v>
      </c>
      <c r="G3405" t="str">
        <f>VLOOKUP(F3405,'группы товаров'!$A$1:$C$88,2,0)</f>
        <v>Кофейная со сливками</v>
      </c>
      <c r="H3405" t="str">
        <f>VLOOKUP(Таблица1[[#This Row],[Код товара]],Группа_Товаров,3,0)</f>
        <v>Глазированные</v>
      </c>
      <c r="I3405" t="s">
        <v>8</v>
      </c>
      <c r="J3405">
        <v>2.2999999999999998</v>
      </c>
      <c r="K3405" s="6">
        <v>544.08800000000008</v>
      </c>
      <c r="L3405" s="6">
        <v>618.83800000000008</v>
      </c>
      <c r="M3405" s="23">
        <f>Таблица1[[#This Row],[Сумма в ценах продажи]]-Таблица1[[#This Row],[Сумма в ценах закупки]]</f>
        <v>74.75</v>
      </c>
    </row>
    <row r="3406" spans="1:13" hidden="1" x14ac:dyDescent="0.3">
      <c r="A3406" s="16">
        <v>42831</v>
      </c>
      <c r="B3406" t="s">
        <v>7</v>
      </c>
      <c r="C3406" t="s">
        <v>193</v>
      </c>
      <c r="D3406" t="s">
        <v>134</v>
      </c>
      <c r="E3406" t="s">
        <v>194</v>
      </c>
      <c r="F3406" s="7">
        <v>1005244600</v>
      </c>
      <c r="G3406" t="str">
        <f>VLOOKUP(F3406,'группы товаров'!$A$1:$C$88,2,0)</f>
        <v>Кремовые</v>
      </c>
      <c r="H3406" t="str">
        <f>VLOOKUP(Таблица1[[#This Row],[Код товара]],Группа_Товаров,3,0)</f>
        <v>Кремовые</v>
      </c>
      <c r="I3406" t="s">
        <v>8</v>
      </c>
      <c r="J3406">
        <v>2.2999999999999998</v>
      </c>
      <c r="K3406" s="6">
        <v>544.08800000000008</v>
      </c>
      <c r="L3406" s="6">
        <v>618.83800000000008</v>
      </c>
      <c r="M3406" s="23">
        <f>Таблица1[[#This Row],[Сумма в ценах продажи]]-Таблица1[[#This Row],[Сумма в ценах закупки]]</f>
        <v>74.75</v>
      </c>
    </row>
    <row r="3407" spans="1:13" hidden="1" x14ac:dyDescent="0.3">
      <c r="A3407" s="16">
        <v>42831</v>
      </c>
      <c r="B3407" t="s">
        <v>7</v>
      </c>
      <c r="C3407" t="s">
        <v>238</v>
      </c>
      <c r="D3407" t="s">
        <v>208</v>
      </c>
      <c r="E3407" t="s">
        <v>239</v>
      </c>
      <c r="F3407" s="7">
        <v>1005040200</v>
      </c>
      <c r="G3407" t="str">
        <f>VLOOKUP(F3407,'группы товаров'!$A$1:$C$88,2,0)</f>
        <v xml:space="preserve">Южный вечер </v>
      </c>
      <c r="H3407" t="str">
        <f>VLOOKUP(Таблица1[[#This Row],[Код товара]],Группа_Товаров,3,0)</f>
        <v>Глазированные</v>
      </c>
      <c r="I3407" t="s">
        <v>8</v>
      </c>
      <c r="J3407">
        <v>1.96</v>
      </c>
      <c r="K3407" s="6">
        <v>562.79999999999995</v>
      </c>
      <c r="L3407" s="6">
        <v>640.1</v>
      </c>
      <c r="M3407" s="23">
        <f>Таблица1[[#This Row],[Сумма в ценах продажи]]-Таблица1[[#This Row],[Сумма в ценах закупки]]</f>
        <v>77.300000000000068</v>
      </c>
    </row>
    <row r="3408" spans="1:13" hidden="1" x14ac:dyDescent="0.3">
      <c r="A3408" s="16">
        <v>42831</v>
      </c>
      <c r="B3408" t="s">
        <v>7</v>
      </c>
      <c r="C3408" t="s">
        <v>133</v>
      </c>
      <c r="D3408" t="s">
        <v>134</v>
      </c>
      <c r="E3408" t="s">
        <v>135</v>
      </c>
      <c r="F3408" s="7">
        <v>260100</v>
      </c>
      <c r="G3408" t="str">
        <f>VLOOKUP(F3408,'группы товаров'!$A$1:$C$88,2,0)</f>
        <v xml:space="preserve">Банан-вишня </v>
      </c>
      <c r="H3408" t="str">
        <f>VLOOKUP(Таблица1[[#This Row],[Код товара]],Группа_Товаров,3,0)</f>
        <v>Отливная</v>
      </c>
      <c r="I3408" t="s">
        <v>8</v>
      </c>
      <c r="J3408">
        <v>1.96</v>
      </c>
      <c r="K3408" s="6">
        <v>561.85400000000004</v>
      </c>
      <c r="L3408" s="6">
        <v>640.1</v>
      </c>
      <c r="M3408" s="23">
        <f>Таблица1[[#This Row],[Сумма в ценах продажи]]-Таблица1[[#This Row],[Сумма в ценах закупки]]</f>
        <v>78.245999999999981</v>
      </c>
    </row>
    <row r="3409" spans="1:13" hidden="1" x14ac:dyDescent="0.3">
      <c r="A3409" s="16">
        <v>42831</v>
      </c>
      <c r="B3409" t="s">
        <v>7</v>
      </c>
      <c r="C3409" t="s">
        <v>193</v>
      </c>
      <c r="D3409" t="s">
        <v>134</v>
      </c>
      <c r="E3409" t="s">
        <v>194</v>
      </c>
      <c r="F3409" s="5">
        <v>1005201500</v>
      </c>
      <c r="G3409" t="str">
        <f>VLOOKUP(F3409,'группы товаров'!$A$1:$C$88,2,0)</f>
        <v xml:space="preserve">крем-сгущенное молоко </v>
      </c>
      <c r="H3409" t="str">
        <f>VLOOKUP(Таблица1[[#This Row],[Код товара]],Группа_Товаров,3,0)</f>
        <v>Вафельные</v>
      </c>
      <c r="I3409" t="s">
        <v>8</v>
      </c>
      <c r="J3409">
        <v>2</v>
      </c>
      <c r="K3409" s="6">
        <v>330.39080000000001</v>
      </c>
      <c r="L3409" s="6">
        <v>420.92</v>
      </c>
      <c r="M3409" s="23">
        <f>Таблица1[[#This Row],[Сумма в ценах продажи]]-Таблица1[[#This Row],[Сумма в ценах закупки]]</f>
        <v>90.529200000000003</v>
      </c>
    </row>
    <row r="3410" spans="1:13" hidden="1" x14ac:dyDescent="0.3">
      <c r="A3410" s="16">
        <v>42831</v>
      </c>
      <c r="B3410" t="s">
        <v>7</v>
      </c>
      <c r="C3410" t="s">
        <v>246</v>
      </c>
      <c r="D3410" t="s">
        <v>156</v>
      </c>
      <c r="E3410" t="s">
        <v>247</v>
      </c>
      <c r="F3410" s="7">
        <v>1005244600</v>
      </c>
      <c r="G3410" t="str">
        <f>VLOOKUP(F3410,'группы товаров'!$A$1:$C$88,2,0)</f>
        <v>Кремовые</v>
      </c>
      <c r="H3410" t="str">
        <f>VLOOKUP(Таблица1[[#This Row],[Код товара]],Группа_Товаров,3,0)</f>
        <v>Кремовые</v>
      </c>
      <c r="I3410" t="s">
        <v>8</v>
      </c>
      <c r="J3410">
        <v>1.92</v>
      </c>
      <c r="K3410" s="6">
        <v>467.5</v>
      </c>
      <c r="L3410" s="6">
        <v>563.6</v>
      </c>
      <c r="M3410" s="23">
        <f>Таблица1[[#This Row],[Сумма в ценах продажи]]-Таблица1[[#This Row],[Сумма в ценах закупки]]</f>
        <v>96.100000000000023</v>
      </c>
    </row>
    <row r="3411" spans="1:13" hidden="1" x14ac:dyDescent="0.3">
      <c r="A3411" s="16">
        <v>42831</v>
      </c>
      <c r="B3411" t="s">
        <v>7</v>
      </c>
      <c r="C3411" t="s">
        <v>240</v>
      </c>
      <c r="D3411" t="s">
        <v>156</v>
      </c>
      <c r="E3411" t="s">
        <v>241</v>
      </c>
      <c r="F3411" s="5">
        <v>1005201100</v>
      </c>
      <c r="G3411" t="str">
        <f>VLOOKUP(F3411,'группы товаров'!$A$1:$C$88,2,0)</f>
        <v xml:space="preserve">крем-орех </v>
      </c>
      <c r="H3411" t="str">
        <f>VLOOKUP(Таблица1[[#This Row],[Код товара]],Группа_Товаров,3,0)</f>
        <v>Вафельные</v>
      </c>
      <c r="I3411" t="s">
        <v>8</v>
      </c>
      <c r="J3411">
        <v>2</v>
      </c>
      <c r="K3411" s="6">
        <v>324.30540000000002</v>
      </c>
      <c r="L3411" s="6">
        <v>420.92</v>
      </c>
      <c r="M3411" s="23">
        <f>Таблица1[[#This Row],[Сумма в ценах продажи]]-Таблица1[[#This Row],[Сумма в ценах закупки]]</f>
        <v>96.614599999999996</v>
      </c>
    </row>
    <row r="3412" spans="1:13" hidden="1" x14ac:dyDescent="0.3">
      <c r="A3412" s="16">
        <v>42831</v>
      </c>
      <c r="B3412" t="s">
        <v>9</v>
      </c>
      <c r="C3412" t="s">
        <v>272</v>
      </c>
      <c r="D3412" t="s">
        <v>156</v>
      </c>
      <c r="E3412" t="s">
        <v>273</v>
      </c>
      <c r="F3412" s="7">
        <v>20200</v>
      </c>
      <c r="G3412" t="str">
        <f>VLOOKUP(F3412,'группы товаров'!$A$1:$C$88,2,0)</f>
        <v xml:space="preserve">Карамель мята </v>
      </c>
      <c r="H3412" t="str">
        <f>VLOOKUP(Таблица1[[#This Row],[Код товара]],Группа_Товаров,3,0)</f>
        <v>Леденцовая</v>
      </c>
      <c r="I3412" t="s">
        <v>8</v>
      </c>
      <c r="J3412">
        <v>8</v>
      </c>
      <c r="K3412" s="6">
        <v>705.56</v>
      </c>
      <c r="L3412" s="6">
        <v>803.2</v>
      </c>
      <c r="M3412" s="23">
        <f>Таблица1[[#This Row],[Сумма в ценах продажи]]-Таблица1[[#This Row],[Сумма в ценах закупки]]</f>
        <v>97.6400000000001</v>
      </c>
    </row>
    <row r="3413" spans="1:13" hidden="1" x14ac:dyDescent="0.3">
      <c r="A3413" s="16">
        <v>42831</v>
      </c>
      <c r="B3413" t="s">
        <v>7</v>
      </c>
      <c r="C3413" t="s">
        <v>203</v>
      </c>
      <c r="D3413" t="s">
        <v>134</v>
      </c>
      <c r="E3413" t="s">
        <v>204</v>
      </c>
      <c r="F3413" s="7">
        <v>170000</v>
      </c>
      <c r="G3413" t="str">
        <f>VLOOKUP(F3413,'группы товаров'!$A$1:$C$88,2,0)</f>
        <v>Лайм</v>
      </c>
      <c r="H3413" t="str">
        <f>VLOOKUP(Таблица1[[#This Row],[Код товара]],Группа_Товаров,3,0)</f>
        <v>Желейные</v>
      </c>
      <c r="I3413" t="s">
        <v>8</v>
      </c>
      <c r="J3413">
        <v>2.2999999999999998</v>
      </c>
      <c r="K3413" s="6">
        <v>541.53380000000004</v>
      </c>
      <c r="L3413" s="6">
        <v>655.96</v>
      </c>
      <c r="M3413" s="23">
        <f>Таблица1[[#This Row],[Сумма в ценах продажи]]-Таблица1[[#This Row],[Сумма в ценах закупки]]</f>
        <v>114.42619999999999</v>
      </c>
    </row>
    <row r="3414" spans="1:13" hidden="1" x14ac:dyDescent="0.3">
      <c r="A3414" s="16">
        <v>42831</v>
      </c>
      <c r="B3414" t="s">
        <v>7</v>
      </c>
      <c r="C3414" t="s">
        <v>301</v>
      </c>
      <c r="D3414" t="s">
        <v>134</v>
      </c>
      <c r="E3414" t="s">
        <v>302</v>
      </c>
      <c r="F3414" s="5">
        <v>1005400001</v>
      </c>
      <c r="G3414" t="str">
        <f>VLOOKUP(F3414,'группы товаров'!$A$1:$C$88,2,0)</f>
        <v>Лесной орех</v>
      </c>
      <c r="H3414" t="str">
        <f>VLOOKUP(Таблица1[[#This Row],[Код товара]],Группа_Товаров,3,0)</f>
        <v>Кремовые</v>
      </c>
      <c r="I3414" t="s">
        <v>8</v>
      </c>
      <c r="J3414">
        <v>2.2999999999999998</v>
      </c>
      <c r="K3414" s="6">
        <v>538.19360000000006</v>
      </c>
      <c r="L3414" s="6">
        <v>655.96</v>
      </c>
      <c r="M3414" s="23">
        <f>Таблица1[[#This Row],[Сумма в ценах продажи]]-Таблица1[[#This Row],[Сумма в ценах закупки]]</f>
        <v>117.76639999999998</v>
      </c>
    </row>
    <row r="3415" spans="1:13" hidden="1" x14ac:dyDescent="0.3">
      <c r="A3415" s="16">
        <v>42831</v>
      </c>
      <c r="B3415" t="s">
        <v>9</v>
      </c>
      <c r="C3415" t="s">
        <v>242</v>
      </c>
      <c r="D3415" t="s">
        <v>134</v>
      </c>
      <c r="E3415" t="s">
        <v>243</v>
      </c>
      <c r="F3415" s="7">
        <v>1005052700</v>
      </c>
      <c r="G3415" t="str">
        <f>VLOOKUP(F3415,'группы товаров'!$A$1:$C$88,2,0)</f>
        <v>Желе черники</v>
      </c>
      <c r="H3415" t="str">
        <f>VLOOKUP(Таблица1[[#This Row],[Код товара]],Группа_Товаров,3,0)</f>
        <v>Помадка</v>
      </c>
      <c r="I3415" t="s">
        <v>8</v>
      </c>
      <c r="J3415">
        <v>4</v>
      </c>
      <c r="K3415" s="6">
        <v>858.4</v>
      </c>
      <c r="L3415" s="6">
        <v>976.8</v>
      </c>
      <c r="M3415" s="23">
        <f>Таблица1[[#This Row],[Сумма в ценах продажи]]-Таблица1[[#This Row],[Сумма в ценах закупки]]</f>
        <v>118.39999999999998</v>
      </c>
    </row>
    <row r="3416" spans="1:13" hidden="1" x14ac:dyDescent="0.3">
      <c r="A3416" s="16">
        <v>42831</v>
      </c>
      <c r="B3416" t="s">
        <v>9</v>
      </c>
      <c r="C3416" t="s">
        <v>222</v>
      </c>
      <c r="D3416" t="s">
        <v>134</v>
      </c>
      <c r="E3416" t="s">
        <v>223</v>
      </c>
      <c r="F3416" s="7">
        <v>1005052800</v>
      </c>
      <c r="G3416" t="str">
        <f>VLOOKUP(F3416,'группы товаров'!$A$1:$C$88,2,0)</f>
        <v>Желе барбариса</v>
      </c>
      <c r="H3416" t="str">
        <f>VLOOKUP(Таблица1[[#This Row],[Код товара]],Группа_Товаров,3,0)</f>
        <v>Помадка</v>
      </c>
      <c r="I3416" t="s">
        <v>8</v>
      </c>
      <c r="J3416">
        <v>4</v>
      </c>
      <c r="K3416" s="6">
        <v>934.79600000000005</v>
      </c>
      <c r="L3416" s="6">
        <v>1063.2</v>
      </c>
      <c r="M3416" s="23">
        <f>Таблица1[[#This Row],[Сумма в ценах продажи]]-Таблица1[[#This Row],[Сумма в ценах закупки]]</f>
        <v>128.404</v>
      </c>
    </row>
    <row r="3417" spans="1:13" hidden="1" x14ac:dyDescent="0.3">
      <c r="A3417" s="16">
        <v>42831</v>
      </c>
      <c r="B3417" t="s">
        <v>9</v>
      </c>
      <c r="C3417" t="s">
        <v>151</v>
      </c>
      <c r="D3417" t="s">
        <v>134</v>
      </c>
      <c r="E3417" t="s">
        <v>152</v>
      </c>
      <c r="F3417" s="5">
        <v>1005052700</v>
      </c>
      <c r="G3417" t="str">
        <f>VLOOKUP(F3417,'группы товаров'!$A$1:$C$88,2,0)</f>
        <v>Желе черники</v>
      </c>
      <c r="H3417" t="str">
        <f>VLOOKUP(Таблица1[[#This Row],[Код товара]],Группа_Товаров,3,0)</f>
        <v>Помадка</v>
      </c>
      <c r="I3417" t="s">
        <v>8</v>
      </c>
      <c r="J3417">
        <v>10.5</v>
      </c>
      <c r="K3417" s="6">
        <v>1051.575</v>
      </c>
      <c r="L3417" s="6">
        <v>1196.1600000000001</v>
      </c>
      <c r="M3417" s="23">
        <f>Таблица1[[#This Row],[Сумма в ценах продажи]]-Таблица1[[#This Row],[Сумма в ценах закупки]]</f>
        <v>144.58500000000004</v>
      </c>
    </row>
    <row r="3418" spans="1:13" hidden="1" x14ac:dyDescent="0.3">
      <c r="A3418" s="16">
        <v>42831</v>
      </c>
      <c r="B3418" t="s">
        <v>7</v>
      </c>
      <c r="C3418" t="s">
        <v>165</v>
      </c>
      <c r="D3418" t="s">
        <v>134</v>
      </c>
      <c r="E3418" t="s">
        <v>166</v>
      </c>
      <c r="F3418" s="7">
        <v>1005051700</v>
      </c>
      <c r="G3418" t="str">
        <f>VLOOKUP(F3418,'группы товаров'!$A$1:$C$88,2,0)</f>
        <v>Аромат мяты</v>
      </c>
      <c r="H3418" t="str">
        <f>VLOOKUP(Таблица1[[#This Row],[Код товара]],Группа_Товаров,3,0)</f>
        <v>Помадка</v>
      </c>
      <c r="I3418" t="s">
        <v>8</v>
      </c>
      <c r="J3418">
        <v>9</v>
      </c>
      <c r="K3418" s="6">
        <v>1240.6464000000001</v>
      </c>
      <c r="L3418" s="6">
        <v>1413.72</v>
      </c>
      <c r="M3418" s="23">
        <f>Таблица1[[#This Row],[Сумма в ценах продажи]]-Таблица1[[#This Row],[Сумма в ценах закупки]]</f>
        <v>173.07359999999994</v>
      </c>
    </row>
    <row r="3419" spans="1:13" hidden="1" x14ac:dyDescent="0.3">
      <c r="A3419" s="16">
        <v>42831</v>
      </c>
      <c r="B3419" t="s">
        <v>9</v>
      </c>
      <c r="C3419" t="s">
        <v>167</v>
      </c>
      <c r="D3419" t="s">
        <v>134</v>
      </c>
      <c r="E3419" t="s">
        <v>168</v>
      </c>
      <c r="F3419" s="7">
        <v>1005052800</v>
      </c>
      <c r="G3419" t="str">
        <f>VLOOKUP(F3419,'группы товаров'!$A$1:$C$88,2,0)</f>
        <v>Желе барбариса</v>
      </c>
      <c r="H3419" t="str">
        <f>VLOOKUP(Таблица1[[#This Row],[Код товара]],Группа_Товаров,3,0)</f>
        <v>Помадка</v>
      </c>
      <c r="I3419" t="s">
        <v>8</v>
      </c>
      <c r="J3419">
        <v>24</v>
      </c>
      <c r="K3419" s="6">
        <v>1239.0904</v>
      </c>
      <c r="L3419" s="6">
        <v>1458</v>
      </c>
      <c r="M3419" s="23">
        <f>Таблица1[[#This Row],[Сумма в ценах продажи]]-Таблица1[[#This Row],[Сумма в ценах закупки]]</f>
        <v>218.90959999999995</v>
      </c>
    </row>
    <row r="3420" spans="1:13" hidden="1" x14ac:dyDescent="0.3">
      <c r="A3420" s="16">
        <v>42831</v>
      </c>
      <c r="B3420" t="s">
        <v>9</v>
      </c>
      <c r="C3420" t="s">
        <v>149</v>
      </c>
      <c r="D3420" t="s">
        <v>134</v>
      </c>
      <c r="E3420" t="s">
        <v>150</v>
      </c>
      <c r="F3420" s="7">
        <v>170101</v>
      </c>
      <c r="G3420" t="str">
        <f>VLOOKUP(F3420,'группы товаров'!$A$1:$C$88,2,0)</f>
        <v>Морошковая</v>
      </c>
      <c r="H3420" t="str">
        <f>VLOOKUP(Таблица1[[#This Row],[Код товара]],Группа_Товаров,3,0)</f>
        <v>Желейные</v>
      </c>
      <c r="I3420" t="s">
        <v>8</v>
      </c>
      <c r="J3420">
        <v>15</v>
      </c>
      <c r="K3420" s="6">
        <v>1748.3595</v>
      </c>
      <c r="L3420" s="6">
        <v>1976.25</v>
      </c>
      <c r="M3420" s="23">
        <f>Таблица1[[#This Row],[Сумма в ценах продажи]]-Таблица1[[#This Row],[Сумма в ценах закупки]]</f>
        <v>227.89049999999997</v>
      </c>
    </row>
    <row r="3421" spans="1:13" hidden="1" x14ac:dyDescent="0.3">
      <c r="A3421" s="16">
        <v>42831</v>
      </c>
      <c r="B3421" t="s">
        <v>7</v>
      </c>
      <c r="C3421" t="s">
        <v>165</v>
      </c>
      <c r="D3421" t="s">
        <v>134</v>
      </c>
      <c r="E3421" t="s">
        <v>166</v>
      </c>
      <c r="F3421" s="7">
        <v>1005274000</v>
      </c>
      <c r="G3421" t="str">
        <f>VLOOKUP(F3421,'группы товаров'!$A$1:$C$88,2,0)</f>
        <v>Ванильные</v>
      </c>
      <c r="H3421" t="str">
        <f>VLOOKUP(Таблица1[[#This Row],[Код товара]],Группа_Товаров,3,0)</f>
        <v>Кремовые</v>
      </c>
      <c r="I3421" t="s">
        <v>8</v>
      </c>
      <c r="J3421">
        <v>4.032</v>
      </c>
      <c r="K3421" s="6">
        <v>435.94320000000005</v>
      </c>
      <c r="L3421" s="6">
        <v>702.24</v>
      </c>
      <c r="M3421" s="23">
        <f>Таблица1[[#This Row],[Сумма в ценах продажи]]-Таблица1[[#This Row],[Сумма в ценах закупки]]</f>
        <v>266.29679999999996</v>
      </c>
    </row>
    <row r="3422" spans="1:13" hidden="1" x14ac:dyDescent="0.3">
      <c r="A3422" s="16">
        <v>42831</v>
      </c>
      <c r="B3422" t="s">
        <v>9</v>
      </c>
      <c r="C3422" t="s">
        <v>270</v>
      </c>
      <c r="D3422" t="s">
        <v>134</v>
      </c>
      <c r="E3422" t="s">
        <v>271</v>
      </c>
      <c r="F3422" s="7">
        <v>1005052700</v>
      </c>
      <c r="G3422" t="str">
        <f>VLOOKUP(F3422,'группы товаров'!$A$1:$C$88,2,0)</f>
        <v>Желе черники</v>
      </c>
      <c r="H3422" t="str">
        <f>VLOOKUP(Таблица1[[#This Row],[Код товара]],Группа_Товаров,3,0)</f>
        <v>Помадка</v>
      </c>
      <c r="I3422" t="s">
        <v>8</v>
      </c>
      <c r="J3422">
        <v>6</v>
      </c>
      <c r="K3422" s="6">
        <v>108.71340000000001</v>
      </c>
      <c r="L3422" s="6">
        <v>412.2</v>
      </c>
      <c r="M3422" s="23">
        <f>Таблица1[[#This Row],[Сумма в ценах продажи]]-Таблица1[[#This Row],[Сумма в ценах закупки]]</f>
        <v>303.48659999999995</v>
      </c>
    </row>
    <row r="3423" spans="1:13" hidden="1" x14ac:dyDescent="0.3">
      <c r="A3423" s="16">
        <v>42831</v>
      </c>
      <c r="B3423" t="s">
        <v>7</v>
      </c>
      <c r="C3423" t="s">
        <v>242</v>
      </c>
      <c r="D3423" t="s">
        <v>134</v>
      </c>
      <c r="E3423" t="s">
        <v>243</v>
      </c>
      <c r="F3423" s="7">
        <v>1005244600</v>
      </c>
      <c r="G3423" t="str">
        <f>VLOOKUP(F3423,'группы товаров'!$A$1:$C$88,2,0)</f>
        <v>Кремовые</v>
      </c>
      <c r="H3423" t="str">
        <f>VLOOKUP(Таблица1[[#This Row],[Код товара]],Группа_Товаров,3,0)</f>
        <v>Кремовые</v>
      </c>
      <c r="I3423" t="s">
        <v>8</v>
      </c>
      <c r="J3423">
        <v>16.100000000000001</v>
      </c>
      <c r="K3423" s="6">
        <v>4473.7</v>
      </c>
      <c r="L3423" s="6">
        <v>5088.3</v>
      </c>
      <c r="M3423" s="23">
        <f>Таблица1[[#This Row],[Сумма в ценах продажи]]-Таблица1[[#This Row],[Сумма в ценах закупки]]</f>
        <v>614.60000000000036</v>
      </c>
    </row>
    <row r="3424" spans="1:13" hidden="1" x14ac:dyDescent="0.3">
      <c r="A3424" s="16">
        <v>42830</v>
      </c>
      <c r="B3424" t="s">
        <v>7</v>
      </c>
      <c r="C3424" t="s">
        <v>244</v>
      </c>
      <c r="D3424" t="s">
        <v>134</v>
      </c>
      <c r="E3424" t="s">
        <v>245</v>
      </c>
      <c r="F3424" s="5">
        <v>1005050000</v>
      </c>
      <c r="G3424" t="str">
        <f>VLOOKUP(F3424,'группы товаров'!$A$1:$C$88,2,0)</f>
        <v>Золотой орех</v>
      </c>
      <c r="H3424" t="str">
        <f>VLOOKUP(Таблица1[[#This Row],[Код товара]],Группа_Товаров,3,0)</f>
        <v>Помадка</v>
      </c>
      <c r="I3424" t="s">
        <v>8</v>
      </c>
      <c r="J3424">
        <v>3.5</v>
      </c>
      <c r="K3424" s="6">
        <v>423.09890000000001</v>
      </c>
      <c r="L3424" s="6">
        <v>398.72</v>
      </c>
      <c r="M3424" s="23">
        <f>Таблица1[[#This Row],[Сумма в ценах продажи]]-Таблица1[[#This Row],[Сумма в ценах закупки]]</f>
        <v>-24.378899999999987</v>
      </c>
    </row>
    <row r="3425" spans="1:13" hidden="1" x14ac:dyDescent="0.3">
      <c r="A3425" s="16">
        <v>42830</v>
      </c>
      <c r="B3425" t="s">
        <v>7</v>
      </c>
      <c r="C3425" t="s">
        <v>151</v>
      </c>
      <c r="D3425" t="s">
        <v>134</v>
      </c>
      <c r="E3425" t="s">
        <v>152</v>
      </c>
      <c r="F3425" s="5">
        <v>5190002</v>
      </c>
      <c r="G3425" t="str">
        <f>VLOOKUP(F3425,'группы товаров'!$A$1:$C$88,2,0)</f>
        <v>Молочный</v>
      </c>
      <c r="H3425" t="str">
        <f>VLOOKUP(Таблица1[[#This Row],[Код товара]],Группа_Товаров,3,0)</f>
        <v>Отливная</v>
      </c>
      <c r="I3425" t="s">
        <v>8</v>
      </c>
      <c r="J3425">
        <v>1.1200000000000001</v>
      </c>
      <c r="K3425" s="6">
        <v>95.713800000000006</v>
      </c>
      <c r="L3425" s="6">
        <v>110.88</v>
      </c>
      <c r="M3425" s="23">
        <f>Таблица1[[#This Row],[Сумма в ценах продажи]]-Таблица1[[#This Row],[Сумма в ценах закупки]]</f>
        <v>15.166199999999989</v>
      </c>
    </row>
    <row r="3426" spans="1:13" hidden="1" x14ac:dyDescent="0.3">
      <c r="A3426" s="16">
        <v>42830</v>
      </c>
      <c r="B3426" t="s">
        <v>7</v>
      </c>
      <c r="C3426" t="s">
        <v>320</v>
      </c>
      <c r="D3426" t="s">
        <v>147</v>
      </c>
      <c r="E3426" t="s">
        <v>321</v>
      </c>
      <c r="F3426" s="5">
        <v>1005050300</v>
      </c>
      <c r="G3426" t="str">
        <f>VLOOKUP(F3426,'группы товаров'!$A$1:$C$88,2,0)</f>
        <v>Золотой шар</v>
      </c>
      <c r="H3426" t="str">
        <f>VLOOKUP(Таблица1[[#This Row],[Код товара]],Группа_Товаров,3,0)</f>
        <v>Помадка</v>
      </c>
      <c r="I3426" t="s">
        <v>8</v>
      </c>
      <c r="J3426">
        <v>3.5</v>
      </c>
      <c r="K3426" s="6">
        <v>375.5213</v>
      </c>
      <c r="L3426" s="6">
        <v>398.72</v>
      </c>
      <c r="M3426" s="23">
        <f>Таблица1[[#This Row],[Сумма в ценах продажи]]-Таблица1[[#This Row],[Сумма в ценах закупки]]</f>
        <v>23.198700000000031</v>
      </c>
    </row>
    <row r="3427" spans="1:13" hidden="1" x14ac:dyDescent="0.3">
      <c r="A3427" s="16">
        <v>42830</v>
      </c>
      <c r="B3427" t="s">
        <v>7</v>
      </c>
      <c r="C3427" t="s">
        <v>246</v>
      </c>
      <c r="D3427" t="s">
        <v>156</v>
      </c>
      <c r="E3427" t="s">
        <v>247</v>
      </c>
      <c r="F3427" s="7">
        <v>1005244300</v>
      </c>
      <c r="G3427" t="str">
        <f>VLOOKUP(F3427,'группы товаров'!$A$1:$C$88,2,0)</f>
        <v>Ореховые</v>
      </c>
      <c r="H3427" t="str">
        <f>VLOOKUP(Таблица1[[#This Row],[Код товара]],Группа_Товаров,3,0)</f>
        <v>Кремовые</v>
      </c>
      <c r="I3427" t="s">
        <v>8</v>
      </c>
      <c r="J3427">
        <v>3.5</v>
      </c>
      <c r="K3427" s="6">
        <v>374.39850000000001</v>
      </c>
      <c r="L3427" s="6">
        <v>398.72</v>
      </c>
      <c r="M3427" s="23">
        <f>Таблица1[[#This Row],[Сумма в ценах продажи]]-Таблица1[[#This Row],[Сумма в ценах закупки]]</f>
        <v>24.321500000000015</v>
      </c>
    </row>
    <row r="3428" spans="1:13" hidden="1" x14ac:dyDescent="0.3">
      <c r="A3428" s="16">
        <v>42830</v>
      </c>
      <c r="B3428" t="s">
        <v>7</v>
      </c>
      <c r="C3428" t="s">
        <v>138</v>
      </c>
      <c r="D3428" t="s">
        <v>134</v>
      </c>
      <c r="E3428" t="s">
        <v>139</v>
      </c>
      <c r="F3428" s="8">
        <v>1500000601</v>
      </c>
      <c r="G3428" t="str">
        <f>VLOOKUP(F3428,'группы товаров'!$A$1:$C$88,2,0)</f>
        <v xml:space="preserve">Рулет сгущенное молоко МФ </v>
      </c>
      <c r="H3428" t="str">
        <f>VLOOKUP(Таблица1[[#This Row],[Код товара]],Группа_Товаров,3,0)</f>
        <v>Бисквиты</v>
      </c>
      <c r="I3428" t="s">
        <v>8</v>
      </c>
      <c r="J3428">
        <v>16</v>
      </c>
      <c r="K3428" s="6">
        <v>854.56640000000004</v>
      </c>
      <c r="L3428" s="6">
        <v>882.24</v>
      </c>
      <c r="M3428" s="23">
        <f>Таблица1[[#This Row],[Сумма в ценах продажи]]-Таблица1[[#This Row],[Сумма в ценах закупки]]</f>
        <v>27.673599999999965</v>
      </c>
    </row>
    <row r="3429" spans="1:13" hidden="1" x14ac:dyDescent="0.3">
      <c r="A3429" s="16">
        <v>42830</v>
      </c>
      <c r="B3429" t="s">
        <v>7</v>
      </c>
      <c r="C3429" t="s">
        <v>375</v>
      </c>
      <c r="D3429" t="s">
        <v>147</v>
      </c>
      <c r="E3429" t="s">
        <v>376</v>
      </c>
      <c r="F3429" s="5">
        <v>1005040600</v>
      </c>
      <c r="G3429" t="str">
        <f>VLOOKUP(F3429,'группы товаров'!$A$1:$C$88,2,0)</f>
        <v xml:space="preserve">Морская звезда </v>
      </c>
      <c r="H3429" t="str">
        <f>VLOOKUP(Таблица1[[#This Row],[Код товара]],Группа_Товаров,3,0)</f>
        <v>Глазированные</v>
      </c>
      <c r="I3429" t="s">
        <v>8</v>
      </c>
      <c r="J3429">
        <v>3</v>
      </c>
      <c r="K3429" s="6">
        <v>214.65</v>
      </c>
      <c r="L3429" s="6">
        <v>244.11</v>
      </c>
      <c r="M3429" s="23">
        <f>Таблица1[[#This Row],[Сумма в ценах продажи]]-Таблица1[[#This Row],[Сумма в ценах закупки]]</f>
        <v>29.460000000000008</v>
      </c>
    </row>
    <row r="3430" spans="1:13" hidden="1" x14ac:dyDescent="0.3">
      <c r="A3430" s="16">
        <v>42830</v>
      </c>
      <c r="B3430" t="s">
        <v>9</v>
      </c>
      <c r="C3430" t="s">
        <v>138</v>
      </c>
      <c r="D3430" t="s">
        <v>134</v>
      </c>
      <c r="E3430" t="s">
        <v>139</v>
      </c>
      <c r="F3430" s="5">
        <v>1005040500</v>
      </c>
      <c r="G3430" t="str">
        <f>VLOOKUP(F3430,'группы товаров'!$A$1:$C$88,2,0)</f>
        <v>Пилот</v>
      </c>
      <c r="H3430" t="str">
        <f>VLOOKUP(Таблица1[[#This Row],[Код товара]],Группа_Товаров,3,0)</f>
        <v>Глазированные</v>
      </c>
      <c r="I3430" t="s">
        <v>8</v>
      </c>
      <c r="J3430">
        <v>3</v>
      </c>
      <c r="K3430" s="6">
        <v>214.62</v>
      </c>
      <c r="L3430" s="6">
        <v>244.11</v>
      </c>
      <c r="M3430" s="23">
        <f>Таблица1[[#This Row],[Сумма в ценах продажи]]-Таблица1[[#This Row],[Сумма в ценах закупки]]</f>
        <v>29.490000000000009</v>
      </c>
    </row>
    <row r="3431" spans="1:13" hidden="1" x14ac:dyDescent="0.3">
      <c r="A3431" s="16">
        <v>42830</v>
      </c>
      <c r="B3431" t="s">
        <v>7</v>
      </c>
      <c r="C3431" t="s">
        <v>195</v>
      </c>
      <c r="D3431" t="s">
        <v>131</v>
      </c>
      <c r="E3431" t="s">
        <v>196</v>
      </c>
      <c r="F3431" s="7">
        <v>1005052600</v>
      </c>
      <c r="G3431" t="str">
        <f>VLOOKUP(F3431,'группы товаров'!$A$1:$C$88,2,0)</f>
        <v>Желе апельсина</v>
      </c>
      <c r="H3431" t="str">
        <f>VLOOKUP(Таблица1[[#This Row],[Код товара]],Группа_Товаров,3,0)</f>
        <v>Помадка</v>
      </c>
      <c r="I3431" t="s">
        <v>8</v>
      </c>
      <c r="J3431">
        <v>1.65</v>
      </c>
      <c r="K3431" s="6">
        <v>230.78</v>
      </c>
      <c r="L3431" s="6">
        <v>262.57</v>
      </c>
      <c r="M3431" s="23">
        <f>Таблица1[[#This Row],[Сумма в ценах продажи]]-Таблица1[[#This Row],[Сумма в ценах закупки]]</f>
        <v>31.789999999999992</v>
      </c>
    </row>
    <row r="3432" spans="1:13" hidden="1" x14ac:dyDescent="0.3">
      <c r="A3432" s="16">
        <v>42830</v>
      </c>
      <c r="B3432" t="s">
        <v>9</v>
      </c>
      <c r="C3432" t="s">
        <v>442</v>
      </c>
      <c r="D3432" t="s">
        <v>147</v>
      </c>
      <c r="E3432" t="s">
        <v>443</v>
      </c>
      <c r="F3432" s="7">
        <v>1005244600</v>
      </c>
      <c r="G3432" t="str">
        <f>VLOOKUP(F3432,'группы товаров'!$A$1:$C$88,2,0)</f>
        <v>Кремовые</v>
      </c>
      <c r="H3432" t="str">
        <f>VLOOKUP(Таблица1[[#This Row],[Код товара]],Группа_Товаров,3,0)</f>
        <v>Кремовые</v>
      </c>
      <c r="I3432" t="s">
        <v>8</v>
      </c>
      <c r="J3432">
        <v>1.65</v>
      </c>
      <c r="K3432" s="6">
        <v>230.54680000000002</v>
      </c>
      <c r="L3432" s="6">
        <v>262.57</v>
      </c>
      <c r="M3432" s="23">
        <f>Таблица1[[#This Row],[Сумма в ценах продажи]]-Таблица1[[#This Row],[Сумма в ценах закупки]]</f>
        <v>32.023199999999974</v>
      </c>
    </row>
    <row r="3433" spans="1:13" hidden="1" x14ac:dyDescent="0.3">
      <c r="A3433" s="16">
        <v>42830</v>
      </c>
      <c r="B3433" t="s">
        <v>7</v>
      </c>
      <c r="C3433" t="s">
        <v>185</v>
      </c>
      <c r="D3433" t="s">
        <v>134</v>
      </c>
      <c r="E3433" t="s">
        <v>186</v>
      </c>
      <c r="F3433" s="7">
        <v>1005212101</v>
      </c>
      <c r="G3433" t="str">
        <f>VLOOKUP(F3433,'группы товаров'!$A$1:$C$88,2,0)</f>
        <v>Зеленый петушок</v>
      </c>
      <c r="H3433" t="str">
        <f>VLOOKUP(Таблица1[[#This Row],[Код товара]],Группа_Товаров,3,0)</f>
        <v>Вафельные</v>
      </c>
      <c r="I3433" t="s">
        <v>8</v>
      </c>
      <c r="J3433">
        <v>3.4</v>
      </c>
      <c r="K3433" s="6">
        <v>243.23600000000002</v>
      </c>
      <c r="L3433" s="6">
        <v>276.65800000000002</v>
      </c>
      <c r="M3433" s="23">
        <f>Таблица1[[#This Row],[Сумма в ценах продажи]]-Таблица1[[#This Row],[Сумма в ценах закупки]]</f>
        <v>33.421999999999997</v>
      </c>
    </row>
    <row r="3434" spans="1:13" hidden="1" x14ac:dyDescent="0.3">
      <c r="A3434" s="16">
        <v>42830</v>
      </c>
      <c r="B3434" t="s">
        <v>7</v>
      </c>
      <c r="C3434" t="s">
        <v>167</v>
      </c>
      <c r="D3434" t="s">
        <v>134</v>
      </c>
      <c r="E3434" t="s">
        <v>168</v>
      </c>
      <c r="F3434" s="7">
        <v>20000</v>
      </c>
      <c r="G3434" t="str">
        <f>VLOOKUP(F3434,'группы товаров'!$A$1:$C$88,2,0)</f>
        <v>Карамель барбарис</v>
      </c>
      <c r="H3434" t="str">
        <f>VLOOKUP(Таблица1[[#This Row],[Код товара]],Группа_Товаров,3,0)</f>
        <v>Леденцовая</v>
      </c>
      <c r="I3434" t="s">
        <v>8</v>
      </c>
      <c r="J3434">
        <v>3.4</v>
      </c>
      <c r="K3434" s="6">
        <v>243.23600000000002</v>
      </c>
      <c r="L3434" s="6">
        <v>276.65800000000002</v>
      </c>
      <c r="M3434" s="23">
        <f>Таблица1[[#This Row],[Сумма в ценах продажи]]-Таблица1[[#This Row],[Сумма в ценах закупки]]</f>
        <v>33.421999999999997</v>
      </c>
    </row>
    <row r="3435" spans="1:13" hidden="1" x14ac:dyDescent="0.3">
      <c r="A3435" s="16">
        <v>42830</v>
      </c>
      <c r="B3435" t="s">
        <v>7</v>
      </c>
      <c r="C3435" t="s">
        <v>153</v>
      </c>
      <c r="D3435" t="s">
        <v>134</v>
      </c>
      <c r="E3435" t="s">
        <v>154</v>
      </c>
      <c r="F3435" s="7">
        <v>1005712305</v>
      </c>
      <c r="G3435" t="str">
        <f>VLOOKUP(F3435,'группы товаров'!$A$1:$C$88,2,0)</f>
        <v>Золотой шедевр</v>
      </c>
      <c r="H3435" t="str">
        <f>VLOOKUP(Таблица1[[#This Row],[Код товара]],Группа_Товаров,3,0)</f>
        <v>Глазированные</v>
      </c>
      <c r="I3435" t="s">
        <v>8</v>
      </c>
      <c r="J3435">
        <v>5.7</v>
      </c>
      <c r="K3435" s="6">
        <v>255.62450000000001</v>
      </c>
      <c r="L3435" s="6">
        <v>290.64300000000003</v>
      </c>
      <c r="M3435" s="23">
        <f>Таблица1[[#This Row],[Сумма в ценах продажи]]-Таблица1[[#This Row],[Сумма в ценах закупки]]</f>
        <v>35.018500000000017</v>
      </c>
    </row>
    <row r="3436" spans="1:13" hidden="1" x14ac:dyDescent="0.3">
      <c r="A3436" s="16">
        <v>42830</v>
      </c>
      <c r="B3436" t="s">
        <v>9</v>
      </c>
      <c r="C3436" t="s">
        <v>138</v>
      </c>
      <c r="D3436" t="s">
        <v>134</v>
      </c>
      <c r="E3436" t="s">
        <v>139</v>
      </c>
      <c r="F3436" s="7">
        <v>170101</v>
      </c>
      <c r="G3436" t="str">
        <f>VLOOKUP(F3436,'группы товаров'!$A$1:$C$88,2,0)</f>
        <v>Морошковая</v>
      </c>
      <c r="H3436" t="str">
        <f>VLOOKUP(Таблица1[[#This Row],[Код товара]],Группа_Товаров,3,0)</f>
        <v>Желейные</v>
      </c>
      <c r="I3436" t="s">
        <v>8</v>
      </c>
      <c r="J3436">
        <v>2.9</v>
      </c>
      <c r="K3436" s="6">
        <v>271.09200000000004</v>
      </c>
      <c r="L3436" s="6">
        <v>308.32800000000003</v>
      </c>
      <c r="M3436" s="23">
        <f>Таблица1[[#This Row],[Сумма в ценах продажи]]-Таблица1[[#This Row],[Сумма в ценах закупки]]</f>
        <v>37.23599999999999</v>
      </c>
    </row>
    <row r="3437" spans="1:13" hidden="1" x14ac:dyDescent="0.3">
      <c r="A3437" s="16">
        <v>42830</v>
      </c>
      <c r="B3437" t="s">
        <v>7</v>
      </c>
      <c r="C3437" t="s">
        <v>193</v>
      </c>
      <c r="D3437" t="s">
        <v>134</v>
      </c>
      <c r="E3437" t="s">
        <v>194</v>
      </c>
      <c r="F3437" s="7">
        <v>1005360000</v>
      </c>
      <c r="G3437" t="str">
        <f>VLOOKUP(F3437,'группы товаров'!$A$1:$C$88,2,0)</f>
        <v>Вишня в шоколаде</v>
      </c>
      <c r="H3437" t="str">
        <f>VLOOKUP(Таблица1[[#This Row],[Код товара]],Группа_Товаров,3,0)</f>
        <v>Кремовые</v>
      </c>
      <c r="I3437" t="s">
        <v>8</v>
      </c>
      <c r="J3437">
        <v>2.9</v>
      </c>
      <c r="K3437" s="6">
        <v>271.06299999999999</v>
      </c>
      <c r="L3437" s="6">
        <v>308.32800000000003</v>
      </c>
      <c r="M3437" s="23">
        <f>Таблица1[[#This Row],[Сумма в ценах продажи]]-Таблица1[[#This Row],[Сумма в ценах закупки]]</f>
        <v>37.265000000000043</v>
      </c>
    </row>
    <row r="3438" spans="1:13" hidden="1" x14ac:dyDescent="0.3">
      <c r="A3438" s="16">
        <v>42830</v>
      </c>
      <c r="B3438" t="s">
        <v>9</v>
      </c>
      <c r="C3438" t="s">
        <v>256</v>
      </c>
      <c r="D3438" t="s">
        <v>134</v>
      </c>
      <c r="E3438" t="s">
        <v>257</v>
      </c>
      <c r="F3438" s="5">
        <v>1005030501</v>
      </c>
      <c r="G3438" t="str">
        <f>VLOOKUP(F3438,'группы товаров'!$A$1:$C$88,2,0)</f>
        <v>Орешек</v>
      </c>
      <c r="H3438" t="str">
        <f>VLOOKUP(Таблица1[[#This Row],[Код товара]],Группа_Товаров,3,0)</f>
        <v>Глазированные</v>
      </c>
      <c r="I3438" t="s">
        <v>8</v>
      </c>
      <c r="J3438">
        <v>2.8</v>
      </c>
      <c r="K3438" s="6">
        <v>280.42</v>
      </c>
      <c r="L3438" s="6">
        <v>318.976</v>
      </c>
      <c r="M3438" s="23">
        <f>Таблица1[[#This Row],[Сумма в ценах продажи]]-Таблица1[[#This Row],[Сумма в ценах закупки]]</f>
        <v>38.555999999999983</v>
      </c>
    </row>
    <row r="3439" spans="1:13" hidden="1" x14ac:dyDescent="0.3">
      <c r="A3439" s="16">
        <v>42830</v>
      </c>
      <c r="B3439" t="s">
        <v>7</v>
      </c>
      <c r="C3439" t="s">
        <v>232</v>
      </c>
      <c r="D3439" t="s">
        <v>147</v>
      </c>
      <c r="E3439" t="s">
        <v>233</v>
      </c>
      <c r="F3439" s="7">
        <v>1005712005</v>
      </c>
      <c r="G3439" t="str">
        <f>VLOOKUP(F3439,'группы товаров'!$A$1:$C$88,2,0)</f>
        <v>Золотой теленок</v>
      </c>
      <c r="H3439" t="str">
        <f>VLOOKUP(Таблица1[[#This Row],[Код товара]],Группа_Товаров,3,0)</f>
        <v>Глазированные</v>
      </c>
      <c r="I3439" t="s">
        <v>8</v>
      </c>
      <c r="J3439">
        <v>3.2</v>
      </c>
      <c r="K3439" s="6">
        <v>260.35200000000003</v>
      </c>
      <c r="L3439" s="6">
        <v>303.60000000000002</v>
      </c>
      <c r="M3439" s="23">
        <f>Таблица1[[#This Row],[Сумма в ценах продажи]]-Таблица1[[#This Row],[Сумма в ценах закупки]]</f>
        <v>43.24799999999999</v>
      </c>
    </row>
    <row r="3440" spans="1:13" hidden="1" x14ac:dyDescent="0.3">
      <c r="A3440" s="16">
        <v>42830</v>
      </c>
      <c r="B3440" t="s">
        <v>7</v>
      </c>
      <c r="C3440" t="s">
        <v>179</v>
      </c>
      <c r="D3440" t="s">
        <v>131</v>
      </c>
      <c r="E3440" t="s">
        <v>180</v>
      </c>
      <c r="F3440" s="7">
        <v>1005186100</v>
      </c>
      <c r="G3440" t="str">
        <f>VLOOKUP(F3440,'группы товаров'!$A$1:$C$88,2,0)</f>
        <v xml:space="preserve">Мини  шоколад </v>
      </c>
      <c r="H3440" t="str">
        <f>VLOOKUP(Таблица1[[#This Row],[Код товара]],Группа_Товаров,3,0)</f>
        <v>Вафельные</v>
      </c>
      <c r="I3440" t="s">
        <v>8</v>
      </c>
      <c r="J3440">
        <v>3</v>
      </c>
      <c r="K3440" s="6">
        <v>290.4144</v>
      </c>
      <c r="L3440" s="6">
        <v>335.25</v>
      </c>
      <c r="M3440" s="23">
        <f>Таблица1[[#This Row],[Сумма в ценах продажи]]-Таблица1[[#This Row],[Сумма в ценах закупки]]</f>
        <v>44.835599999999999</v>
      </c>
    </row>
    <row r="3441" spans="1:13" hidden="1" x14ac:dyDescent="0.3">
      <c r="A3441" s="16">
        <v>42830</v>
      </c>
      <c r="B3441" t="s">
        <v>7</v>
      </c>
      <c r="C3441" t="s">
        <v>162</v>
      </c>
      <c r="D3441" t="s">
        <v>163</v>
      </c>
      <c r="E3441" t="s">
        <v>164</v>
      </c>
      <c r="F3441" s="7">
        <v>190000</v>
      </c>
      <c r="G3441" t="str">
        <f>VLOOKUP(F3441,'группы товаров'!$A$1:$C$88,2,0)</f>
        <v>Капри молоко</v>
      </c>
      <c r="H3441" t="str">
        <f>VLOOKUP(Таблица1[[#This Row],[Код товара]],Группа_Товаров,3,0)</f>
        <v>Отливная</v>
      </c>
      <c r="I3441" t="s">
        <v>8</v>
      </c>
      <c r="J3441">
        <v>3.5</v>
      </c>
      <c r="K3441" s="6">
        <v>327.18</v>
      </c>
      <c r="L3441" s="6">
        <v>372.12</v>
      </c>
      <c r="M3441" s="23">
        <f>Таблица1[[#This Row],[Сумма в ценах продажи]]-Таблица1[[#This Row],[Сумма в ценах закупки]]</f>
        <v>44.94</v>
      </c>
    </row>
    <row r="3442" spans="1:13" hidden="1" x14ac:dyDescent="0.3">
      <c r="A3442" s="16">
        <v>42830</v>
      </c>
      <c r="B3442" t="s">
        <v>7</v>
      </c>
      <c r="C3442" t="s">
        <v>262</v>
      </c>
      <c r="D3442" t="s">
        <v>134</v>
      </c>
      <c r="E3442" t="s">
        <v>263</v>
      </c>
      <c r="F3442" s="5">
        <v>5162402</v>
      </c>
      <c r="G3442" t="str">
        <f>VLOOKUP(F3442,'группы товаров'!$A$1:$C$88,2,0)</f>
        <v>Лимонно-апельсиновый</v>
      </c>
      <c r="H3442" t="str">
        <f>VLOOKUP(Таблица1[[#This Row],[Код товара]],Группа_Товаров,3,0)</f>
        <v>Отливная</v>
      </c>
      <c r="I3442" t="s">
        <v>8</v>
      </c>
      <c r="J3442">
        <v>3.2</v>
      </c>
      <c r="K3442" s="6">
        <v>256.55600000000004</v>
      </c>
      <c r="L3442" s="6">
        <v>303.60000000000002</v>
      </c>
      <c r="M3442" s="23">
        <f>Таблица1[[#This Row],[Сумма в ценах продажи]]-Таблица1[[#This Row],[Сумма в ценах закупки]]</f>
        <v>47.043999999999983</v>
      </c>
    </row>
    <row r="3443" spans="1:13" hidden="1" x14ac:dyDescent="0.3">
      <c r="A3443" s="16">
        <v>42830</v>
      </c>
      <c r="B3443" t="s">
        <v>7</v>
      </c>
      <c r="C3443" t="s">
        <v>262</v>
      </c>
      <c r="D3443" t="s">
        <v>134</v>
      </c>
      <c r="E3443" t="s">
        <v>263</v>
      </c>
      <c r="F3443" s="7">
        <v>170000</v>
      </c>
      <c r="G3443" t="str">
        <f>VLOOKUP(F3443,'группы товаров'!$A$1:$C$88,2,0)</f>
        <v>Лайм</v>
      </c>
      <c r="H3443" t="str">
        <f>VLOOKUP(Таблица1[[#This Row],[Код товара]],Группа_Товаров,3,0)</f>
        <v>Желейные</v>
      </c>
      <c r="I3443" t="s">
        <v>8</v>
      </c>
      <c r="J3443">
        <v>4</v>
      </c>
      <c r="K3443" s="6">
        <v>351.178</v>
      </c>
      <c r="L3443" s="6">
        <v>401.6</v>
      </c>
      <c r="M3443" s="23">
        <f>Таблица1[[#This Row],[Сумма в ценах продажи]]-Таблица1[[#This Row],[Сумма в ценах закупки]]</f>
        <v>50.422000000000025</v>
      </c>
    </row>
    <row r="3444" spans="1:13" hidden="1" x14ac:dyDescent="0.3">
      <c r="A3444" s="16">
        <v>42830</v>
      </c>
      <c r="B3444" t="s">
        <v>7</v>
      </c>
      <c r="C3444" t="s">
        <v>258</v>
      </c>
      <c r="D3444" t="s">
        <v>134</v>
      </c>
      <c r="E3444" t="s">
        <v>259</v>
      </c>
      <c r="F3444" s="7">
        <v>1005186300</v>
      </c>
      <c r="G3444" t="str">
        <f>VLOOKUP(F3444,'группы товаров'!$A$1:$C$88,2,0)</f>
        <v>Мини  молоко</v>
      </c>
      <c r="H3444" t="str">
        <f>VLOOKUP(Таблица1[[#This Row],[Код товара]],Группа_Товаров,3,0)</f>
        <v>Вафельные</v>
      </c>
      <c r="I3444" t="s">
        <v>8</v>
      </c>
      <c r="J3444">
        <v>5</v>
      </c>
      <c r="K3444" s="6">
        <v>395.95</v>
      </c>
      <c r="L3444" s="6">
        <v>450.25</v>
      </c>
      <c r="M3444" s="23">
        <f>Таблица1[[#This Row],[Сумма в ценах продажи]]-Таблица1[[#This Row],[Сумма в ценах закупки]]</f>
        <v>54.300000000000011</v>
      </c>
    </row>
    <row r="3445" spans="1:13" hidden="1" x14ac:dyDescent="0.3">
      <c r="A3445" s="16">
        <v>42830</v>
      </c>
      <c r="B3445" t="s">
        <v>7</v>
      </c>
      <c r="C3445" t="s">
        <v>222</v>
      </c>
      <c r="D3445" t="s">
        <v>134</v>
      </c>
      <c r="E3445" t="s">
        <v>223</v>
      </c>
      <c r="F3445" s="7">
        <v>1005051600</v>
      </c>
      <c r="G3445" t="str">
        <f>VLOOKUP(F3445,'группы товаров'!$A$1:$C$88,2,0)</f>
        <v xml:space="preserve">Тарантелла </v>
      </c>
      <c r="H3445" t="str">
        <f>VLOOKUP(Таблица1[[#This Row],[Код товара]],Группа_Товаров,3,0)</f>
        <v>Помадка</v>
      </c>
      <c r="I3445" t="s">
        <v>8</v>
      </c>
      <c r="J3445">
        <v>5</v>
      </c>
      <c r="K3445" s="6">
        <v>395.9</v>
      </c>
      <c r="L3445" s="6">
        <v>450.25</v>
      </c>
      <c r="M3445" s="23">
        <f>Таблица1[[#This Row],[Сумма в ценах продажи]]-Таблица1[[#This Row],[Сумма в ценах закупки]]</f>
        <v>54.350000000000023</v>
      </c>
    </row>
    <row r="3446" spans="1:13" hidden="1" x14ac:dyDescent="0.3">
      <c r="A3446" s="16">
        <v>42830</v>
      </c>
      <c r="B3446" t="s">
        <v>7</v>
      </c>
      <c r="C3446" t="s">
        <v>240</v>
      </c>
      <c r="D3446" t="s">
        <v>156</v>
      </c>
      <c r="E3446" t="s">
        <v>241</v>
      </c>
      <c r="F3446" s="7">
        <v>1005052700</v>
      </c>
      <c r="G3446" t="str">
        <f>VLOOKUP(F3446,'группы товаров'!$A$1:$C$88,2,0)</f>
        <v>Желе черники</v>
      </c>
      <c r="H3446" t="str">
        <f>VLOOKUP(Таблица1[[#This Row],[Код товара]],Группа_Товаров,3,0)</f>
        <v>Помадка</v>
      </c>
      <c r="I3446" t="s">
        <v>8</v>
      </c>
      <c r="J3446">
        <v>5</v>
      </c>
      <c r="K3446" s="6">
        <v>395.9</v>
      </c>
      <c r="L3446" s="6">
        <v>450.25</v>
      </c>
      <c r="M3446" s="23">
        <f>Таблица1[[#This Row],[Сумма в ценах продажи]]-Таблица1[[#This Row],[Сумма в ценах закупки]]</f>
        <v>54.350000000000023</v>
      </c>
    </row>
    <row r="3447" spans="1:13" hidden="1" x14ac:dyDescent="0.3">
      <c r="A3447" s="16">
        <v>42830</v>
      </c>
      <c r="B3447" t="s">
        <v>7</v>
      </c>
      <c r="C3447" t="s">
        <v>212</v>
      </c>
      <c r="D3447" t="s">
        <v>156</v>
      </c>
      <c r="E3447" t="s">
        <v>213</v>
      </c>
      <c r="F3447" s="7">
        <v>20200</v>
      </c>
      <c r="G3447" t="str">
        <f>VLOOKUP(F3447,'группы товаров'!$A$1:$C$88,2,0)</f>
        <v xml:space="preserve">Карамель мята </v>
      </c>
      <c r="H3447" t="str">
        <f>VLOOKUP(Таблица1[[#This Row],[Код товара]],Группа_Товаров,3,0)</f>
        <v>Леденцовая</v>
      </c>
      <c r="I3447" t="s">
        <v>8</v>
      </c>
      <c r="J3447">
        <v>5</v>
      </c>
      <c r="K3447" s="6">
        <v>395.9</v>
      </c>
      <c r="L3447" s="6">
        <v>450.25</v>
      </c>
      <c r="M3447" s="23">
        <f>Таблица1[[#This Row],[Сумма в ценах продажи]]-Таблица1[[#This Row],[Сумма в ценах закупки]]</f>
        <v>54.350000000000023</v>
      </c>
    </row>
    <row r="3448" spans="1:13" hidden="1" x14ac:dyDescent="0.3">
      <c r="A3448" s="16">
        <v>42830</v>
      </c>
      <c r="B3448" t="s">
        <v>7</v>
      </c>
      <c r="C3448" t="s">
        <v>144</v>
      </c>
      <c r="D3448" t="s">
        <v>134</v>
      </c>
      <c r="E3448" t="s">
        <v>145</v>
      </c>
      <c r="F3448" s="7">
        <v>1005050000</v>
      </c>
      <c r="G3448" t="str">
        <f>VLOOKUP(F3448,'группы товаров'!$A$1:$C$88,2,0)</f>
        <v>Золотой орех</v>
      </c>
      <c r="H3448" t="str">
        <f>VLOOKUP(Таблица1[[#This Row],[Код товара]],Группа_Товаров,3,0)</f>
        <v>Помадка</v>
      </c>
      <c r="I3448" t="s">
        <v>8</v>
      </c>
      <c r="J3448">
        <v>2.64</v>
      </c>
      <c r="K3448" s="6">
        <v>400.55880000000002</v>
      </c>
      <c r="L3448" s="6">
        <v>455.64</v>
      </c>
      <c r="M3448" s="23">
        <f>Таблица1[[#This Row],[Сумма в ценах продажи]]-Таблица1[[#This Row],[Сумма в ценах закупки]]</f>
        <v>55.081199999999967</v>
      </c>
    </row>
    <row r="3449" spans="1:13" hidden="1" x14ac:dyDescent="0.3">
      <c r="A3449" s="16">
        <v>42830</v>
      </c>
      <c r="B3449" t="s">
        <v>7</v>
      </c>
      <c r="C3449" t="s">
        <v>220</v>
      </c>
      <c r="D3449" t="s">
        <v>134</v>
      </c>
      <c r="E3449" t="s">
        <v>221</v>
      </c>
      <c r="F3449" s="7">
        <v>1005201500</v>
      </c>
      <c r="G3449" t="str">
        <f>VLOOKUP(F3449,'группы товаров'!$A$1:$C$88,2,0)</f>
        <v xml:space="preserve">крем-сгущенное молоко </v>
      </c>
      <c r="H3449" t="str">
        <f>VLOOKUP(Таблица1[[#This Row],[Код товара]],Группа_Товаров,3,0)</f>
        <v>Вафельные</v>
      </c>
      <c r="I3449" t="s">
        <v>8</v>
      </c>
      <c r="J3449">
        <v>2.64</v>
      </c>
      <c r="K3449" s="6">
        <v>400.55280000000005</v>
      </c>
      <c r="L3449" s="6">
        <v>455.64</v>
      </c>
      <c r="M3449" s="23">
        <f>Таблица1[[#This Row],[Сумма в ценах продажи]]-Таблица1[[#This Row],[Сумма в ценах закупки]]</f>
        <v>55.087199999999939</v>
      </c>
    </row>
    <row r="3450" spans="1:13" hidden="1" x14ac:dyDescent="0.3">
      <c r="A3450" s="16">
        <v>42830</v>
      </c>
      <c r="B3450" t="s">
        <v>9</v>
      </c>
      <c r="C3450" t="s">
        <v>371</v>
      </c>
      <c r="D3450" t="s">
        <v>147</v>
      </c>
      <c r="E3450" t="s">
        <v>372</v>
      </c>
      <c r="F3450" s="7">
        <v>1005300000</v>
      </c>
      <c r="G3450" t="str">
        <f>VLOOKUP(F3450,'группы товаров'!$A$1:$C$88,2,0)</f>
        <v>Нежные</v>
      </c>
      <c r="H3450" t="str">
        <f>VLOOKUP(Таблица1[[#This Row],[Код товара]],Группа_Товаров,3,0)</f>
        <v>Кремовые</v>
      </c>
      <c r="I3450" t="s">
        <v>8</v>
      </c>
      <c r="J3450">
        <v>5</v>
      </c>
      <c r="K3450" s="6">
        <v>389.41550000000001</v>
      </c>
      <c r="L3450" s="6">
        <v>444.8</v>
      </c>
      <c r="M3450" s="23">
        <f>Таблица1[[#This Row],[Сумма в ценах продажи]]-Таблица1[[#This Row],[Сумма в ценах закупки]]</f>
        <v>55.384500000000003</v>
      </c>
    </row>
    <row r="3451" spans="1:13" hidden="1" x14ac:dyDescent="0.3">
      <c r="A3451" s="16">
        <v>42830</v>
      </c>
      <c r="B3451" t="s">
        <v>7</v>
      </c>
      <c r="C3451" t="s">
        <v>282</v>
      </c>
      <c r="D3451" t="s">
        <v>134</v>
      </c>
      <c r="E3451" t="s">
        <v>283</v>
      </c>
      <c r="F3451" s="7">
        <v>1005201100</v>
      </c>
      <c r="G3451" t="str">
        <f>VLOOKUP(F3451,'группы товаров'!$A$1:$C$88,2,0)</f>
        <v xml:space="preserve">крем-орех </v>
      </c>
      <c r="H3451" t="str">
        <f>VLOOKUP(Таблица1[[#This Row],[Код товара]],Группа_Товаров,3,0)</f>
        <v>Вафельные</v>
      </c>
      <c r="I3451" t="s">
        <v>8</v>
      </c>
      <c r="J3451">
        <v>5</v>
      </c>
      <c r="K3451" s="6">
        <v>393.09950000000003</v>
      </c>
      <c r="L3451" s="6">
        <v>450.25</v>
      </c>
      <c r="M3451" s="23">
        <f>Таблица1[[#This Row],[Сумма в ценах продажи]]-Таблица1[[#This Row],[Сумма в ценах закупки]]</f>
        <v>57.150499999999965</v>
      </c>
    </row>
    <row r="3452" spans="1:13" hidden="1" x14ac:dyDescent="0.3">
      <c r="A3452" s="16">
        <v>42830</v>
      </c>
      <c r="B3452" t="s">
        <v>7</v>
      </c>
      <c r="C3452" t="s">
        <v>228</v>
      </c>
      <c r="D3452" t="s">
        <v>134</v>
      </c>
      <c r="E3452" t="s">
        <v>229</v>
      </c>
      <c r="F3452" s="5">
        <v>20000</v>
      </c>
      <c r="G3452" t="str">
        <f>VLOOKUP(F3452,'группы товаров'!$A$1:$C$88,2,0)</f>
        <v>Карамель барбарис</v>
      </c>
      <c r="H3452" t="str">
        <f>VLOOKUP(Таблица1[[#This Row],[Код товара]],Группа_Товаров,3,0)</f>
        <v>Леденцовая</v>
      </c>
      <c r="I3452" t="s">
        <v>8</v>
      </c>
      <c r="J3452">
        <v>8</v>
      </c>
      <c r="K3452" s="6">
        <v>427.36160000000001</v>
      </c>
      <c r="L3452" s="6">
        <v>486</v>
      </c>
      <c r="M3452" s="23">
        <f>Таблица1[[#This Row],[Сумма в ценах продажи]]-Таблица1[[#This Row],[Сумма в ценах закупки]]</f>
        <v>58.63839999999999</v>
      </c>
    </row>
    <row r="3453" spans="1:13" hidden="1" x14ac:dyDescent="0.3">
      <c r="A3453" s="16">
        <v>42830</v>
      </c>
      <c r="B3453" t="s">
        <v>9</v>
      </c>
      <c r="C3453" t="s">
        <v>199</v>
      </c>
      <c r="D3453" t="s">
        <v>134</v>
      </c>
      <c r="E3453" t="s">
        <v>200</v>
      </c>
      <c r="F3453" s="5">
        <v>20100</v>
      </c>
      <c r="G3453" t="str">
        <f>VLOOKUP(F3453,'группы товаров'!$A$1:$C$88,2,0)</f>
        <v xml:space="preserve">Карамель дюшес </v>
      </c>
      <c r="H3453" t="str">
        <f>VLOOKUP(Таблица1[[#This Row],[Код товара]],Группа_Товаров,3,0)</f>
        <v>Леденцовая</v>
      </c>
      <c r="I3453" t="s">
        <v>8</v>
      </c>
      <c r="J3453">
        <v>8</v>
      </c>
      <c r="K3453" s="6">
        <v>426.85680000000002</v>
      </c>
      <c r="L3453" s="6">
        <v>486</v>
      </c>
      <c r="M3453" s="23">
        <f>Таблица1[[#This Row],[Сумма в ценах продажи]]-Таблица1[[#This Row],[Сумма в ценах закупки]]</f>
        <v>59.143199999999979</v>
      </c>
    </row>
    <row r="3454" spans="1:13" hidden="1" x14ac:dyDescent="0.3">
      <c r="A3454" s="16">
        <v>42830</v>
      </c>
      <c r="B3454" t="s">
        <v>7</v>
      </c>
      <c r="C3454" t="s">
        <v>199</v>
      </c>
      <c r="D3454" t="s">
        <v>134</v>
      </c>
      <c r="E3454" t="s">
        <v>200</v>
      </c>
      <c r="F3454" s="7">
        <v>1005201500</v>
      </c>
      <c r="G3454" t="str">
        <f>VLOOKUP(F3454,'группы товаров'!$A$1:$C$88,2,0)</f>
        <v xml:space="preserve">крем-сгущенное молоко </v>
      </c>
      <c r="H3454" t="str">
        <f>VLOOKUP(Таблица1[[#This Row],[Код товара]],Группа_Товаров,3,0)</f>
        <v>Вафельные</v>
      </c>
      <c r="I3454" t="s">
        <v>8</v>
      </c>
      <c r="J3454">
        <v>1.248</v>
      </c>
      <c r="K3454" s="6">
        <v>457.92</v>
      </c>
      <c r="L3454" s="6">
        <v>520.79999999999995</v>
      </c>
      <c r="M3454" s="23">
        <f>Таблица1[[#This Row],[Сумма в ценах продажи]]-Таблица1[[#This Row],[Сумма в ценах закупки]]</f>
        <v>62.879999999999939</v>
      </c>
    </row>
    <row r="3455" spans="1:13" hidden="1" x14ac:dyDescent="0.3">
      <c r="A3455" s="16">
        <v>42830</v>
      </c>
      <c r="B3455" t="s">
        <v>7</v>
      </c>
      <c r="C3455" t="s">
        <v>201</v>
      </c>
      <c r="D3455" t="s">
        <v>134</v>
      </c>
      <c r="E3455" t="s">
        <v>202</v>
      </c>
      <c r="F3455" s="7">
        <v>1005300000</v>
      </c>
      <c r="G3455" t="str">
        <f>VLOOKUP(F3455,'группы товаров'!$A$1:$C$88,2,0)</f>
        <v>Нежные</v>
      </c>
      <c r="H3455" t="str">
        <f>VLOOKUP(Таблица1[[#This Row],[Код товара]],Группа_Товаров,3,0)</f>
        <v>Кремовые</v>
      </c>
      <c r="I3455" t="s">
        <v>8</v>
      </c>
      <c r="J3455">
        <v>1.92</v>
      </c>
      <c r="K3455" s="6">
        <v>465.625</v>
      </c>
      <c r="L3455" s="6">
        <v>531.70000000000005</v>
      </c>
      <c r="M3455" s="23">
        <f>Таблица1[[#This Row],[Сумма в ценах продажи]]-Таблица1[[#This Row],[Сумма в ценах закупки]]</f>
        <v>66.075000000000045</v>
      </c>
    </row>
    <row r="3456" spans="1:13" hidden="1" x14ac:dyDescent="0.3">
      <c r="A3456" s="16">
        <v>42830</v>
      </c>
      <c r="B3456" t="s">
        <v>9</v>
      </c>
      <c r="C3456" t="s">
        <v>278</v>
      </c>
      <c r="D3456" t="s">
        <v>208</v>
      </c>
      <c r="E3456" t="s">
        <v>279</v>
      </c>
      <c r="F3456" s="7">
        <v>1005051700</v>
      </c>
      <c r="G3456" t="str">
        <f>VLOOKUP(F3456,'группы товаров'!$A$1:$C$88,2,0)</f>
        <v>Аромат мяты</v>
      </c>
      <c r="H3456" t="str">
        <f>VLOOKUP(Таблица1[[#This Row],[Код товара]],Группа_Товаров,3,0)</f>
        <v>Помадка</v>
      </c>
      <c r="I3456" t="s">
        <v>8</v>
      </c>
      <c r="J3456">
        <v>2.64</v>
      </c>
      <c r="K3456" s="6">
        <v>480.72</v>
      </c>
      <c r="L3456" s="6">
        <v>546.84</v>
      </c>
      <c r="M3456" s="23">
        <f>Таблица1[[#This Row],[Сумма в ценах продажи]]-Таблица1[[#This Row],[Сумма в ценах закупки]]</f>
        <v>66.12</v>
      </c>
    </row>
    <row r="3457" spans="1:13" hidden="1" x14ac:dyDescent="0.3">
      <c r="A3457" s="16">
        <v>42830</v>
      </c>
      <c r="B3457" t="s">
        <v>7</v>
      </c>
      <c r="C3457" t="s">
        <v>446</v>
      </c>
      <c r="D3457" t="s">
        <v>147</v>
      </c>
      <c r="E3457" t="s">
        <v>447</v>
      </c>
      <c r="F3457" s="7">
        <v>1005244300</v>
      </c>
      <c r="G3457" t="str">
        <f>VLOOKUP(F3457,'группы товаров'!$A$1:$C$88,2,0)</f>
        <v>Ореховые</v>
      </c>
      <c r="H3457" t="str">
        <f>VLOOKUP(Таблица1[[#This Row],[Код товара]],Группа_Товаров,3,0)</f>
        <v>Кремовые</v>
      </c>
      <c r="I3457" t="s">
        <v>8</v>
      </c>
      <c r="J3457">
        <v>2.64</v>
      </c>
      <c r="K3457" s="6">
        <v>480.72</v>
      </c>
      <c r="L3457" s="6">
        <v>546.84</v>
      </c>
      <c r="M3457" s="23">
        <f>Таблица1[[#This Row],[Сумма в ценах продажи]]-Таблица1[[#This Row],[Сумма в ценах закупки]]</f>
        <v>66.12</v>
      </c>
    </row>
    <row r="3458" spans="1:13" hidden="1" x14ac:dyDescent="0.3">
      <c r="A3458" s="16">
        <v>42830</v>
      </c>
      <c r="B3458" t="s">
        <v>7</v>
      </c>
      <c r="C3458" t="s">
        <v>288</v>
      </c>
      <c r="D3458" t="s">
        <v>134</v>
      </c>
      <c r="E3458" t="s">
        <v>289</v>
      </c>
      <c r="F3458" s="5">
        <v>1005052600</v>
      </c>
      <c r="G3458" t="str">
        <f>VLOOKUP(F3458,'группы товаров'!$A$1:$C$88,2,0)</f>
        <v>Желе апельсина</v>
      </c>
      <c r="H3458" t="str">
        <f>VLOOKUP(Таблица1[[#This Row],[Код товара]],Группа_Товаров,3,0)</f>
        <v>Помадка</v>
      </c>
      <c r="I3458" t="s">
        <v>8</v>
      </c>
      <c r="J3458">
        <v>3.5</v>
      </c>
      <c r="K3458" s="6">
        <v>355.07740000000001</v>
      </c>
      <c r="L3458" s="6">
        <v>422.625</v>
      </c>
      <c r="M3458" s="23">
        <f>Таблица1[[#This Row],[Сумма в ценах продажи]]-Таблица1[[#This Row],[Сумма в ценах закупки]]</f>
        <v>67.547599999999989</v>
      </c>
    </row>
    <row r="3459" spans="1:13" hidden="1" x14ac:dyDescent="0.3">
      <c r="A3459" s="16">
        <v>42830</v>
      </c>
      <c r="B3459" t="s">
        <v>7</v>
      </c>
      <c r="C3459" t="s">
        <v>282</v>
      </c>
      <c r="D3459" t="s">
        <v>134</v>
      </c>
      <c r="E3459" t="s">
        <v>283</v>
      </c>
      <c r="F3459" s="5">
        <v>1005201100</v>
      </c>
      <c r="G3459" t="str">
        <f>VLOOKUP(F3459,'группы товаров'!$A$1:$C$88,2,0)</f>
        <v xml:space="preserve">крем-орех </v>
      </c>
      <c r="H3459" t="str">
        <f>VLOOKUP(Таблица1[[#This Row],[Код товара]],Группа_Товаров,3,0)</f>
        <v>Вафельные</v>
      </c>
      <c r="I3459" t="s">
        <v>8</v>
      </c>
      <c r="J3459">
        <v>2</v>
      </c>
      <c r="K3459" s="6">
        <v>324.30540000000002</v>
      </c>
      <c r="L3459" s="6">
        <v>397.1</v>
      </c>
      <c r="M3459" s="23">
        <f>Таблица1[[#This Row],[Сумма в ценах продажи]]-Таблица1[[#This Row],[Сумма в ценах закупки]]</f>
        <v>72.794600000000003</v>
      </c>
    </row>
    <row r="3460" spans="1:13" hidden="1" x14ac:dyDescent="0.3">
      <c r="A3460" s="16">
        <v>42830</v>
      </c>
      <c r="B3460" t="s">
        <v>7</v>
      </c>
      <c r="C3460" t="s">
        <v>371</v>
      </c>
      <c r="D3460" t="s">
        <v>147</v>
      </c>
      <c r="E3460" t="s">
        <v>372</v>
      </c>
      <c r="F3460" s="5">
        <v>1005244600</v>
      </c>
      <c r="G3460" t="str">
        <f>VLOOKUP(F3460,'группы товаров'!$A$1:$C$88,2,0)</f>
        <v>Кремовые</v>
      </c>
      <c r="H3460" t="str">
        <f>VLOOKUP(Таблица1[[#This Row],[Код товара]],Группа_Товаров,3,0)</f>
        <v>Кремовые</v>
      </c>
      <c r="I3460" t="s">
        <v>8</v>
      </c>
      <c r="J3460">
        <v>2.7</v>
      </c>
      <c r="K3460" s="6">
        <v>474.15350000000001</v>
      </c>
      <c r="L3460" s="6">
        <v>547.803</v>
      </c>
      <c r="M3460" s="23">
        <f>Таблица1[[#This Row],[Сумма в ценах продажи]]-Таблица1[[#This Row],[Сумма в ценах закупки]]</f>
        <v>73.649499999999989</v>
      </c>
    </row>
    <row r="3461" spans="1:13" hidden="1" x14ac:dyDescent="0.3">
      <c r="A3461" s="16">
        <v>42830</v>
      </c>
      <c r="B3461" t="s">
        <v>7</v>
      </c>
      <c r="C3461" t="s">
        <v>444</v>
      </c>
      <c r="D3461" t="s">
        <v>147</v>
      </c>
      <c r="E3461" t="s">
        <v>445</v>
      </c>
      <c r="F3461" s="5">
        <v>1005712005</v>
      </c>
      <c r="G3461" t="str">
        <f>VLOOKUP(F3461,'группы товаров'!$A$1:$C$88,2,0)</f>
        <v>Золотой теленок</v>
      </c>
      <c r="H3461" t="str">
        <f>VLOOKUP(Таблица1[[#This Row],[Код товара]],Группа_Товаров,3,0)</f>
        <v>Глазированные</v>
      </c>
      <c r="I3461" t="s">
        <v>8</v>
      </c>
      <c r="J3461">
        <v>4.8</v>
      </c>
      <c r="K3461" s="6">
        <v>506.25840000000005</v>
      </c>
      <c r="L3461" s="6">
        <v>580.79999999999995</v>
      </c>
      <c r="M3461" s="23">
        <f>Таблица1[[#This Row],[Сумма в ценах продажи]]-Таблица1[[#This Row],[Сумма в ценах закупки]]</f>
        <v>74.541599999999903</v>
      </c>
    </row>
    <row r="3462" spans="1:13" hidden="1" x14ac:dyDescent="0.3">
      <c r="A3462" s="16">
        <v>42830</v>
      </c>
      <c r="B3462" t="s">
        <v>7</v>
      </c>
      <c r="C3462" t="s">
        <v>149</v>
      </c>
      <c r="D3462" t="s">
        <v>134</v>
      </c>
      <c r="E3462" t="s">
        <v>150</v>
      </c>
      <c r="F3462" s="7">
        <v>1005040400</v>
      </c>
      <c r="G3462" t="str">
        <f>VLOOKUP(F3462,'группы товаров'!$A$1:$C$88,2,0)</f>
        <v>Ласточка</v>
      </c>
      <c r="H3462" t="str">
        <f>VLOOKUP(Таблица1[[#This Row],[Код товара]],Группа_Товаров,3,0)</f>
        <v>Глазированные</v>
      </c>
      <c r="I3462" t="s">
        <v>8</v>
      </c>
      <c r="J3462">
        <v>5</v>
      </c>
      <c r="K3462" s="6">
        <v>581.91600000000005</v>
      </c>
      <c r="L3462" s="6">
        <v>658.75</v>
      </c>
      <c r="M3462" s="23">
        <f>Таблица1[[#This Row],[Сумма в ценах продажи]]-Таблица1[[#This Row],[Сумма в ценах закупки]]</f>
        <v>76.833999999999946</v>
      </c>
    </row>
    <row r="3463" spans="1:13" hidden="1" x14ac:dyDescent="0.3">
      <c r="A3463" s="16">
        <v>42830</v>
      </c>
      <c r="B3463" t="s">
        <v>7</v>
      </c>
      <c r="C3463" t="s">
        <v>162</v>
      </c>
      <c r="D3463" t="s">
        <v>163</v>
      </c>
      <c r="E3463" t="s">
        <v>164</v>
      </c>
      <c r="F3463" s="7">
        <v>1005186300</v>
      </c>
      <c r="G3463" t="str">
        <f>VLOOKUP(F3463,'группы товаров'!$A$1:$C$88,2,0)</f>
        <v>Мини  молоко</v>
      </c>
      <c r="H3463" t="str">
        <f>VLOOKUP(Таблица1[[#This Row],[Код товара]],Группа_Товаров,3,0)</f>
        <v>Вафельные</v>
      </c>
      <c r="I3463" t="s">
        <v>8</v>
      </c>
      <c r="J3463">
        <v>1.96</v>
      </c>
      <c r="K3463" s="6">
        <v>562.798</v>
      </c>
      <c r="L3463" s="6">
        <v>640.1</v>
      </c>
      <c r="M3463" s="23">
        <f>Таблица1[[#This Row],[Сумма в ценах продажи]]-Таблица1[[#This Row],[Сумма в ценах закупки]]</f>
        <v>77.302000000000021</v>
      </c>
    </row>
    <row r="3464" spans="1:13" hidden="1" x14ac:dyDescent="0.3">
      <c r="A3464" s="16">
        <v>42830</v>
      </c>
      <c r="B3464" t="s">
        <v>9</v>
      </c>
      <c r="C3464" t="s">
        <v>165</v>
      </c>
      <c r="D3464" t="s">
        <v>134</v>
      </c>
      <c r="E3464" t="s">
        <v>166</v>
      </c>
      <c r="F3464" s="7">
        <v>1005360000</v>
      </c>
      <c r="G3464" t="str">
        <f>VLOOKUP(F3464,'группы товаров'!$A$1:$C$88,2,0)</f>
        <v>Вишня в шоколаде</v>
      </c>
      <c r="H3464" t="str">
        <f>VLOOKUP(Таблица1[[#This Row],[Код товара]],Группа_Товаров,3,0)</f>
        <v>Кремовые</v>
      </c>
      <c r="I3464" t="s">
        <v>8</v>
      </c>
      <c r="J3464">
        <v>1.96</v>
      </c>
      <c r="K3464" s="6">
        <v>561.85400000000004</v>
      </c>
      <c r="L3464" s="6">
        <v>640.1</v>
      </c>
      <c r="M3464" s="23">
        <f>Таблица1[[#This Row],[Сумма в ценах продажи]]-Таблица1[[#This Row],[Сумма в ценах закупки]]</f>
        <v>78.245999999999981</v>
      </c>
    </row>
    <row r="3465" spans="1:13" hidden="1" x14ac:dyDescent="0.3">
      <c r="A3465" s="16">
        <v>42830</v>
      </c>
      <c r="B3465" t="s">
        <v>9</v>
      </c>
      <c r="C3465" t="s">
        <v>167</v>
      </c>
      <c r="D3465" t="s">
        <v>134</v>
      </c>
      <c r="E3465" t="s">
        <v>168</v>
      </c>
      <c r="F3465" s="7">
        <v>1005300000</v>
      </c>
      <c r="G3465" t="str">
        <f>VLOOKUP(F3465,'группы товаров'!$A$1:$C$88,2,0)</f>
        <v>Нежные</v>
      </c>
      <c r="H3465" t="str">
        <f>VLOOKUP(Таблица1[[#This Row],[Код товара]],Группа_Товаров,3,0)</f>
        <v>Кремовые</v>
      </c>
      <c r="I3465" t="s">
        <v>8</v>
      </c>
      <c r="J3465">
        <v>5</v>
      </c>
      <c r="K3465" s="6">
        <v>610.5</v>
      </c>
      <c r="L3465" s="6">
        <v>694.4</v>
      </c>
      <c r="M3465" s="23">
        <f>Таблица1[[#This Row],[Сумма в ценах продажи]]-Таблица1[[#This Row],[Сумма в ценах закупки]]</f>
        <v>83.899999999999977</v>
      </c>
    </row>
    <row r="3466" spans="1:13" hidden="1" x14ac:dyDescent="0.3">
      <c r="A3466" s="16">
        <v>42830</v>
      </c>
      <c r="B3466" t="s">
        <v>7</v>
      </c>
      <c r="C3466" t="s">
        <v>177</v>
      </c>
      <c r="D3466" t="s">
        <v>131</v>
      </c>
      <c r="E3466" t="s">
        <v>178</v>
      </c>
      <c r="F3466" s="7">
        <v>20100</v>
      </c>
      <c r="G3466" t="str">
        <f>VLOOKUP(F3466,'группы товаров'!$A$1:$C$88,2,0)</f>
        <v xml:space="preserve">Карамель дюшес </v>
      </c>
      <c r="H3466" t="str">
        <f>VLOOKUP(Таблица1[[#This Row],[Код товара]],Группа_Товаров,3,0)</f>
        <v>Леденцовая</v>
      </c>
      <c r="I3466" t="s">
        <v>8</v>
      </c>
      <c r="J3466">
        <v>5</v>
      </c>
      <c r="K3466" s="6">
        <v>610.5</v>
      </c>
      <c r="L3466" s="6">
        <v>694.4</v>
      </c>
      <c r="M3466" s="23">
        <f>Таблица1[[#This Row],[Сумма в ценах продажи]]-Таблица1[[#This Row],[Сумма в ценах закупки]]</f>
        <v>83.899999999999977</v>
      </c>
    </row>
    <row r="3467" spans="1:13" hidden="1" x14ac:dyDescent="0.3">
      <c r="A3467" s="16">
        <v>42830</v>
      </c>
      <c r="B3467" t="s">
        <v>7</v>
      </c>
      <c r="C3467" t="s">
        <v>278</v>
      </c>
      <c r="D3467" t="s">
        <v>208</v>
      </c>
      <c r="E3467" t="s">
        <v>279</v>
      </c>
      <c r="F3467" s="7">
        <v>1005050100</v>
      </c>
      <c r="G3467" t="str">
        <f>VLOOKUP(F3467,'группы товаров'!$A$1:$C$88,2,0)</f>
        <v>Золотой  крем-брюле</v>
      </c>
      <c r="H3467" t="str">
        <f>VLOOKUP(Таблица1[[#This Row],[Код товара]],Группа_Товаров,3,0)</f>
        <v>Помадка</v>
      </c>
      <c r="I3467" t="s">
        <v>8</v>
      </c>
      <c r="J3467">
        <v>5</v>
      </c>
      <c r="K3467" s="6">
        <v>384.52300000000002</v>
      </c>
      <c r="L3467" s="6">
        <v>471.5</v>
      </c>
      <c r="M3467" s="23">
        <f>Таблица1[[#This Row],[Сумма в ценах продажи]]-Таблица1[[#This Row],[Сумма в ценах закупки]]</f>
        <v>86.976999999999975</v>
      </c>
    </row>
    <row r="3468" spans="1:13" hidden="1" x14ac:dyDescent="0.3">
      <c r="A3468" s="16">
        <v>42830</v>
      </c>
      <c r="B3468" t="s">
        <v>7</v>
      </c>
      <c r="C3468" t="s">
        <v>288</v>
      </c>
      <c r="D3468" t="s">
        <v>134</v>
      </c>
      <c r="E3468" t="s">
        <v>289</v>
      </c>
      <c r="F3468" s="5">
        <v>1005201000</v>
      </c>
      <c r="G3468" t="str">
        <f>VLOOKUP(F3468,'группы товаров'!$A$1:$C$88,2,0)</f>
        <v xml:space="preserve"> крем-шоколад </v>
      </c>
      <c r="H3468" t="str">
        <f>VLOOKUP(Таблица1[[#This Row],[Код товара]],Группа_Товаров,3,0)</f>
        <v>Вафельные</v>
      </c>
      <c r="I3468" t="s">
        <v>8</v>
      </c>
      <c r="J3468">
        <v>2</v>
      </c>
      <c r="K3468" s="6">
        <v>331.54040000000003</v>
      </c>
      <c r="L3468" s="6">
        <v>420.92</v>
      </c>
      <c r="M3468" s="23">
        <f>Таблица1[[#This Row],[Сумма в ценах продажи]]-Таблица1[[#This Row],[Сумма в ценах закупки]]</f>
        <v>89.379599999999982</v>
      </c>
    </row>
    <row r="3469" spans="1:13" hidden="1" x14ac:dyDescent="0.3">
      <c r="A3469" s="16">
        <v>42830</v>
      </c>
      <c r="B3469" t="s">
        <v>7</v>
      </c>
      <c r="C3469" t="s">
        <v>162</v>
      </c>
      <c r="D3469" t="s">
        <v>163</v>
      </c>
      <c r="E3469" t="s">
        <v>164</v>
      </c>
      <c r="F3469" s="7">
        <v>1005300000</v>
      </c>
      <c r="G3469" t="str">
        <f>VLOOKUP(F3469,'группы товаров'!$A$1:$C$88,2,0)</f>
        <v>Нежные</v>
      </c>
      <c r="H3469" t="str">
        <f>VLOOKUP(Таблица1[[#This Row],[Код товара]],Группа_Товаров,3,0)</f>
        <v>Кремовые</v>
      </c>
      <c r="I3469" t="s">
        <v>8</v>
      </c>
      <c r="J3469">
        <v>2.2999999999999998</v>
      </c>
      <c r="K3469" s="6">
        <v>658.24300000000005</v>
      </c>
      <c r="L3469" s="6">
        <v>748.7</v>
      </c>
      <c r="M3469" s="23">
        <f>Таблица1[[#This Row],[Сумма в ценах продажи]]-Таблица1[[#This Row],[Сумма в ценах закупки]]</f>
        <v>90.456999999999994</v>
      </c>
    </row>
    <row r="3470" spans="1:13" hidden="1" x14ac:dyDescent="0.3">
      <c r="A3470" s="16">
        <v>42830</v>
      </c>
      <c r="B3470" t="s">
        <v>7</v>
      </c>
      <c r="C3470" t="s">
        <v>153</v>
      </c>
      <c r="D3470" t="s">
        <v>134</v>
      </c>
      <c r="E3470" t="s">
        <v>154</v>
      </c>
      <c r="F3470" s="7">
        <v>570000</v>
      </c>
      <c r="G3470" t="str">
        <f>VLOOKUP(F3470,'группы товаров'!$A$1:$C$88,2,0)</f>
        <v xml:space="preserve">Грушевые </v>
      </c>
      <c r="H3470" t="str">
        <f>VLOOKUP(Таблица1[[#This Row],[Код товара]],Группа_Товаров,3,0)</f>
        <v>Желейные</v>
      </c>
      <c r="I3470" t="s">
        <v>8</v>
      </c>
      <c r="J3470">
        <v>2.2999999999999998</v>
      </c>
      <c r="K3470" s="6">
        <v>658.21300000000008</v>
      </c>
      <c r="L3470" s="6">
        <v>748.7</v>
      </c>
      <c r="M3470" s="23">
        <f>Таблица1[[#This Row],[Сумма в ценах продажи]]-Таблица1[[#This Row],[Сумма в ценах закупки]]</f>
        <v>90.486999999999966</v>
      </c>
    </row>
    <row r="3471" spans="1:13" hidden="1" x14ac:dyDescent="0.3">
      <c r="A3471" s="16">
        <v>42830</v>
      </c>
      <c r="B3471" t="s">
        <v>7</v>
      </c>
      <c r="C3471" t="s">
        <v>144</v>
      </c>
      <c r="D3471" t="s">
        <v>134</v>
      </c>
      <c r="E3471" t="s">
        <v>145</v>
      </c>
      <c r="F3471" s="5">
        <v>1005274600</v>
      </c>
      <c r="G3471" t="str">
        <f>VLOOKUP(F3471,'группы товаров'!$A$1:$C$88,2,0)</f>
        <v>Какао со сливками</v>
      </c>
      <c r="H3471" t="str">
        <f>VLOOKUP(Таблица1[[#This Row],[Код товара]],Группа_Товаров,3,0)</f>
        <v>Кремовые</v>
      </c>
      <c r="I3471" t="s">
        <v>8</v>
      </c>
      <c r="J3471">
        <v>3.5</v>
      </c>
      <c r="K3471" s="6">
        <v>684.38120000000004</v>
      </c>
      <c r="L3471" s="6">
        <v>778.43499999999995</v>
      </c>
      <c r="M3471" s="23">
        <f>Таблица1[[#This Row],[Сумма в ценах продажи]]-Таблица1[[#This Row],[Сумма в ценах закупки]]</f>
        <v>94.05379999999991</v>
      </c>
    </row>
    <row r="3472" spans="1:13" hidden="1" x14ac:dyDescent="0.3">
      <c r="A3472" s="16">
        <v>42830</v>
      </c>
      <c r="B3472" t="s">
        <v>7</v>
      </c>
      <c r="C3472" t="s">
        <v>167</v>
      </c>
      <c r="D3472" t="s">
        <v>134</v>
      </c>
      <c r="E3472" t="s">
        <v>168</v>
      </c>
      <c r="F3472" s="7">
        <v>1005244300</v>
      </c>
      <c r="G3472" t="str">
        <f>VLOOKUP(F3472,'группы товаров'!$A$1:$C$88,2,0)</f>
        <v>Ореховые</v>
      </c>
      <c r="H3472" t="str">
        <f>VLOOKUP(Таблица1[[#This Row],[Код товара]],Группа_Товаров,3,0)</f>
        <v>Кремовые</v>
      </c>
      <c r="I3472" t="s">
        <v>8</v>
      </c>
      <c r="J3472">
        <v>6</v>
      </c>
      <c r="K3472" s="6">
        <v>574.60559999999998</v>
      </c>
      <c r="L3472" s="6">
        <v>670.5</v>
      </c>
      <c r="M3472" s="23">
        <f>Таблица1[[#This Row],[Сумма в ценах продажи]]-Таблица1[[#This Row],[Сумма в ценах закупки]]</f>
        <v>95.894400000000019</v>
      </c>
    </row>
    <row r="3473" spans="1:13" hidden="1" x14ac:dyDescent="0.3">
      <c r="A3473" s="16">
        <v>42830</v>
      </c>
      <c r="B3473" t="s">
        <v>7</v>
      </c>
      <c r="C3473" t="s">
        <v>282</v>
      </c>
      <c r="D3473" t="s">
        <v>134</v>
      </c>
      <c r="E3473" t="s">
        <v>283</v>
      </c>
      <c r="F3473" s="5">
        <v>1005244000</v>
      </c>
      <c r="G3473" t="str">
        <f>VLOOKUP(F3473,'группы товаров'!$A$1:$C$88,2,0)</f>
        <v>Кофейные</v>
      </c>
      <c r="H3473" t="str">
        <f>VLOOKUP(Таблица1[[#This Row],[Код товара]],Группа_Товаров,3,0)</f>
        <v>Кремовые</v>
      </c>
      <c r="I3473" t="s">
        <v>8</v>
      </c>
      <c r="J3473">
        <v>2.7</v>
      </c>
      <c r="K3473" s="6">
        <v>481.65300000000002</v>
      </c>
      <c r="L3473" s="6">
        <v>580.66200000000003</v>
      </c>
      <c r="M3473" s="23">
        <f>Таблица1[[#This Row],[Сумма в ценах продажи]]-Таблица1[[#This Row],[Сумма в ценах закупки]]</f>
        <v>99.009000000000015</v>
      </c>
    </row>
    <row r="3474" spans="1:13" hidden="1" x14ac:dyDescent="0.3">
      <c r="A3474" s="16">
        <v>42830</v>
      </c>
      <c r="B3474" t="s">
        <v>7</v>
      </c>
      <c r="C3474" t="s">
        <v>155</v>
      </c>
      <c r="D3474" t="s">
        <v>156</v>
      </c>
      <c r="E3474" t="s">
        <v>157</v>
      </c>
      <c r="F3474" s="7">
        <v>20000</v>
      </c>
      <c r="G3474" t="str">
        <f>VLOOKUP(F3474,'группы товаров'!$A$1:$C$88,2,0)</f>
        <v>Карамель барбарис</v>
      </c>
      <c r="H3474" t="str">
        <f>VLOOKUP(Таблица1[[#This Row],[Код товара]],Группа_Товаров,3,0)</f>
        <v>Леденцовая</v>
      </c>
      <c r="I3474" t="s">
        <v>8</v>
      </c>
      <c r="J3474">
        <v>3.01</v>
      </c>
      <c r="K3474" s="6">
        <v>747.80510000000004</v>
      </c>
      <c r="L3474" s="6">
        <v>850.64</v>
      </c>
      <c r="M3474" s="23">
        <f>Таблица1[[#This Row],[Сумма в ценах продажи]]-Таблица1[[#This Row],[Сумма в ценах закупки]]</f>
        <v>102.83489999999995</v>
      </c>
    </row>
    <row r="3475" spans="1:13" hidden="1" x14ac:dyDescent="0.3">
      <c r="A3475" s="16">
        <v>42830</v>
      </c>
      <c r="B3475" t="s">
        <v>7</v>
      </c>
      <c r="C3475" t="s">
        <v>222</v>
      </c>
      <c r="D3475" t="s">
        <v>134</v>
      </c>
      <c r="E3475" t="s">
        <v>223</v>
      </c>
      <c r="F3475" s="7">
        <v>1005300000</v>
      </c>
      <c r="G3475" t="str">
        <f>VLOOKUP(F3475,'группы товаров'!$A$1:$C$88,2,0)</f>
        <v>Нежные</v>
      </c>
      <c r="H3475" t="str">
        <f>VLOOKUP(Таблица1[[#This Row],[Код товара]],Группа_Товаров,3,0)</f>
        <v>Кремовые</v>
      </c>
      <c r="I3475" t="s">
        <v>8</v>
      </c>
      <c r="J3475">
        <v>5.2</v>
      </c>
      <c r="K3475" s="6">
        <v>731.98</v>
      </c>
      <c r="L3475" s="6">
        <v>836</v>
      </c>
      <c r="M3475" s="23">
        <f>Таблица1[[#This Row],[Сумма в ценах продажи]]-Таблица1[[#This Row],[Сумма в ценах закупки]]</f>
        <v>104.01999999999998</v>
      </c>
    </row>
    <row r="3476" spans="1:13" hidden="1" x14ac:dyDescent="0.3">
      <c r="A3476" s="16">
        <v>42830</v>
      </c>
      <c r="B3476" t="s">
        <v>7</v>
      </c>
      <c r="C3476" t="s">
        <v>282</v>
      </c>
      <c r="D3476" t="s">
        <v>134</v>
      </c>
      <c r="E3476" t="s">
        <v>283</v>
      </c>
      <c r="F3476" s="5">
        <v>1005244600</v>
      </c>
      <c r="G3476" t="str">
        <f>VLOOKUP(F3476,'группы товаров'!$A$1:$C$88,2,0)</f>
        <v>Кремовые</v>
      </c>
      <c r="H3476" t="str">
        <f>VLOOKUP(Таблица1[[#This Row],[Код товара]],Группа_Товаров,3,0)</f>
        <v>Кремовые</v>
      </c>
      <c r="I3476" t="s">
        <v>8</v>
      </c>
      <c r="J3476">
        <v>2.7</v>
      </c>
      <c r="K3476" s="6">
        <v>474.15350000000001</v>
      </c>
      <c r="L3476" s="6">
        <v>580.66200000000003</v>
      </c>
      <c r="M3476" s="23">
        <f>Таблица1[[#This Row],[Сумма в ценах продажи]]-Таблица1[[#This Row],[Сумма в ценах закупки]]</f>
        <v>106.50850000000003</v>
      </c>
    </row>
    <row r="3477" spans="1:13" hidden="1" x14ac:dyDescent="0.3">
      <c r="A3477" s="16">
        <v>42830</v>
      </c>
      <c r="B3477" t="s">
        <v>7</v>
      </c>
      <c r="C3477" t="s">
        <v>171</v>
      </c>
      <c r="D3477" t="s">
        <v>131</v>
      </c>
      <c r="E3477" t="s">
        <v>172</v>
      </c>
      <c r="F3477" s="5">
        <v>190000</v>
      </c>
      <c r="G3477" t="str">
        <f>VLOOKUP(F3477,'группы товаров'!$A$1:$C$88,2,0)</f>
        <v>Капри молоко</v>
      </c>
      <c r="H3477" t="str">
        <f>VLOOKUP(Таблица1[[#This Row],[Код товара]],Группа_Товаров,3,0)</f>
        <v>Отливная</v>
      </c>
      <c r="I3477" t="s">
        <v>8</v>
      </c>
      <c r="J3477">
        <v>10</v>
      </c>
      <c r="K3477" s="6">
        <v>778.77499999999998</v>
      </c>
      <c r="L3477" s="6">
        <v>889.6</v>
      </c>
      <c r="M3477" s="23">
        <f>Таблица1[[#This Row],[Сумма в ценах продажи]]-Таблица1[[#This Row],[Сумма в ценах закупки]]</f>
        <v>110.82500000000005</v>
      </c>
    </row>
    <row r="3478" spans="1:13" hidden="1" x14ac:dyDescent="0.3">
      <c r="A3478" s="16">
        <v>42830</v>
      </c>
      <c r="B3478" t="s">
        <v>7</v>
      </c>
      <c r="C3478" t="s">
        <v>210</v>
      </c>
      <c r="D3478" t="s">
        <v>156</v>
      </c>
      <c r="E3478" t="s">
        <v>211</v>
      </c>
      <c r="F3478" s="5">
        <v>190000</v>
      </c>
      <c r="G3478" t="str">
        <f>VLOOKUP(F3478,'группы товаров'!$A$1:$C$88,2,0)</f>
        <v>Капри молоко</v>
      </c>
      <c r="H3478" t="str">
        <f>VLOOKUP(Таблица1[[#This Row],[Код товара]],Группа_Товаров,3,0)</f>
        <v>Отливная</v>
      </c>
      <c r="I3478" t="s">
        <v>8</v>
      </c>
      <c r="J3478">
        <v>10</v>
      </c>
      <c r="K3478" s="6">
        <v>778.77499999999998</v>
      </c>
      <c r="L3478" s="6">
        <v>889.6</v>
      </c>
      <c r="M3478" s="23">
        <f>Таблица1[[#This Row],[Сумма в ценах продажи]]-Таблица1[[#This Row],[Сумма в ценах закупки]]</f>
        <v>110.82500000000005</v>
      </c>
    </row>
    <row r="3479" spans="1:13" hidden="1" x14ac:dyDescent="0.3">
      <c r="A3479" s="16">
        <v>42830</v>
      </c>
      <c r="B3479" t="s">
        <v>7</v>
      </c>
      <c r="C3479" t="s">
        <v>377</v>
      </c>
      <c r="D3479" t="s">
        <v>378</v>
      </c>
      <c r="E3479" t="s">
        <v>379</v>
      </c>
      <c r="F3479" s="7">
        <v>1005212000</v>
      </c>
      <c r="G3479" t="str">
        <f>VLOOKUP(F3479,'группы товаров'!$A$1:$C$88,2,0)</f>
        <v xml:space="preserve">Знаки Зодиака </v>
      </c>
      <c r="H3479" t="str">
        <f>VLOOKUP(Таблица1[[#This Row],[Код товара]],Группа_Товаров,3,0)</f>
        <v>Вафельные</v>
      </c>
      <c r="I3479" t="s">
        <v>8</v>
      </c>
      <c r="J3479">
        <v>1.4</v>
      </c>
      <c r="K3479" s="6">
        <v>136.93680000000001</v>
      </c>
      <c r="L3479" s="6">
        <v>248.08</v>
      </c>
      <c r="M3479" s="23">
        <f>Таблица1[[#This Row],[Сумма в ценах продажи]]-Таблица1[[#This Row],[Сумма в ценах закупки]]</f>
        <v>111.14320000000001</v>
      </c>
    </row>
    <row r="3480" spans="1:13" hidden="1" x14ac:dyDescent="0.3">
      <c r="A3480" s="16">
        <v>42830</v>
      </c>
      <c r="B3480" t="s">
        <v>7</v>
      </c>
      <c r="C3480" t="s">
        <v>149</v>
      </c>
      <c r="D3480" t="s">
        <v>134</v>
      </c>
      <c r="E3480" t="s">
        <v>150</v>
      </c>
      <c r="F3480" s="7">
        <v>20100</v>
      </c>
      <c r="G3480" t="str">
        <f>VLOOKUP(F3480,'группы товаров'!$A$1:$C$88,2,0)</f>
        <v xml:space="preserve">Карамель дюшес </v>
      </c>
      <c r="H3480" t="str">
        <f>VLOOKUP(Таблица1[[#This Row],[Код товара]],Группа_Товаров,3,0)</f>
        <v>Леденцовая</v>
      </c>
      <c r="I3480" t="s">
        <v>8</v>
      </c>
      <c r="J3480">
        <v>1.96</v>
      </c>
      <c r="K3480" s="6">
        <v>561.85400000000004</v>
      </c>
      <c r="L3480" s="6">
        <v>678.5</v>
      </c>
      <c r="M3480" s="23">
        <f>Таблица1[[#This Row],[Сумма в ценах продажи]]-Таблица1[[#This Row],[Сумма в ценах закупки]]</f>
        <v>116.64599999999996</v>
      </c>
    </row>
    <row r="3481" spans="1:13" hidden="1" x14ac:dyDescent="0.3">
      <c r="A3481" s="16">
        <v>42830</v>
      </c>
      <c r="B3481" t="s">
        <v>7</v>
      </c>
      <c r="C3481" t="s">
        <v>149</v>
      </c>
      <c r="D3481" t="s">
        <v>134</v>
      </c>
      <c r="E3481" t="s">
        <v>150</v>
      </c>
      <c r="F3481" s="7">
        <v>1005186200</v>
      </c>
      <c r="G3481" t="str">
        <f>VLOOKUP(F3481,'группы товаров'!$A$1:$C$88,2,0)</f>
        <v xml:space="preserve">Мини  орех </v>
      </c>
      <c r="H3481" t="str">
        <f>VLOOKUP(Таблица1[[#This Row],[Код товара]],Группа_Товаров,3,0)</f>
        <v>Вафельные</v>
      </c>
      <c r="I3481" t="s">
        <v>8</v>
      </c>
      <c r="J3481">
        <v>8</v>
      </c>
      <c r="K3481" s="6">
        <v>685.54399999999998</v>
      </c>
      <c r="L3481" s="6">
        <v>803.2</v>
      </c>
      <c r="M3481" s="23">
        <f>Таблица1[[#This Row],[Сумма в ценах продажи]]-Таблица1[[#This Row],[Сумма в ценах закупки]]</f>
        <v>117.65600000000006</v>
      </c>
    </row>
    <row r="3482" spans="1:13" hidden="1" x14ac:dyDescent="0.3">
      <c r="A3482" s="16">
        <v>42830</v>
      </c>
      <c r="B3482" t="s">
        <v>7</v>
      </c>
      <c r="C3482" t="s">
        <v>191</v>
      </c>
      <c r="D3482" t="s">
        <v>156</v>
      </c>
      <c r="E3482" t="s">
        <v>192</v>
      </c>
      <c r="F3482" s="7">
        <v>251000</v>
      </c>
      <c r="G3482" t="str">
        <f>VLOOKUP(F3482,'группы товаров'!$A$1:$C$88,2,0)</f>
        <v>Стеклышки микс</v>
      </c>
      <c r="H3482" t="str">
        <f>VLOOKUP(Таблица1[[#This Row],[Код товара]],Группа_Товаров,3,0)</f>
        <v>Отливная</v>
      </c>
      <c r="I3482" t="s">
        <v>8</v>
      </c>
      <c r="J3482">
        <v>11</v>
      </c>
      <c r="K3482" s="6">
        <v>805.54320000000007</v>
      </c>
      <c r="L3482" s="6">
        <v>930.82</v>
      </c>
      <c r="M3482" s="23">
        <f>Таблица1[[#This Row],[Сумма в ценах продажи]]-Таблица1[[#This Row],[Сумма в ценах закупки]]</f>
        <v>125.27679999999998</v>
      </c>
    </row>
    <row r="3483" spans="1:13" hidden="1" x14ac:dyDescent="0.3">
      <c r="A3483" s="16">
        <v>42830</v>
      </c>
      <c r="B3483" t="s">
        <v>7</v>
      </c>
      <c r="C3483" t="s">
        <v>185</v>
      </c>
      <c r="D3483" t="s">
        <v>134</v>
      </c>
      <c r="E3483" t="s">
        <v>186</v>
      </c>
      <c r="F3483" s="7">
        <v>170101</v>
      </c>
      <c r="G3483" t="str">
        <f>VLOOKUP(F3483,'группы товаров'!$A$1:$C$88,2,0)</f>
        <v>Морошковая</v>
      </c>
      <c r="H3483" t="str">
        <f>VLOOKUP(Таблица1[[#This Row],[Код товара]],Группа_Товаров,3,0)</f>
        <v>Желейные</v>
      </c>
      <c r="I3483" t="s">
        <v>8</v>
      </c>
      <c r="J3483">
        <v>15</v>
      </c>
      <c r="K3483" s="6">
        <v>901.84249999999997</v>
      </c>
      <c r="L3483" s="6">
        <v>1030.5</v>
      </c>
      <c r="M3483" s="23">
        <f>Таблица1[[#This Row],[Сумма в ценах продажи]]-Таблица1[[#This Row],[Сумма в ценах закупки]]</f>
        <v>128.65750000000003</v>
      </c>
    </row>
    <row r="3484" spans="1:13" hidden="1" x14ac:dyDescent="0.3">
      <c r="A3484" s="16">
        <v>42830</v>
      </c>
      <c r="B3484" t="s">
        <v>7</v>
      </c>
      <c r="C3484" t="s">
        <v>286</v>
      </c>
      <c r="D3484" t="s">
        <v>156</v>
      </c>
      <c r="E3484" t="s">
        <v>287</v>
      </c>
      <c r="F3484" s="8">
        <v>1500000050</v>
      </c>
      <c r="G3484" t="str">
        <f>VLOOKUP(F3484,'группы товаров'!$A$1:$C$88,2,0)</f>
        <v xml:space="preserve">Рулет шоколадно-ореховый </v>
      </c>
      <c r="H3484" t="str">
        <f>VLOOKUP(Таблица1[[#This Row],[Код товара]],Группа_Товаров,3,0)</f>
        <v>Бисквиты</v>
      </c>
      <c r="I3484" t="s">
        <v>8</v>
      </c>
      <c r="J3484">
        <v>6.5</v>
      </c>
      <c r="K3484" s="6">
        <v>914.97500000000002</v>
      </c>
      <c r="L3484" s="6">
        <v>1045</v>
      </c>
      <c r="M3484" s="23">
        <f>Таблица1[[#This Row],[Сумма в ценах продажи]]-Таблица1[[#This Row],[Сумма в ценах закупки]]</f>
        <v>130.02499999999998</v>
      </c>
    </row>
    <row r="3485" spans="1:13" hidden="1" x14ac:dyDescent="0.3">
      <c r="A3485" s="16">
        <v>42830</v>
      </c>
      <c r="B3485" t="s">
        <v>9</v>
      </c>
      <c r="C3485" t="s">
        <v>355</v>
      </c>
      <c r="D3485" t="s">
        <v>147</v>
      </c>
      <c r="E3485" t="s">
        <v>356</v>
      </c>
      <c r="F3485" s="7">
        <v>1005052500</v>
      </c>
      <c r="G3485" t="str">
        <f>VLOOKUP(F3485,'группы товаров'!$A$1:$C$88,2,0)</f>
        <v>желе в помаде</v>
      </c>
      <c r="H3485" t="str">
        <f>VLOOKUP(Таблица1[[#This Row],[Код товара]],Группа_Товаров,3,0)</f>
        <v>Помадка</v>
      </c>
      <c r="I3485" t="s">
        <v>8</v>
      </c>
      <c r="J3485">
        <v>5.28</v>
      </c>
      <c r="K3485" s="6">
        <v>961.37760000000003</v>
      </c>
      <c r="L3485" s="6">
        <v>1093.68</v>
      </c>
      <c r="M3485" s="23">
        <f>Таблица1[[#This Row],[Сумма в ценах продажи]]-Таблица1[[#This Row],[Сумма в ценах закупки]]</f>
        <v>132.30240000000003</v>
      </c>
    </row>
    <row r="3486" spans="1:13" hidden="1" x14ac:dyDescent="0.3">
      <c r="A3486" s="16">
        <v>42830</v>
      </c>
      <c r="B3486" t="s">
        <v>7</v>
      </c>
      <c r="C3486" t="s">
        <v>301</v>
      </c>
      <c r="D3486" t="s">
        <v>134</v>
      </c>
      <c r="E3486" t="s">
        <v>302</v>
      </c>
      <c r="F3486" s="7">
        <v>1005052500</v>
      </c>
      <c r="G3486" t="str">
        <f>VLOOKUP(F3486,'группы товаров'!$A$1:$C$88,2,0)</f>
        <v>желе в помаде</v>
      </c>
      <c r="H3486" t="str">
        <f>VLOOKUP(Таблица1[[#This Row],[Код товара]],Группа_Товаров,3,0)</f>
        <v>Помадка</v>
      </c>
      <c r="I3486" t="s">
        <v>8</v>
      </c>
      <c r="J3486">
        <v>10</v>
      </c>
      <c r="K3486" s="6">
        <v>752.20450000000005</v>
      </c>
      <c r="L3486" s="6">
        <v>889.6</v>
      </c>
      <c r="M3486" s="23">
        <f>Таблица1[[#This Row],[Сумма в ценах продажи]]-Таблица1[[#This Row],[Сумма в ценах закупки]]</f>
        <v>137.39549999999997</v>
      </c>
    </row>
    <row r="3487" spans="1:13" hidden="1" x14ac:dyDescent="0.3">
      <c r="A3487" s="16">
        <v>42830</v>
      </c>
      <c r="B3487" t="s">
        <v>7</v>
      </c>
      <c r="C3487" t="s">
        <v>158</v>
      </c>
      <c r="D3487" t="s">
        <v>156</v>
      </c>
      <c r="E3487" t="s">
        <v>159</v>
      </c>
      <c r="F3487" s="7">
        <v>580000</v>
      </c>
      <c r="G3487" t="str">
        <f>VLOOKUP(F3487,'группы товаров'!$A$1:$C$88,2,0)</f>
        <v>Вишня</v>
      </c>
      <c r="H3487" t="str">
        <f>VLOOKUP(Таблица1[[#This Row],[Код товара]],Группа_Товаров,3,0)</f>
        <v>Желейные</v>
      </c>
      <c r="I3487" t="s">
        <v>8</v>
      </c>
      <c r="J3487">
        <v>3</v>
      </c>
      <c r="K3487" s="6">
        <v>588.29129999999998</v>
      </c>
      <c r="L3487" s="6">
        <v>732.3</v>
      </c>
      <c r="M3487" s="23">
        <f>Таблица1[[#This Row],[Сумма в ценах продажи]]-Таблица1[[#This Row],[Сумма в ценах закупки]]</f>
        <v>144.00869999999998</v>
      </c>
    </row>
    <row r="3488" spans="1:13" hidden="1" x14ac:dyDescent="0.3">
      <c r="A3488" s="16">
        <v>42830</v>
      </c>
      <c r="B3488" t="s">
        <v>7</v>
      </c>
      <c r="C3488" t="s">
        <v>136</v>
      </c>
      <c r="D3488" t="s">
        <v>131</v>
      </c>
      <c r="E3488" t="s">
        <v>137</v>
      </c>
      <c r="F3488" s="7">
        <v>1005051600</v>
      </c>
      <c r="G3488" t="str">
        <f>VLOOKUP(F3488,'группы товаров'!$A$1:$C$88,2,0)</f>
        <v xml:space="preserve">Тарантелла </v>
      </c>
      <c r="H3488" t="str">
        <f>VLOOKUP(Таблица1[[#This Row],[Код товара]],Группа_Товаров,3,0)</f>
        <v>Помадка</v>
      </c>
      <c r="I3488" t="s">
        <v>8</v>
      </c>
      <c r="J3488">
        <v>3</v>
      </c>
      <c r="K3488" s="6">
        <v>588.2106</v>
      </c>
      <c r="L3488" s="6">
        <v>732.3</v>
      </c>
      <c r="M3488" s="23">
        <f>Таблица1[[#This Row],[Сумма в ценах продажи]]-Таблица1[[#This Row],[Сумма в ценах закупки]]</f>
        <v>144.08939999999996</v>
      </c>
    </row>
    <row r="3489" spans="1:13" hidden="1" x14ac:dyDescent="0.3">
      <c r="A3489" s="16">
        <v>42830</v>
      </c>
      <c r="B3489" t="s">
        <v>7</v>
      </c>
      <c r="C3489" t="s">
        <v>144</v>
      </c>
      <c r="D3489" t="s">
        <v>134</v>
      </c>
      <c r="E3489" t="s">
        <v>145</v>
      </c>
      <c r="F3489" s="7">
        <v>1005244300</v>
      </c>
      <c r="G3489" t="str">
        <f>VLOOKUP(F3489,'группы товаров'!$A$1:$C$88,2,0)</f>
        <v>Ореховые</v>
      </c>
      <c r="H3489" t="str">
        <f>VLOOKUP(Таблица1[[#This Row],[Код товара]],Группа_Товаров,3,0)</f>
        <v>Кремовые</v>
      </c>
      <c r="I3489" t="s">
        <v>8</v>
      </c>
      <c r="J3489">
        <v>3</v>
      </c>
      <c r="K3489" s="6">
        <v>588.2106</v>
      </c>
      <c r="L3489" s="6">
        <v>732.3</v>
      </c>
      <c r="M3489" s="23">
        <f>Таблица1[[#This Row],[Сумма в ценах продажи]]-Таблица1[[#This Row],[Сумма в ценах закупки]]</f>
        <v>144.08939999999996</v>
      </c>
    </row>
    <row r="3490" spans="1:13" hidden="1" x14ac:dyDescent="0.3">
      <c r="A3490" s="16">
        <v>42830</v>
      </c>
      <c r="B3490" t="s">
        <v>7</v>
      </c>
      <c r="C3490" t="s">
        <v>272</v>
      </c>
      <c r="D3490" t="s">
        <v>156</v>
      </c>
      <c r="E3490" t="s">
        <v>273</v>
      </c>
      <c r="F3490" s="5">
        <v>1005712005</v>
      </c>
      <c r="G3490" t="str">
        <f>VLOOKUP(F3490,'группы товаров'!$A$1:$C$88,2,0)</f>
        <v>Золотой теленок</v>
      </c>
      <c r="H3490" t="str">
        <f>VLOOKUP(Таблица1[[#This Row],[Код товара]],Группа_Товаров,3,0)</f>
        <v>Глазированные</v>
      </c>
      <c r="I3490" t="s">
        <v>8</v>
      </c>
      <c r="J3490">
        <v>9.6</v>
      </c>
      <c r="K3490" s="6">
        <v>1012.5168000000001</v>
      </c>
      <c r="L3490" s="6">
        <v>1161.5999999999999</v>
      </c>
      <c r="M3490" s="23">
        <f>Таблица1[[#This Row],[Сумма в ценах продажи]]-Таблица1[[#This Row],[Сумма в ценах закупки]]</f>
        <v>149.08319999999981</v>
      </c>
    </row>
    <row r="3491" spans="1:13" hidden="1" x14ac:dyDescent="0.3">
      <c r="A3491" s="16">
        <v>42830</v>
      </c>
      <c r="B3491" t="s">
        <v>7</v>
      </c>
      <c r="C3491" t="s">
        <v>199</v>
      </c>
      <c r="D3491" t="s">
        <v>134</v>
      </c>
      <c r="E3491" t="s">
        <v>200</v>
      </c>
      <c r="F3491" s="5">
        <v>580000</v>
      </c>
      <c r="G3491" t="str">
        <f>VLOOKUP(F3491,'группы товаров'!$A$1:$C$88,2,0)</f>
        <v>Вишня</v>
      </c>
      <c r="H3491" t="str">
        <f>VLOOKUP(Таблица1[[#This Row],[Код товара]],Группа_Товаров,3,0)</f>
        <v>Желейные</v>
      </c>
      <c r="I3491" t="s">
        <v>8</v>
      </c>
      <c r="J3491">
        <v>16</v>
      </c>
      <c r="K3491" s="6">
        <v>1190.7448000000002</v>
      </c>
      <c r="L3491" s="6">
        <v>1347.68</v>
      </c>
      <c r="M3491" s="23">
        <f>Таблица1[[#This Row],[Сумма в ценах продажи]]-Таблица1[[#This Row],[Сумма в ценах закупки]]</f>
        <v>156.9351999999999</v>
      </c>
    </row>
    <row r="3492" spans="1:13" hidden="1" x14ac:dyDescent="0.3">
      <c r="A3492" s="16">
        <v>42830</v>
      </c>
      <c r="B3492" t="s">
        <v>7</v>
      </c>
      <c r="C3492" t="s">
        <v>193</v>
      </c>
      <c r="D3492" t="s">
        <v>134</v>
      </c>
      <c r="E3492" t="s">
        <v>194</v>
      </c>
      <c r="F3492" s="5">
        <v>1005360000</v>
      </c>
      <c r="G3492" t="str">
        <f>VLOOKUP(F3492,'группы товаров'!$A$1:$C$88,2,0)</f>
        <v>Вишня в шоколаде</v>
      </c>
      <c r="H3492" t="str">
        <f>VLOOKUP(Таблица1[[#This Row],[Код товара]],Группа_Товаров,3,0)</f>
        <v>Кремовые</v>
      </c>
      <c r="I3492" t="s">
        <v>8</v>
      </c>
      <c r="J3492">
        <v>2.5</v>
      </c>
      <c r="K3492" s="6">
        <v>526.69200000000001</v>
      </c>
      <c r="L3492" s="6">
        <v>690</v>
      </c>
      <c r="M3492" s="23">
        <f>Таблица1[[#This Row],[Сумма в ценах продажи]]-Таблица1[[#This Row],[Сумма в ценах закупки]]</f>
        <v>163.30799999999999</v>
      </c>
    </row>
    <row r="3493" spans="1:13" hidden="1" x14ac:dyDescent="0.3">
      <c r="A3493" s="16">
        <v>42830</v>
      </c>
      <c r="B3493" t="s">
        <v>9</v>
      </c>
      <c r="C3493" t="s">
        <v>149</v>
      </c>
      <c r="D3493" t="s">
        <v>134</v>
      </c>
      <c r="E3493" t="s">
        <v>150</v>
      </c>
      <c r="F3493" s="7">
        <v>1005274300</v>
      </c>
      <c r="G3493" t="str">
        <f>VLOOKUP(F3493,'группы товаров'!$A$1:$C$88,2,0)</f>
        <v>Миндальные</v>
      </c>
      <c r="H3493" t="str">
        <f>VLOOKUP(Таблица1[[#This Row],[Код товара]],Группа_Товаров,3,0)</f>
        <v>Кремовые</v>
      </c>
      <c r="I3493" t="s">
        <v>8</v>
      </c>
      <c r="J3493">
        <v>7.5</v>
      </c>
      <c r="K3493" s="6">
        <v>1027.0003000000002</v>
      </c>
      <c r="L3493" s="6">
        <v>1204.2750000000001</v>
      </c>
      <c r="M3493" s="23">
        <f>Таблица1[[#This Row],[Сумма в ценах продажи]]-Таблица1[[#This Row],[Сумма в ценах закупки]]</f>
        <v>177.27469999999994</v>
      </c>
    </row>
    <row r="3494" spans="1:13" hidden="1" x14ac:dyDescent="0.3">
      <c r="A3494" s="16">
        <v>42830</v>
      </c>
      <c r="B3494" t="s">
        <v>9</v>
      </c>
      <c r="C3494" t="s">
        <v>158</v>
      </c>
      <c r="D3494" t="s">
        <v>156</v>
      </c>
      <c r="E3494" t="s">
        <v>159</v>
      </c>
      <c r="F3494" s="5">
        <v>1005274000</v>
      </c>
      <c r="G3494" t="str">
        <f>VLOOKUP(F3494,'группы товаров'!$A$1:$C$88,2,0)</f>
        <v>Ванильные</v>
      </c>
      <c r="H3494" t="str">
        <f>VLOOKUP(Таблица1[[#This Row],[Код товара]],Группа_Товаров,3,0)</f>
        <v>Кремовые</v>
      </c>
      <c r="I3494" t="s">
        <v>8</v>
      </c>
      <c r="J3494">
        <v>7</v>
      </c>
      <c r="K3494" s="6">
        <v>1368.7668000000001</v>
      </c>
      <c r="L3494" s="6">
        <v>1556.87</v>
      </c>
      <c r="M3494" s="23">
        <f>Таблица1[[#This Row],[Сумма в ценах продажи]]-Таблица1[[#This Row],[Сумма в ценах закупки]]</f>
        <v>188.10319999999979</v>
      </c>
    </row>
    <row r="3495" spans="1:13" hidden="1" x14ac:dyDescent="0.3">
      <c r="A3495" s="16">
        <v>42830</v>
      </c>
      <c r="B3495" t="s">
        <v>7</v>
      </c>
      <c r="C3495" t="s">
        <v>171</v>
      </c>
      <c r="D3495" t="s">
        <v>131</v>
      </c>
      <c r="E3495" t="s">
        <v>172</v>
      </c>
      <c r="F3495" s="7">
        <v>1005274600</v>
      </c>
      <c r="G3495" t="str">
        <f>VLOOKUP(F3495,'группы товаров'!$A$1:$C$88,2,0)</f>
        <v>Какао со сливками</v>
      </c>
      <c r="H3495" t="str">
        <f>VLOOKUP(Таблица1[[#This Row],[Код товара]],Группа_Товаров,3,0)</f>
        <v>Кремовые</v>
      </c>
      <c r="I3495" t="s">
        <v>8</v>
      </c>
      <c r="J3495">
        <v>7.92</v>
      </c>
      <c r="K3495" s="6">
        <v>1442.1288</v>
      </c>
      <c r="L3495" s="6">
        <v>1640.52</v>
      </c>
      <c r="M3495" s="23">
        <f>Таблица1[[#This Row],[Сумма в ценах продажи]]-Таблица1[[#This Row],[Сумма в ценах закупки]]</f>
        <v>198.39120000000003</v>
      </c>
    </row>
    <row r="3496" spans="1:13" hidden="1" x14ac:dyDescent="0.3">
      <c r="A3496" s="16">
        <v>42830</v>
      </c>
      <c r="B3496" t="s">
        <v>9</v>
      </c>
      <c r="C3496" t="s">
        <v>199</v>
      </c>
      <c r="D3496" t="s">
        <v>134</v>
      </c>
      <c r="E3496" t="s">
        <v>200</v>
      </c>
      <c r="F3496" s="7">
        <v>170101</v>
      </c>
      <c r="G3496" t="str">
        <f>VLOOKUP(F3496,'группы товаров'!$A$1:$C$88,2,0)</f>
        <v>Морошковая</v>
      </c>
      <c r="H3496" t="str">
        <f>VLOOKUP(Таблица1[[#This Row],[Код товара]],Группа_Товаров,3,0)</f>
        <v>Желейные</v>
      </c>
      <c r="I3496" t="s">
        <v>8</v>
      </c>
      <c r="J3496">
        <v>3.7440000000000002</v>
      </c>
      <c r="K3496" s="6">
        <v>1562.3520000000001</v>
      </c>
      <c r="L3496" s="6">
        <v>1796.88</v>
      </c>
      <c r="M3496" s="23">
        <f>Таблица1[[#This Row],[Сумма в ценах продажи]]-Таблица1[[#This Row],[Сумма в ценах закупки]]</f>
        <v>234.52800000000002</v>
      </c>
    </row>
    <row r="3497" spans="1:13" hidden="1" x14ac:dyDescent="0.3">
      <c r="A3497" s="16">
        <v>42830</v>
      </c>
      <c r="B3497" t="s">
        <v>7</v>
      </c>
      <c r="C3497" t="s">
        <v>288</v>
      </c>
      <c r="D3497" t="s">
        <v>134</v>
      </c>
      <c r="E3497" t="s">
        <v>289</v>
      </c>
      <c r="F3497" s="7">
        <v>1005050000</v>
      </c>
      <c r="G3497" t="str">
        <f>VLOOKUP(F3497,'группы товаров'!$A$1:$C$88,2,0)</f>
        <v>Золотой орех</v>
      </c>
      <c r="H3497" t="str">
        <f>VLOOKUP(Таблица1[[#This Row],[Код товара]],Группа_Товаров,3,0)</f>
        <v>Помадка</v>
      </c>
      <c r="I3497" t="s">
        <v>8</v>
      </c>
      <c r="J3497">
        <v>10</v>
      </c>
      <c r="K3497" s="6">
        <v>1191.4625000000001</v>
      </c>
      <c r="L3497" s="6">
        <v>1432.2</v>
      </c>
      <c r="M3497" s="23">
        <f>Таблица1[[#This Row],[Сумма в ценах продажи]]-Таблица1[[#This Row],[Сумма в ценах закупки]]</f>
        <v>240.73749999999995</v>
      </c>
    </row>
    <row r="3498" spans="1:13" hidden="1" x14ac:dyDescent="0.3">
      <c r="A3498" s="16">
        <v>42830</v>
      </c>
      <c r="B3498" t="s">
        <v>7</v>
      </c>
      <c r="C3498" t="s">
        <v>153</v>
      </c>
      <c r="D3498" t="s">
        <v>134</v>
      </c>
      <c r="E3498" t="s">
        <v>154</v>
      </c>
      <c r="F3498" s="7">
        <v>1005244000</v>
      </c>
      <c r="G3498" t="str">
        <f>VLOOKUP(F3498,'группы товаров'!$A$1:$C$88,2,0)</f>
        <v>Кофейные</v>
      </c>
      <c r="H3498" t="str">
        <f>VLOOKUP(Таблица1[[#This Row],[Код товара]],Группа_Товаров,3,0)</f>
        <v>Кремовые</v>
      </c>
      <c r="I3498" t="s">
        <v>8</v>
      </c>
      <c r="J3498">
        <v>6</v>
      </c>
      <c r="K3498" s="6">
        <v>108.71340000000001</v>
      </c>
      <c r="L3498" s="6">
        <v>412.2</v>
      </c>
      <c r="M3498" s="23">
        <f>Таблица1[[#This Row],[Сумма в ценах продажи]]-Таблица1[[#This Row],[Сумма в ценах закупки]]</f>
        <v>303.48659999999995</v>
      </c>
    </row>
    <row r="3499" spans="1:13" hidden="1" x14ac:dyDescent="0.3">
      <c r="A3499" s="16">
        <v>42830</v>
      </c>
      <c r="B3499" t="s">
        <v>9</v>
      </c>
      <c r="C3499" t="s">
        <v>138</v>
      </c>
      <c r="D3499" t="s">
        <v>134</v>
      </c>
      <c r="E3499" t="s">
        <v>139</v>
      </c>
      <c r="F3499" s="7">
        <v>1005360000</v>
      </c>
      <c r="G3499" t="str">
        <f>VLOOKUP(F3499,'группы товаров'!$A$1:$C$88,2,0)</f>
        <v>Вишня в шоколаде</v>
      </c>
      <c r="H3499" t="str">
        <f>VLOOKUP(Таблица1[[#This Row],[Код товара]],Группа_Товаров,3,0)</f>
        <v>Кремовые</v>
      </c>
      <c r="I3499" t="s">
        <v>8</v>
      </c>
      <c r="J3499">
        <v>20</v>
      </c>
      <c r="K3499" s="6">
        <v>2442.0450000000001</v>
      </c>
      <c r="L3499" s="6">
        <v>2777.6</v>
      </c>
      <c r="M3499" s="23">
        <f>Таблица1[[#This Row],[Сумма в ценах продажи]]-Таблица1[[#This Row],[Сумма в ценах закупки]]</f>
        <v>335.55499999999984</v>
      </c>
    </row>
    <row r="3500" spans="1:13" hidden="1" x14ac:dyDescent="0.3">
      <c r="A3500" s="16">
        <v>42830</v>
      </c>
      <c r="B3500" t="s">
        <v>9</v>
      </c>
      <c r="C3500" t="s">
        <v>130</v>
      </c>
      <c r="D3500" t="s">
        <v>131</v>
      </c>
      <c r="E3500" t="s">
        <v>132</v>
      </c>
      <c r="F3500" s="5">
        <v>1005360000</v>
      </c>
      <c r="G3500" t="str">
        <f>VLOOKUP(F3500,'группы товаров'!$A$1:$C$88,2,0)</f>
        <v>Вишня в шоколаде</v>
      </c>
      <c r="H3500" t="str">
        <f>VLOOKUP(Таблица1[[#This Row],[Код товара]],Группа_Товаров,3,0)</f>
        <v>Кремовые</v>
      </c>
      <c r="I3500" t="s">
        <v>8</v>
      </c>
      <c r="J3500">
        <v>7.5</v>
      </c>
      <c r="K3500" s="6">
        <v>1580.076</v>
      </c>
      <c r="L3500" s="6">
        <v>1952.85</v>
      </c>
      <c r="M3500" s="23">
        <f>Таблица1[[#This Row],[Сумма в ценах продажи]]-Таблица1[[#This Row],[Сумма в ценах закупки]]</f>
        <v>372.77399999999989</v>
      </c>
    </row>
    <row r="3501" spans="1:13" hidden="1" x14ac:dyDescent="0.3">
      <c r="A3501" s="16">
        <v>42830</v>
      </c>
      <c r="B3501" t="s">
        <v>7</v>
      </c>
      <c r="C3501" t="s">
        <v>140</v>
      </c>
      <c r="D3501" t="s">
        <v>134</v>
      </c>
      <c r="E3501" t="s">
        <v>141</v>
      </c>
      <c r="F3501" s="7">
        <v>5190002</v>
      </c>
      <c r="G3501" t="str">
        <f>VLOOKUP(F3501,'группы товаров'!$A$1:$C$88,2,0)</f>
        <v>Молочный</v>
      </c>
      <c r="H3501" t="str">
        <f>VLOOKUP(Таблица1[[#This Row],[Код товара]],Группа_Товаров,3,0)</f>
        <v>Отливная</v>
      </c>
      <c r="I3501" t="s">
        <v>8</v>
      </c>
      <c r="J3501">
        <v>7</v>
      </c>
      <c r="K3501" s="6">
        <v>684.68400000000008</v>
      </c>
      <c r="L3501" s="6">
        <v>1170.4000000000001</v>
      </c>
      <c r="M3501" s="23">
        <f>Таблица1[[#This Row],[Сумма в ценах продажи]]-Таблица1[[#This Row],[Сумма в ценах закупки]]</f>
        <v>485.71600000000001</v>
      </c>
    </row>
    <row r="3502" spans="1:13" hidden="1" x14ac:dyDescent="0.3">
      <c r="A3502" s="16">
        <v>42830</v>
      </c>
      <c r="B3502" t="s">
        <v>7</v>
      </c>
      <c r="C3502" t="s">
        <v>149</v>
      </c>
      <c r="D3502" t="s">
        <v>134</v>
      </c>
      <c r="E3502" t="s">
        <v>150</v>
      </c>
      <c r="F3502" s="7">
        <v>1005040900</v>
      </c>
      <c r="G3502" t="str">
        <f>VLOOKUP(F3502,'группы товаров'!$A$1:$C$88,2,0)</f>
        <v xml:space="preserve">Ромашка </v>
      </c>
      <c r="H3502" t="str">
        <f>VLOOKUP(Таблица1[[#This Row],[Код товара]],Группа_Товаров,3,0)</f>
        <v>Глазированные</v>
      </c>
      <c r="I3502" t="s">
        <v>8</v>
      </c>
      <c r="J3502">
        <v>12</v>
      </c>
      <c r="K3502" s="6">
        <v>217.113</v>
      </c>
      <c r="L3502" s="6">
        <v>824.4</v>
      </c>
      <c r="M3502" s="23">
        <f>Таблица1[[#This Row],[Сумма в ценах продажи]]-Таблица1[[#This Row],[Сумма в ценах закупки]]</f>
        <v>607.28700000000003</v>
      </c>
    </row>
    <row r="3503" spans="1:13" hidden="1" x14ac:dyDescent="0.3">
      <c r="A3503" s="16">
        <v>42830</v>
      </c>
      <c r="B3503" t="s">
        <v>9</v>
      </c>
      <c r="C3503" t="s">
        <v>162</v>
      </c>
      <c r="D3503" t="s">
        <v>163</v>
      </c>
      <c r="E3503" t="s">
        <v>164</v>
      </c>
      <c r="F3503" s="5">
        <v>580000</v>
      </c>
      <c r="G3503" t="str">
        <f>VLOOKUP(F3503,'группы товаров'!$A$1:$C$88,2,0)</f>
        <v>Вишня</v>
      </c>
      <c r="H3503" t="str">
        <f>VLOOKUP(Таблица1[[#This Row],[Код товара]],Группа_Товаров,3,0)</f>
        <v>Желейные</v>
      </c>
      <c r="I3503" t="s">
        <v>8</v>
      </c>
      <c r="J3503">
        <v>64</v>
      </c>
      <c r="K3503" s="6">
        <v>4763.1127999999999</v>
      </c>
      <c r="L3503" s="6">
        <v>5390.72</v>
      </c>
      <c r="M3503" s="23">
        <f>Таблица1[[#This Row],[Сумма в ценах продажи]]-Таблица1[[#This Row],[Сумма в ценах закупки]]</f>
        <v>627.60720000000038</v>
      </c>
    </row>
    <row r="3504" spans="1:13" hidden="1" x14ac:dyDescent="0.3">
      <c r="A3504" s="16">
        <v>42829</v>
      </c>
      <c r="B3504" t="s">
        <v>7</v>
      </c>
      <c r="C3504" t="s">
        <v>222</v>
      </c>
      <c r="D3504" t="s">
        <v>134</v>
      </c>
      <c r="E3504" t="s">
        <v>223</v>
      </c>
      <c r="F3504" s="8">
        <v>210000</v>
      </c>
      <c r="G3504" t="str">
        <f>VLOOKUP(F3504,'группы товаров'!$A$1:$C$88,2,0)</f>
        <v>Сливки-апельсин</v>
      </c>
      <c r="H3504" t="str">
        <f>VLOOKUP(Таблица1[[#This Row],[Код товара]],Группа_Товаров,3,0)</f>
        <v>Отливная</v>
      </c>
      <c r="I3504" t="s">
        <v>8</v>
      </c>
      <c r="J3504">
        <v>1.65</v>
      </c>
      <c r="K3504" s="6">
        <v>230.54680000000002</v>
      </c>
      <c r="L3504" s="6">
        <v>262.57</v>
      </c>
      <c r="M3504" s="23">
        <f>Таблица1[[#This Row],[Сумма в ценах продажи]]-Таблица1[[#This Row],[Сумма в ценах закупки]]</f>
        <v>32.023199999999974</v>
      </c>
    </row>
    <row r="3505" spans="1:13" hidden="1" x14ac:dyDescent="0.3">
      <c r="A3505" s="16">
        <v>42829</v>
      </c>
      <c r="B3505" t="s">
        <v>9</v>
      </c>
      <c r="C3505" t="s">
        <v>191</v>
      </c>
      <c r="D3505" t="s">
        <v>156</v>
      </c>
      <c r="E3505" t="s">
        <v>192</v>
      </c>
      <c r="F3505" s="7">
        <v>20200</v>
      </c>
      <c r="G3505" t="str">
        <f>VLOOKUP(F3505,'группы товаров'!$A$1:$C$88,2,0)</f>
        <v xml:space="preserve">Карамель мята </v>
      </c>
      <c r="H3505" t="str">
        <f>VLOOKUP(Таблица1[[#This Row],[Код товара]],Группа_Товаров,3,0)</f>
        <v>Леденцовая</v>
      </c>
      <c r="I3505" t="s">
        <v>8</v>
      </c>
      <c r="J3505">
        <v>1.65</v>
      </c>
      <c r="K3505" s="6">
        <v>229.9539</v>
      </c>
      <c r="L3505" s="6">
        <v>262.57</v>
      </c>
      <c r="M3505" s="23">
        <f>Таблица1[[#This Row],[Сумма в ценах продажи]]-Таблица1[[#This Row],[Сумма в ценах закупки]]</f>
        <v>32.616099999999989</v>
      </c>
    </row>
    <row r="3506" spans="1:13" hidden="1" x14ac:dyDescent="0.3">
      <c r="A3506" s="16">
        <v>42829</v>
      </c>
      <c r="B3506" t="s">
        <v>7</v>
      </c>
      <c r="C3506" t="s">
        <v>165</v>
      </c>
      <c r="D3506" t="s">
        <v>134</v>
      </c>
      <c r="E3506" t="s">
        <v>166</v>
      </c>
      <c r="F3506" s="7">
        <v>1005712010</v>
      </c>
      <c r="G3506" t="str">
        <f>VLOOKUP(F3506,'группы товаров'!$A$1:$C$88,2,0)</f>
        <v>Сказочный мишка</v>
      </c>
      <c r="H3506" t="str">
        <f>VLOOKUP(Таблица1[[#This Row],[Код товара]],Группа_Товаров,3,0)</f>
        <v>Глазированные</v>
      </c>
      <c r="I3506" t="s">
        <v>8</v>
      </c>
      <c r="J3506">
        <v>1.65</v>
      </c>
      <c r="K3506" s="6">
        <v>272.51949999999999</v>
      </c>
      <c r="L3506" s="6">
        <v>310.31</v>
      </c>
      <c r="M3506" s="23">
        <f>Таблица1[[#This Row],[Сумма в ценах продажи]]-Таблица1[[#This Row],[Сумма в ценах закупки]]</f>
        <v>37.790500000000009</v>
      </c>
    </row>
    <row r="3507" spans="1:13" hidden="1" x14ac:dyDescent="0.3">
      <c r="A3507" s="16">
        <v>42829</v>
      </c>
      <c r="B3507" t="s">
        <v>7</v>
      </c>
      <c r="C3507" t="s">
        <v>238</v>
      </c>
      <c r="D3507" t="s">
        <v>208</v>
      </c>
      <c r="E3507" t="s">
        <v>239</v>
      </c>
      <c r="F3507" s="5">
        <v>5160002</v>
      </c>
      <c r="G3507" t="str">
        <f>VLOOKUP(F3507,'группы товаров'!$A$1:$C$88,2,0)</f>
        <v>Микс</v>
      </c>
      <c r="H3507" t="str">
        <f>VLOOKUP(Таблица1[[#This Row],[Код товара]],Группа_Товаров,3,0)</f>
        <v>Отливная</v>
      </c>
      <c r="I3507" t="s">
        <v>8</v>
      </c>
      <c r="J3507">
        <v>3.2</v>
      </c>
      <c r="K3507" s="6">
        <v>264.53200000000004</v>
      </c>
      <c r="L3507" s="6">
        <v>303.60000000000002</v>
      </c>
      <c r="M3507" s="23">
        <f>Таблица1[[#This Row],[Сумма в ценах продажи]]-Таблица1[[#This Row],[Сумма в ценах закупки]]</f>
        <v>39.067999999999984</v>
      </c>
    </row>
    <row r="3508" spans="1:13" hidden="1" x14ac:dyDescent="0.3">
      <c r="A3508" s="16">
        <v>42829</v>
      </c>
      <c r="B3508" t="s">
        <v>7</v>
      </c>
      <c r="C3508" t="s">
        <v>226</v>
      </c>
      <c r="D3508" t="s">
        <v>134</v>
      </c>
      <c r="E3508" t="s">
        <v>227</v>
      </c>
      <c r="F3508" s="7">
        <v>1005052700</v>
      </c>
      <c r="G3508" t="str">
        <f>VLOOKUP(F3508,'группы товаров'!$A$1:$C$88,2,0)</f>
        <v>Желе черники</v>
      </c>
      <c r="H3508" t="str">
        <f>VLOOKUP(Таблица1[[#This Row],[Код товара]],Группа_Товаров,3,0)</f>
        <v>Помадка</v>
      </c>
      <c r="I3508" t="s">
        <v>8</v>
      </c>
      <c r="J3508">
        <v>2.4</v>
      </c>
      <c r="K3508" s="6">
        <v>209.2654</v>
      </c>
      <c r="L3508" s="6">
        <v>255.16800000000001</v>
      </c>
      <c r="M3508" s="23">
        <f>Таблица1[[#This Row],[Сумма в ценах продажи]]-Таблица1[[#This Row],[Сумма в ценах закупки]]</f>
        <v>45.902600000000007</v>
      </c>
    </row>
    <row r="3509" spans="1:13" hidden="1" x14ac:dyDescent="0.3">
      <c r="A3509" s="16">
        <v>42829</v>
      </c>
      <c r="B3509" t="s">
        <v>7</v>
      </c>
      <c r="C3509" t="s">
        <v>222</v>
      </c>
      <c r="D3509" t="s">
        <v>134</v>
      </c>
      <c r="E3509" t="s">
        <v>223</v>
      </c>
      <c r="F3509" s="5">
        <v>1005050200</v>
      </c>
      <c r="G3509" t="str">
        <f>VLOOKUP(F3509,'группы товаров'!$A$1:$C$88,2,0)</f>
        <v>Серебрянный шедевр</v>
      </c>
      <c r="H3509" t="str">
        <f>VLOOKUP(Таблица1[[#This Row],[Код товара]],Группа_Товаров,3,0)</f>
        <v>Помадка</v>
      </c>
      <c r="I3509" t="s">
        <v>8</v>
      </c>
      <c r="J3509">
        <v>3.5</v>
      </c>
      <c r="K3509" s="6">
        <v>352.03100000000001</v>
      </c>
      <c r="L3509" s="6">
        <v>398.72</v>
      </c>
      <c r="M3509" s="23">
        <f>Таблица1[[#This Row],[Сумма в ценах продажи]]-Таблица1[[#This Row],[Сумма в ценах закупки]]</f>
        <v>46.689000000000021</v>
      </c>
    </row>
    <row r="3510" spans="1:13" hidden="1" x14ac:dyDescent="0.3">
      <c r="A3510" s="16">
        <v>42829</v>
      </c>
      <c r="B3510" t="s">
        <v>7</v>
      </c>
      <c r="C3510" t="s">
        <v>282</v>
      </c>
      <c r="D3510" t="s">
        <v>134</v>
      </c>
      <c r="E3510" t="s">
        <v>283</v>
      </c>
      <c r="F3510" s="8">
        <v>1500001200</v>
      </c>
      <c r="G3510" t="str">
        <f>VLOOKUP(F3510,'группы товаров'!$A$1:$C$88,2,0)</f>
        <v>Рулет клубника-крем</v>
      </c>
      <c r="H3510" t="str">
        <f>VLOOKUP(Таблица1[[#This Row],[Код товара]],Группа_Товаров,3,0)</f>
        <v>Бисквиты</v>
      </c>
      <c r="I3510" t="s">
        <v>8</v>
      </c>
      <c r="J3510">
        <v>4</v>
      </c>
      <c r="K3510" s="6">
        <v>352.78</v>
      </c>
      <c r="L3510" s="6">
        <v>401.6</v>
      </c>
      <c r="M3510" s="23">
        <f>Таблица1[[#This Row],[Сумма в ценах продажи]]-Таблица1[[#This Row],[Сумма в ценах закупки]]</f>
        <v>48.82000000000005</v>
      </c>
    </row>
    <row r="3511" spans="1:13" hidden="1" x14ac:dyDescent="0.3">
      <c r="A3511" s="16">
        <v>42829</v>
      </c>
      <c r="B3511" t="s">
        <v>7</v>
      </c>
      <c r="C3511" t="s">
        <v>171</v>
      </c>
      <c r="D3511" t="s">
        <v>131</v>
      </c>
      <c r="E3511" t="s">
        <v>172</v>
      </c>
      <c r="F3511" s="5">
        <v>280500</v>
      </c>
      <c r="G3511" t="str">
        <f>VLOOKUP(F3511,'группы товаров'!$A$1:$C$88,2,0)</f>
        <v>Шипучка микс</v>
      </c>
      <c r="H3511" t="str">
        <f>VLOOKUP(Таблица1[[#This Row],[Код товара]],Группа_Товаров,3,0)</f>
        <v>Леденцовая</v>
      </c>
      <c r="I3511" t="s">
        <v>8</v>
      </c>
      <c r="J3511">
        <v>5</v>
      </c>
      <c r="K3511" s="6">
        <v>391.0385</v>
      </c>
      <c r="L3511" s="6">
        <v>444.8</v>
      </c>
      <c r="M3511" s="23">
        <f>Таблица1[[#This Row],[Сумма в ценах продажи]]-Таблица1[[#This Row],[Сумма в ценах закупки]]</f>
        <v>53.761500000000012</v>
      </c>
    </row>
    <row r="3512" spans="1:13" hidden="1" x14ac:dyDescent="0.3">
      <c r="A3512" s="16">
        <v>42829</v>
      </c>
      <c r="B3512" t="s">
        <v>9</v>
      </c>
      <c r="C3512" t="s">
        <v>136</v>
      </c>
      <c r="D3512" t="s">
        <v>131</v>
      </c>
      <c r="E3512" t="s">
        <v>137</v>
      </c>
      <c r="F3512" s="7">
        <v>1005051700</v>
      </c>
      <c r="G3512" t="str">
        <f>VLOOKUP(F3512,'группы товаров'!$A$1:$C$88,2,0)</f>
        <v>Аромат мяты</v>
      </c>
      <c r="H3512" t="str">
        <f>VLOOKUP(Таблица1[[#This Row],[Код товара]],Группа_Товаров,3,0)</f>
        <v>Помадка</v>
      </c>
      <c r="I3512" t="s">
        <v>8</v>
      </c>
      <c r="J3512">
        <v>5</v>
      </c>
      <c r="K3512" s="6">
        <v>395.95</v>
      </c>
      <c r="L3512" s="6">
        <v>450.25</v>
      </c>
      <c r="M3512" s="23">
        <f>Таблица1[[#This Row],[Сумма в ценах продажи]]-Таблица1[[#This Row],[Сумма в ценах закупки]]</f>
        <v>54.300000000000011</v>
      </c>
    </row>
    <row r="3513" spans="1:13" hidden="1" x14ac:dyDescent="0.3">
      <c r="A3513" s="16">
        <v>42829</v>
      </c>
      <c r="B3513" t="s">
        <v>7</v>
      </c>
      <c r="C3513" t="s">
        <v>203</v>
      </c>
      <c r="D3513" t="s">
        <v>134</v>
      </c>
      <c r="E3513" t="s">
        <v>204</v>
      </c>
      <c r="F3513" s="8">
        <v>210100</v>
      </c>
      <c r="G3513" t="str">
        <f>VLOOKUP(F3513,'группы товаров'!$A$1:$C$88,2,0)</f>
        <v>Сливки-малина</v>
      </c>
      <c r="H3513" t="str">
        <f>VLOOKUP(Таблица1[[#This Row],[Код товара]],Группа_Товаров,3,0)</f>
        <v>Отливная</v>
      </c>
      <c r="I3513" t="s">
        <v>8</v>
      </c>
      <c r="J3513">
        <v>5</v>
      </c>
      <c r="K3513" s="6">
        <v>389.41550000000001</v>
      </c>
      <c r="L3513" s="6">
        <v>444.8</v>
      </c>
      <c r="M3513" s="23">
        <f>Таблица1[[#This Row],[Сумма в ценах продажи]]-Таблица1[[#This Row],[Сумма в ценах закупки]]</f>
        <v>55.384500000000003</v>
      </c>
    </row>
    <row r="3514" spans="1:13" hidden="1" x14ac:dyDescent="0.3">
      <c r="A3514" s="16">
        <v>42829</v>
      </c>
      <c r="B3514" t="s">
        <v>9</v>
      </c>
      <c r="C3514" t="s">
        <v>177</v>
      </c>
      <c r="D3514" t="s">
        <v>131</v>
      </c>
      <c r="E3514" t="s">
        <v>178</v>
      </c>
      <c r="F3514" s="7">
        <v>260200</v>
      </c>
      <c r="G3514" t="str">
        <f>VLOOKUP(F3514,'группы товаров'!$A$1:$C$88,2,0)</f>
        <v>Медовая дыня</v>
      </c>
      <c r="H3514" t="str">
        <f>VLOOKUP(Таблица1[[#This Row],[Код товара]],Группа_Товаров,3,0)</f>
        <v>Отливная</v>
      </c>
      <c r="I3514" t="s">
        <v>8</v>
      </c>
      <c r="J3514">
        <v>8</v>
      </c>
      <c r="K3514" s="6">
        <v>427.23200000000003</v>
      </c>
      <c r="L3514" s="6">
        <v>484.24</v>
      </c>
      <c r="M3514" s="23">
        <f>Таблица1[[#This Row],[Сумма в ценах продажи]]-Таблица1[[#This Row],[Сумма в ценах закупки]]</f>
        <v>57.007999999999981</v>
      </c>
    </row>
    <row r="3515" spans="1:13" hidden="1" x14ac:dyDescent="0.3">
      <c r="A3515" s="16">
        <v>42829</v>
      </c>
      <c r="B3515" t="s">
        <v>9</v>
      </c>
      <c r="C3515" t="s">
        <v>280</v>
      </c>
      <c r="D3515" t="s">
        <v>134</v>
      </c>
      <c r="E3515" t="s">
        <v>281</v>
      </c>
      <c r="F3515" s="5">
        <v>1005040800</v>
      </c>
      <c r="G3515" t="str">
        <f>VLOOKUP(F3515,'группы товаров'!$A$1:$C$88,2,0)</f>
        <v>Бим-Бом</v>
      </c>
      <c r="H3515" t="str">
        <f>VLOOKUP(Таблица1[[#This Row],[Код товара]],Группа_Товаров,3,0)</f>
        <v>Глазированные</v>
      </c>
      <c r="I3515" t="s">
        <v>8</v>
      </c>
      <c r="J3515">
        <v>6</v>
      </c>
      <c r="K3515" s="6">
        <v>429.24</v>
      </c>
      <c r="L3515" s="6">
        <v>488.22</v>
      </c>
      <c r="M3515" s="23">
        <f>Таблица1[[#This Row],[Сумма в ценах продажи]]-Таблица1[[#This Row],[Сумма в ценах закупки]]</f>
        <v>58.980000000000018</v>
      </c>
    </row>
    <row r="3516" spans="1:13" hidden="1" x14ac:dyDescent="0.3">
      <c r="A3516" s="16">
        <v>42829</v>
      </c>
      <c r="B3516" t="s">
        <v>7</v>
      </c>
      <c r="C3516" t="s">
        <v>140</v>
      </c>
      <c r="D3516" t="s">
        <v>134</v>
      </c>
      <c r="E3516" t="s">
        <v>141</v>
      </c>
      <c r="F3516" s="7">
        <v>5221000</v>
      </c>
      <c r="G3516" t="str">
        <f>VLOOKUP(F3516,'группы товаров'!$A$1:$C$88,2,0)</f>
        <v>Сливочно-творожный</v>
      </c>
      <c r="H3516" t="str">
        <f>VLOOKUP(Таблица1[[#This Row],[Код товара]],Группа_Товаров,3,0)</f>
        <v>Отливная</v>
      </c>
      <c r="I3516" t="s">
        <v>8</v>
      </c>
      <c r="J3516">
        <v>6</v>
      </c>
      <c r="K3516" s="6">
        <v>429.24</v>
      </c>
      <c r="L3516" s="6">
        <v>488.22</v>
      </c>
      <c r="M3516" s="23">
        <f>Таблица1[[#This Row],[Сумма в ценах продажи]]-Таблица1[[#This Row],[Сумма в ценах закупки]]</f>
        <v>58.980000000000018</v>
      </c>
    </row>
    <row r="3517" spans="1:13" hidden="1" x14ac:dyDescent="0.3">
      <c r="A3517" s="16">
        <v>42829</v>
      </c>
      <c r="B3517" t="s">
        <v>7</v>
      </c>
      <c r="C3517" t="s">
        <v>246</v>
      </c>
      <c r="D3517" t="s">
        <v>156</v>
      </c>
      <c r="E3517" t="s">
        <v>247</v>
      </c>
      <c r="F3517" s="5">
        <v>252005</v>
      </c>
      <c r="G3517" t="str">
        <f>VLOOKUP(F3517,'группы товаров'!$A$1:$C$88,2,0)</f>
        <v>Кленовая</v>
      </c>
      <c r="H3517" t="str">
        <f>VLOOKUP(Таблица1[[#This Row],[Код товара]],Группа_Товаров,3,0)</f>
        <v>Леденцовая</v>
      </c>
      <c r="I3517" t="s">
        <v>8</v>
      </c>
      <c r="J3517">
        <v>8</v>
      </c>
      <c r="K3517" s="6">
        <v>426.98160000000001</v>
      </c>
      <c r="L3517" s="6">
        <v>486</v>
      </c>
      <c r="M3517" s="23">
        <f>Таблица1[[#This Row],[Сумма в ценах продажи]]-Таблица1[[#This Row],[Сумма в ценах закупки]]</f>
        <v>59.018399999999986</v>
      </c>
    </row>
    <row r="3518" spans="1:13" hidden="1" x14ac:dyDescent="0.3">
      <c r="A3518" s="16">
        <v>42829</v>
      </c>
      <c r="B3518" t="s">
        <v>7</v>
      </c>
      <c r="C3518" t="s">
        <v>218</v>
      </c>
      <c r="D3518" t="s">
        <v>147</v>
      </c>
      <c r="E3518" t="s">
        <v>219</v>
      </c>
      <c r="F3518" s="7">
        <v>573100</v>
      </c>
      <c r="G3518" t="str">
        <f>VLOOKUP(F3518,'группы товаров'!$A$1:$C$88,2,0)</f>
        <v xml:space="preserve">Пчелка </v>
      </c>
      <c r="H3518" t="str">
        <f>VLOOKUP(Таблица1[[#This Row],[Код товара]],Группа_Товаров,3,0)</f>
        <v>Желейные</v>
      </c>
      <c r="I3518" t="s">
        <v>8</v>
      </c>
      <c r="J3518">
        <v>2.56</v>
      </c>
      <c r="K3518" s="6">
        <v>259.11360000000002</v>
      </c>
      <c r="L3518" s="6">
        <v>319.36</v>
      </c>
      <c r="M3518" s="23">
        <f>Таблица1[[#This Row],[Сумма в ценах продажи]]-Таблица1[[#This Row],[Сумма в ценах закупки]]</f>
        <v>60.246399999999994</v>
      </c>
    </row>
    <row r="3519" spans="1:13" hidden="1" x14ac:dyDescent="0.3">
      <c r="A3519" s="16">
        <v>42829</v>
      </c>
      <c r="B3519" t="s">
        <v>7</v>
      </c>
      <c r="C3519" t="s">
        <v>140</v>
      </c>
      <c r="D3519" t="s">
        <v>134</v>
      </c>
      <c r="E3519" t="s">
        <v>141</v>
      </c>
      <c r="F3519" s="7">
        <v>270300</v>
      </c>
      <c r="G3519" t="str">
        <f>VLOOKUP(F3519,'группы товаров'!$A$1:$C$88,2,0)</f>
        <v xml:space="preserve">Шипучка лимонад </v>
      </c>
      <c r="H3519" t="str">
        <f>VLOOKUP(Таблица1[[#This Row],[Код товара]],Группа_Товаров,3,0)</f>
        <v>Леденцовая</v>
      </c>
      <c r="I3519" t="s">
        <v>8</v>
      </c>
      <c r="J3519">
        <v>7.5</v>
      </c>
      <c r="K3519" s="6">
        <v>453</v>
      </c>
      <c r="L3519" s="6">
        <v>515.25</v>
      </c>
      <c r="M3519" s="23">
        <f>Таблица1[[#This Row],[Сумма в ценах продажи]]-Таблица1[[#This Row],[Сумма в ценах закупки]]</f>
        <v>62.25</v>
      </c>
    </row>
    <row r="3520" spans="1:13" hidden="1" x14ac:dyDescent="0.3">
      <c r="A3520" s="16">
        <v>42829</v>
      </c>
      <c r="B3520" t="s">
        <v>7</v>
      </c>
      <c r="C3520" t="s">
        <v>191</v>
      </c>
      <c r="D3520" t="s">
        <v>156</v>
      </c>
      <c r="E3520" t="s">
        <v>192</v>
      </c>
      <c r="F3520" s="8">
        <v>210000</v>
      </c>
      <c r="G3520" t="str">
        <f>VLOOKUP(F3520,'группы товаров'!$A$1:$C$88,2,0)</f>
        <v>Сливки-апельсин</v>
      </c>
      <c r="H3520" t="str">
        <f>VLOOKUP(Таблица1[[#This Row],[Код товара]],Группа_Товаров,3,0)</f>
        <v>Отливная</v>
      </c>
      <c r="I3520" t="s">
        <v>8</v>
      </c>
      <c r="J3520">
        <v>1.92</v>
      </c>
      <c r="K3520" s="6">
        <v>467.5</v>
      </c>
      <c r="L3520" s="6">
        <v>531.70000000000005</v>
      </c>
      <c r="M3520" s="23">
        <f>Таблица1[[#This Row],[Сумма в ценах продажи]]-Таблица1[[#This Row],[Сумма в ценах закупки]]</f>
        <v>64.200000000000045</v>
      </c>
    </row>
    <row r="3521" spans="1:13" hidden="1" x14ac:dyDescent="0.3">
      <c r="A3521" s="16">
        <v>42829</v>
      </c>
      <c r="B3521" t="s">
        <v>7</v>
      </c>
      <c r="C3521" t="s">
        <v>228</v>
      </c>
      <c r="D3521" t="s">
        <v>134</v>
      </c>
      <c r="E3521" t="s">
        <v>229</v>
      </c>
      <c r="F3521" s="7">
        <v>1005212000</v>
      </c>
      <c r="G3521" t="str">
        <f>VLOOKUP(F3521,'группы товаров'!$A$1:$C$88,2,0)</f>
        <v xml:space="preserve">Знаки Зодиака </v>
      </c>
      <c r="H3521" t="str">
        <f>VLOOKUP(Таблица1[[#This Row],[Код товара]],Группа_Товаров,3,0)</f>
        <v>Вафельные</v>
      </c>
      <c r="I3521" t="s">
        <v>8</v>
      </c>
      <c r="J3521">
        <v>3.3</v>
      </c>
      <c r="K3521" s="6">
        <v>459.90780000000001</v>
      </c>
      <c r="L3521" s="6">
        <v>525.14</v>
      </c>
      <c r="M3521" s="23">
        <f>Таблица1[[#This Row],[Сумма в ценах продажи]]-Таблица1[[#This Row],[Сумма в ценах закупки]]</f>
        <v>65.232199999999978</v>
      </c>
    </row>
    <row r="3522" spans="1:13" hidden="1" x14ac:dyDescent="0.3">
      <c r="A3522" s="16">
        <v>42829</v>
      </c>
      <c r="B3522" t="s">
        <v>7</v>
      </c>
      <c r="C3522" t="s">
        <v>293</v>
      </c>
      <c r="D3522" t="s">
        <v>147</v>
      </c>
      <c r="E3522" t="s">
        <v>294</v>
      </c>
      <c r="F3522" s="7">
        <v>1005040700</v>
      </c>
      <c r="G3522" t="str">
        <f>VLOOKUP(F3522,'группы товаров'!$A$1:$C$88,2,0)</f>
        <v>Буревестник</v>
      </c>
      <c r="H3522" t="str">
        <f>VLOOKUP(Таблица1[[#This Row],[Код товара]],Группа_Товаров,3,0)</f>
        <v>Глазированные</v>
      </c>
      <c r="I3522" t="s">
        <v>8</v>
      </c>
      <c r="J3522">
        <v>5</v>
      </c>
      <c r="K3522" s="6">
        <v>476.976</v>
      </c>
      <c r="L3522" s="6">
        <v>542.5</v>
      </c>
      <c r="M3522" s="23">
        <f>Таблица1[[#This Row],[Сумма в ценах продажи]]-Таблица1[[#This Row],[Сумма в ценах закупки]]</f>
        <v>65.524000000000001</v>
      </c>
    </row>
    <row r="3523" spans="1:13" hidden="1" x14ac:dyDescent="0.3">
      <c r="A3523" s="16">
        <v>42829</v>
      </c>
      <c r="B3523" t="s">
        <v>9</v>
      </c>
      <c r="C3523" t="s">
        <v>280</v>
      </c>
      <c r="D3523" t="s">
        <v>134</v>
      </c>
      <c r="E3523" t="s">
        <v>281</v>
      </c>
      <c r="F3523" s="5">
        <v>1005201500</v>
      </c>
      <c r="G3523" t="str">
        <f>VLOOKUP(F3523,'группы товаров'!$A$1:$C$88,2,0)</f>
        <v xml:space="preserve">крем-сгущенное молоко </v>
      </c>
      <c r="H3523" t="str">
        <f>VLOOKUP(Таблица1[[#This Row],[Код товара]],Группа_Товаров,3,0)</f>
        <v>Вафельные</v>
      </c>
      <c r="I3523" t="s">
        <v>8</v>
      </c>
      <c r="J3523">
        <v>2</v>
      </c>
      <c r="K3523" s="6">
        <v>330.39080000000001</v>
      </c>
      <c r="L3523" s="6">
        <v>397.1</v>
      </c>
      <c r="M3523" s="23">
        <f>Таблица1[[#This Row],[Сумма в ценах продажи]]-Таблица1[[#This Row],[Сумма в ценах закупки]]</f>
        <v>66.70920000000001</v>
      </c>
    </row>
    <row r="3524" spans="1:13" hidden="1" x14ac:dyDescent="0.3">
      <c r="A3524" s="16">
        <v>42829</v>
      </c>
      <c r="B3524" t="s">
        <v>7</v>
      </c>
      <c r="C3524" t="s">
        <v>238</v>
      </c>
      <c r="D3524" t="s">
        <v>208</v>
      </c>
      <c r="E3524" t="s">
        <v>239</v>
      </c>
      <c r="F3524" s="7">
        <v>5160002</v>
      </c>
      <c r="G3524" t="str">
        <f>VLOOKUP(F3524,'группы товаров'!$A$1:$C$88,2,0)</f>
        <v>Микс</v>
      </c>
      <c r="H3524" t="str">
        <f>VLOOKUP(Таблица1[[#This Row],[Код товара]],Группа_Товаров,3,0)</f>
        <v>Отливная</v>
      </c>
      <c r="I3524" t="s">
        <v>8</v>
      </c>
      <c r="J3524">
        <v>6</v>
      </c>
      <c r="K3524" s="6">
        <v>492.2328</v>
      </c>
      <c r="L3524" s="6">
        <v>559.91999999999996</v>
      </c>
      <c r="M3524" s="23">
        <f>Таблица1[[#This Row],[Сумма в ценах продажи]]-Таблица1[[#This Row],[Сумма в ценах закупки]]</f>
        <v>67.687199999999962</v>
      </c>
    </row>
    <row r="3525" spans="1:13" hidden="1" x14ac:dyDescent="0.3">
      <c r="A3525" s="16">
        <v>42829</v>
      </c>
      <c r="B3525" t="s">
        <v>9</v>
      </c>
      <c r="C3525" t="s">
        <v>199</v>
      </c>
      <c r="D3525" t="s">
        <v>134</v>
      </c>
      <c r="E3525" t="s">
        <v>200</v>
      </c>
      <c r="F3525" s="7">
        <v>1005300000</v>
      </c>
      <c r="G3525" t="str">
        <f>VLOOKUP(F3525,'группы товаров'!$A$1:$C$88,2,0)</f>
        <v>Нежные</v>
      </c>
      <c r="H3525" t="str">
        <f>VLOOKUP(Таблица1[[#This Row],[Код товара]],Группа_Товаров,3,0)</f>
        <v>Кремовые</v>
      </c>
      <c r="I3525" t="s">
        <v>8</v>
      </c>
      <c r="J3525">
        <v>11.4</v>
      </c>
      <c r="K3525" s="6">
        <v>511.29</v>
      </c>
      <c r="L3525" s="6">
        <v>581.28600000000006</v>
      </c>
      <c r="M3525" s="23">
        <f>Таблица1[[#This Row],[Сумма в ценах продажи]]-Таблица1[[#This Row],[Сумма в ценах закупки]]</f>
        <v>69.996000000000038</v>
      </c>
    </row>
    <row r="3526" spans="1:13" hidden="1" x14ac:dyDescent="0.3">
      <c r="A3526" s="16">
        <v>42829</v>
      </c>
      <c r="B3526" t="s">
        <v>7</v>
      </c>
      <c r="C3526" t="s">
        <v>352</v>
      </c>
      <c r="D3526" t="s">
        <v>353</v>
      </c>
      <c r="E3526" t="s">
        <v>354</v>
      </c>
      <c r="F3526" s="7">
        <v>1005053500</v>
      </c>
      <c r="G3526" t="str">
        <f>VLOOKUP(F3526,'группы товаров'!$A$1:$C$88,2,0)</f>
        <v>Тоффи в помаде</v>
      </c>
      <c r="H3526" t="str">
        <f>VLOOKUP(Таблица1[[#This Row],[Код товара]],Группа_Товаров,3,0)</f>
        <v>Помадка</v>
      </c>
      <c r="I3526" t="s">
        <v>8</v>
      </c>
      <c r="J3526">
        <v>11.4</v>
      </c>
      <c r="K3526" s="6">
        <v>510.63910000000004</v>
      </c>
      <c r="L3526" s="6">
        <v>581.28600000000006</v>
      </c>
      <c r="M3526" s="23">
        <f>Таблица1[[#This Row],[Сумма в ценах продажи]]-Таблица1[[#This Row],[Сумма в ценах закупки]]</f>
        <v>70.646900000000016</v>
      </c>
    </row>
    <row r="3527" spans="1:13" hidden="1" x14ac:dyDescent="0.3">
      <c r="A3527" s="16">
        <v>42829</v>
      </c>
      <c r="B3527" t="s">
        <v>7</v>
      </c>
      <c r="C3527" t="s">
        <v>167</v>
      </c>
      <c r="D3527" t="s">
        <v>134</v>
      </c>
      <c r="E3527" t="s">
        <v>168</v>
      </c>
      <c r="F3527" s="8">
        <v>1500000050</v>
      </c>
      <c r="G3527" t="str">
        <f>VLOOKUP(F3527,'группы товаров'!$A$1:$C$88,2,0)</f>
        <v xml:space="preserve">Рулет шоколадно-ореховый </v>
      </c>
      <c r="H3527" t="str">
        <f>VLOOKUP(Таблица1[[#This Row],[Код товара]],Группа_Товаров,3,0)</f>
        <v>Бисквиты</v>
      </c>
      <c r="I3527" t="s">
        <v>8</v>
      </c>
      <c r="J3527">
        <v>5</v>
      </c>
      <c r="K3527" s="6">
        <v>581.85</v>
      </c>
      <c r="L3527" s="6">
        <v>658.75</v>
      </c>
      <c r="M3527" s="23">
        <f>Таблица1[[#This Row],[Сумма в ценах продажи]]-Таблица1[[#This Row],[Сумма в ценах закупки]]</f>
        <v>76.899999999999977</v>
      </c>
    </row>
    <row r="3528" spans="1:13" hidden="1" x14ac:dyDescent="0.3">
      <c r="A3528" s="16">
        <v>42829</v>
      </c>
      <c r="B3528" t="s">
        <v>7</v>
      </c>
      <c r="C3528" t="s">
        <v>438</v>
      </c>
      <c r="D3528" t="s">
        <v>156</v>
      </c>
      <c r="E3528" t="s">
        <v>439</v>
      </c>
      <c r="F3528" s="7">
        <v>280500</v>
      </c>
      <c r="G3528" t="str">
        <f>VLOOKUP(F3528,'группы товаров'!$A$1:$C$88,2,0)</f>
        <v>Шипучка микс</v>
      </c>
      <c r="H3528" t="str">
        <f>VLOOKUP(Таблица1[[#This Row],[Код товара]],Группа_Товаров,3,0)</f>
        <v>Леденцовая</v>
      </c>
      <c r="I3528" t="s">
        <v>8</v>
      </c>
      <c r="J3528">
        <v>1.96</v>
      </c>
      <c r="K3528" s="6">
        <v>561.85400000000004</v>
      </c>
      <c r="L3528" s="6">
        <v>640.1</v>
      </c>
      <c r="M3528" s="23">
        <f>Таблица1[[#This Row],[Сумма в ценах продажи]]-Таблица1[[#This Row],[Сумма в ценах закупки]]</f>
        <v>78.245999999999981</v>
      </c>
    </row>
    <row r="3529" spans="1:13" hidden="1" x14ac:dyDescent="0.3">
      <c r="A3529" s="16">
        <v>42829</v>
      </c>
      <c r="B3529" t="s">
        <v>7</v>
      </c>
      <c r="C3529" t="s">
        <v>367</v>
      </c>
      <c r="D3529" t="s">
        <v>208</v>
      </c>
      <c r="E3529" t="s">
        <v>368</v>
      </c>
      <c r="F3529" s="7">
        <v>5160002</v>
      </c>
      <c r="G3529" t="str">
        <f>VLOOKUP(F3529,'группы товаров'!$A$1:$C$88,2,0)</f>
        <v>Микс</v>
      </c>
      <c r="H3529" t="str">
        <f>VLOOKUP(Таблица1[[#This Row],[Код товара]],Группа_Товаров,3,0)</f>
        <v>Отливная</v>
      </c>
      <c r="I3529" t="s">
        <v>8</v>
      </c>
      <c r="J3529">
        <v>2.2999999999999998</v>
      </c>
      <c r="K3529" s="6">
        <v>658.24300000000005</v>
      </c>
      <c r="L3529" s="6">
        <v>748.7</v>
      </c>
      <c r="M3529" s="23">
        <f>Таблица1[[#This Row],[Сумма в ценах продажи]]-Таблица1[[#This Row],[Сумма в ценах закупки]]</f>
        <v>90.456999999999994</v>
      </c>
    </row>
    <row r="3530" spans="1:13" hidden="1" x14ac:dyDescent="0.3">
      <c r="A3530" s="16">
        <v>42829</v>
      </c>
      <c r="B3530" t="s">
        <v>7</v>
      </c>
      <c r="C3530" t="s">
        <v>153</v>
      </c>
      <c r="D3530" t="s">
        <v>134</v>
      </c>
      <c r="E3530" t="s">
        <v>154</v>
      </c>
      <c r="F3530" s="8">
        <v>210100</v>
      </c>
      <c r="G3530" t="str">
        <f>VLOOKUP(F3530,'группы товаров'!$A$1:$C$88,2,0)</f>
        <v>Сливки-малина</v>
      </c>
      <c r="H3530" t="str">
        <f>VLOOKUP(Таблица1[[#This Row],[Код товара]],Группа_Товаров,3,0)</f>
        <v>Отливная</v>
      </c>
      <c r="I3530" t="s">
        <v>8</v>
      </c>
      <c r="J3530">
        <v>4.8</v>
      </c>
      <c r="K3530" s="6">
        <v>755.52</v>
      </c>
      <c r="L3530" s="6">
        <v>859.2</v>
      </c>
      <c r="M3530" s="23">
        <f>Таблица1[[#This Row],[Сумма в ценах продажи]]-Таблица1[[#This Row],[Сумма в ценах закупки]]</f>
        <v>103.68000000000006</v>
      </c>
    </row>
    <row r="3531" spans="1:13" hidden="1" x14ac:dyDescent="0.3">
      <c r="A3531" s="16">
        <v>42829</v>
      </c>
      <c r="B3531" t="s">
        <v>7</v>
      </c>
      <c r="C3531" t="s">
        <v>142</v>
      </c>
      <c r="D3531" t="s">
        <v>134</v>
      </c>
      <c r="E3531" t="s">
        <v>143</v>
      </c>
      <c r="F3531" s="5">
        <v>280500</v>
      </c>
      <c r="G3531" t="str">
        <f>VLOOKUP(F3531,'группы товаров'!$A$1:$C$88,2,0)</f>
        <v>Шипучка микс</v>
      </c>
      <c r="H3531" t="str">
        <f>VLOOKUP(Таблица1[[#This Row],[Код товара]],Группа_Товаров,3,0)</f>
        <v>Леденцовая</v>
      </c>
      <c r="I3531" t="s">
        <v>8</v>
      </c>
      <c r="J3531">
        <v>10</v>
      </c>
      <c r="K3531" s="6">
        <v>782.05200000000002</v>
      </c>
      <c r="L3531" s="6">
        <v>889.6</v>
      </c>
      <c r="M3531" s="23">
        <f>Таблица1[[#This Row],[Сумма в ценах продажи]]-Таблица1[[#This Row],[Сумма в ценах закупки]]</f>
        <v>107.548</v>
      </c>
    </row>
    <row r="3532" spans="1:13" hidden="1" x14ac:dyDescent="0.3">
      <c r="A3532" s="16">
        <v>42829</v>
      </c>
      <c r="B3532" t="s">
        <v>7</v>
      </c>
      <c r="C3532" t="s">
        <v>246</v>
      </c>
      <c r="D3532" t="s">
        <v>156</v>
      </c>
      <c r="E3532" t="s">
        <v>247</v>
      </c>
      <c r="F3532" s="7">
        <v>280500</v>
      </c>
      <c r="G3532" t="str">
        <f>VLOOKUP(F3532,'группы товаров'!$A$1:$C$88,2,0)</f>
        <v>Шипучка микс</v>
      </c>
      <c r="H3532" t="str">
        <f>VLOOKUP(Таблица1[[#This Row],[Код товара]],Группа_Товаров,3,0)</f>
        <v>Леденцовая</v>
      </c>
      <c r="I3532" t="s">
        <v>8</v>
      </c>
      <c r="J3532">
        <v>16</v>
      </c>
      <c r="K3532" s="6">
        <v>854.71600000000001</v>
      </c>
      <c r="L3532" s="6">
        <v>968.48</v>
      </c>
      <c r="M3532" s="23">
        <f>Таблица1[[#This Row],[Сумма в ценах продажи]]-Таблица1[[#This Row],[Сумма в ценах закупки]]</f>
        <v>113.76400000000001</v>
      </c>
    </row>
    <row r="3533" spans="1:13" hidden="1" x14ac:dyDescent="0.3">
      <c r="A3533" s="16">
        <v>42829</v>
      </c>
      <c r="B3533" t="s">
        <v>7</v>
      </c>
      <c r="C3533" t="s">
        <v>179</v>
      </c>
      <c r="D3533" t="s">
        <v>131</v>
      </c>
      <c r="E3533" t="s">
        <v>180</v>
      </c>
      <c r="F3533" s="8">
        <v>1500000601</v>
      </c>
      <c r="G3533" t="str">
        <f>VLOOKUP(F3533,'группы товаров'!$A$1:$C$88,2,0)</f>
        <v xml:space="preserve">Рулет сгущенное молоко МФ </v>
      </c>
      <c r="H3533" t="str">
        <f>VLOOKUP(Таблица1[[#This Row],[Код товара]],Группа_Товаров,3,0)</f>
        <v>Бисквиты</v>
      </c>
      <c r="I3533" t="s">
        <v>8</v>
      </c>
      <c r="J3533">
        <v>2.198</v>
      </c>
      <c r="K3533" s="6">
        <v>854.55439999999999</v>
      </c>
      <c r="L3533" s="6">
        <v>972.02</v>
      </c>
      <c r="M3533" s="23">
        <f>Таблица1[[#This Row],[Сумма в ценах продажи]]-Таблица1[[#This Row],[Сумма в ценах закупки]]</f>
        <v>117.46559999999999</v>
      </c>
    </row>
    <row r="3534" spans="1:13" hidden="1" x14ac:dyDescent="0.3">
      <c r="A3534" s="16">
        <v>42829</v>
      </c>
      <c r="B3534" t="s">
        <v>7</v>
      </c>
      <c r="C3534" t="s">
        <v>248</v>
      </c>
      <c r="D3534" t="s">
        <v>156</v>
      </c>
      <c r="E3534" t="s">
        <v>249</v>
      </c>
      <c r="F3534" s="7">
        <v>5221000</v>
      </c>
      <c r="G3534" t="str">
        <f>VLOOKUP(F3534,'группы товаров'!$A$1:$C$88,2,0)</f>
        <v>Сливочно-творожный</v>
      </c>
      <c r="H3534" t="str">
        <f>VLOOKUP(Таблица1[[#This Row],[Код товара]],Группа_Товаров,3,0)</f>
        <v>Отливная</v>
      </c>
      <c r="I3534" t="s">
        <v>8</v>
      </c>
      <c r="J3534">
        <v>3.22</v>
      </c>
      <c r="K3534" s="6">
        <v>894.74</v>
      </c>
      <c r="L3534" s="6">
        <v>1017.66</v>
      </c>
      <c r="M3534" s="23">
        <f>Таблица1[[#This Row],[Сумма в ценах продажи]]-Таблица1[[#This Row],[Сумма в ценах закупки]]</f>
        <v>122.91999999999996</v>
      </c>
    </row>
    <row r="3535" spans="1:13" hidden="1" x14ac:dyDescent="0.3">
      <c r="A3535" s="16">
        <v>42829</v>
      </c>
      <c r="B3535" t="s">
        <v>7</v>
      </c>
      <c r="C3535" t="s">
        <v>406</v>
      </c>
      <c r="D3535" t="s">
        <v>156</v>
      </c>
      <c r="E3535" t="s">
        <v>407</v>
      </c>
      <c r="F3535" s="7">
        <v>1005050100</v>
      </c>
      <c r="G3535" t="str">
        <f>VLOOKUP(F3535,'группы товаров'!$A$1:$C$88,2,0)</f>
        <v>Золотой  крем-брюле</v>
      </c>
      <c r="H3535" t="str">
        <f>VLOOKUP(Таблица1[[#This Row],[Код товара]],Группа_Товаров,3,0)</f>
        <v>Помадка</v>
      </c>
      <c r="I3535" t="s">
        <v>8</v>
      </c>
      <c r="J3535">
        <v>5</v>
      </c>
      <c r="K3535" s="6">
        <v>582.71749999999997</v>
      </c>
      <c r="L3535" s="6">
        <v>716.1</v>
      </c>
      <c r="M3535" s="23">
        <f>Таблица1[[#This Row],[Сумма в ценах продажи]]-Таблица1[[#This Row],[Сумма в ценах закупки]]</f>
        <v>133.38250000000005</v>
      </c>
    </row>
    <row r="3536" spans="1:13" hidden="1" x14ac:dyDescent="0.3">
      <c r="A3536" s="16">
        <v>42829</v>
      </c>
      <c r="B3536" t="s">
        <v>9</v>
      </c>
      <c r="C3536" t="s">
        <v>185</v>
      </c>
      <c r="D3536" t="s">
        <v>134</v>
      </c>
      <c r="E3536" t="s">
        <v>186</v>
      </c>
      <c r="F3536" s="7">
        <v>1005400001</v>
      </c>
      <c r="G3536" t="str">
        <f>VLOOKUP(F3536,'группы товаров'!$A$1:$C$88,2,0)</f>
        <v>Лесной орех</v>
      </c>
      <c r="H3536" t="str">
        <f>VLOOKUP(Таблица1[[#This Row],[Код товара]],Группа_Товаров,3,0)</f>
        <v>Кремовые</v>
      </c>
      <c r="I3536" t="s">
        <v>8</v>
      </c>
      <c r="J3536">
        <v>3</v>
      </c>
      <c r="K3536" s="6">
        <v>588.2106</v>
      </c>
      <c r="L3536" s="6">
        <v>732.3</v>
      </c>
      <c r="M3536" s="23">
        <f>Таблица1[[#This Row],[Сумма в ценах продажи]]-Таблица1[[#This Row],[Сумма в ценах закупки]]</f>
        <v>144.08939999999996</v>
      </c>
    </row>
    <row r="3537" spans="1:13" hidden="1" x14ac:dyDescent="0.3">
      <c r="A3537" s="16">
        <v>42829</v>
      </c>
      <c r="B3537" t="s">
        <v>7</v>
      </c>
      <c r="C3537" t="s">
        <v>440</v>
      </c>
      <c r="D3537" t="s">
        <v>147</v>
      </c>
      <c r="E3537" t="s">
        <v>441</v>
      </c>
      <c r="F3537" s="5">
        <v>1005274300</v>
      </c>
      <c r="G3537" t="str">
        <f>VLOOKUP(F3537,'группы товаров'!$A$1:$C$88,2,0)</f>
        <v>Миндальные</v>
      </c>
      <c r="H3537" t="str">
        <f>VLOOKUP(Таблица1[[#This Row],[Код товара]],Группа_Товаров,3,0)</f>
        <v>Кремовые</v>
      </c>
      <c r="I3537" t="s">
        <v>8</v>
      </c>
      <c r="J3537">
        <v>3.5</v>
      </c>
      <c r="K3537" s="6">
        <v>619.41920000000005</v>
      </c>
      <c r="L3537" s="6">
        <v>778.43499999999995</v>
      </c>
      <c r="M3537" s="23">
        <f>Таблица1[[#This Row],[Сумма в ценах продажи]]-Таблица1[[#This Row],[Сумма в ценах закупки]]</f>
        <v>159.0157999999999</v>
      </c>
    </row>
    <row r="3538" spans="1:13" hidden="1" x14ac:dyDescent="0.3">
      <c r="A3538" s="16">
        <v>42829</v>
      </c>
      <c r="B3538" t="s">
        <v>7</v>
      </c>
      <c r="C3538" t="s">
        <v>262</v>
      </c>
      <c r="D3538" t="s">
        <v>134</v>
      </c>
      <c r="E3538" t="s">
        <v>263</v>
      </c>
      <c r="F3538" s="8">
        <v>210100</v>
      </c>
      <c r="G3538" t="str">
        <f>VLOOKUP(F3538,'группы товаров'!$A$1:$C$88,2,0)</f>
        <v>Сливки-малина</v>
      </c>
      <c r="H3538" t="str">
        <f>VLOOKUP(Таблица1[[#This Row],[Код товара]],Группа_Товаров,3,0)</f>
        <v>Отливная</v>
      </c>
      <c r="I3538" t="s">
        <v>8</v>
      </c>
      <c r="J3538">
        <v>24</v>
      </c>
      <c r="K3538" s="6">
        <v>1281.8768</v>
      </c>
      <c r="L3538" s="6">
        <v>1452.72</v>
      </c>
      <c r="M3538" s="23">
        <f>Таблица1[[#This Row],[Сумма в ценах продажи]]-Таблица1[[#This Row],[Сумма в ценах закупки]]</f>
        <v>170.84320000000002</v>
      </c>
    </row>
    <row r="3539" spans="1:13" hidden="1" x14ac:dyDescent="0.3">
      <c r="A3539" s="16">
        <v>42829</v>
      </c>
      <c r="B3539" t="s">
        <v>7</v>
      </c>
      <c r="C3539" t="s">
        <v>171</v>
      </c>
      <c r="D3539" t="s">
        <v>131</v>
      </c>
      <c r="E3539" t="s">
        <v>172</v>
      </c>
      <c r="F3539" s="7">
        <v>1005212000</v>
      </c>
      <c r="G3539" t="str">
        <f>VLOOKUP(F3539,'группы товаров'!$A$1:$C$88,2,0)</f>
        <v xml:space="preserve">Знаки Зодиака </v>
      </c>
      <c r="H3539" t="str">
        <f>VLOOKUP(Таблица1[[#This Row],[Код товара]],Группа_Товаров,3,0)</f>
        <v>Вафельные</v>
      </c>
      <c r="I3539" t="s">
        <v>8</v>
      </c>
      <c r="J3539">
        <v>4.5999999999999996</v>
      </c>
      <c r="K3539" s="6">
        <v>1316.423</v>
      </c>
      <c r="L3539" s="6">
        <v>1497.4</v>
      </c>
      <c r="M3539" s="23">
        <f>Таблица1[[#This Row],[Сумма в ценах продажи]]-Таблица1[[#This Row],[Сумма в ценах закупки]]</f>
        <v>180.97700000000009</v>
      </c>
    </row>
    <row r="3540" spans="1:13" hidden="1" x14ac:dyDescent="0.3">
      <c r="A3540" s="16">
        <v>42829</v>
      </c>
      <c r="B3540" t="s">
        <v>7</v>
      </c>
      <c r="C3540" t="s">
        <v>224</v>
      </c>
      <c r="D3540" t="s">
        <v>134</v>
      </c>
      <c r="E3540" t="s">
        <v>225</v>
      </c>
      <c r="F3540" s="7">
        <v>270300</v>
      </c>
      <c r="G3540" t="str">
        <f>VLOOKUP(F3540,'группы товаров'!$A$1:$C$88,2,0)</f>
        <v xml:space="preserve">Шипучка лимонад </v>
      </c>
      <c r="H3540" t="str">
        <f>VLOOKUP(Таблица1[[#This Row],[Код товара]],Группа_Товаров,3,0)</f>
        <v>Леденцовая</v>
      </c>
      <c r="I3540" t="s">
        <v>8</v>
      </c>
      <c r="J3540">
        <v>6.02</v>
      </c>
      <c r="K3540" s="6">
        <v>1495.6151</v>
      </c>
      <c r="L3540" s="6">
        <v>1701.28</v>
      </c>
      <c r="M3540" s="23">
        <f>Таблица1[[#This Row],[Сумма в ценах продажи]]-Таблица1[[#This Row],[Сумма в ценах закупки]]</f>
        <v>205.66489999999999</v>
      </c>
    </row>
    <row r="3541" spans="1:13" hidden="1" x14ac:dyDescent="0.3">
      <c r="A3541" s="16">
        <v>42829</v>
      </c>
      <c r="B3541" t="s">
        <v>7</v>
      </c>
      <c r="C3541" t="s">
        <v>167</v>
      </c>
      <c r="D3541" t="s">
        <v>134</v>
      </c>
      <c r="E3541" t="s">
        <v>168</v>
      </c>
      <c r="F3541" s="7">
        <v>220000</v>
      </c>
      <c r="G3541" t="str">
        <f>VLOOKUP(F3541,'группы товаров'!$A$1:$C$88,2,0)</f>
        <v>Сливки-апельсин</v>
      </c>
      <c r="H3541" t="str">
        <f>VLOOKUP(Таблица1[[#This Row],[Код товара]],Группа_Товаров,3,0)</f>
        <v>Отливная</v>
      </c>
      <c r="I3541" t="s">
        <v>8</v>
      </c>
      <c r="J3541">
        <v>6.45</v>
      </c>
      <c r="K3541" s="6">
        <v>1716.807</v>
      </c>
      <c r="L3541" s="6">
        <v>1943.7</v>
      </c>
      <c r="M3541" s="23">
        <f>Таблица1[[#This Row],[Сумма в ценах продажи]]-Таблица1[[#This Row],[Сумма в ценах закупки]]</f>
        <v>226.89300000000003</v>
      </c>
    </row>
    <row r="3542" spans="1:13" hidden="1" x14ac:dyDescent="0.3">
      <c r="A3542" s="16">
        <v>42829</v>
      </c>
      <c r="B3542" t="s">
        <v>7</v>
      </c>
      <c r="C3542" t="s">
        <v>290</v>
      </c>
      <c r="D3542" t="s">
        <v>291</v>
      </c>
      <c r="E3542" t="s">
        <v>292</v>
      </c>
      <c r="F3542" s="7">
        <v>573100</v>
      </c>
      <c r="G3542" t="str">
        <f>VLOOKUP(F3542,'группы товаров'!$A$1:$C$88,2,0)</f>
        <v xml:space="preserve">Пчелка </v>
      </c>
      <c r="H3542" t="str">
        <f>VLOOKUP(Таблица1[[#This Row],[Код товара]],Группа_Товаров,3,0)</f>
        <v>Желейные</v>
      </c>
      <c r="I3542" t="s">
        <v>8</v>
      </c>
      <c r="J3542">
        <v>10</v>
      </c>
      <c r="K3542" s="6">
        <v>1371.816</v>
      </c>
      <c r="L3542" s="6">
        <v>1605.7</v>
      </c>
      <c r="M3542" s="23">
        <f>Таблица1[[#This Row],[Сумма в ценах продажи]]-Таблица1[[#This Row],[Сумма в ценах закупки]]</f>
        <v>233.88400000000001</v>
      </c>
    </row>
    <row r="3543" spans="1:13" hidden="1" x14ac:dyDescent="0.3">
      <c r="A3543" s="16">
        <v>42829</v>
      </c>
      <c r="B3543" t="s">
        <v>9</v>
      </c>
      <c r="C3543" t="s">
        <v>254</v>
      </c>
      <c r="D3543" t="s">
        <v>131</v>
      </c>
      <c r="E3543" t="s">
        <v>255</v>
      </c>
      <c r="F3543" s="7">
        <v>1005244600</v>
      </c>
      <c r="G3543" t="str">
        <f>VLOOKUP(F3543,'группы товаров'!$A$1:$C$88,2,0)</f>
        <v>Кремовые</v>
      </c>
      <c r="H3543" t="str">
        <f>VLOOKUP(Таблица1[[#This Row],[Код товара]],Группа_Товаров,3,0)</f>
        <v>Кремовые</v>
      </c>
      <c r="I3543" t="s">
        <v>8</v>
      </c>
      <c r="J3543">
        <v>17.5</v>
      </c>
      <c r="K3543" s="6">
        <v>2136.7725</v>
      </c>
      <c r="L3543" s="6">
        <v>2430.4</v>
      </c>
      <c r="M3543" s="23">
        <f>Таблица1[[#This Row],[Сумма в ценах продажи]]-Таблица1[[#This Row],[Сумма в ценах закупки]]</f>
        <v>293.62750000000005</v>
      </c>
    </row>
    <row r="3544" spans="1:13" hidden="1" x14ac:dyDescent="0.3">
      <c r="A3544" s="16">
        <v>42828</v>
      </c>
      <c r="B3544" t="s">
        <v>9</v>
      </c>
      <c r="C3544" t="s">
        <v>193</v>
      </c>
      <c r="D3544" t="s">
        <v>134</v>
      </c>
      <c r="E3544" t="s">
        <v>194</v>
      </c>
      <c r="F3544" s="5">
        <v>1005051700</v>
      </c>
      <c r="G3544" t="str">
        <f>VLOOKUP(F3544,'группы товаров'!$A$1:$C$88,2,0)</f>
        <v>Аромат мяты</v>
      </c>
      <c r="H3544" t="str">
        <f>VLOOKUP(Таблица1[[#This Row],[Код товара]],Группа_Товаров,3,0)</f>
        <v>Помадка</v>
      </c>
      <c r="I3544" t="s">
        <v>8</v>
      </c>
      <c r="J3544">
        <v>3.5</v>
      </c>
      <c r="K3544" s="6">
        <v>393.70590000000004</v>
      </c>
      <c r="L3544" s="6">
        <v>398.72</v>
      </c>
      <c r="M3544" s="23">
        <f>Таблица1[[#This Row],[Сумма в ценах продажи]]-Таблица1[[#This Row],[Сумма в ценах закупки]]</f>
        <v>5.0140999999999849</v>
      </c>
    </row>
    <row r="3545" spans="1:13" hidden="1" x14ac:dyDescent="0.3">
      <c r="A3545" s="16">
        <v>42828</v>
      </c>
      <c r="B3545" t="s">
        <v>9</v>
      </c>
      <c r="C3545" t="s">
        <v>288</v>
      </c>
      <c r="D3545" t="s">
        <v>134</v>
      </c>
      <c r="E3545" t="s">
        <v>289</v>
      </c>
      <c r="F3545" s="5">
        <v>1005040600</v>
      </c>
      <c r="G3545" t="str">
        <f>VLOOKUP(F3545,'группы товаров'!$A$1:$C$88,2,0)</f>
        <v xml:space="preserve">Морская звезда </v>
      </c>
      <c r="H3545" t="str">
        <f>VLOOKUP(Таблица1[[#This Row],[Код товара]],Группа_Товаров,3,0)</f>
        <v>Глазированные</v>
      </c>
      <c r="I3545" t="s">
        <v>8</v>
      </c>
      <c r="J3545">
        <v>3</v>
      </c>
      <c r="K3545" s="6">
        <v>214.65</v>
      </c>
      <c r="L3545" s="6">
        <v>244.11</v>
      </c>
      <c r="M3545" s="23">
        <f>Таблица1[[#This Row],[Сумма в ценах продажи]]-Таблица1[[#This Row],[Сумма в ценах закупки]]</f>
        <v>29.460000000000008</v>
      </c>
    </row>
    <row r="3546" spans="1:13" hidden="1" x14ac:dyDescent="0.3">
      <c r="A3546" s="16">
        <v>42828</v>
      </c>
      <c r="B3546" t="s">
        <v>7</v>
      </c>
      <c r="C3546" t="s">
        <v>171</v>
      </c>
      <c r="D3546" t="s">
        <v>131</v>
      </c>
      <c r="E3546" t="s">
        <v>172</v>
      </c>
      <c r="F3546" s="5">
        <v>1005040500</v>
      </c>
      <c r="G3546" t="str">
        <f>VLOOKUP(F3546,'группы товаров'!$A$1:$C$88,2,0)</f>
        <v>Пилот</v>
      </c>
      <c r="H3546" t="str">
        <f>VLOOKUP(Таблица1[[#This Row],[Код товара]],Группа_Товаров,3,0)</f>
        <v>Глазированные</v>
      </c>
      <c r="I3546" t="s">
        <v>8</v>
      </c>
      <c r="J3546">
        <v>3</v>
      </c>
      <c r="K3546" s="6">
        <v>214.62</v>
      </c>
      <c r="L3546" s="6">
        <v>244.11</v>
      </c>
      <c r="M3546" s="23">
        <f>Таблица1[[#This Row],[Сумма в ценах продажи]]-Таблица1[[#This Row],[Сумма в ценах закупки]]</f>
        <v>29.490000000000009</v>
      </c>
    </row>
    <row r="3547" spans="1:13" hidden="1" x14ac:dyDescent="0.3">
      <c r="A3547" s="16">
        <v>42828</v>
      </c>
      <c r="B3547" t="s">
        <v>7</v>
      </c>
      <c r="C3547" t="s">
        <v>142</v>
      </c>
      <c r="D3547" t="s">
        <v>134</v>
      </c>
      <c r="E3547" t="s">
        <v>143</v>
      </c>
      <c r="F3547" s="7">
        <v>1005050100</v>
      </c>
      <c r="G3547" t="str">
        <f>VLOOKUP(F3547,'группы товаров'!$A$1:$C$88,2,0)</f>
        <v>Золотой  крем-брюле</v>
      </c>
      <c r="H3547" t="str">
        <f>VLOOKUP(Таблица1[[#This Row],[Код товара]],Группа_Товаров,3,0)</f>
        <v>Помадка</v>
      </c>
      <c r="I3547" t="s">
        <v>8</v>
      </c>
      <c r="J3547">
        <v>1.65</v>
      </c>
      <c r="K3547" s="6">
        <v>230.78</v>
      </c>
      <c r="L3547" s="6">
        <v>262.57</v>
      </c>
      <c r="M3547" s="23">
        <f>Таблица1[[#This Row],[Сумма в ценах продажи]]-Таблица1[[#This Row],[Сумма в ценах закупки]]</f>
        <v>31.789999999999992</v>
      </c>
    </row>
    <row r="3548" spans="1:13" hidden="1" x14ac:dyDescent="0.3">
      <c r="A3548" s="16">
        <v>42828</v>
      </c>
      <c r="B3548" t="s">
        <v>9</v>
      </c>
      <c r="C3548" t="s">
        <v>309</v>
      </c>
      <c r="D3548" t="s">
        <v>147</v>
      </c>
      <c r="E3548" t="s">
        <v>310</v>
      </c>
      <c r="F3548" s="5">
        <v>1005050300</v>
      </c>
      <c r="G3548" t="str">
        <f>VLOOKUP(F3548,'группы товаров'!$A$1:$C$88,2,0)</f>
        <v>Золотой шар</v>
      </c>
      <c r="H3548" t="str">
        <f>VLOOKUP(Таблица1[[#This Row],[Код товара]],Группа_Товаров,3,0)</f>
        <v>Помадка</v>
      </c>
      <c r="I3548" t="s">
        <v>8</v>
      </c>
      <c r="J3548">
        <v>3.5</v>
      </c>
      <c r="K3548" s="6">
        <v>365.10599999999999</v>
      </c>
      <c r="L3548" s="6">
        <v>398.72</v>
      </c>
      <c r="M3548" s="23">
        <f>Таблица1[[#This Row],[Сумма в ценах продажи]]-Таблица1[[#This Row],[Сумма в ценах закупки]]</f>
        <v>33.614000000000033</v>
      </c>
    </row>
    <row r="3549" spans="1:13" hidden="1" x14ac:dyDescent="0.3">
      <c r="A3549" s="16">
        <v>42828</v>
      </c>
      <c r="B3549" t="s">
        <v>9</v>
      </c>
      <c r="C3549" t="s">
        <v>276</v>
      </c>
      <c r="D3549" t="s">
        <v>147</v>
      </c>
      <c r="E3549" t="s">
        <v>277</v>
      </c>
      <c r="F3549" s="7">
        <v>1005050000</v>
      </c>
      <c r="G3549" t="str">
        <f>VLOOKUP(F3549,'группы товаров'!$A$1:$C$88,2,0)</f>
        <v>Золотой орех</v>
      </c>
      <c r="H3549" t="str">
        <f>VLOOKUP(Таблица1[[#This Row],[Код товара]],Группа_Товаров,3,0)</f>
        <v>Помадка</v>
      </c>
      <c r="I3549" t="s">
        <v>8</v>
      </c>
      <c r="J3549">
        <v>1.65</v>
      </c>
      <c r="K3549" s="6">
        <v>272.68889999999999</v>
      </c>
      <c r="L3549" s="6">
        <v>310.31</v>
      </c>
      <c r="M3549" s="23">
        <f>Таблица1[[#This Row],[Сумма в ценах продажи]]-Таблица1[[#This Row],[Сумма в ценах закупки]]</f>
        <v>37.621100000000013</v>
      </c>
    </row>
    <row r="3550" spans="1:13" hidden="1" x14ac:dyDescent="0.3">
      <c r="A3550" s="16">
        <v>42828</v>
      </c>
      <c r="B3550" t="s">
        <v>7</v>
      </c>
      <c r="C3550" t="s">
        <v>260</v>
      </c>
      <c r="D3550" t="s">
        <v>134</v>
      </c>
      <c r="E3550" t="s">
        <v>261</v>
      </c>
      <c r="F3550" s="7">
        <v>1005712305</v>
      </c>
      <c r="G3550" t="str">
        <f>VLOOKUP(F3550,'группы товаров'!$A$1:$C$88,2,0)</f>
        <v>Золотой шедевр</v>
      </c>
      <c r="H3550" t="str">
        <f>VLOOKUP(Таблица1[[#This Row],[Код товара]],Группа_Товаров,3,0)</f>
        <v>Глазированные</v>
      </c>
      <c r="I3550" t="s">
        <v>8</v>
      </c>
      <c r="J3550">
        <v>1.65</v>
      </c>
      <c r="K3550" s="6">
        <v>272.51949999999999</v>
      </c>
      <c r="L3550" s="6">
        <v>310.31</v>
      </c>
      <c r="M3550" s="23">
        <f>Таблица1[[#This Row],[Сумма в ценах продажи]]-Таблица1[[#This Row],[Сумма в ценах закупки]]</f>
        <v>37.790500000000009</v>
      </c>
    </row>
    <row r="3551" spans="1:13" hidden="1" x14ac:dyDescent="0.3">
      <c r="A3551" s="16">
        <v>42828</v>
      </c>
      <c r="B3551" t="s">
        <v>7</v>
      </c>
      <c r="C3551" t="s">
        <v>203</v>
      </c>
      <c r="D3551" t="s">
        <v>134</v>
      </c>
      <c r="E3551" t="s">
        <v>204</v>
      </c>
      <c r="F3551" s="5">
        <v>1005220000</v>
      </c>
      <c r="G3551" t="str">
        <f>VLOOKUP(F3551,'группы товаров'!$A$1:$C$88,2,0)</f>
        <v>Веселый журавлик</v>
      </c>
      <c r="H3551" t="str">
        <f>VLOOKUP(Таблица1[[#This Row],[Код товара]],Группа_Товаров,3,0)</f>
        <v>Вафельные</v>
      </c>
      <c r="I3551" t="s">
        <v>8</v>
      </c>
      <c r="J3551">
        <v>3.5</v>
      </c>
      <c r="K3551" s="6">
        <v>327.14499999999998</v>
      </c>
      <c r="L3551" s="6">
        <v>372.12</v>
      </c>
      <c r="M3551" s="23">
        <f>Таблица1[[#This Row],[Сумма в ценах продажи]]-Таблица1[[#This Row],[Сумма в ценах закупки]]</f>
        <v>44.975000000000023</v>
      </c>
    </row>
    <row r="3552" spans="1:13" hidden="1" x14ac:dyDescent="0.3">
      <c r="A3552" s="16">
        <v>42828</v>
      </c>
      <c r="B3552" t="s">
        <v>7</v>
      </c>
      <c r="C3552" t="s">
        <v>151</v>
      </c>
      <c r="D3552" t="s">
        <v>134</v>
      </c>
      <c r="E3552" t="s">
        <v>152</v>
      </c>
      <c r="F3552" s="7">
        <v>1005052500</v>
      </c>
      <c r="G3552" t="str">
        <f>VLOOKUP(F3552,'группы товаров'!$A$1:$C$88,2,0)</f>
        <v>желе в помаде</v>
      </c>
      <c r="H3552" t="str">
        <f>VLOOKUP(Таблица1[[#This Row],[Код товара]],Группа_Товаров,3,0)</f>
        <v>Помадка</v>
      </c>
      <c r="I3552" t="s">
        <v>8</v>
      </c>
      <c r="J3552">
        <v>2.4</v>
      </c>
      <c r="K3552" s="6">
        <v>209.2654</v>
      </c>
      <c r="L3552" s="6">
        <v>255.16800000000001</v>
      </c>
      <c r="M3552" s="23">
        <f>Таблица1[[#This Row],[Сумма в ценах продажи]]-Таблица1[[#This Row],[Сумма в ценах закупки]]</f>
        <v>45.902600000000007</v>
      </c>
    </row>
    <row r="3553" spans="1:13" hidden="1" x14ac:dyDescent="0.3">
      <c r="A3553" s="16">
        <v>42828</v>
      </c>
      <c r="B3553" t="s">
        <v>7</v>
      </c>
      <c r="C3553" t="s">
        <v>244</v>
      </c>
      <c r="D3553" t="s">
        <v>134</v>
      </c>
      <c r="E3553" t="s">
        <v>245</v>
      </c>
      <c r="F3553" s="5">
        <v>5162402</v>
      </c>
      <c r="G3553" t="str">
        <f>VLOOKUP(F3553,'группы товаров'!$A$1:$C$88,2,0)</f>
        <v>Лимонно-апельсиновый</v>
      </c>
      <c r="H3553" t="str">
        <f>VLOOKUP(Таблица1[[#This Row],[Код товара]],Группа_Товаров,3,0)</f>
        <v>Отливная</v>
      </c>
      <c r="I3553" t="s">
        <v>8</v>
      </c>
      <c r="J3553">
        <v>3.2</v>
      </c>
      <c r="K3553" s="6">
        <v>256.55600000000004</v>
      </c>
      <c r="L3553" s="6">
        <v>303.60000000000002</v>
      </c>
      <c r="M3553" s="23">
        <f>Таблица1[[#This Row],[Сумма в ценах продажи]]-Таблица1[[#This Row],[Сумма в ценах закупки]]</f>
        <v>47.043999999999983</v>
      </c>
    </row>
    <row r="3554" spans="1:13" hidden="1" x14ac:dyDescent="0.3">
      <c r="A3554" s="16">
        <v>42828</v>
      </c>
      <c r="B3554" t="s">
        <v>7</v>
      </c>
      <c r="C3554" t="s">
        <v>252</v>
      </c>
      <c r="D3554" t="s">
        <v>134</v>
      </c>
      <c r="E3554" t="s">
        <v>253</v>
      </c>
      <c r="F3554" s="5">
        <v>1005052700</v>
      </c>
      <c r="G3554" t="str">
        <f>VLOOKUP(F3554,'группы товаров'!$A$1:$C$88,2,0)</f>
        <v>Желе черники</v>
      </c>
      <c r="H3554" t="str">
        <f>VLOOKUP(Таблица1[[#This Row],[Код товара]],Группа_Товаров,3,0)</f>
        <v>Помадка</v>
      </c>
      <c r="I3554" t="s">
        <v>8</v>
      </c>
      <c r="J3554">
        <v>3.5</v>
      </c>
      <c r="K3554" s="6">
        <v>350.52499999999998</v>
      </c>
      <c r="L3554" s="6">
        <v>398.72</v>
      </c>
      <c r="M3554" s="23">
        <f>Таблица1[[#This Row],[Сумма в ценах продажи]]-Таблица1[[#This Row],[Сумма в ценах закупки]]</f>
        <v>48.19500000000005</v>
      </c>
    </row>
    <row r="3555" spans="1:13" hidden="1" x14ac:dyDescent="0.3">
      <c r="A3555" s="16">
        <v>42828</v>
      </c>
      <c r="B3555" t="s">
        <v>7</v>
      </c>
      <c r="C3555" t="s">
        <v>165</v>
      </c>
      <c r="D3555" t="s">
        <v>134</v>
      </c>
      <c r="E3555" t="s">
        <v>166</v>
      </c>
      <c r="F3555" s="5">
        <v>190000</v>
      </c>
      <c r="G3555" t="str">
        <f>VLOOKUP(F3555,'группы товаров'!$A$1:$C$88,2,0)</f>
        <v>Капри молоко</v>
      </c>
      <c r="H3555" t="str">
        <f>VLOOKUP(Таблица1[[#This Row],[Код товара]],Группа_Товаров,3,0)</f>
        <v>Отливная</v>
      </c>
      <c r="I3555" t="s">
        <v>8</v>
      </c>
      <c r="J3555">
        <v>5</v>
      </c>
      <c r="K3555" s="6">
        <v>389.8365</v>
      </c>
      <c r="L3555" s="6">
        <v>444.8</v>
      </c>
      <c r="M3555" s="23">
        <f>Таблица1[[#This Row],[Сумма в ценах продажи]]-Таблица1[[#This Row],[Сумма в ценах закупки]]</f>
        <v>54.96350000000001</v>
      </c>
    </row>
    <row r="3556" spans="1:13" hidden="1" x14ac:dyDescent="0.3">
      <c r="A3556" s="16">
        <v>42828</v>
      </c>
      <c r="B3556" t="s">
        <v>7</v>
      </c>
      <c r="C3556" t="s">
        <v>244</v>
      </c>
      <c r="D3556" t="s">
        <v>134</v>
      </c>
      <c r="E3556" t="s">
        <v>245</v>
      </c>
      <c r="F3556" s="7">
        <v>1005201000</v>
      </c>
      <c r="G3556" t="str">
        <f>VLOOKUP(F3556,'группы товаров'!$A$1:$C$88,2,0)</f>
        <v xml:space="preserve"> крем-шоколад </v>
      </c>
      <c r="H3556" t="str">
        <f>VLOOKUP(Таблица1[[#This Row],[Код товара]],Группа_Товаров,3,0)</f>
        <v>Вафельные</v>
      </c>
      <c r="I3556" t="s">
        <v>8</v>
      </c>
      <c r="J3556">
        <v>2.64</v>
      </c>
      <c r="K3556" s="6">
        <v>400.56720000000001</v>
      </c>
      <c r="L3556" s="6">
        <v>455.64</v>
      </c>
      <c r="M3556" s="23">
        <f>Таблица1[[#This Row],[Сумма в ценах продажи]]-Таблица1[[#This Row],[Сумма в ценах закупки]]</f>
        <v>55.072799999999972</v>
      </c>
    </row>
    <row r="3557" spans="1:13" hidden="1" x14ac:dyDescent="0.3">
      <c r="A3557" s="16">
        <v>42828</v>
      </c>
      <c r="B3557" t="s">
        <v>7</v>
      </c>
      <c r="C3557" t="s">
        <v>280</v>
      </c>
      <c r="D3557" t="s">
        <v>134</v>
      </c>
      <c r="E3557" t="s">
        <v>281</v>
      </c>
      <c r="F3557" s="8">
        <v>210200</v>
      </c>
      <c r="G3557" t="str">
        <f>VLOOKUP(F3557,'группы товаров'!$A$1:$C$88,2,0)</f>
        <v>Сливки-клубника</v>
      </c>
      <c r="H3557" t="str">
        <f>VLOOKUP(Таблица1[[#This Row],[Код товара]],Группа_Товаров,3,0)</f>
        <v>Отливная</v>
      </c>
      <c r="I3557" t="s">
        <v>8</v>
      </c>
      <c r="J3557">
        <v>2.64</v>
      </c>
      <c r="K3557" s="6">
        <v>400.56120000000004</v>
      </c>
      <c r="L3557" s="6">
        <v>455.64</v>
      </c>
      <c r="M3557" s="23">
        <f>Таблица1[[#This Row],[Сумма в ценах продажи]]-Таблица1[[#This Row],[Сумма в ценах закупки]]</f>
        <v>55.078799999999944</v>
      </c>
    </row>
    <row r="3558" spans="1:13" hidden="1" x14ac:dyDescent="0.3">
      <c r="A3558" s="16">
        <v>42828</v>
      </c>
      <c r="B3558" t="s">
        <v>7</v>
      </c>
      <c r="C3558" t="s">
        <v>434</v>
      </c>
      <c r="D3558" t="s">
        <v>147</v>
      </c>
      <c r="E3558" t="s">
        <v>435</v>
      </c>
      <c r="F3558" s="7">
        <v>580000</v>
      </c>
      <c r="G3558" t="str">
        <f>VLOOKUP(F3558,'группы товаров'!$A$1:$C$88,2,0)</f>
        <v>Вишня</v>
      </c>
      <c r="H3558" t="str">
        <f>VLOOKUP(Таблица1[[#This Row],[Код товара]],Группа_Товаров,3,0)</f>
        <v>Желейные</v>
      </c>
      <c r="I3558" t="s">
        <v>8</v>
      </c>
      <c r="J3558">
        <v>2.64</v>
      </c>
      <c r="K3558" s="6">
        <v>400.55280000000005</v>
      </c>
      <c r="L3558" s="6">
        <v>455.64</v>
      </c>
      <c r="M3558" s="23">
        <f>Таблица1[[#This Row],[Сумма в ценах продажи]]-Таблица1[[#This Row],[Сумма в ценах закупки]]</f>
        <v>55.087199999999939</v>
      </c>
    </row>
    <row r="3559" spans="1:13" hidden="1" x14ac:dyDescent="0.3">
      <c r="A3559" s="16">
        <v>42828</v>
      </c>
      <c r="B3559" t="s">
        <v>7</v>
      </c>
      <c r="C3559" t="s">
        <v>262</v>
      </c>
      <c r="D3559" t="s">
        <v>134</v>
      </c>
      <c r="E3559" t="s">
        <v>263</v>
      </c>
      <c r="F3559" s="7">
        <v>260000</v>
      </c>
      <c r="G3559" t="str">
        <f>VLOOKUP(F3559,'группы товаров'!$A$1:$C$88,2,0)</f>
        <v xml:space="preserve">Банан-клубника </v>
      </c>
      <c r="H3559" t="str">
        <f>VLOOKUP(Таблица1[[#This Row],[Код товара]],Группа_Товаров,3,0)</f>
        <v>Отливная</v>
      </c>
      <c r="I3559" t="s">
        <v>8</v>
      </c>
      <c r="J3559">
        <v>1.135</v>
      </c>
      <c r="K3559" s="6">
        <v>393.4325</v>
      </c>
      <c r="L3559" s="6">
        <v>450.25</v>
      </c>
      <c r="M3559" s="23">
        <f>Таблица1[[#This Row],[Сумма в ценах продажи]]-Таблица1[[#This Row],[Сумма в ценах закупки]]</f>
        <v>56.817499999999995</v>
      </c>
    </row>
    <row r="3560" spans="1:13" hidden="1" x14ac:dyDescent="0.3">
      <c r="A3560" s="16">
        <v>42828</v>
      </c>
      <c r="B3560" t="s">
        <v>7</v>
      </c>
      <c r="C3560" t="s">
        <v>436</v>
      </c>
      <c r="D3560" t="s">
        <v>147</v>
      </c>
      <c r="E3560" t="s">
        <v>437</v>
      </c>
      <c r="F3560" s="7">
        <v>580000</v>
      </c>
      <c r="G3560" t="str">
        <f>VLOOKUP(F3560,'группы товаров'!$A$1:$C$88,2,0)</f>
        <v>Вишня</v>
      </c>
      <c r="H3560" t="str">
        <f>VLOOKUP(Таблица1[[#This Row],[Код товара]],Группа_Товаров,3,0)</f>
        <v>Желейные</v>
      </c>
      <c r="I3560" t="s">
        <v>8</v>
      </c>
      <c r="J3560">
        <v>2.56</v>
      </c>
      <c r="K3560" s="6">
        <v>259.11360000000002</v>
      </c>
      <c r="L3560" s="6">
        <v>319.36</v>
      </c>
      <c r="M3560" s="23">
        <f>Таблица1[[#This Row],[Сумма в ценах продажи]]-Таблица1[[#This Row],[Сумма в ценах закупки]]</f>
        <v>60.246399999999994</v>
      </c>
    </row>
    <row r="3561" spans="1:13" hidden="1" x14ac:dyDescent="0.3">
      <c r="A3561" s="16">
        <v>42828</v>
      </c>
      <c r="B3561" t="s">
        <v>7</v>
      </c>
      <c r="C3561" t="s">
        <v>179</v>
      </c>
      <c r="D3561" t="s">
        <v>131</v>
      </c>
      <c r="E3561" t="s">
        <v>180</v>
      </c>
      <c r="F3561" s="7">
        <v>5162402</v>
      </c>
      <c r="G3561" t="str">
        <f>VLOOKUP(F3561,'группы товаров'!$A$1:$C$88,2,0)</f>
        <v>Лимонно-апельсиновый</v>
      </c>
      <c r="H3561" t="str">
        <f>VLOOKUP(Таблица1[[#This Row],[Код товара]],Группа_Товаров,3,0)</f>
        <v>Отливная</v>
      </c>
      <c r="I3561" t="s">
        <v>8</v>
      </c>
      <c r="J3561">
        <v>7.5</v>
      </c>
      <c r="K3561" s="6">
        <v>452.9425</v>
      </c>
      <c r="L3561" s="6">
        <v>515.25</v>
      </c>
      <c r="M3561" s="23">
        <f>Таблица1[[#This Row],[Сумма в ценах продажи]]-Таблица1[[#This Row],[Сумма в ценах закупки]]</f>
        <v>62.307500000000005</v>
      </c>
    </row>
    <row r="3562" spans="1:13" hidden="1" x14ac:dyDescent="0.3">
      <c r="A3562" s="16">
        <v>42828</v>
      </c>
      <c r="B3562" t="s">
        <v>7</v>
      </c>
      <c r="C3562" t="s">
        <v>254</v>
      </c>
      <c r="D3562" t="s">
        <v>131</v>
      </c>
      <c r="E3562" t="s">
        <v>255</v>
      </c>
      <c r="F3562" s="7">
        <v>1005212000</v>
      </c>
      <c r="G3562" t="str">
        <f>VLOOKUP(F3562,'группы товаров'!$A$1:$C$88,2,0)</f>
        <v xml:space="preserve">Знаки Зодиака </v>
      </c>
      <c r="H3562" t="str">
        <f>VLOOKUP(Таблица1[[#This Row],[Код товара]],Группа_Товаров,3,0)</f>
        <v>Вафельные</v>
      </c>
      <c r="I3562" t="s">
        <v>8</v>
      </c>
      <c r="J3562">
        <v>1.248</v>
      </c>
      <c r="K3562" s="6">
        <v>457.92</v>
      </c>
      <c r="L3562" s="6">
        <v>520.79999999999995</v>
      </c>
      <c r="M3562" s="23">
        <f>Таблица1[[#This Row],[Сумма в ценах продажи]]-Таблица1[[#This Row],[Сумма в ценах закупки]]</f>
        <v>62.879999999999939</v>
      </c>
    </row>
    <row r="3563" spans="1:13" hidden="1" x14ac:dyDescent="0.3">
      <c r="A3563" s="16">
        <v>42828</v>
      </c>
      <c r="B3563" t="s">
        <v>7</v>
      </c>
      <c r="C3563" t="s">
        <v>136</v>
      </c>
      <c r="D3563" t="s">
        <v>131</v>
      </c>
      <c r="E3563" t="s">
        <v>137</v>
      </c>
      <c r="F3563" s="7">
        <v>1005052600</v>
      </c>
      <c r="G3563" t="str">
        <f>VLOOKUP(F3563,'группы товаров'!$A$1:$C$88,2,0)</f>
        <v>Желе апельсина</v>
      </c>
      <c r="H3563" t="str">
        <f>VLOOKUP(Таблица1[[#This Row],[Код товара]],Группа_Товаров,3,0)</f>
        <v>Помадка</v>
      </c>
      <c r="I3563" t="s">
        <v>8</v>
      </c>
      <c r="J3563">
        <v>5</v>
      </c>
      <c r="K3563" s="6">
        <v>372.46200000000005</v>
      </c>
      <c r="L3563" s="6">
        <v>444.8</v>
      </c>
      <c r="M3563" s="23">
        <f>Таблица1[[#This Row],[Сумма в ценах продажи]]-Таблица1[[#This Row],[Сумма в ценах закупки]]</f>
        <v>72.337999999999965</v>
      </c>
    </row>
    <row r="3564" spans="1:13" hidden="1" x14ac:dyDescent="0.3">
      <c r="A3564" s="16">
        <v>42828</v>
      </c>
      <c r="B3564" t="s">
        <v>9</v>
      </c>
      <c r="C3564" t="s">
        <v>430</v>
      </c>
      <c r="D3564" t="s">
        <v>147</v>
      </c>
      <c r="E3564" t="s">
        <v>431</v>
      </c>
      <c r="F3564" s="5">
        <v>1005244600</v>
      </c>
      <c r="G3564" t="str">
        <f>VLOOKUP(F3564,'группы товаров'!$A$1:$C$88,2,0)</f>
        <v>Кремовые</v>
      </c>
      <c r="H3564" t="str">
        <f>VLOOKUP(Таблица1[[#This Row],[Код товара]],Группа_Товаров,3,0)</f>
        <v>Кремовые</v>
      </c>
      <c r="I3564" t="s">
        <v>8</v>
      </c>
      <c r="J3564">
        <v>2.7</v>
      </c>
      <c r="K3564" s="6">
        <v>474.15350000000001</v>
      </c>
      <c r="L3564" s="6">
        <v>547.803</v>
      </c>
      <c r="M3564" s="23">
        <f>Таблица1[[#This Row],[Сумма в ценах продажи]]-Таблица1[[#This Row],[Сумма в ценах закупки]]</f>
        <v>73.649499999999989</v>
      </c>
    </row>
    <row r="3565" spans="1:13" hidden="1" x14ac:dyDescent="0.3">
      <c r="A3565" s="16">
        <v>42828</v>
      </c>
      <c r="B3565" t="s">
        <v>9</v>
      </c>
      <c r="C3565" t="s">
        <v>365</v>
      </c>
      <c r="D3565" t="s">
        <v>208</v>
      </c>
      <c r="E3565" t="s">
        <v>366</v>
      </c>
      <c r="F3565" s="5">
        <v>1005712005</v>
      </c>
      <c r="G3565" t="str">
        <f>VLOOKUP(F3565,'группы товаров'!$A$1:$C$88,2,0)</f>
        <v>Золотой теленок</v>
      </c>
      <c r="H3565" t="str">
        <f>VLOOKUP(Таблица1[[#This Row],[Код товара]],Группа_Товаров,3,0)</f>
        <v>Глазированные</v>
      </c>
      <c r="I3565" t="s">
        <v>8</v>
      </c>
      <c r="J3565">
        <v>4.8</v>
      </c>
      <c r="K3565" s="6">
        <v>506.25840000000005</v>
      </c>
      <c r="L3565" s="6">
        <v>580.79999999999995</v>
      </c>
      <c r="M3565" s="23">
        <f>Таблица1[[#This Row],[Сумма в ценах продажи]]-Таблица1[[#This Row],[Сумма в ценах закупки]]</f>
        <v>74.541599999999903</v>
      </c>
    </row>
    <row r="3566" spans="1:13" hidden="1" x14ac:dyDescent="0.3">
      <c r="A3566" s="16">
        <v>42828</v>
      </c>
      <c r="B3566" t="s">
        <v>7</v>
      </c>
      <c r="C3566" t="s">
        <v>242</v>
      </c>
      <c r="D3566" t="s">
        <v>134</v>
      </c>
      <c r="E3566" t="s">
        <v>243</v>
      </c>
      <c r="F3566" s="7">
        <v>1005040500</v>
      </c>
      <c r="G3566" t="str">
        <f>VLOOKUP(F3566,'группы товаров'!$A$1:$C$88,2,0)</f>
        <v>Пилот</v>
      </c>
      <c r="H3566" t="str">
        <f>VLOOKUP(Таблица1[[#This Row],[Код товара]],Группа_Товаров,3,0)</f>
        <v>Глазированные</v>
      </c>
      <c r="I3566" t="s">
        <v>8</v>
      </c>
      <c r="J3566">
        <v>5</v>
      </c>
      <c r="K3566" s="6">
        <v>581.91600000000005</v>
      </c>
      <c r="L3566" s="6">
        <v>658.75</v>
      </c>
      <c r="M3566" s="23">
        <f>Таблица1[[#This Row],[Сумма в ценах продажи]]-Таблица1[[#This Row],[Сумма в ценах закупки]]</f>
        <v>76.833999999999946</v>
      </c>
    </row>
    <row r="3567" spans="1:13" hidden="1" x14ac:dyDescent="0.3">
      <c r="A3567" s="16">
        <v>42828</v>
      </c>
      <c r="B3567" t="s">
        <v>7</v>
      </c>
      <c r="C3567" t="s">
        <v>388</v>
      </c>
      <c r="D3567" t="s">
        <v>147</v>
      </c>
      <c r="E3567" t="s">
        <v>389</v>
      </c>
      <c r="F3567" s="7">
        <v>1005052500</v>
      </c>
      <c r="G3567" t="str">
        <f>VLOOKUP(F3567,'группы товаров'!$A$1:$C$88,2,0)</f>
        <v>желе в помаде</v>
      </c>
      <c r="H3567" t="str">
        <f>VLOOKUP(Таблица1[[#This Row],[Код товара]],Группа_Товаров,3,0)</f>
        <v>Помадка</v>
      </c>
      <c r="I3567" t="s">
        <v>8</v>
      </c>
      <c r="J3567">
        <v>4.5</v>
      </c>
      <c r="K3567" s="6">
        <v>620.32320000000004</v>
      </c>
      <c r="L3567" s="6">
        <v>706.86</v>
      </c>
      <c r="M3567" s="23">
        <f>Таблица1[[#This Row],[Сумма в ценах продажи]]-Таблица1[[#This Row],[Сумма в ценах закупки]]</f>
        <v>86.536799999999971</v>
      </c>
    </row>
    <row r="3568" spans="1:13" hidden="1" x14ac:dyDescent="0.3">
      <c r="A3568" s="16">
        <v>42828</v>
      </c>
      <c r="B3568" t="s">
        <v>7</v>
      </c>
      <c r="C3568" t="s">
        <v>162</v>
      </c>
      <c r="D3568" t="s">
        <v>134</v>
      </c>
      <c r="E3568" t="s">
        <v>164</v>
      </c>
      <c r="F3568" s="7">
        <v>170000</v>
      </c>
      <c r="G3568" t="str">
        <f>VLOOKUP(F3568,'группы товаров'!$A$1:$C$88,2,0)</f>
        <v>Лайм</v>
      </c>
      <c r="H3568" t="str">
        <f>VLOOKUP(Таблица1[[#This Row],[Код товара]],Группа_Товаров,3,0)</f>
        <v>Желейные</v>
      </c>
      <c r="I3568" t="s">
        <v>8</v>
      </c>
      <c r="J3568">
        <v>4</v>
      </c>
      <c r="K3568" s="6">
        <v>820</v>
      </c>
      <c r="L3568" s="6">
        <v>933.2</v>
      </c>
      <c r="M3568" s="23">
        <f>Таблица1[[#This Row],[Сумма в ценах продажи]]-Таблица1[[#This Row],[Сумма в ценах закупки]]</f>
        <v>113.20000000000005</v>
      </c>
    </row>
    <row r="3569" spans="1:13" hidden="1" x14ac:dyDescent="0.3">
      <c r="A3569" s="16">
        <v>42828</v>
      </c>
      <c r="B3569" t="s">
        <v>9</v>
      </c>
      <c r="C3569" t="s">
        <v>432</v>
      </c>
      <c r="D3569" t="s">
        <v>147</v>
      </c>
      <c r="E3569" t="s">
        <v>433</v>
      </c>
      <c r="F3569" s="7">
        <v>1005050300</v>
      </c>
      <c r="G3569" t="str">
        <f>VLOOKUP(F3569,'группы товаров'!$A$1:$C$88,2,0)</f>
        <v>Золотой шар</v>
      </c>
      <c r="H3569" t="str">
        <f>VLOOKUP(Таблица1[[#This Row],[Код товара]],Группа_Товаров,3,0)</f>
        <v>Помадка</v>
      </c>
      <c r="I3569" t="s">
        <v>8</v>
      </c>
      <c r="J3569">
        <v>16</v>
      </c>
      <c r="K3569" s="6">
        <v>854.76800000000003</v>
      </c>
      <c r="L3569" s="6">
        <v>968.48</v>
      </c>
      <c r="M3569" s="23">
        <f>Таблица1[[#This Row],[Сумма в ценах продажи]]-Таблица1[[#This Row],[Сумма в ценах закупки]]</f>
        <v>113.71199999999999</v>
      </c>
    </row>
    <row r="3570" spans="1:13" hidden="1" x14ac:dyDescent="0.3">
      <c r="A3570" s="16">
        <v>42828</v>
      </c>
      <c r="B3570" t="s">
        <v>7</v>
      </c>
      <c r="C3570" t="s">
        <v>195</v>
      </c>
      <c r="D3570" t="s">
        <v>131</v>
      </c>
      <c r="E3570" t="s">
        <v>196</v>
      </c>
      <c r="F3570" s="7">
        <v>280500</v>
      </c>
      <c r="G3570" t="str">
        <f>VLOOKUP(F3570,'группы товаров'!$A$1:$C$88,2,0)</f>
        <v>Шипучка микс</v>
      </c>
      <c r="H3570" t="str">
        <f>VLOOKUP(Таблица1[[#This Row],[Код товара]],Группа_Товаров,3,0)</f>
        <v>Леденцовая</v>
      </c>
      <c r="I3570" t="s">
        <v>8</v>
      </c>
      <c r="J3570">
        <v>16</v>
      </c>
      <c r="K3570" s="6">
        <v>854.76800000000003</v>
      </c>
      <c r="L3570" s="6">
        <v>968.48</v>
      </c>
      <c r="M3570" s="23">
        <f>Таблица1[[#This Row],[Сумма в ценах продажи]]-Таблица1[[#This Row],[Сумма в ценах закупки]]</f>
        <v>113.71199999999999</v>
      </c>
    </row>
    <row r="3571" spans="1:13" hidden="1" x14ac:dyDescent="0.3">
      <c r="A3571" s="16">
        <v>42828</v>
      </c>
      <c r="B3571" t="s">
        <v>7</v>
      </c>
      <c r="C3571" t="s">
        <v>246</v>
      </c>
      <c r="D3571" t="s">
        <v>156</v>
      </c>
      <c r="E3571" t="s">
        <v>247</v>
      </c>
      <c r="F3571" s="7">
        <v>5281000</v>
      </c>
      <c r="G3571" t="str">
        <f>VLOOKUP(F3571,'группы товаров'!$A$1:$C$88,2,0)</f>
        <v>Барбасовая</v>
      </c>
      <c r="H3571" t="str">
        <f>VLOOKUP(Таблица1[[#This Row],[Код товара]],Группа_Товаров,3,0)</f>
        <v>Отливная</v>
      </c>
      <c r="I3571" t="s">
        <v>8</v>
      </c>
      <c r="J3571">
        <v>3.22</v>
      </c>
      <c r="K3571" s="6">
        <v>894.74</v>
      </c>
      <c r="L3571" s="6">
        <v>1017.66</v>
      </c>
      <c r="M3571" s="23">
        <f>Таблица1[[#This Row],[Сумма в ценах продажи]]-Таблица1[[#This Row],[Сумма в ценах закупки]]</f>
        <v>122.91999999999996</v>
      </c>
    </row>
    <row r="3572" spans="1:13" hidden="1" x14ac:dyDescent="0.3">
      <c r="A3572" s="16">
        <v>42828</v>
      </c>
      <c r="B3572" t="s">
        <v>7</v>
      </c>
      <c r="C3572" t="s">
        <v>210</v>
      </c>
      <c r="D3572" t="s">
        <v>156</v>
      </c>
      <c r="E3572" t="s">
        <v>211</v>
      </c>
      <c r="F3572" s="7">
        <v>170000</v>
      </c>
      <c r="G3572" t="str">
        <f>VLOOKUP(F3572,'группы товаров'!$A$1:$C$88,2,0)</f>
        <v>Лайм</v>
      </c>
      <c r="H3572" t="str">
        <f>VLOOKUP(Таблица1[[#This Row],[Код товара]],Группа_Товаров,3,0)</f>
        <v>Желейные</v>
      </c>
      <c r="I3572" t="s">
        <v>8</v>
      </c>
      <c r="J3572">
        <v>15</v>
      </c>
      <c r="K3572" s="6">
        <v>905.31</v>
      </c>
      <c r="L3572" s="6">
        <v>1030.5</v>
      </c>
      <c r="M3572" s="23">
        <f>Таблица1[[#This Row],[Сумма в ценах продажи]]-Таблица1[[#This Row],[Сумма в ценах закупки]]</f>
        <v>125.19000000000005</v>
      </c>
    </row>
    <row r="3573" spans="1:13" hidden="1" x14ac:dyDescent="0.3">
      <c r="A3573" s="16">
        <v>42828</v>
      </c>
      <c r="B3573" t="s">
        <v>7</v>
      </c>
      <c r="C3573" t="s">
        <v>288</v>
      </c>
      <c r="D3573" t="s">
        <v>134</v>
      </c>
      <c r="E3573" t="s">
        <v>289</v>
      </c>
      <c r="F3573" s="7">
        <v>170100</v>
      </c>
      <c r="G3573" t="str">
        <f>VLOOKUP(F3573,'группы товаров'!$A$1:$C$88,2,0)</f>
        <v>Клюковка</v>
      </c>
      <c r="H3573" t="str">
        <f>VLOOKUP(Таблица1[[#This Row],[Код товара]],Группа_Товаров,3,0)</f>
        <v>Желейные</v>
      </c>
      <c r="I3573" t="s">
        <v>8</v>
      </c>
      <c r="J3573">
        <v>10</v>
      </c>
      <c r="K3573" s="6">
        <v>953.976</v>
      </c>
      <c r="L3573" s="6">
        <v>1085</v>
      </c>
      <c r="M3573" s="23">
        <f>Таблица1[[#This Row],[Сумма в ценах продажи]]-Таблица1[[#This Row],[Сумма в ценах закупки]]</f>
        <v>131.024</v>
      </c>
    </row>
    <row r="3574" spans="1:13" hidden="1" x14ac:dyDescent="0.3">
      <c r="A3574" s="16">
        <v>42828</v>
      </c>
      <c r="B3574" t="s">
        <v>7</v>
      </c>
      <c r="C3574" t="s">
        <v>138</v>
      </c>
      <c r="D3574" t="s">
        <v>134</v>
      </c>
      <c r="E3574" t="s">
        <v>139</v>
      </c>
      <c r="F3574" s="7">
        <v>1005050000</v>
      </c>
      <c r="G3574" t="str">
        <f>VLOOKUP(F3574,'группы товаров'!$A$1:$C$88,2,0)</f>
        <v>Золотой орех</v>
      </c>
      <c r="H3574" t="str">
        <f>VLOOKUP(Таблица1[[#This Row],[Код товара]],Группа_Товаров,3,0)</f>
        <v>Помадка</v>
      </c>
      <c r="I3574" t="s">
        <v>8</v>
      </c>
      <c r="J3574">
        <v>5</v>
      </c>
      <c r="K3574" s="6">
        <v>582.71749999999997</v>
      </c>
      <c r="L3574" s="6">
        <v>716.1</v>
      </c>
      <c r="M3574" s="23">
        <f>Таблица1[[#This Row],[Сумма в ценах продажи]]-Таблица1[[#This Row],[Сумма в ценах закупки]]</f>
        <v>133.38250000000005</v>
      </c>
    </row>
    <row r="3575" spans="1:13" hidden="1" x14ac:dyDescent="0.3">
      <c r="A3575" s="16">
        <v>42828</v>
      </c>
      <c r="B3575" t="s">
        <v>7</v>
      </c>
      <c r="C3575" t="s">
        <v>357</v>
      </c>
      <c r="D3575" t="s">
        <v>147</v>
      </c>
      <c r="E3575" t="s">
        <v>358</v>
      </c>
      <c r="F3575" s="5">
        <v>580000</v>
      </c>
      <c r="G3575" t="str">
        <f>VLOOKUP(F3575,'группы товаров'!$A$1:$C$88,2,0)</f>
        <v>Вишня</v>
      </c>
      <c r="H3575" t="str">
        <f>VLOOKUP(Таблица1[[#This Row],[Код товара]],Группа_Товаров,3,0)</f>
        <v>Желейные</v>
      </c>
      <c r="I3575" t="s">
        <v>8</v>
      </c>
      <c r="J3575">
        <v>16</v>
      </c>
      <c r="K3575" s="6">
        <v>1190.7448000000002</v>
      </c>
      <c r="L3575" s="6">
        <v>1347.68</v>
      </c>
      <c r="M3575" s="23">
        <f>Таблица1[[#This Row],[Сумма в ценах продажи]]-Таблица1[[#This Row],[Сумма в ценах закупки]]</f>
        <v>156.9351999999999</v>
      </c>
    </row>
    <row r="3576" spans="1:13" hidden="1" x14ac:dyDescent="0.3">
      <c r="A3576" s="16">
        <v>42828</v>
      </c>
      <c r="B3576" t="s">
        <v>7</v>
      </c>
      <c r="C3576" t="s">
        <v>130</v>
      </c>
      <c r="D3576" t="s">
        <v>131</v>
      </c>
      <c r="E3576" t="s">
        <v>132</v>
      </c>
      <c r="F3576" s="7">
        <v>251000</v>
      </c>
      <c r="G3576" t="str">
        <f>VLOOKUP(F3576,'группы товаров'!$A$1:$C$88,2,0)</f>
        <v>Стеклышки микс</v>
      </c>
      <c r="H3576" t="str">
        <f>VLOOKUP(Таблица1[[#This Row],[Код товара]],Группа_Товаров,3,0)</f>
        <v>Отливная</v>
      </c>
      <c r="I3576" t="s">
        <v>8</v>
      </c>
      <c r="J3576">
        <v>2.64</v>
      </c>
      <c r="K3576" s="6">
        <v>386.6268</v>
      </c>
      <c r="L3576" s="6">
        <v>546.84</v>
      </c>
      <c r="M3576" s="23">
        <f>Таблица1[[#This Row],[Сумма в ценах продажи]]-Таблица1[[#This Row],[Сумма в ценах закупки]]</f>
        <v>160.21320000000003</v>
      </c>
    </row>
    <row r="3577" spans="1:13" hidden="1" x14ac:dyDescent="0.3">
      <c r="A3577" s="16">
        <v>42828</v>
      </c>
      <c r="B3577" t="s">
        <v>9</v>
      </c>
      <c r="C3577" t="s">
        <v>195</v>
      </c>
      <c r="D3577" t="s">
        <v>131</v>
      </c>
      <c r="E3577" t="s">
        <v>196</v>
      </c>
      <c r="F3577" s="7">
        <v>5281000</v>
      </c>
      <c r="G3577" t="str">
        <f>VLOOKUP(F3577,'группы товаров'!$A$1:$C$88,2,0)</f>
        <v>Барбасовая</v>
      </c>
      <c r="H3577" t="str">
        <f>VLOOKUP(Таблица1[[#This Row],[Код товара]],Группа_Товаров,3,0)</f>
        <v>Отливная</v>
      </c>
      <c r="I3577" t="s">
        <v>8</v>
      </c>
      <c r="J3577">
        <v>10</v>
      </c>
      <c r="K3577" s="6">
        <v>1221.0225</v>
      </c>
      <c r="L3577" s="6">
        <v>1388.8</v>
      </c>
      <c r="M3577" s="23">
        <f>Таблица1[[#This Row],[Сумма в ценах продажи]]-Таблица1[[#This Row],[Сумма в ценах закупки]]</f>
        <v>167.77749999999992</v>
      </c>
    </row>
    <row r="3578" spans="1:13" hidden="1" x14ac:dyDescent="0.3">
      <c r="A3578" s="16">
        <v>42828</v>
      </c>
      <c r="B3578" t="s">
        <v>7</v>
      </c>
      <c r="C3578" t="s">
        <v>207</v>
      </c>
      <c r="D3578" t="s">
        <v>208</v>
      </c>
      <c r="E3578" t="s">
        <v>209</v>
      </c>
      <c r="F3578" s="7">
        <v>580000</v>
      </c>
      <c r="G3578" t="str">
        <f>VLOOKUP(F3578,'группы товаров'!$A$1:$C$88,2,0)</f>
        <v>Вишня</v>
      </c>
      <c r="H3578" t="str">
        <f>VLOOKUP(Таблица1[[#This Row],[Код товара]],Группа_Товаров,3,0)</f>
        <v>Желейные</v>
      </c>
      <c r="I3578" t="s">
        <v>8</v>
      </c>
      <c r="J3578">
        <v>7.5</v>
      </c>
      <c r="K3578" s="6">
        <v>1027.0003000000002</v>
      </c>
      <c r="L3578" s="6">
        <v>1204.2750000000001</v>
      </c>
      <c r="M3578" s="23">
        <f>Таблица1[[#This Row],[Сумма в ценах продажи]]-Таблица1[[#This Row],[Сумма в ценах закупки]]</f>
        <v>177.27469999999994</v>
      </c>
    </row>
    <row r="3579" spans="1:13" hidden="1" x14ac:dyDescent="0.3">
      <c r="A3579" s="16">
        <v>42828</v>
      </c>
      <c r="B3579" t="s">
        <v>7</v>
      </c>
      <c r="C3579" t="s">
        <v>252</v>
      </c>
      <c r="D3579" t="s">
        <v>134</v>
      </c>
      <c r="E3579" t="s">
        <v>253</v>
      </c>
      <c r="F3579" s="5">
        <v>1005274600</v>
      </c>
      <c r="G3579" t="str">
        <f>VLOOKUP(F3579,'группы товаров'!$A$1:$C$88,2,0)</f>
        <v>Какао со сливками</v>
      </c>
      <c r="H3579" t="str">
        <f>VLOOKUP(Таблица1[[#This Row],[Код товара]],Группа_Товаров,3,0)</f>
        <v>Кремовые</v>
      </c>
      <c r="I3579" t="s">
        <v>8</v>
      </c>
      <c r="J3579">
        <v>7</v>
      </c>
      <c r="K3579" s="6">
        <v>1368.7702000000002</v>
      </c>
      <c r="L3579" s="6">
        <v>1556.87</v>
      </c>
      <c r="M3579" s="23">
        <f>Таблица1[[#This Row],[Сумма в ценах продажи]]-Таблица1[[#This Row],[Сумма в ценах закупки]]</f>
        <v>188.09979999999973</v>
      </c>
    </row>
    <row r="3580" spans="1:13" hidden="1" x14ac:dyDescent="0.3">
      <c r="A3580" s="16">
        <v>42828</v>
      </c>
      <c r="B3580" t="s">
        <v>7</v>
      </c>
      <c r="C3580" t="s">
        <v>256</v>
      </c>
      <c r="D3580" t="s">
        <v>134</v>
      </c>
      <c r="E3580" t="s">
        <v>257</v>
      </c>
      <c r="F3580" s="7">
        <v>1005053500</v>
      </c>
      <c r="G3580" t="str">
        <f>VLOOKUP(F3580,'группы товаров'!$A$1:$C$88,2,0)</f>
        <v>Тоффи в помаде</v>
      </c>
      <c r="H3580" t="str">
        <f>VLOOKUP(Таблица1[[#This Row],[Код товара]],Группа_Товаров,3,0)</f>
        <v>Помадка</v>
      </c>
      <c r="I3580" t="s">
        <v>8</v>
      </c>
      <c r="J3580">
        <v>8</v>
      </c>
      <c r="K3580" s="6">
        <v>1716.8</v>
      </c>
      <c r="L3580" s="6">
        <v>1953.6</v>
      </c>
      <c r="M3580" s="23">
        <f>Таблица1[[#This Row],[Сумма в ценах продажи]]-Таблица1[[#This Row],[Сумма в ценах закупки]]</f>
        <v>236.79999999999995</v>
      </c>
    </row>
    <row r="3581" spans="1:13" hidden="1" x14ac:dyDescent="0.3">
      <c r="A3581" s="16">
        <v>42828</v>
      </c>
      <c r="B3581" t="s">
        <v>7</v>
      </c>
      <c r="C3581" t="s">
        <v>258</v>
      </c>
      <c r="D3581" t="s">
        <v>134</v>
      </c>
      <c r="E3581" t="s">
        <v>259</v>
      </c>
      <c r="F3581" s="7">
        <v>1005052600</v>
      </c>
      <c r="G3581" t="str">
        <f>VLOOKUP(F3581,'группы товаров'!$A$1:$C$88,2,0)</f>
        <v>Желе апельсина</v>
      </c>
      <c r="H3581" t="str">
        <f>VLOOKUP(Таблица1[[#This Row],[Код товара]],Группа_Товаров,3,0)</f>
        <v>Помадка</v>
      </c>
      <c r="I3581" t="s">
        <v>8</v>
      </c>
      <c r="J3581">
        <v>18</v>
      </c>
      <c r="K3581" s="6">
        <v>2481.2928000000002</v>
      </c>
      <c r="L3581" s="6">
        <v>2827.44</v>
      </c>
      <c r="M3581" s="23">
        <f>Таблица1[[#This Row],[Сумма в ценах продажи]]-Таблица1[[#This Row],[Сумма в ценах закупки]]</f>
        <v>346.14719999999988</v>
      </c>
    </row>
    <row r="3582" spans="1:13" hidden="1" x14ac:dyDescent="0.3">
      <c r="A3582" s="16">
        <v>42828</v>
      </c>
      <c r="B3582" t="s">
        <v>7</v>
      </c>
      <c r="C3582" t="s">
        <v>256</v>
      </c>
      <c r="D3582" t="s">
        <v>134</v>
      </c>
      <c r="E3582" t="s">
        <v>257</v>
      </c>
      <c r="F3582" s="7">
        <v>1005053500</v>
      </c>
      <c r="G3582" t="str">
        <f>VLOOKUP(F3582,'группы товаров'!$A$1:$C$88,2,0)</f>
        <v>Тоффи в помаде</v>
      </c>
      <c r="H3582" t="str">
        <f>VLOOKUP(Таблица1[[#This Row],[Код товара]],Группа_Товаров,3,0)</f>
        <v>Помадка</v>
      </c>
      <c r="I3582" t="s">
        <v>8</v>
      </c>
      <c r="J3582">
        <v>5.6</v>
      </c>
      <c r="K3582" s="6">
        <v>547.74720000000002</v>
      </c>
      <c r="L3582" s="6">
        <v>936.32</v>
      </c>
      <c r="M3582" s="23">
        <f>Таблица1[[#This Row],[Сумма в ценах продажи]]-Таблица1[[#This Row],[Сумма в ценах закупки]]</f>
        <v>388.57280000000003</v>
      </c>
    </row>
    <row r="3583" spans="1:13" hidden="1" x14ac:dyDescent="0.3">
      <c r="A3583" s="16">
        <v>42828</v>
      </c>
      <c r="B3583" t="s">
        <v>7</v>
      </c>
      <c r="C3583" t="s">
        <v>193</v>
      </c>
      <c r="D3583" t="s">
        <v>134</v>
      </c>
      <c r="E3583" t="s">
        <v>194</v>
      </c>
      <c r="F3583" s="5">
        <v>1005040200</v>
      </c>
      <c r="G3583" t="str">
        <f>VLOOKUP(F3583,'группы товаров'!$A$1:$C$88,2,0)</f>
        <v xml:space="preserve">Южный вечер </v>
      </c>
      <c r="H3583" t="str">
        <f>VLOOKUP(Таблица1[[#This Row],[Код товара]],Группа_Товаров,3,0)</f>
        <v>Глазированные</v>
      </c>
      <c r="I3583" t="s">
        <v>8</v>
      </c>
      <c r="J3583">
        <v>6</v>
      </c>
      <c r="K3583" s="6">
        <v>0</v>
      </c>
      <c r="L3583" s="6">
        <v>488.22</v>
      </c>
      <c r="M3583" s="23">
        <f>Таблица1[[#This Row],[Сумма в ценах продажи]]-Таблица1[[#This Row],[Сумма в ценах закупки]]</f>
        <v>488.22</v>
      </c>
    </row>
    <row r="3584" spans="1:13" hidden="1" x14ac:dyDescent="0.3">
      <c r="A3584" s="16">
        <v>42825</v>
      </c>
      <c r="B3584" t="s">
        <v>9</v>
      </c>
      <c r="C3584" t="s">
        <v>185</v>
      </c>
      <c r="D3584" t="s">
        <v>134</v>
      </c>
      <c r="E3584" t="s">
        <v>186</v>
      </c>
      <c r="F3584" s="5">
        <v>1005050000</v>
      </c>
      <c r="G3584" t="str">
        <f>VLOOKUP(F3584,'группы товаров'!$A$1:$C$88,2,0)</f>
        <v>Золотой орех</v>
      </c>
      <c r="H3584" t="str">
        <f>VLOOKUP(Таблица1[[#This Row],[Код товара]],Группа_Товаров,3,0)</f>
        <v>Помадка</v>
      </c>
      <c r="I3584" t="s">
        <v>8</v>
      </c>
      <c r="J3584">
        <v>3.5</v>
      </c>
      <c r="K3584" s="6">
        <v>423.09890000000001</v>
      </c>
      <c r="L3584" s="6">
        <v>398.72</v>
      </c>
      <c r="M3584" s="23">
        <f>Таблица1[[#This Row],[Сумма в ценах продажи]]-Таблица1[[#This Row],[Сумма в ценах закупки]]</f>
        <v>-24.378899999999987</v>
      </c>
    </row>
    <row r="3585" spans="1:13" hidden="1" x14ac:dyDescent="0.3">
      <c r="A3585" s="16">
        <v>42825</v>
      </c>
      <c r="B3585" t="s">
        <v>7</v>
      </c>
      <c r="C3585" t="s">
        <v>171</v>
      </c>
      <c r="D3585" t="s">
        <v>131</v>
      </c>
      <c r="E3585" t="s">
        <v>172</v>
      </c>
      <c r="F3585" s="8">
        <v>210000</v>
      </c>
      <c r="G3585" t="str">
        <f>VLOOKUP(F3585,'группы товаров'!$A$1:$C$88,2,0)</f>
        <v>Сливки-апельсин</v>
      </c>
      <c r="H3585" t="str">
        <f>VLOOKUP(Таблица1[[#This Row],[Код товара]],Группа_Товаров,3,0)</f>
        <v>Отливная</v>
      </c>
      <c r="I3585" t="s">
        <v>8</v>
      </c>
      <c r="J3585">
        <v>2.52</v>
      </c>
      <c r="K3585" s="6">
        <v>206.64</v>
      </c>
      <c r="L3585" s="6">
        <v>234.78</v>
      </c>
      <c r="M3585" s="23">
        <f>Таблица1[[#This Row],[Сумма в ценах продажи]]-Таблица1[[#This Row],[Сумма в ценах закупки]]</f>
        <v>28.140000000000015</v>
      </c>
    </row>
    <row r="3586" spans="1:13" hidden="1" x14ac:dyDescent="0.3">
      <c r="A3586" s="16">
        <v>42825</v>
      </c>
      <c r="B3586" t="s">
        <v>7</v>
      </c>
      <c r="C3586" t="s">
        <v>167</v>
      </c>
      <c r="D3586" t="s">
        <v>134</v>
      </c>
      <c r="E3586" t="s">
        <v>168</v>
      </c>
      <c r="F3586" s="7">
        <v>1005201100</v>
      </c>
      <c r="G3586" t="str">
        <f>VLOOKUP(F3586,'группы товаров'!$A$1:$C$88,2,0)</f>
        <v xml:space="preserve">крем-орех </v>
      </c>
      <c r="H3586" t="str">
        <f>VLOOKUP(Таблица1[[#This Row],[Код товара]],Группа_Товаров,3,0)</f>
        <v>Вафельные</v>
      </c>
      <c r="I3586" t="s">
        <v>8</v>
      </c>
      <c r="J3586">
        <v>1.65</v>
      </c>
      <c r="K3586" s="6">
        <v>229.9539</v>
      </c>
      <c r="L3586" s="6">
        <v>262.57</v>
      </c>
      <c r="M3586" s="23">
        <f>Таблица1[[#This Row],[Сумма в ценах продажи]]-Таблица1[[#This Row],[Сумма в ценах закупки]]</f>
        <v>32.616099999999989</v>
      </c>
    </row>
    <row r="3587" spans="1:13" hidden="1" x14ac:dyDescent="0.3">
      <c r="A3587" s="16">
        <v>42825</v>
      </c>
      <c r="B3587" t="s">
        <v>7</v>
      </c>
      <c r="C3587" t="s">
        <v>177</v>
      </c>
      <c r="D3587" t="s">
        <v>131</v>
      </c>
      <c r="E3587" t="s">
        <v>178</v>
      </c>
      <c r="F3587" s="7">
        <v>580000</v>
      </c>
      <c r="G3587" t="str">
        <f>VLOOKUP(F3587,'группы товаров'!$A$1:$C$88,2,0)</f>
        <v>Вишня</v>
      </c>
      <c r="H3587" t="str">
        <f>VLOOKUP(Таблица1[[#This Row],[Код товара]],Группа_Товаров,3,0)</f>
        <v>Желейные</v>
      </c>
      <c r="I3587" t="s">
        <v>8</v>
      </c>
      <c r="J3587">
        <v>5.7</v>
      </c>
      <c r="K3587" s="6">
        <v>255.58800000000002</v>
      </c>
      <c r="L3587" s="6">
        <v>290.64300000000003</v>
      </c>
      <c r="M3587" s="23">
        <f>Таблица1[[#This Row],[Сумма в ценах продажи]]-Таблица1[[#This Row],[Сумма в ценах закупки]]</f>
        <v>35.055000000000007</v>
      </c>
    </row>
    <row r="3588" spans="1:13" hidden="1" x14ac:dyDescent="0.3">
      <c r="A3588" s="16">
        <v>42825</v>
      </c>
      <c r="B3588" t="s">
        <v>7</v>
      </c>
      <c r="C3588" t="s">
        <v>153</v>
      </c>
      <c r="D3588" t="s">
        <v>134</v>
      </c>
      <c r="E3588" t="s">
        <v>154</v>
      </c>
      <c r="F3588" s="5">
        <v>1005030501</v>
      </c>
      <c r="G3588" t="str">
        <f>VLOOKUP(F3588,'группы товаров'!$A$1:$C$88,2,0)</f>
        <v>Орешек</v>
      </c>
      <c r="H3588" t="str">
        <f>VLOOKUP(Таблица1[[#This Row],[Код товара]],Группа_Товаров,3,0)</f>
        <v>Глазированные</v>
      </c>
      <c r="I3588" t="s">
        <v>8</v>
      </c>
      <c r="J3588">
        <v>2.8</v>
      </c>
      <c r="K3588" s="6">
        <v>280.42</v>
      </c>
      <c r="L3588" s="6">
        <v>318.976</v>
      </c>
      <c r="M3588" s="23">
        <f>Таблица1[[#This Row],[Сумма в ценах продажи]]-Таблица1[[#This Row],[Сумма в ценах закупки]]</f>
        <v>38.555999999999983</v>
      </c>
    </row>
    <row r="3589" spans="1:13" hidden="1" x14ac:dyDescent="0.3">
      <c r="A3589" s="16">
        <v>42825</v>
      </c>
      <c r="B3589" t="s">
        <v>7</v>
      </c>
      <c r="C3589" t="s">
        <v>428</v>
      </c>
      <c r="D3589" t="s">
        <v>147</v>
      </c>
      <c r="E3589" t="s">
        <v>429</v>
      </c>
      <c r="F3589" s="7">
        <v>190000</v>
      </c>
      <c r="G3589" t="str">
        <f>VLOOKUP(F3589,'группы товаров'!$A$1:$C$88,2,0)</f>
        <v>Капри молоко</v>
      </c>
      <c r="H3589" t="str">
        <f>VLOOKUP(Таблица1[[#This Row],[Код товара]],Группа_Товаров,3,0)</f>
        <v>Отливная</v>
      </c>
      <c r="I3589" t="s">
        <v>8</v>
      </c>
      <c r="J3589">
        <v>3.5</v>
      </c>
      <c r="K3589" s="6">
        <v>327.18</v>
      </c>
      <c r="L3589" s="6">
        <v>372.12</v>
      </c>
      <c r="M3589" s="23">
        <f>Таблица1[[#This Row],[Сумма в ценах продажи]]-Таблица1[[#This Row],[Сумма в ценах закупки]]</f>
        <v>44.94</v>
      </c>
    </row>
    <row r="3590" spans="1:13" hidden="1" x14ac:dyDescent="0.3">
      <c r="A3590" s="16">
        <v>42825</v>
      </c>
      <c r="B3590" t="s">
        <v>7</v>
      </c>
      <c r="C3590" t="s">
        <v>352</v>
      </c>
      <c r="D3590" t="s">
        <v>353</v>
      </c>
      <c r="E3590" t="s">
        <v>354</v>
      </c>
      <c r="F3590" s="5">
        <v>5162402</v>
      </c>
      <c r="G3590" t="str">
        <f>VLOOKUP(F3590,'группы товаров'!$A$1:$C$88,2,0)</f>
        <v>Лимонно-апельсиновый</v>
      </c>
      <c r="H3590" t="str">
        <f>VLOOKUP(Таблица1[[#This Row],[Код товара]],Группа_Товаров,3,0)</f>
        <v>Отливная</v>
      </c>
      <c r="I3590" t="s">
        <v>8</v>
      </c>
      <c r="J3590">
        <v>3.2</v>
      </c>
      <c r="K3590" s="6">
        <v>256.55600000000004</v>
      </c>
      <c r="L3590" s="6">
        <v>303.60000000000002</v>
      </c>
      <c r="M3590" s="23">
        <f>Таблица1[[#This Row],[Сумма в ценах продажи]]-Таблица1[[#This Row],[Сумма в ценах закупки]]</f>
        <v>47.043999999999983</v>
      </c>
    </row>
    <row r="3591" spans="1:13" hidden="1" x14ac:dyDescent="0.3">
      <c r="A3591" s="16">
        <v>42825</v>
      </c>
      <c r="B3591" t="s">
        <v>7</v>
      </c>
      <c r="C3591" t="s">
        <v>398</v>
      </c>
      <c r="D3591" t="s">
        <v>147</v>
      </c>
      <c r="E3591" t="s">
        <v>399</v>
      </c>
      <c r="F3591" s="7">
        <v>1005010100</v>
      </c>
      <c r="G3591" t="str">
        <f>VLOOKUP(F3591,'группы товаров'!$A$1:$C$88,2,0)</f>
        <v>Кофейная со сливками</v>
      </c>
      <c r="H3591" t="str">
        <f>VLOOKUP(Таблица1[[#This Row],[Код товара]],Группа_Товаров,3,0)</f>
        <v>Глазированные</v>
      </c>
      <c r="I3591" t="s">
        <v>8</v>
      </c>
      <c r="J3591">
        <v>3</v>
      </c>
      <c r="K3591" s="6">
        <v>287.30279999999999</v>
      </c>
      <c r="L3591" s="6">
        <v>335.25</v>
      </c>
      <c r="M3591" s="23">
        <f>Таблица1[[#This Row],[Сумма в ценах продажи]]-Таблица1[[#This Row],[Сумма в ценах закупки]]</f>
        <v>47.947200000000009</v>
      </c>
    </row>
    <row r="3592" spans="1:13" hidden="1" x14ac:dyDescent="0.3">
      <c r="A3592" s="16">
        <v>42825</v>
      </c>
      <c r="B3592" t="s">
        <v>7</v>
      </c>
      <c r="C3592" t="s">
        <v>130</v>
      </c>
      <c r="D3592" t="s">
        <v>131</v>
      </c>
      <c r="E3592" t="s">
        <v>132</v>
      </c>
      <c r="F3592" s="7">
        <v>1005201500</v>
      </c>
      <c r="G3592" t="str">
        <f>VLOOKUP(F3592,'группы товаров'!$A$1:$C$88,2,0)</f>
        <v xml:space="preserve">крем-сгущенное молоко </v>
      </c>
      <c r="H3592" t="str">
        <f>VLOOKUP(Таблица1[[#This Row],[Код товара]],Группа_Товаров,3,0)</f>
        <v>Вафельные</v>
      </c>
      <c r="I3592" t="s">
        <v>8</v>
      </c>
      <c r="J3592">
        <v>4</v>
      </c>
      <c r="K3592" s="6">
        <v>352.78</v>
      </c>
      <c r="L3592" s="6">
        <v>401.6</v>
      </c>
      <c r="M3592" s="23">
        <f>Таблица1[[#This Row],[Сумма в ценах продажи]]-Таблица1[[#This Row],[Сумма в ценах закупки]]</f>
        <v>48.82000000000005</v>
      </c>
    </row>
    <row r="3593" spans="1:13" hidden="1" x14ac:dyDescent="0.3">
      <c r="A3593" s="16">
        <v>42825</v>
      </c>
      <c r="B3593" t="s">
        <v>7</v>
      </c>
      <c r="C3593" t="s">
        <v>133</v>
      </c>
      <c r="D3593" t="s">
        <v>134</v>
      </c>
      <c r="E3593" t="s">
        <v>135</v>
      </c>
      <c r="F3593" s="7">
        <v>20000</v>
      </c>
      <c r="G3593" t="str">
        <f>VLOOKUP(F3593,'группы товаров'!$A$1:$C$88,2,0)</f>
        <v>Карамель барбарис</v>
      </c>
      <c r="H3593" t="str">
        <f>VLOOKUP(Таблица1[[#This Row],[Код товара]],Группа_Товаров,3,0)</f>
        <v>Леденцовая</v>
      </c>
      <c r="I3593" t="s">
        <v>8</v>
      </c>
      <c r="J3593">
        <v>3.5</v>
      </c>
      <c r="K3593" s="6">
        <v>321.11560000000003</v>
      </c>
      <c r="L3593" s="6">
        <v>372.12</v>
      </c>
      <c r="M3593" s="23">
        <f>Таблица1[[#This Row],[Сумма в ценах продажи]]-Таблица1[[#This Row],[Сумма в ценах закупки]]</f>
        <v>51.004399999999976</v>
      </c>
    </row>
    <row r="3594" spans="1:13" hidden="1" x14ac:dyDescent="0.3">
      <c r="A3594" s="16">
        <v>42825</v>
      </c>
      <c r="B3594" t="s">
        <v>7</v>
      </c>
      <c r="C3594" t="s">
        <v>270</v>
      </c>
      <c r="D3594" t="s">
        <v>134</v>
      </c>
      <c r="E3594" t="s">
        <v>271</v>
      </c>
      <c r="F3594" s="7">
        <v>260100</v>
      </c>
      <c r="G3594" t="str">
        <f>VLOOKUP(F3594,'группы товаров'!$A$1:$C$88,2,0)</f>
        <v xml:space="preserve">Банан-вишня </v>
      </c>
      <c r="H3594" t="str">
        <f>VLOOKUP(Таблица1[[#This Row],[Код товара]],Группа_Товаров,3,0)</f>
        <v>Отливная</v>
      </c>
      <c r="I3594" t="s">
        <v>8</v>
      </c>
      <c r="J3594">
        <v>5</v>
      </c>
      <c r="K3594" s="6">
        <v>389.41550000000001</v>
      </c>
      <c r="L3594" s="6">
        <v>444.8</v>
      </c>
      <c r="M3594" s="23">
        <f>Таблица1[[#This Row],[Сумма в ценах продажи]]-Таблица1[[#This Row],[Сумма в ценах закупки]]</f>
        <v>55.384500000000003</v>
      </c>
    </row>
    <row r="3595" spans="1:13" hidden="1" x14ac:dyDescent="0.3">
      <c r="A3595" s="16">
        <v>42825</v>
      </c>
      <c r="B3595" t="s">
        <v>7</v>
      </c>
      <c r="C3595" t="s">
        <v>149</v>
      </c>
      <c r="D3595" t="s">
        <v>134</v>
      </c>
      <c r="E3595" t="s">
        <v>150</v>
      </c>
      <c r="F3595" s="7">
        <v>20000</v>
      </c>
      <c r="G3595" t="str">
        <f>VLOOKUP(F3595,'группы товаров'!$A$1:$C$88,2,0)</f>
        <v>Карамель барбарис</v>
      </c>
      <c r="H3595" t="str">
        <f>VLOOKUP(Таблица1[[#This Row],[Код товара]],Группа_Товаров,3,0)</f>
        <v>Леденцовая</v>
      </c>
      <c r="I3595" t="s">
        <v>8</v>
      </c>
      <c r="J3595">
        <v>8</v>
      </c>
      <c r="K3595" s="6">
        <v>427.32960000000003</v>
      </c>
      <c r="L3595" s="6">
        <v>484.24</v>
      </c>
      <c r="M3595" s="23">
        <f>Таблица1[[#This Row],[Сумма в ценах продажи]]-Таблица1[[#This Row],[Сумма в ценах закупки]]</f>
        <v>56.910399999999981</v>
      </c>
    </row>
    <row r="3596" spans="1:13" hidden="1" x14ac:dyDescent="0.3">
      <c r="A3596" s="16">
        <v>42825</v>
      </c>
      <c r="B3596" t="s">
        <v>7</v>
      </c>
      <c r="C3596" t="s">
        <v>201</v>
      </c>
      <c r="D3596" t="s">
        <v>134</v>
      </c>
      <c r="E3596" t="s">
        <v>202</v>
      </c>
      <c r="F3596" s="7">
        <v>20000</v>
      </c>
      <c r="G3596" t="str">
        <f>VLOOKUP(F3596,'группы товаров'!$A$1:$C$88,2,0)</f>
        <v>Карамель барбарис</v>
      </c>
      <c r="H3596" t="str">
        <f>VLOOKUP(Таблица1[[#This Row],[Код товара]],Группа_Товаров,3,0)</f>
        <v>Леденцовая</v>
      </c>
      <c r="I3596" t="s">
        <v>8</v>
      </c>
      <c r="J3596">
        <v>8</v>
      </c>
      <c r="K3596" s="6">
        <v>427.28320000000002</v>
      </c>
      <c r="L3596" s="6">
        <v>484.24</v>
      </c>
      <c r="M3596" s="23">
        <f>Таблица1[[#This Row],[Сумма в ценах продажи]]-Таблица1[[#This Row],[Сумма в ценах закупки]]</f>
        <v>56.956799999999987</v>
      </c>
    </row>
    <row r="3597" spans="1:13" hidden="1" x14ac:dyDescent="0.3">
      <c r="A3597" s="16">
        <v>42825</v>
      </c>
      <c r="B3597" t="s">
        <v>9</v>
      </c>
      <c r="C3597" t="s">
        <v>171</v>
      </c>
      <c r="D3597" t="s">
        <v>131</v>
      </c>
      <c r="E3597" t="s">
        <v>172</v>
      </c>
      <c r="F3597" s="5">
        <v>1005244000</v>
      </c>
      <c r="G3597" t="str">
        <f>VLOOKUP(F3597,'группы товаров'!$A$1:$C$88,2,0)</f>
        <v>Кофейные</v>
      </c>
      <c r="H3597" t="str">
        <f>VLOOKUP(Таблица1[[#This Row],[Код товара]],Группа_Товаров,3,0)</f>
        <v>Кремовые</v>
      </c>
      <c r="I3597" t="s">
        <v>8</v>
      </c>
      <c r="J3597">
        <v>2.7</v>
      </c>
      <c r="K3597" s="6">
        <v>481.65300000000002</v>
      </c>
      <c r="L3597" s="6">
        <v>547.803</v>
      </c>
      <c r="M3597" s="23">
        <f>Таблица1[[#This Row],[Сумма в ценах продажи]]-Таблица1[[#This Row],[Сумма в ценах закупки]]</f>
        <v>66.149999999999977</v>
      </c>
    </row>
    <row r="3598" spans="1:13" hidden="1" x14ac:dyDescent="0.3">
      <c r="A3598" s="16">
        <v>42825</v>
      </c>
      <c r="B3598" t="s">
        <v>7</v>
      </c>
      <c r="C3598" t="s">
        <v>426</v>
      </c>
      <c r="D3598" t="s">
        <v>147</v>
      </c>
      <c r="E3598" t="s">
        <v>427</v>
      </c>
      <c r="F3598" s="5">
        <v>1005244000</v>
      </c>
      <c r="G3598" t="str">
        <f>VLOOKUP(F3598,'группы товаров'!$A$1:$C$88,2,0)</f>
        <v>Кофейные</v>
      </c>
      <c r="H3598" t="str">
        <f>VLOOKUP(Таблица1[[#This Row],[Код товара]],Группа_Товаров,3,0)</f>
        <v>Кремовые</v>
      </c>
      <c r="I3598" t="s">
        <v>8</v>
      </c>
      <c r="J3598">
        <v>2.7</v>
      </c>
      <c r="K3598" s="6">
        <v>481.65300000000002</v>
      </c>
      <c r="L3598" s="6">
        <v>547.803</v>
      </c>
      <c r="M3598" s="23">
        <f>Таблица1[[#This Row],[Сумма в ценах продажи]]-Таблица1[[#This Row],[Сумма в ценах закупки]]</f>
        <v>66.149999999999977</v>
      </c>
    </row>
    <row r="3599" spans="1:13" hidden="1" x14ac:dyDescent="0.3">
      <c r="A3599" s="16">
        <v>42825</v>
      </c>
      <c r="B3599" t="s">
        <v>7</v>
      </c>
      <c r="C3599" t="s">
        <v>133</v>
      </c>
      <c r="D3599" t="s">
        <v>134</v>
      </c>
      <c r="E3599" t="s">
        <v>135</v>
      </c>
      <c r="F3599" s="5">
        <v>1005244000</v>
      </c>
      <c r="G3599" t="str">
        <f>VLOOKUP(F3599,'группы товаров'!$A$1:$C$88,2,0)</f>
        <v>Кофейные</v>
      </c>
      <c r="H3599" t="str">
        <f>VLOOKUP(Таблица1[[#This Row],[Код товара]],Группа_Товаров,3,0)</f>
        <v>Кремовые</v>
      </c>
      <c r="I3599" t="s">
        <v>8</v>
      </c>
      <c r="J3599">
        <v>2.7</v>
      </c>
      <c r="K3599" s="6">
        <v>481.65300000000002</v>
      </c>
      <c r="L3599" s="6">
        <v>547.803</v>
      </c>
      <c r="M3599" s="23">
        <f>Таблица1[[#This Row],[Сумма в ценах продажи]]-Таблица1[[#This Row],[Сумма в ценах закупки]]</f>
        <v>66.149999999999977</v>
      </c>
    </row>
    <row r="3600" spans="1:13" hidden="1" x14ac:dyDescent="0.3">
      <c r="A3600" s="16">
        <v>42825</v>
      </c>
      <c r="B3600" t="s">
        <v>9</v>
      </c>
      <c r="C3600" t="s">
        <v>153</v>
      </c>
      <c r="D3600" t="s">
        <v>134</v>
      </c>
      <c r="E3600" t="s">
        <v>154</v>
      </c>
      <c r="F3600" s="7">
        <v>1005186100</v>
      </c>
      <c r="G3600" t="str">
        <f>VLOOKUP(F3600,'группы товаров'!$A$1:$C$88,2,0)</f>
        <v xml:space="preserve">Мини  шоколад </v>
      </c>
      <c r="H3600" t="str">
        <f>VLOOKUP(Таблица1[[#This Row],[Код товара]],Группа_Товаров,3,0)</f>
        <v>Вафельные</v>
      </c>
      <c r="I3600" t="s">
        <v>8</v>
      </c>
      <c r="J3600">
        <v>3.3</v>
      </c>
      <c r="K3600" s="6">
        <v>545.03899999999999</v>
      </c>
      <c r="L3600" s="6">
        <v>620.62</v>
      </c>
      <c r="M3600" s="23">
        <f>Таблица1[[#This Row],[Сумма в ценах продажи]]-Таблица1[[#This Row],[Сумма в ценах закупки]]</f>
        <v>75.581000000000017</v>
      </c>
    </row>
    <row r="3601" spans="1:13" hidden="1" x14ac:dyDescent="0.3">
      <c r="A3601" s="16">
        <v>42825</v>
      </c>
      <c r="B3601" t="s">
        <v>7</v>
      </c>
      <c r="C3601" t="s">
        <v>226</v>
      </c>
      <c r="D3601" t="s">
        <v>134</v>
      </c>
      <c r="E3601" t="s">
        <v>227</v>
      </c>
      <c r="F3601" s="7">
        <v>1005186400</v>
      </c>
      <c r="G3601" t="str">
        <f>VLOOKUP(F3601,'группы товаров'!$A$1:$C$88,2,0)</f>
        <v xml:space="preserve">Мини вкус вишни </v>
      </c>
      <c r="H3601" t="str">
        <f>VLOOKUP(Таблица1[[#This Row],[Код товара]],Группа_Товаров,3,0)</f>
        <v>Вафельные</v>
      </c>
      <c r="I3601" t="s">
        <v>8</v>
      </c>
      <c r="J3601">
        <v>1.96</v>
      </c>
      <c r="K3601" s="6">
        <v>562.798</v>
      </c>
      <c r="L3601" s="6">
        <v>640.1</v>
      </c>
      <c r="M3601" s="23">
        <f>Таблица1[[#This Row],[Сумма в ценах продажи]]-Таблица1[[#This Row],[Сумма в ценах закупки]]</f>
        <v>77.302000000000021</v>
      </c>
    </row>
    <row r="3602" spans="1:13" hidden="1" x14ac:dyDescent="0.3">
      <c r="A3602" s="16">
        <v>42825</v>
      </c>
      <c r="B3602" t="s">
        <v>7</v>
      </c>
      <c r="C3602" t="s">
        <v>226</v>
      </c>
      <c r="D3602" t="s">
        <v>134</v>
      </c>
      <c r="E3602" t="s">
        <v>227</v>
      </c>
      <c r="F3602" s="7">
        <v>260200</v>
      </c>
      <c r="G3602" t="str">
        <f>VLOOKUP(F3602,'группы товаров'!$A$1:$C$88,2,0)</f>
        <v>Медовая дыня</v>
      </c>
      <c r="H3602" t="str">
        <f>VLOOKUP(Таблица1[[#This Row],[Код товара]],Группа_Товаров,3,0)</f>
        <v>Отливная</v>
      </c>
      <c r="I3602" t="s">
        <v>8</v>
      </c>
      <c r="J3602">
        <v>1.96</v>
      </c>
      <c r="K3602" s="6">
        <v>561.85400000000004</v>
      </c>
      <c r="L3602" s="6">
        <v>640.1</v>
      </c>
      <c r="M3602" s="23">
        <f>Таблица1[[#This Row],[Сумма в ценах продажи]]-Таблица1[[#This Row],[Сумма в ценах закупки]]</f>
        <v>78.245999999999981</v>
      </c>
    </row>
    <row r="3603" spans="1:13" hidden="1" x14ac:dyDescent="0.3">
      <c r="A3603" s="16">
        <v>42825</v>
      </c>
      <c r="B3603" t="s">
        <v>9</v>
      </c>
      <c r="C3603" t="s">
        <v>193</v>
      </c>
      <c r="D3603" t="s">
        <v>134</v>
      </c>
      <c r="E3603" t="s">
        <v>194</v>
      </c>
      <c r="F3603" s="7">
        <v>260000</v>
      </c>
      <c r="G3603" t="str">
        <f>VLOOKUP(F3603,'группы товаров'!$A$1:$C$88,2,0)</f>
        <v xml:space="preserve">Банан-клубника </v>
      </c>
      <c r="H3603" t="str">
        <f>VLOOKUP(Таблица1[[#This Row],[Код товара]],Группа_Товаров,3,0)</f>
        <v>Отливная</v>
      </c>
      <c r="I3603" t="s">
        <v>8</v>
      </c>
      <c r="J3603">
        <v>5.5</v>
      </c>
      <c r="K3603" s="6">
        <v>570.9</v>
      </c>
      <c r="L3603" s="6">
        <v>649.22</v>
      </c>
      <c r="M3603" s="23">
        <f>Таблица1[[#This Row],[Сумма в ценах продажи]]-Таблица1[[#This Row],[Сумма в ценах закупки]]</f>
        <v>78.32000000000005</v>
      </c>
    </row>
    <row r="3604" spans="1:13" hidden="1" x14ac:dyDescent="0.3">
      <c r="A3604" s="16">
        <v>42825</v>
      </c>
      <c r="B3604" t="s">
        <v>9</v>
      </c>
      <c r="C3604" t="s">
        <v>248</v>
      </c>
      <c r="D3604" t="s">
        <v>156</v>
      </c>
      <c r="E3604" t="s">
        <v>249</v>
      </c>
      <c r="F3604" s="5">
        <v>580000</v>
      </c>
      <c r="G3604" t="str">
        <f>VLOOKUP(F3604,'группы товаров'!$A$1:$C$88,2,0)</f>
        <v>Вишня</v>
      </c>
      <c r="H3604" t="str">
        <f>VLOOKUP(Таблица1[[#This Row],[Код товара]],Группа_Товаров,3,0)</f>
        <v>Желейные</v>
      </c>
      <c r="I3604" t="s">
        <v>8</v>
      </c>
      <c r="J3604">
        <v>8</v>
      </c>
      <c r="K3604" s="6">
        <v>595.30560000000003</v>
      </c>
      <c r="L3604" s="6">
        <v>673.84</v>
      </c>
      <c r="M3604" s="23">
        <f>Таблица1[[#This Row],[Сумма в ценах продажи]]-Таблица1[[#This Row],[Сумма в ценах закупки]]</f>
        <v>78.534400000000005</v>
      </c>
    </row>
    <row r="3605" spans="1:13" hidden="1" x14ac:dyDescent="0.3">
      <c r="A3605" s="16">
        <v>42825</v>
      </c>
      <c r="B3605" t="s">
        <v>7</v>
      </c>
      <c r="C3605" t="s">
        <v>365</v>
      </c>
      <c r="D3605" t="s">
        <v>208</v>
      </c>
      <c r="E3605" t="s">
        <v>366</v>
      </c>
      <c r="F3605" s="5">
        <v>170000</v>
      </c>
      <c r="G3605" t="str">
        <f>VLOOKUP(F3605,'группы товаров'!$A$1:$C$88,2,0)</f>
        <v>Лайм</v>
      </c>
      <c r="H3605" t="str">
        <f>VLOOKUP(Таблица1[[#This Row],[Код товара]],Группа_Товаров,3,0)</f>
        <v>Желейные</v>
      </c>
      <c r="I3605" t="s">
        <v>8</v>
      </c>
      <c r="J3605">
        <v>5</v>
      </c>
      <c r="K3605" s="6">
        <v>363.88150000000002</v>
      </c>
      <c r="L3605" s="6">
        <v>444.8</v>
      </c>
      <c r="M3605" s="23">
        <f>Таблица1[[#This Row],[Сумма в ценах продажи]]-Таблица1[[#This Row],[Сумма в ценах закупки]]</f>
        <v>80.918499999999995</v>
      </c>
    </row>
    <row r="3606" spans="1:13" hidden="1" x14ac:dyDescent="0.3">
      <c r="A3606" s="16">
        <v>42825</v>
      </c>
      <c r="B3606" t="s">
        <v>7</v>
      </c>
      <c r="C3606" t="s">
        <v>242</v>
      </c>
      <c r="D3606" t="s">
        <v>134</v>
      </c>
      <c r="E3606" t="s">
        <v>243</v>
      </c>
      <c r="F3606" s="7">
        <v>1005040600</v>
      </c>
      <c r="G3606" t="str">
        <f>VLOOKUP(F3606,'группы товаров'!$A$1:$C$88,2,0)</f>
        <v xml:space="preserve">Морская звезда </v>
      </c>
      <c r="H3606" t="str">
        <f>VLOOKUP(Таблица1[[#This Row],[Код товара]],Группа_Товаров,3,0)</f>
        <v>Глазированные</v>
      </c>
      <c r="I3606" t="s">
        <v>8</v>
      </c>
      <c r="J3606">
        <v>1.84</v>
      </c>
      <c r="K3606" s="6">
        <v>598.93360000000007</v>
      </c>
      <c r="L3606" s="6">
        <v>682.16</v>
      </c>
      <c r="M3606" s="23">
        <f>Таблица1[[#This Row],[Сумма в ценах продажи]]-Таблица1[[#This Row],[Сумма в ценах закупки]]</f>
        <v>83.226399999999899</v>
      </c>
    </row>
    <row r="3607" spans="1:13" hidden="1" x14ac:dyDescent="0.3">
      <c r="A3607" s="16">
        <v>42825</v>
      </c>
      <c r="B3607" t="s">
        <v>7</v>
      </c>
      <c r="C3607" t="s">
        <v>171</v>
      </c>
      <c r="D3607" t="s">
        <v>131</v>
      </c>
      <c r="E3607" t="s">
        <v>172</v>
      </c>
      <c r="F3607" s="7">
        <v>170101</v>
      </c>
      <c r="G3607" t="str">
        <f>VLOOKUP(F3607,'группы товаров'!$A$1:$C$88,2,0)</f>
        <v>Морошковая</v>
      </c>
      <c r="H3607" t="str">
        <f>VLOOKUP(Таблица1[[#This Row],[Код товара]],Группа_Товаров,3,0)</f>
        <v>Желейные</v>
      </c>
      <c r="I3607" t="s">
        <v>8</v>
      </c>
      <c r="J3607">
        <v>1.8880000000000001</v>
      </c>
      <c r="K3607" s="6">
        <v>667.76</v>
      </c>
      <c r="L3607" s="6">
        <v>759.48</v>
      </c>
      <c r="M3607" s="23">
        <f>Таблица1[[#This Row],[Сумма в ценах продажи]]-Таблица1[[#This Row],[Сумма в ценах закупки]]</f>
        <v>91.720000000000027</v>
      </c>
    </row>
    <row r="3608" spans="1:13" hidden="1" x14ac:dyDescent="0.3">
      <c r="A3608" s="16">
        <v>42825</v>
      </c>
      <c r="B3608" t="s">
        <v>7</v>
      </c>
      <c r="C3608" t="s">
        <v>155</v>
      </c>
      <c r="D3608" t="s">
        <v>156</v>
      </c>
      <c r="E3608" t="s">
        <v>157</v>
      </c>
      <c r="F3608" s="5">
        <v>1005274000</v>
      </c>
      <c r="G3608" t="str">
        <f>VLOOKUP(F3608,'группы товаров'!$A$1:$C$88,2,0)</f>
        <v>Ванильные</v>
      </c>
      <c r="H3608" t="str">
        <f>VLOOKUP(Таблица1[[#This Row],[Код товара]],Группа_Товаров,3,0)</f>
        <v>Кремовые</v>
      </c>
      <c r="I3608" t="s">
        <v>8</v>
      </c>
      <c r="J3608">
        <v>3.5</v>
      </c>
      <c r="K3608" s="6">
        <v>684.38340000000005</v>
      </c>
      <c r="L3608" s="6">
        <v>778.43499999999995</v>
      </c>
      <c r="M3608" s="23">
        <f>Таблица1[[#This Row],[Сумма в ценах продажи]]-Таблица1[[#This Row],[Сумма в ценах закупки]]</f>
        <v>94.051599999999894</v>
      </c>
    </row>
    <row r="3609" spans="1:13" hidden="1" x14ac:dyDescent="0.3">
      <c r="A3609" s="16">
        <v>42825</v>
      </c>
      <c r="B3609" t="s">
        <v>9</v>
      </c>
      <c r="C3609" t="s">
        <v>193</v>
      </c>
      <c r="D3609" t="s">
        <v>134</v>
      </c>
      <c r="E3609" t="s">
        <v>194</v>
      </c>
      <c r="F3609" s="7">
        <v>1005052800</v>
      </c>
      <c r="G3609" t="str">
        <f>VLOOKUP(F3609,'группы товаров'!$A$1:$C$88,2,0)</f>
        <v>Желе барбариса</v>
      </c>
      <c r="H3609" t="str">
        <f>VLOOKUP(Таблица1[[#This Row],[Код товара]],Группа_Товаров,3,0)</f>
        <v>Помадка</v>
      </c>
      <c r="I3609" t="s">
        <v>8</v>
      </c>
      <c r="J3609">
        <v>4.8</v>
      </c>
      <c r="K3609" s="6">
        <v>755.52</v>
      </c>
      <c r="L3609" s="6">
        <v>859.2</v>
      </c>
      <c r="M3609" s="23">
        <f>Таблица1[[#This Row],[Сумма в ценах продажи]]-Таблица1[[#This Row],[Сумма в ценах закупки]]</f>
        <v>103.68000000000006</v>
      </c>
    </row>
    <row r="3610" spans="1:13" hidden="1" x14ac:dyDescent="0.3">
      <c r="A3610" s="16">
        <v>42825</v>
      </c>
      <c r="B3610" t="s">
        <v>9</v>
      </c>
      <c r="C3610" t="s">
        <v>155</v>
      </c>
      <c r="D3610" t="s">
        <v>156</v>
      </c>
      <c r="E3610" t="s">
        <v>157</v>
      </c>
      <c r="F3610" s="7">
        <v>5281000</v>
      </c>
      <c r="G3610" t="str">
        <f>VLOOKUP(F3610,'группы товаров'!$A$1:$C$88,2,0)</f>
        <v>Барбасовая</v>
      </c>
      <c r="H3610" t="str">
        <f>VLOOKUP(Таблица1[[#This Row],[Код товара]],Группа_Товаров,3,0)</f>
        <v>Отливная</v>
      </c>
      <c r="I3610" t="s">
        <v>8</v>
      </c>
      <c r="J3610">
        <v>7.5</v>
      </c>
      <c r="K3610" s="6">
        <v>407.83</v>
      </c>
      <c r="L3610" s="6">
        <v>515.25</v>
      </c>
      <c r="M3610" s="23">
        <f>Таблица1[[#This Row],[Сумма в ценах продажи]]-Таблица1[[#This Row],[Сумма в ценах закупки]]</f>
        <v>107.42000000000002</v>
      </c>
    </row>
    <row r="3611" spans="1:13" hidden="1" x14ac:dyDescent="0.3">
      <c r="A3611" s="16">
        <v>42825</v>
      </c>
      <c r="B3611" t="s">
        <v>7</v>
      </c>
      <c r="C3611" t="s">
        <v>167</v>
      </c>
      <c r="D3611" t="s">
        <v>134</v>
      </c>
      <c r="E3611" t="s">
        <v>168</v>
      </c>
      <c r="F3611" s="7">
        <v>190000</v>
      </c>
      <c r="G3611" t="str">
        <f>VLOOKUP(F3611,'группы товаров'!$A$1:$C$88,2,0)</f>
        <v>Капри молоко</v>
      </c>
      <c r="H3611" t="str">
        <f>VLOOKUP(Таблица1[[#This Row],[Код товара]],Группа_Товаров,3,0)</f>
        <v>Отливная</v>
      </c>
      <c r="I3611" t="s">
        <v>8</v>
      </c>
      <c r="J3611">
        <v>7.5</v>
      </c>
      <c r="K3611" s="6">
        <v>407.83</v>
      </c>
      <c r="L3611" s="6">
        <v>515.25</v>
      </c>
      <c r="M3611" s="23">
        <f>Таблица1[[#This Row],[Сумма в ценах продажи]]-Таблица1[[#This Row],[Сумма в ценах закупки]]</f>
        <v>107.42000000000002</v>
      </c>
    </row>
    <row r="3612" spans="1:13" hidden="1" x14ac:dyDescent="0.3">
      <c r="A3612" s="16">
        <v>42825</v>
      </c>
      <c r="B3612" t="s">
        <v>7</v>
      </c>
      <c r="C3612" t="s">
        <v>270</v>
      </c>
      <c r="D3612" t="s">
        <v>134</v>
      </c>
      <c r="E3612" t="s">
        <v>271</v>
      </c>
      <c r="F3612" s="7">
        <v>5162402</v>
      </c>
      <c r="G3612" t="str">
        <f>VLOOKUP(F3612,'группы товаров'!$A$1:$C$88,2,0)</f>
        <v>Лимонно-апельсиновый</v>
      </c>
      <c r="H3612" t="str">
        <f>VLOOKUP(Таблица1[[#This Row],[Код товара]],Группа_Товаров,3,0)</f>
        <v>Отливная</v>
      </c>
      <c r="I3612" t="s">
        <v>8</v>
      </c>
      <c r="J3612">
        <v>2.58</v>
      </c>
      <c r="K3612" s="6">
        <v>789.69299999999998</v>
      </c>
      <c r="L3612" s="6">
        <v>900.5</v>
      </c>
      <c r="M3612" s="23">
        <f>Таблица1[[#This Row],[Сумма в ценах продажи]]-Таблица1[[#This Row],[Сумма в ценах закупки]]</f>
        <v>110.80700000000002</v>
      </c>
    </row>
    <row r="3613" spans="1:13" hidden="1" x14ac:dyDescent="0.3">
      <c r="A3613" s="16">
        <v>42825</v>
      </c>
      <c r="B3613" t="s">
        <v>7</v>
      </c>
      <c r="C3613" t="s">
        <v>212</v>
      </c>
      <c r="D3613" t="s">
        <v>156</v>
      </c>
      <c r="E3613" t="s">
        <v>213</v>
      </c>
      <c r="F3613" s="7">
        <v>170101</v>
      </c>
      <c r="G3613" t="str">
        <f>VLOOKUP(F3613,'группы товаров'!$A$1:$C$88,2,0)</f>
        <v>Морошковая</v>
      </c>
      <c r="H3613" t="str">
        <f>VLOOKUP(Таблица1[[#This Row],[Код товара]],Группа_Товаров,3,0)</f>
        <v>Желейные</v>
      </c>
      <c r="I3613" t="s">
        <v>8</v>
      </c>
      <c r="J3613">
        <v>1.8720000000000001</v>
      </c>
      <c r="K3613" s="6">
        <v>781.17600000000004</v>
      </c>
      <c r="L3613" s="6">
        <v>898.44</v>
      </c>
      <c r="M3613" s="23">
        <f>Таблица1[[#This Row],[Сумма в ценах продажи]]-Таблица1[[#This Row],[Сумма в ценах закупки]]</f>
        <v>117.26400000000001</v>
      </c>
    </row>
    <row r="3614" spans="1:13" hidden="1" x14ac:dyDescent="0.3">
      <c r="A3614" s="16">
        <v>42825</v>
      </c>
      <c r="B3614" t="s">
        <v>7</v>
      </c>
      <c r="C3614" t="s">
        <v>272</v>
      </c>
      <c r="D3614" t="s">
        <v>156</v>
      </c>
      <c r="E3614" t="s">
        <v>273</v>
      </c>
      <c r="F3614" s="5">
        <v>20000</v>
      </c>
      <c r="G3614" t="str">
        <f>VLOOKUP(F3614,'группы товаров'!$A$1:$C$88,2,0)</f>
        <v>Карамель барбарис</v>
      </c>
      <c r="H3614" t="str">
        <f>VLOOKUP(Таблица1[[#This Row],[Код товара]],Группа_Товаров,3,0)</f>
        <v>Леденцовая</v>
      </c>
      <c r="I3614" t="s">
        <v>8</v>
      </c>
      <c r="J3614">
        <v>16</v>
      </c>
      <c r="K3614" s="6">
        <v>854.72320000000002</v>
      </c>
      <c r="L3614" s="6">
        <v>972</v>
      </c>
      <c r="M3614" s="23">
        <f>Таблица1[[#This Row],[Сумма в ценах продажи]]-Таблица1[[#This Row],[Сумма в ценах закупки]]</f>
        <v>117.27679999999998</v>
      </c>
    </row>
    <row r="3615" spans="1:13" hidden="1" x14ac:dyDescent="0.3">
      <c r="A3615" s="16">
        <v>42825</v>
      </c>
      <c r="B3615" t="s">
        <v>7</v>
      </c>
      <c r="C3615" t="s">
        <v>171</v>
      </c>
      <c r="D3615" t="s">
        <v>131</v>
      </c>
      <c r="E3615" t="s">
        <v>172</v>
      </c>
      <c r="F3615" s="8">
        <v>210200</v>
      </c>
      <c r="G3615" t="str">
        <f>VLOOKUP(F3615,'группы товаров'!$A$1:$C$88,2,0)</f>
        <v>Сливки-клубника</v>
      </c>
      <c r="H3615" t="str">
        <f>VLOOKUP(Таблица1[[#This Row],[Код товара]],Группа_Товаров,3,0)</f>
        <v>Отливная</v>
      </c>
      <c r="I3615" t="s">
        <v>8</v>
      </c>
      <c r="J3615">
        <v>15</v>
      </c>
      <c r="K3615" s="6">
        <v>901.84249999999997</v>
      </c>
      <c r="L3615" s="6">
        <v>1030.5</v>
      </c>
      <c r="M3615" s="23">
        <f>Таблица1[[#This Row],[Сумма в ценах продажи]]-Таблица1[[#This Row],[Сумма в ценах закупки]]</f>
        <v>128.65750000000003</v>
      </c>
    </row>
    <row r="3616" spans="1:13" hidden="1" x14ac:dyDescent="0.3">
      <c r="A3616" s="16">
        <v>42825</v>
      </c>
      <c r="B3616" t="s">
        <v>9</v>
      </c>
      <c r="C3616" t="s">
        <v>270</v>
      </c>
      <c r="D3616" t="s">
        <v>134</v>
      </c>
      <c r="E3616" t="s">
        <v>271</v>
      </c>
      <c r="F3616" s="5">
        <v>1005201000</v>
      </c>
      <c r="G3616" t="str">
        <f>VLOOKUP(F3616,'группы товаров'!$A$1:$C$88,2,0)</f>
        <v xml:space="preserve"> крем-шоколад </v>
      </c>
      <c r="H3616" t="str">
        <f>VLOOKUP(Таблица1[[#This Row],[Код товара]],Группа_Товаров,3,0)</f>
        <v>Вафельные</v>
      </c>
      <c r="I3616" t="s">
        <v>8</v>
      </c>
      <c r="J3616">
        <v>4</v>
      </c>
      <c r="K3616" s="6">
        <v>663.08080000000007</v>
      </c>
      <c r="L3616" s="6">
        <v>794.2</v>
      </c>
      <c r="M3616" s="23">
        <f>Таблица1[[#This Row],[Сумма в ценах продажи]]-Таблица1[[#This Row],[Сумма в ценах закупки]]</f>
        <v>131.11919999999998</v>
      </c>
    </row>
    <row r="3617" spans="1:13" hidden="1" x14ac:dyDescent="0.3">
      <c r="A3617" s="16">
        <v>42825</v>
      </c>
      <c r="B3617" t="s">
        <v>7</v>
      </c>
      <c r="C3617" t="s">
        <v>201</v>
      </c>
      <c r="D3617" t="s">
        <v>134</v>
      </c>
      <c r="E3617" t="s">
        <v>202</v>
      </c>
      <c r="F3617" s="7">
        <v>1005244600</v>
      </c>
      <c r="G3617" t="str">
        <f>VLOOKUP(F3617,'группы товаров'!$A$1:$C$88,2,0)</f>
        <v>Кремовые</v>
      </c>
      <c r="H3617" t="str">
        <f>VLOOKUP(Таблица1[[#This Row],[Код товара]],Группа_Товаров,3,0)</f>
        <v>Кремовые</v>
      </c>
      <c r="I3617" t="s">
        <v>8</v>
      </c>
      <c r="J3617">
        <v>3</v>
      </c>
      <c r="K3617" s="6">
        <v>588.2106</v>
      </c>
      <c r="L3617" s="6">
        <v>732.3</v>
      </c>
      <c r="M3617" s="23">
        <f>Таблица1[[#This Row],[Сумма в ценах продажи]]-Таблица1[[#This Row],[Сумма в ценах закупки]]</f>
        <v>144.08939999999996</v>
      </c>
    </row>
    <row r="3618" spans="1:13" hidden="1" x14ac:dyDescent="0.3">
      <c r="A3618" s="16">
        <v>42825</v>
      </c>
      <c r="B3618" t="s">
        <v>7</v>
      </c>
      <c r="C3618" t="s">
        <v>420</v>
      </c>
      <c r="D3618" t="s">
        <v>291</v>
      </c>
      <c r="E3618" t="s">
        <v>421</v>
      </c>
      <c r="F3618" s="7">
        <v>170100</v>
      </c>
      <c r="G3618" t="str">
        <f>VLOOKUP(F3618,'группы товаров'!$A$1:$C$88,2,0)</f>
        <v>Клюковка</v>
      </c>
      <c r="H3618" t="str">
        <f>VLOOKUP(Таблица1[[#This Row],[Код товара]],Группа_Товаров,3,0)</f>
        <v>Желейные</v>
      </c>
      <c r="I3618" t="s">
        <v>8</v>
      </c>
      <c r="J3618">
        <v>16</v>
      </c>
      <c r="K3618" s="6">
        <v>813.09199999999998</v>
      </c>
      <c r="L3618" s="6">
        <v>972</v>
      </c>
      <c r="M3618" s="23">
        <f>Таблица1[[#This Row],[Сумма в ценах продажи]]-Таблица1[[#This Row],[Сумма в ценах закупки]]</f>
        <v>158.90800000000002</v>
      </c>
    </row>
    <row r="3619" spans="1:13" hidden="1" x14ac:dyDescent="0.3">
      <c r="A3619" s="16">
        <v>42825</v>
      </c>
      <c r="B3619" t="s">
        <v>7</v>
      </c>
      <c r="C3619" t="s">
        <v>185</v>
      </c>
      <c r="D3619" t="s">
        <v>134</v>
      </c>
      <c r="E3619" t="s">
        <v>186</v>
      </c>
      <c r="F3619" s="8">
        <v>210000</v>
      </c>
      <c r="G3619" t="str">
        <f>VLOOKUP(F3619,'группы товаров'!$A$1:$C$88,2,0)</f>
        <v>Сливки-апельсин</v>
      </c>
      <c r="H3619" t="str">
        <f>VLOOKUP(Таблица1[[#This Row],[Код товара]],Группа_Товаров,3,0)</f>
        <v>Отливная</v>
      </c>
      <c r="I3619" t="s">
        <v>8</v>
      </c>
      <c r="J3619">
        <v>2.6880000000000002</v>
      </c>
      <c r="K3619" s="6">
        <v>290.62880000000001</v>
      </c>
      <c r="L3619" s="6">
        <v>468.16</v>
      </c>
      <c r="M3619" s="23">
        <f>Таблица1[[#This Row],[Сумма в ценах продажи]]-Таблица1[[#This Row],[Сумма в ценах закупки]]</f>
        <v>177.53120000000001</v>
      </c>
    </row>
    <row r="3620" spans="1:13" hidden="1" x14ac:dyDescent="0.3">
      <c r="A3620" s="16">
        <v>42825</v>
      </c>
      <c r="B3620" t="s">
        <v>7</v>
      </c>
      <c r="C3620" t="s">
        <v>133</v>
      </c>
      <c r="D3620" t="s">
        <v>134</v>
      </c>
      <c r="E3620" t="s">
        <v>135</v>
      </c>
      <c r="F3620" s="7">
        <v>1005244000</v>
      </c>
      <c r="G3620" t="str">
        <f>VLOOKUP(F3620,'группы товаров'!$A$1:$C$88,2,0)</f>
        <v>Кофейные</v>
      </c>
      <c r="H3620" t="str">
        <f>VLOOKUP(Таблица1[[#This Row],[Код товара]],Группа_Товаров,3,0)</f>
        <v>Кремовые</v>
      </c>
      <c r="I3620" t="s">
        <v>8</v>
      </c>
      <c r="J3620">
        <v>4</v>
      </c>
      <c r="K3620" s="6">
        <v>1316</v>
      </c>
      <c r="L3620" s="6">
        <v>1497.2</v>
      </c>
      <c r="M3620" s="23">
        <f>Таблица1[[#This Row],[Сумма в ценах продажи]]-Таблица1[[#This Row],[Сумма в ценах закупки]]</f>
        <v>181.20000000000005</v>
      </c>
    </row>
    <row r="3621" spans="1:13" hidden="1" x14ac:dyDescent="0.3">
      <c r="A3621" s="16">
        <v>42825</v>
      </c>
      <c r="B3621" t="s">
        <v>7</v>
      </c>
      <c r="C3621" t="s">
        <v>203</v>
      </c>
      <c r="D3621" t="s">
        <v>134</v>
      </c>
      <c r="E3621" t="s">
        <v>204</v>
      </c>
      <c r="F3621" s="8">
        <v>210000</v>
      </c>
      <c r="G3621" t="str">
        <f>VLOOKUP(F3621,'группы товаров'!$A$1:$C$88,2,0)</f>
        <v>Сливки-апельсин</v>
      </c>
      <c r="H3621" t="str">
        <f>VLOOKUP(Таблица1[[#This Row],[Код товара]],Группа_Товаров,3,0)</f>
        <v>Отливная</v>
      </c>
      <c r="I3621" t="s">
        <v>8</v>
      </c>
      <c r="J3621">
        <v>6.44</v>
      </c>
      <c r="K3621" s="6">
        <v>1789.48</v>
      </c>
      <c r="L3621" s="6">
        <v>2035.32</v>
      </c>
      <c r="M3621" s="23">
        <f>Таблица1[[#This Row],[Сумма в ценах продажи]]-Таблица1[[#This Row],[Сумма в ценах закупки]]</f>
        <v>245.83999999999992</v>
      </c>
    </row>
    <row r="3622" spans="1:13" hidden="1" x14ac:dyDescent="0.3">
      <c r="A3622" s="16">
        <v>42825</v>
      </c>
      <c r="B3622" t="s">
        <v>7</v>
      </c>
      <c r="C3622" t="s">
        <v>153</v>
      </c>
      <c r="D3622" t="s">
        <v>134</v>
      </c>
      <c r="E3622" t="s">
        <v>154</v>
      </c>
      <c r="F3622" s="7">
        <v>1005244300</v>
      </c>
      <c r="G3622" t="str">
        <f>VLOOKUP(F3622,'группы товаров'!$A$1:$C$88,2,0)</f>
        <v>Ореховые</v>
      </c>
      <c r="H3622" t="str">
        <f>VLOOKUP(Таблица1[[#This Row],[Код товара]],Группа_Товаров,3,0)</f>
        <v>Кремовые</v>
      </c>
      <c r="I3622" t="s">
        <v>8</v>
      </c>
      <c r="J3622">
        <v>6</v>
      </c>
      <c r="K3622" s="6">
        <v>108.71340000000001</v>
      </c>
      <c r="L3622" s="6">
        <v>412.2</v>
      </c>
      <c r="M3622" s="23">
        <f>Таблица1[[#This Row],[Сумма в ценах продажи]]-Таблица1[[#This Row],[Сумма в ценах закупки]]</f>
        <v>303.48659999999995</v>
      </c>
    </row>
    <row r="3623" spans="1:13" hidden="1" x14ac:dyDescent="0.3">
      <c r="A3623" s="16">
        <v>42825</v>
      </c>
      <c r="B3623" t="s">
        <v>7</v>
      </c>
      <c r="C3623" t="s">
        <v>193</v>
      </c>
      <c r="D3623" t="s">
        <v>134</v>
      </c>
      <c r="E3623" t="s">
        <v>194</v>
      </c>
      <c r="F3623" s="5">
        <v>580000</v>
      </c>
      <c r="G3623" t="str">
        <f>VLOOKUP(F3623,'группы товаров'!$A$1:$C$88,2,0)</f>
        <v>Вишня</v>
      </c>
      <c r="H3623" t="str">
        <f>VLOOKUP(Таблица1[[#This Row],[Код товара]],Группа_Товаров,3,0)</f>
        <v>Желейные</v>
      </c>
      <c r="I3623" t="s">
        <v>8</v>
      </c>
      <c r="J3623">
        <v>40</v>
      </c>
      <c r="K3623" s="6">
        <v>2977.0624000000003</v>
      </c>
      <c r="L3623" s="6">
        <v>3369.2</v>
      </c>
      <c r="M3623" s="23">
        <f>Таблица1[[#This Row],[Сумма в ценах продажи]]-Таблица1[[#This Row],[Сумма в ценах закупки]]</f>
        <v>392.13759999999957</v>
      </c>
    </row>
    <row r="3624" spans="1:13" hidden="1" x14ac:dyDescent="0.3">
      <c r="A3624" s="16">
        <v>42824</v>
      </c>
      <c r="B3624" t="s">
        <v>7</v>
      </c>
      <c r="C3624" t="s">
        <v>191</v>
      </c>
      <c r="D3624" t="s">
        <v>156</v>
      </c>
      <c r="E3624" t="s">
        <v>192</v>
      </c>
      <c r="F3624" s="8">
        <v>210100</v>
      </c>
      <c r="G3624" t="str">
        <f>VLOOKUP(F3624,'группы товаров'!$A$1:$C$88,2,0)</f>
        <v>Сливки-малина</v>
      </c>
      <c r="H3624" t="str">
        <f>VLOOKUP(Таблица1[[#This Row],[Код товара]],Группа_Товаров,3,0)</f>
        <v>Отливная</v>
      </c>
      <c r="I3624" t="s">
        <v>8</v>
      </c>
      <c r="J3624">
        <v>1.65</v>
      </c>
      <c r="K3624" s="6">
        <v>230.54680000000002</v>
      </c>
      <c r="L3624" s="6">
        <v>262.57</v>
      </c>
      <c r="M3624" s="23">
        <f>Таблица1[[#This Row],[Сумма в ценах продажи]]-Таблица1[[#This Row],[Сумма в ценах закупки]]</f>
        <v>32.023199999999974</v>
      </c>
    </row>
    <row r="3625" spans="1:13" hidden="1" x14ac:dyDescent="0.3">
      <c r="A3625" s="16">
        <v>42824</v>
      </c>
      <c r="B3625" t="s">
        <v>9</v>
      </c>
      <c r="C3625" t="s">
        <v>212</v>
      </c>
      <c r="D3625" t="s">
        <v>156</v>
      </c>
      <c r="E3625" t="s">
        <v>213</v>
      </c>
      <c r="F3625" s="8">
        <v>1500001200</v>
      </c>
      <c r="G3625" t="str">
        <f>VLOOKUP(F3625,'группы товаров'!$A$1:$C$88,2,0)</f>
        <v>Рулет клубника-крем</v>
      </c>
      <c r="H3625" t="str">
        <f>VLOOKUP(Таблица1[[#This Row],[Код товара]],Группа_Товаров,3,0)</f>
        <v>Бисквиты</v>
      </c>
      <c r="I3625" t="s">
        <v>8</v>
      </c>
      <c r="J3625">
        <v>3.4</v>
      </c>
      <c r="K3625" s="6">
        <v>243.23600000000002</v>
      </c>
      <c r="L3625" s="6">
        <v>276.65800000000002</v>
      </c>
      <c r="M3625" s="23">
        <f>Таблица1[[#This Row],[Сумма в ценах продажи]]-Таблица1[[#This Row],[Сумма в ценах закупки]]</f>
        <v>33.421999999999997</v>
      </c>
    </row>
    <row r="3626" spans="1:13" hidden="1" x14ac:dyDescent="0.3">
      <c r="A3626" s="16">
        <v>42824</v>
      </c>
      <c r="B3626" t="s">
        <v>7</v>
      </c>
      <c r="C3626" t="s">
        <v>140</v>
      </c>
      <c r="D3626" t="s">
        <v>134</v>
      </c>
      <c r="E3626" t="s">
        <v>141</v>
      </c>
      <c r="F3626" s="7">
        <v>280500</v>
      </c>
      <c r="G3626" t="str">
        <f>VLOOKUP(F3626,'группы товаров'!$A$1:$C$88,2,0)</f>
        <v>Шипучка микс</v>
      </c>
      <c r="H3626" t="str">
        <f>VLOOKUP(Таблица1[[#This Row],[Код товара]],Группа_Товаров,3,0)</f>
        <v>Леденцовая</v>
      </c>
      <c r="I3626" t="s">
        <v>8</v>
      </c>
      <c r="J3626">
        <v>2.5</v>
      </c>
      <c r="K3626" s="6">
        <v>305.25</v>
      </c>
      <c r="L3626" s="6">
        <v>347.2</v>
      </c>
      <c r="M3626" s="23">
        <f>Таблица1[[#This Row],[Сумма в ценах продажи]]-Таблица1[[#This Row],[Сумма в ценах закупки]]</f>
        <v>41.949999999999989</v>
      </c>
    </row>
    <row r="3627" spans="1:13" hidden="1" x14ac:dyDescent="0.3">
      <c r="A3627" s="16">
        <v>42824</v>
      </c>
      <c r="B3627" t="s">
        <v>9</v>
      </c>
      <c r="C3627" t="s">
        <v>244</v>
      </c>
      <c r="D3627" t="s">
        <v>134</v>
      </c>
      <c r="E3627" t="s">
        <v>245</v>
      </c>
      <c r="F3627" s="7">
        <v>252505</v>
      </c>
      <c r="G3627" t="str">
        <f>VLOOKUP(F3627,'группы товаров'!$A$1:$C$88,2,0)</f>
        <v>Байкальская мята</v>
      </c>
      <c r="H3627" t="str">
        <f>VLOOKUP(Таблица1[[#This Row],[Код товара]],Группа_Товаров,3,0)</f>
        <v>Леденцовая</v>
      </c>
      <c r="I3627" t="s">
        <v>8</v>
      </c>
      <c r="J3627">
        <v>3.5</v>
      </c>
      <c r="K3627" s="6">
        <v>321.11560000000003</v>
      </c>
      <c r="L3627" s="6">
        <v>372.12</v>
      </c>
      <c r="M3627" s="23">
        <f>Таблица1[[#This Row],[Сумма в ценах продажи]]-Таблица1[[#This Row],[Сумма в ценах закупки]]</f>
        <v>51.004399999999976</v>
      </c>
    </row>
    <row r="3628" spans="1:13" hidden="1" x14ac:dyDescent="0.3">
      <c r="A3628" s="16">
        <v>42824</v>
      </c>
      <c r="B3628" t="s">
        <v>9</v>
      </c>
      <c r="C3628" t="s">
        <v>183</v>
      </c>
      <c r="D3628" t="s">
        <v>156</v>
      </c>
      <c r="E3628" t="s">
        <v>184</v>
      </c>
      <c r="F3628" s="7">
        <v>252505</v>
      </c>
      <c r="G3628" t="str">
        <f>VLOOKUP(F3628,'группы товаров'!$A$1:$C$88,2,0)</f>
        <v>Байкальская мята</v>
      </c>
      <c r="H3628" t="str">
        <f>VLOOKUP(Таблица1[[#This Row],[Код товара]],Группа_Товаров,3,0)</f>
        <v>Леденцовая</v>
      </c>
      <c r="I3628" t="s">
        <v>8</v>
      </c>
      <c r="J3628">
        <v>3.5</v>
      </c>
      <c r="K3628" s="6">
        <v>321.11560000000003</v>
      </c>
      <c r="L3628" s="6">
        <v>372.12</v>
      </c>
      <c r="M3628" s="23">
        <f>Таблица1[[#This Row],[Сумма в ценах продажи]]-Таблица1[[#This Row],[Сумма в ценах закупки]]</f>
        <v>51.004399999999976</v>
      </c>
    </row>
    <row r="3629" spans="1:13" hidden="1" x14ac:dyDescent="0.3">
      <c r="A3629" s="16">
        <v>42824</v>
      </c>
      <c r="B3629" t="s">
        <v>9</v>
      </c>
      <c r="C3629" t="s">
        <v>242</v>
      </c>
      <c r="D3629" t="s">
        <v>134</v>
      </c>
      <c r="E3629" t="s">
        <v>243</v>
      </c>
      <c r="F3629" s="7">
        <v>30000</v>
      </c>
      <c r="G3629" t="str">
        <f>VLOOKUP(F3629,'группы товаров'!$A$1:$C$88,2,0)</f>
        <v>Цитрусовая карамель</v>
      </c>
      <c r="H3629" t="str">
        <f>VLOOKUP(Таблица1[[#This Row],[Код товара]],Группа_Товаров,3,0)</f>
        <v>Леденцовая</v>
      </c>
      <c r="I3629" t="s">
        <v>8</v>
      </c>
      <c r="J3629">
        <v>4</v>
      </c>
      <c r="K3629" s="6">
        <v>350.238</v>
      </c>
      <c r="L3629" s="6">
        <v>401.6</v>
      </c>
      <c r="M3629" s="23">
        <f>Таблица1[[#This Row],[Сумма в ценах продажи]]-Таблица1[[#This Row],[Сумма в ценах закупки]]</f>
        <v>51.362000000000023</v>
      </c>
    </row>
    <row r="3630" spans="1:13" hidden="1" x14ac:dyDescent="0.3">
      <c r="A3630" s="16">
        <v>42824</v>
      </c>
      <c r="B3630" t="s">
        <v>7</v>
      </c>
      <c r="C3630" t="s">
        <v>195</v>
      </c>
      <c r="D3630" t="s">
        <v>131</v>
      </c>
      <c r="E3630" t="s">
        <v>196</v>
      </c>
      <c r="F3630" s="5">
        <v>280500</v>
      </c>
      <c r="G3630" t="str">
        <f>VLOOKUP(F3630,'группы товаров'!$A$1:$C$88,2,0)</f>
        <v>Шипучка микс</v>
      </c>
      <c r="H3630" t="str">
        <f>VLOOKUP(Таблица1[[#This Row],[Код товара]],Группа_Товаров,3,0)</f>
        <v>Леденцовая</v>
      </c>
      <c r="I3630" t="s">
        <v>8</v>
      </c>
      <c r="J3630">
        <v>5</v>
      </c>
      <c r="K3630" s="6">
        <v>391.0385</v>
      </c>
      <c r="L3630" s="6">
        <v>444.8</v>
      </c>
      <c r="M3630" s="23">
        <f>Таблица1[[#This Row],[Сумма в ценах продажи]]-Таблица1[[#This Row],[Сумма в ценах закупки]]</f>
        <v>53.761500000000012</v>
      </c>
    </row>
    <row r="3631" spans="1:13" hidden="1" x14ac:dyDescent="0.3">
      <c r="A3631" s="16">
        <v>42824</v>
      </c>
      <c r="B3631" t="s">
        <v>7</v>
      </c>
      <c r="C3631" t="s">
        <v>167</v>
      </c>
      <c r="D3631" t="s">
        <v>134</v>
      </c>
      <c r="E3631" t="s">
        <v>168</v>
      </c>
      <c r="F3631" s="8">
        <v>210200</v>
      </c>
      <c r="G3631" t="str">
        <f>VLOOKUP(F3631,'группы товаров'!$A$1:$C$88,2,0)</f>
        <v>Сливки-клубника</v>
      </c>
      <c r="H3631" t="str">
        <f>VLOOKUP(Таблица1[[#This Row],[Код товара]],Группа_Товаров,3,0)</f>
        <v>Отливная</v>
      </c>
      <c r="I3631" t="s">
        <v>8</v>
      </c>
      <c r="J3631">
        <v>5</v>
      </c>
      <c r="K3631" s="6">
        <v>389.41550000000001</v>
      </c>
      <c r="L3631" s="6">
        <v>444.8</v>
      </c>
      <c r="M3631" s="23">
        <f>Таблица1[[#This Row],[Сумма в ценах продажи]]-Таблица1[[#This Row],[Сумма в ценах закупки]]</f>
        <v>55.384500000000003</v>
      </c>
    </row>
    <row r="3632" spans="1:13" hidden="1" x14ac:dyDescent="0.3">
      <c r="A3632" s="16">
        <v>42824</v>
      </c>
      <c r="B3632" t="s">
        <v>7</v>
      </c>
      <c r="C3632" t="s">
        <v>422</v>
      </c>
      <c r="D3632" t="s">
        <v>147</v>
      </c>
      <c r="E3632" t="s">
        <v>423</v>
      </c>
      <c r="F3632" s="7">
        <v>20100</v>
      </c>
      <c r="G3632" t="str">
        <f>VLOOKUP(F3632,'группы товаров'!$A$1:$C$88,2,0)</f>
        <v xml:space="preserve">Карамель дюшес </v>
      </c>
      <c r="H3632" t="str">
        <f>VLOOKUP(Таблица1[[#This Row],[Код товара]],Группа_Товаров,3,0)</f>
        <v>Леденцовая</v>
      </c>
      <c r="I3632" t="s">
        <v>8</v>
      </c>
      <c r="J3632">
        <v>2.5</v>
      </c>
      <c r="K3632" s="6">
        <v>344.81580000000002</v>
      </c>
      <c r="L3632" s="6">
        <v>401.42500000000001</v>
      </c>
      <c r="M3632" s="23">
        <f>Таблица1[[#This Row],[Сумма в ценах продажи]]-Таблица1[[#This Row],[Сумма в ценах закупки]]</f>
        <v>56.609199999999987</v>
      </c>
    </row>
    <row r="3633" spans="1:13" hidden="1" x14ac:dyDescent="0.3">
      <c r="A3633" s="16">
        <v>42824</v>
      </c>
      <c r="B3633" t="s">
        <v>7</v>
      </c>
      <c r="C3633" t="s">
        <v>181</v>
      </c>
      <c r="D3633" t="s">
        <v>134</v>
      </c>
      <c r="E3633" t="s">
        <v>182</v>
      </c>
      <c r="F3633" s="8">
        <v>210200</v>
      </c>
      <c r="G3633" t="str">
        <f>VLOOKUP(F3633,'группы товаров'!$A$1:$C$88,2,0)</f>
        <v>Сливки-клубника</v>
      </c>
      <c r="H3633" t="str">
        <f>VLOOKUP(Таблица1[[#This Row],[Код товара]],Группа_Товаров,3,0)</f>
        <v>Отливная</v>
      </c>
      <c r="I3633" t="s">
        <v>8</v>
      </c>
      <c r="J3633">
        <v>8</v>
      </c>
      <c r="K3633" s="6">
        <v>427.23200000000003</v>
      </c>
      <c r="L3633" s="6">
        <v>484.24</v>
      </c>
      <c r="M3633" s="23">
        <f>Таблица1[[#This Row],[Сумма в ценах продажи]]-Таблица1[[#This Row],[Сумма в ценах закупки]]</f>
        <v>57.007999999999981</v>
      </c>
    </row>
    <row r="3634" spans="1:13" hidden="1" x14ac:dyDescent="0.3">
      <c r="A3634" s="16">
        <v>42824</v>
      </c>
      <c r="B3634" t="s">
        <v>7</v>
      </c>
      <c r="C3634" t="s">
        <v>272</v>
      </c>
      <c r="D3634" t="s">
        <v>156</v>
      </c>
      <c r="E3634" t="s">
        <v>273</v>
      </c>
      <c r="F3634" s="7">
        <v>1005040900</v>
      </c>
      <c r="G3634" t="str">
        <f>VLOOKUP(F3634,'группы товаров'!$A$1:$C$88,2,0)</f>
        <v xml:space="preserve">Ромашка </v>
      </c>
      <c r="H3634" t="str">
        <f>VLOOKUP(Таблица1[[#This Row],[Код товара]],Группа_Товаров,3,0)</f>
        <v>Глазированные</v>
      </c>
      <c r="I3634" t="s">
        <v>8</v>
      </c>
      <c r="J3634">
        <v>7.5</v>
      </c>
      <c r="K3634" s="6">
        <v>452.65499999999997</v>
      </c>
      <c r="L3634" s="6">
        <v>515.25</v>
      </c>
      <c r="M3634" s="23">
        <f>Таблица1[[#This Row],[Сумма в ценах продажи]]-Таблица1[[#This Row],[Сумма в ценах закупки]]</f>
        <v>62.595000000000027</v>
      </c>
    </row>
    <row r="3635" spans="1:13" hidden="1" x14ac:dyDescent="0.3">
      <c r="A3635" s="16">
        <v>42824</v>
      </c>
      <c r="B3635" t="s">
        <v>7</v>
      </c>
      <c r="C3635" t="s">
        <v>222</v>
      </c>
      <c r="D3635" t="s">
        <v>134</v>
      </c>
      <c r="E3635" t="s">
        <v>223</v>
      </c>
      <c r="F3635" s="8">
        <v>1500000001</v>
      </c>
      <c r="G3635" t="str">
        <f>VLOOKUP(F3635,'группы товаров'!$A$1:$C$88,2,0)</f>
        <v>Рулет шоколадный</v>
      </c>
      <c r="H3635" t="str">
        <f>VLOOKUP(Таблица1[[#This Row],[Код товара]],Группа_Товаров,3,0)</f>
        <v>Бисквиты</v>
      </c>
      <c r="I3635" t="s">
        <v>8</v>
      </c>
      <c r="J3635">
        <v>1.5649999999999999</v>
      </c>
      <c r="K3635" s="6">
        <v>515.09800000000007</v>
      </c>
      <c r="L3635" s="6">
        <v>585.9</v>
      </c>
      <c r="M3635" s="23">
        <f>Таблица1[[#This Row],[Сумма в ценах продажи]]-Таблица1[[#This Row],[Сумма в ценах закупки]]</f>
        <v>70.801999999999907</v>
      </c>
    </row>
    <row r="3636" spans="1:13" hidden="1" x14ac:dyDescent="0.3">
      <c r="A3636" s="16">
        <v>42824</v>
      </c>
      <c r="B3636" t="s">
        <v>9</v>
      </c>
      <c r="C3636" t="s">
        <v>195</v>
      </c>
      <c r="D3636" t="s">
        <v>131</v>
      </c>
      <c r="E3636" t="s">
        <v>196</v>
      </c>
      <c r="F3636" s="5">
        <v>1005712010</v>
      </c>
      <c r="G3636" t="str">
        <f>VLOOKUP(F3636,'группы товаров'!$A$1:$C$88,2,0)</f>
        <v>Сказочный мишка</v>
      </c>
      <c r="H3636" t="str">
        <f>VLOOKUP(Таблица1[[#This Row],[Код товара]],Группа_Товаров,3,0)</f>
        <v>Глазированные</v>
      </c>
      <c r="I3636" t="s">
        <v>8</v>
      </c>
      <c r="J3636">
        <v>4.8</v>
      </c>
      <c r="K3636" s="6">
        <v>509.98080000000004</v>
      </c>
      <c r="L3636" s="6">
        <v>580.79999999999995</v>
      </c>
      <c r="M3636" s="23">
        <f>Таблица1[[#This Row],[Сумма в ценах продажи]]-Таблица1[[#This Row],[Сумма в ценах закупки]]</f>
        <v>70.81919999999991</v>
      </c>
    </row>
    <row r="3637" spans="1:13" hidden="1" x14ac:dyDescent="0.3">
      <c r="A3637" s="16">
        <v>42824</v>
      </c>
      <c r="B3637" t="s">
        <v>7</v>
      </c>
      <c r="C3637" t="s">
        <v>390</v>
      </c>
      <c r="D3637" t="s">
        <v>147</v>
      </c>
      <c r="E3637" t="s">
        <v>391</v>
      </c>
      <c r="F3637" s="5">
        <v>1005712010</v>
      </c>
      <c r="G3637" t="str">
        <f>VLOOKUP(F3637,'группы товаров'!$A$1:$C$88,2,0)</f>
        <v>Сказочный мишка</v>
      </c>
      <c r="H3637" t="str">
        <f>VLOOKUP(Таблица1[[#This Row],[Код товара]],Группа_Товаров,3,0)</f>
        <v>Глазированные</v>
      </c>
      <c r="I3637" t="s">
        <v>8</v>
      </c>
      <c r="J3637">
        <v>4.8</v>
      </c>
      <c r="K3637" s="6">
        <v>509.98080000000004</v>
      </c>
      <c r="L3637" s="6">
        <v>580.79999999999995</v>
      </c>
      <c r="M3637" s="23">
        <f>Таблица1[[#This Row],[Сумма в ценах продажи]]-Таблица1[[#This Row],[Сумма в ценах закупки]]</f>
        <v>70.81919999999991</v>
      </c>
    </row>
    <row r="3638" spans="1:13" hidden="1" x14ac:dyDescent="0.3">
      <c r="A3638" s="16">
        <v>42824</v>
      </c>
      <c r="B3638" t="s">
        <v>9</v>
      </c>
      <c r="C3638" t="s">
        <v>262</v>
      </c>
      <c r="D3638" t="s">
        <v>134</v>
      </c>
      <c r="E3638" t="s">
        <v>263</v>
      </c>
      <c r="F3638" s="7">
        <v>1005186100</v>
      </c>
      <c r="G3638" t="str">
        <f>VLOOKUP(F3638,'группы товаров'!$A$1:$C$88,2,0)</f>
        <v xml:space="preserve">Мини  шоколад </v>
      </c>
      <c r="H3638" t="str">
        <f>VLOOKUP(Таблица1[[#This Row],[Код товара]],Группа_Товаров,3,0)</f>
        <v>Вафельные</v>
      </c>
      <c r="I3638" t="s">
        <v>8</v>
      </c>
      <c r="J3638">
        <v>2.2999999999999998</v>
      </c>
      <c r="K3638" s="6">
        <v>544.08800000000008</v>
      </c>
      <c r="L3638" s="6">
        <v>618.83800000000008</v>
      </c>
      <c r="M3638" s="23">
        <f>Таблица1[[#This Row],[Сумма в ценах продажи]]-Таблица1[[#This Row],[Сумма в ценах закупки]]</f>
        <v>74.75</v>
      </c>
    </row>
    <row r="3639" spans="1:13" hidden="1" x14ac:dyDescent="0.3">
      <c r="A3639" s="16">
        <v>42824</v>
      </c>
      <c r="B3639" t="s">
        <v>7</v>
      </c>
      <c r="C3639" t="s">
        <v>203</v>
      </c>
      <c r="D3639" t="s">
        <v>134</v>
      </c>
      <c r="E3639" t="s">
        <v>204</v>
      </c>
      <c r="F3639" s="7">
        <v>1005201000</v>
      </c>
      <c r="G3639" t="str">
        <f>VLOOKUP(F3639,'группы товаров'!$A$1:$C$88,2,0)</f>
        <v xml:space="preserve"> крем-шоколад </v>
      </c>
      <c r="H3639" t="str">
        <f>VLOOKUP(Таблица1[[#This Row],[Код товара]],Группа_Товаров,3,0)</f>
        <v>Вафельные</v>
      </c>
      <c r="I3639" t="s">
        <v>8</v>
      </c>
      <c r="J3639">
        <v>1.96</v>
      </c>
      <c r="K3639" s="6">
        <v>562.79999999999995</v>
      </c>
      <c r="L3639" s="6">
        <v>640.1</v>
      </c>
      <c r="M3639" s="23">
        <f>Таблица1[[#This Row],[Сумма в ценах продажи]]-Таблица1[[#This Row],[Сумма в ценах закупки]]</f>
        <v>77.300000000000068</v>
      </c>
    </row>
    <row r="3640" spans="1:13" hidden="1" x14ac:dyDescent="0.3">
      <c r="A3640" s="16">
        <v>42824</v>
      </c>
      <c r="B3640" t="s">
        <v>7</v>
      </c>
      <c r="C3640" t="s">
        <v>149</v>
      </c>
      <c r="D3640" t="s">
        <v>134</v>
      </c>
      <c r="E3640" t="s">
        <v>150</v>
      </c>
      <c r="F3640" s="7">
        <v>270200</v>
      </c>
      <c r="G3640" t="str">
        <f>VLOOKUP(F3640,'группы товаров'!$A$1:$C$88,2,0)</f>
        <v>Шипучка апельсин</v>
      </c>
      <c r="H3640" t="str">
        <f>VLOOKUP(Таблица1[[#This Row],[Код товара]],Группа_Товаров,3,0)</f>
        <v>Леденцовая</v>
      </c>
      <c r="I3640" t="s">
        <v>8</v>
      </c>
      <c r="J3640">
        <v>5.5</v>
      </c>
      <c r="K3640" s="6">
        <v>570.77240000000006</v>
      </c>
      <c r="L3640" s="6">
        <v>649.22</v>
      </c>
      <c r="M3640" s="23">
        <f>Таблица1[[#This Row],[Сумма в ценах продажи]]-Таблица1[[#This Row],[Сумма в ценах закупки]]</f>
        <v>78.447599999999966</v>
      </c>
    </row>
    <row r="3641" spans="1:13" hidden="1" x14ac:dyDescent="0.3">
      <c r="A3641" s="16">
        <v>42824</v>
      </c>
      <c r="B3641" t="s">
        <v>7</v>
      </c>
      <c r="C3641" t="s">
        <v>199</v>
      </c>
      <c r="D3641" t="s">
        <v>134</v>
      </c>
      <c r="E3641" t="s">
        <v>200</v>
      </c>
      <c r="F3641" s="7">
        <v>573100</v>
      </c>
      <c r="G3641" t="str">
        <f>VLOOKUP(F3641,'группы товаров'!$A$1:$C$88,2,0)</f>
        <v xml:space="preserve">Пчелка </v>
      </c>
      <c r="H3641" t="str">
        <f>VLOOKUP(Таблица1[[#This Row],[Код товара]],Группа_Товаров,3,0)</f>
        <v>Желейные</v>
      </c>
      <c r="I3641" t="s">
        <v>8</v>
      </c>
      <c r="J3641">
        <v>2.2999999999999998</v>
      </c>
      <c r="K3641" s="6">
        <v>658.154</v>
      </c>
      <c r="L3641" s="6">
        <v>748.7</v>
      </c>
      <c r="M3641" s="23">
        <f>Таблица1[[#This Row],[Сумма в ценах продажи]]-Таблица1[[#This Row],[Сумма в ценах закупки]]</f>
        <v>90.546000000000049</v>
      </c>
    </row>
    <row r="3642" spans="1:13" hidden="1" x14ac:dyDescent="0.3">
      <c r="A3642" s="16">
        <v>42824</v>
      </c>
      <c r="B3642" t="s">
        <v>7</v>
      </c>
      <c r="C3642" t="s">
        <v>258</v>
      </c>
      <c r="D3642" t="s">
        <v>134</v>
      </c>
      <c r="E3642" t="s">
        <v>259</v>
      </c>
      <c r="F3642" s="7">
        <v>30000</v>
      </c>
      <c r="G3642" t="str">
        <f>VLOOKUP(F3642,'группы товаров'!$A$1:$C$88,2,0)</f>
        <v>Цитрусовая карамель</v>
      </c>
      <c r="H3642" t="str">
        <f>VLOOKUP(Таблица1[[#This Row],[Код товара]],Группа_Товаров,3,0)</f>
        <v>Леденцовая</v>
      </c>
      <c r="I3642" t="s">
        <v>8</v>
      </c>
      <c r="J3642">
        <v>1.8</v>
      </c>
      <c r="K3642" s="6">
        <v>181.14960000000002</v>
      </c>
      <c r="L3642" s="6">
        <v>274.8</v>
      </c>
      <c r="M3642" s="23">
        <f>Таблица1[[#This Row],[Сумма в ценах продажи]]-Таблица1[[#This Row],[Сумма в ценах закупки]]</f>
        <v>93.650399999999991</v>
      </c>
    </row>
    <row r="3643" spans="1:13" hidden="1" x14ac:dyDescent="0.3">
      <c r="A3643" s="16">
        <v>42824</v>
      </c>
      <c r="B3643" t="s">
        <v>7</v>
      </c>
      <c r="C3643" t="s">
        <v>151</v>
      </c>
      <c r="D3643" t="s">
        <v>134</v>
      </c>
      <c r="E3643" t="s">
        <v>152</v>
      </c>
      <c r="F3643" s="7">
        <v>5221000</v>
      </c>
      <c r="G3643" t="str">
        <f>VLOOKUP(F3643,'группы товаров'!$A$1:$C$88,2,0)</f>
        <v>Сливочно-творожный</v>
      </c>
      <c r="H3643" t="str">
        <f>VLOOKUP(Таблица1[[#This Row],[Код товара]],Группа_Товаров,3,0)</f>
        <v>Отливная</v>
      </c>
      <c r="I3643" t="s">
        <v>8</v>
      </c>
      <c r="J3643">
        <v>1.4</v>
      </c>
      <c r="K3643" s="6">
        <v>136.93680000000001</v>
      </c>
      <c r="L3643" s="6">
        <v>234.08</v>
      </c>
      <c r="M3643" s="23">
        <f>Таблица1[[#This Row],[Сумма в ценах продажи]]-Таблица1[[#This Row],[Сумма в ценах закупки]]</f>
        <v>97.143200000000007</v>
      </c>
    </row>
    <row r="3644" spans="1:13" hidden="1" x14ac:dyDescent="0.3">
      <c r="A3644" s="16">
        <v>42824</v>
      </c>
      <c r="B3644" t="s">
        <v>7</v>
      </c>
      <c r="C3644" t="s">
        <v>165</v>
      </c>
      <c r="D3644" t="s">
        <v>134</v>
      </c>
      <c r="E3644" t="s">
        <v>166</v>
      </c>
      <c r="F3644" s="8">
        <v>210200</v>
      </c>
      <c r="G3644" t="str">
        <f>VLOOKUP(F3644,'группы товаров'!$A$1:$C$88,2,0)</f>
        <v>Сливки-клубника</v>
      </c>
      <c r="H3644" t="str">
        <f>VLOOKUP(Таблица1[[#This Row],[Код товара]],Группа_Товаров,3,0)</f>
        <v>Отливная</v>
      </c>
      <c r="I3644" t="s">
        <v>8</v>
      </c>
      <c r="J3644">
        <v>5</v>
      </c>
      <c r="K3644" s="6">
        <v>345.245</v>
      </c>
      <c r="L3644" s="6">
        <v>444.8</v>
      </c>
      <c r="M3644" s="23">
        <f>Таблица1[[#This Row],[Сумма в ценах продажи]]-Таблица1[[#This Row],[Сумма в ценах закупки]]</f>
        <v>99.555000000000007</v>
      </c>
    </row>
    <row r="3645" spans="1:13" hidden="1" x14ac:dyDescent="0.3">
      <c r="A3645" s="16">
        <v>42824</v>
      </c>
      <c r="B3645" t="s">
        <v>7</v>
      </c>
      <c r="C3645" t="s">
        <v>195</v>
      </c>
      <c r="D3645" t="s">
        <v>131</v>
      </c>
      <c r="E3645" t="s">
        <v>196</v>
      </c>
      <c r="F3645" s="7">
        <v>270400</v>
      </c>
      <c r="G3645" t="str">
        <f>VLOOKUP(F3645,'группы товаров'!$A$1:$C$88,2,0)</f>
        <v>Шипучка лимон</v>
      </c>
      <c r="H3645" t="str">
        <f>VLOOKUP(Таблица1[[#This Row],[Код товара]],Группа_Товаров,3,0)</f>
        <v>Леденцовая</v>
      </c>
      <c r="I3645" t="s">
        <v>8</v>
      </c>
      <c r="J3645">
        <v>3.01</v>
      </c>
      <c r="K3645" s="6">
        <v>747.80510000000004</v>
      </c>
      <c r="L3645" s="6">
        <v>850.64</v>
      </c>
      <c r="M3645" s="23">
        <f>Таблица1[[#This Row],[Сумма в ценах продажи]]-Таблица1[[#This Row],[Сумма в ценах закупки]]</f>
        <v>102.83489999999995</v>
      </c>
    </row>
    <row r="3646" spans="1:13" hidden="1" x14ac:dyDescent="0.3">
      <c r="A3646" s="16">
        <v>42824</v>
      </c>
      <c r="B3646" t="s">
        <v>7</v>
      </c>
      <c r="C3646" t="s">
        <v>160</v>
      </c>
      <c r="D3646" t="s">
        <v>134</v>
      </c>
      <c r="E3646" t="s">
        <v>161</v>
      </c>
      <c r="F3646" s="8">
        <v>210200</v>
      </c>
      <c r="G3646" t="str">
        <f>VLOOKUP(F3646,'группы товаров'!$A$1:$C$88,2,0)</f>
        <v>Сливки-клубника</v>
      </c>
      <c r="H3646" t="str">
        <f>VLOOKUP(Таблица1[[#This Row],[Код товара]],Группа_Товаров,3,0)</f>
        <v>Отливная</v>
      </c>
      <c r="I3646" t="s">
        <v>8</v>
      </c>
      <c r="J3646">
        <v>4.8</v>
      </c>
      <c r="K3646" s="6">
        <v>755.52</v>
      </c>
      <c r="L3646" s="6">
        <v>859.2</v>
      </c>
      <c r="M3646" s="23">
        <f>Таблица1[[#This Row],[Сумма в ценах продажи]]-Таблица1[[#This Row],[Сумма в ценах закупки]]</f>
        <v>103.68000000000006</v>
      </c>
    </row>
    <row r="3647" spans="1:13" hidden="1" x14ac:dyDescent="0.3">
      <c r="A3647" s="16">
        <v>42824</v>
      </c>
      <c r="B3647" t="s">
        <v>7</v>
      </c>
      <c r="C3647" t="s">
        <v>195</v>
      </c>
      <c r="D3647" t="s">
        <v>131</v>
      </c>
      <c r="E3647" t="s">
        <v>196</v>
      </c>
      <c r="F3647" s="7">
        <v>1005201000</v>
      </c>
      <c r="G3647" t="str">
        <f>VLOOKUP(F3647,'группы товаров'!$A$1:$C$88,2,0)</f>
        <v xml:space="preserve"> крем-шоколад </v>
      </c>
      <c r="H3647" t="str">
        <f>VLOOKUP(Таблица1[[#This Row],[Код товара]],Группа_Товаров,3,0)</f>
        <v>Вафельные</v>
      </c>
      <c r="I3647" t="s">
        <v>8</v>
      </c>
      <c r="J3647">
        <v>8.6999999999999993</v>
      </c>
      <c r="K3647" s="6">
        <v>813.24700000000007</v>
      </c>
      <c r="L3647" s="6">
        <v>924.98400000000004</v>
      </c>
      <c r="M3647" s="23">
        <f>Таблица1[[#This Row],[Сумма в ценах продажи]]-Таблица1[[#This Row],[Сумма в ценах закупки]]</f>
        <v>111.73699999999997</v>
      </c>
    </row>
    <row r="3648" spans="1:13" hidden="1" x14ac:dyDescent="0.3">
      <c r="A3648" s="16">
        <v>42824</v>
      </c>
      <c r="B3648" t="s">
        <v>7</v>
      </c>
      <c r="C3648" t="s">
        <v>262</v>
      </c>
      <c r="D3648" t="s">
        <v>134</v>
      </c>
      <c r="E3648" t="s">
        <v>263</v>
      </c>
      <c r="F3648" s="7">
        <v>1005040400</v>
      </c>
      <c r="G3648" t="str">
        <f>VLOOKUP(F3648,'группы товаров'!$A$1:$C$88,2,0)</f>
        <v>Ласточка</v>
      </c>
      <c r="H3648" t="str">
        <f>VLOOKUP(Таблица1[[#This Row],[Код товара]],Группа_Товаров,3,0)</f>
        <v>Глазированные</v>
      </c>
      <c r="I3648" t="s">
        <v>8</v>
      </c>
      <c r="J3648">
        <v>4</v>
      </c>
      <c r="K3648" s="6">
        <v>820</v>
      </c>
      <c r="L3648" s="6">
        <v>933.2</v>
      </c>
      <c r="M3648" s="23">
        <f>Таблица1[[#This Row],[Сумма в ценах продажи]]-Таблица1[[#This Row],[Сумма в ценах закупки]]</f>
        <v>113.20000000000005</v>
      </c>
    </row>
    <row r="3649" spans="1:13" hidden="1" x14ac:dyDescent="0.3">
      <c r="A3649" s="16">
        <v>42824</v>
      </c>
      <c r="B3649" t="s">
        <v>7</v>
      </c>
      <c r="C3649" t="s">
        <v>153</v>
      </c>
      <c r="D3649" t="s">
        <v>134</v>
      </c>
      <c r="E3649" t="s">
        <v>154</v>
      </c>
      <c r="F3649" s="7">
        <v>1005201000</v>
      </c>
      <c r="G3649" t="str">
        <f>VLOOKUP(F3649,'группы товаров'!$A$1:$C$88,2,0)</f>
        <v xml:space="preserve"> крем-шоколад </v>
      </c>
      <c r="H3649" t="str">
        <f>VLOOKUP(Таблица1[[#This Row],[Код товара]],Группа_Товаров,3,0)</f>
        <v>Вафельные</v>
      </c>
      <c r="I3649" t="s">
        <v>8</v>
      </c>
      <c r="J3649">
        <v>8</v>
      </c>
      <c r="K3649" s="6">
        <v>685.54399999999998</v>
      </c>
      <c r="L3649" s="6">
        <v>803.2</v>
      </c>
      <c r="M3649" s="23">
        <f>Таблица1[[#This Row],[Сумма в ценах продажи]]-Таблица1[[#This Row],[Сумма в ценах закупки]]</f>
        <v>117.65600000000006</v>
      </c>
    </row>
    <row r="3650" spans="1:13" hidden="1" x14ac:dyDescent="0.3">
      <c r="A3650" s="16">
        <v>42824</v>
      </c>
      <c r="B3650" t="s">
        <v>7</v>
      </c>
      <c r="C3650" t="s">
        <v>193</v>
      </c>
      <c r="D3650" t="s">
        <v>134</v>
      </c>
      <c r="E3650" t="s">
        <v>194</v>
      </c>
      <c r="F3650" s="7">
        <v>1005300500</v>
      </c>
      <c r="G3650" t="str">
        <f>VLOOKUP(F3650,'группы товаров'!$A$1:$C$88,2,0)</f>
        <v>Рококо</v>
      </c>
      <c r="H3650" t="str">
        <f>VLOOKUP(Таблица1[[#This Row],[Код товара]],Группа_Товаров,3,0)</f>
        <v>Кремовые</v>
      </c>
      <c r="I3650" t="s">
        <v>8</v>
      </c>
      <c r="J3650">
        <v>4</v>
      </c>
      <c r="K3650" s="6">
        <v>934.8</v>
      </c>
      <c r="L3650" s="6">
        <v>1063.2</v>
      </c>
      <c r="M3650" s="23">
        <f>Таблица1[[#This Row],[Сумма в ценах продажи]]-Таблица1[[#This Row],[Сумма в ценах закупки]]</f>
        <v>128.40000000000009</v>
      </c>
    </row>
    <row r="3651" spans="1:13" hidden="1" x14ac:dyDescent="0.3">
      <c r="A3651" s="16">
        <v>42824</v>
      </c>
      <c r="B3651" t="s">
        <v>7</v>
      </c>
      <c r="C3651" t="s">
        <v>155</v>
      </c>
      <c r="D3651" t="s">
        <v>156</v>
      </c>
      <c r="E3651" t="s">
        <v>157</v>
      </c>
      <c r="F3651" s="5">
        <v>1005201000</v>
      </c>
      <c r="G3651" t="str">
        <f>VLOOKUP(F3651,'группы товаров'!$A$1:$C$88,2,0)</f>
        <v xml:space="preserve"> крем-шоколад </v>
      </c>
      <c r="H3651" t="str">
        <f>VLOOKUP(Таблица1[[#This Row],[Код товара]],Группа_Товаров,3,0)</f>
        <v>Вафельные</v>
      </c>
      <c r="I3651" t="s">
        <v>8</v>
      </c>
      <c r="J3651">
        <v>4</v>
      </c>
      <c r="K3651" s="6">
        <v>663.08080000000007</v>
      </c>
      <c r="L3651" s="6">
        <v>794.2</v>
      </c>
      <c r="M3651" s="23">
        <f>Таблица1[[#This Row],[Сумма в ценах продажи]]-Таблица1[[#This Row],[Сумма в ценах закупки]]</f>
        <v>131.11919999999998</v>
      </c>
    </row>
    <row r="3652" spans="1:13" hidden="1" x14ac:dyDescent="0.3">
      <c r="A3652" s="16">
        <v>42824</v>
      </c>
      <c r="B3652" t="s">
        <v>7</v>
      </c>
      <c r="C3652" t="s">
        <v>420</v>
      </c>
      <c r="D3652" t="s">
        <v>291</v>
      </c>
      <c r="E3652" t="s">
        <v>421</v>
      </c>
      <c r="F3652" s="7">
        <v>1005040900</v>
      </c>
      <c r="G3652" t="str">
        <f>VLOOKUP(F3652,'группы товаров'!$A$1:$C$88,2,0)</f>
        <v xml:space="preserve">Ромашка </v>
      </c>
      <c r="H3652" t="str">
        <f>VLOOKUP(Таблица1[[#This Row],[Код товара]],Группа_Товаров,3,0)</f>
        <v>Глазированные</v>
      </c>
      <c r="I3652" t="s">
        <v>8</v>
      </c>
      <c r="J3652">
        <v>5.28</v>
      </c>
      <c r="K3652" s="6">
        <v>961.40880000000004</v>
      </c>
      <c r="L3652" s="6">
        <v>1093.68</v>
      </c>
      <c r="M3652" s="23">
        <f>Таблица1[[#This Row],[Сумма в ценах продажи]]-Таблица1[[#This Row],[Сумма в ценах закупки]]</f>
        <v>132.27120000000002</v>
      </c>
    </row>
    <row r="3653" spans="1:13" hidden="1" x14ac:dyDescent="0.3">
      <c r="A3653" s="16">
        <v>42824</v>
      </c>
      <c r="B3653" t="s">
        <v>7</v>
      </c>
      <c r="C3653" t="s">
        <v>424</v>
      </c>
      <c r="D3653" t="s">
        <v>147</v>
      </c>
      <c r="E3653" t="s">
        <v>425</v>
      </c>
      <c r="F3653" s="7">
        <v>20100</v>
      </c>
      <c r="G3653" t="str">
        <f>VLOOKUP(F3653,'группы товаров'!$A$1:$C$88,2,0)</f>
        <v xml:space="preserve">Карамель дюшес </v>
      </c>
      <c r="H3653" t="str">
        <f>VLOOKUP(Таблица1[[#This Row],[Код товара]],Группа_Товаров,3,0)</f>
        <v>Леденцовая</v>
      </c>
      <c r="I3653" t="s">
        <v>8</v>
      </c>
      <c r="J3653">
        <v>32</v>
      </c>
      <c r="K3653" s="6">
        <v>1709.5360000000001</v>
      </c>
      <c r="L3653" s="6">
        <v>1850.72</v>
      </c>
      <c r="M3653" s="23">
        <f>Таблица1[[#This Row],[Сумма в ценах продажи]]-Таблица1[[#This Row],[Сумма в ценах закупки]]</f>
        <v>141.18399999999997</v>
      </c>
    </row>
    <row r="3654" spans="1:13" hidden="1" x14ac:dyDescent="0.3">
      <c r="A3654" s="16">
        <v>42824</v>
      </c>
      <c r="B3654" t="s">
        <v>7</v>
      </c>
      <c r="C3654" t="s">
        <v>201</v>
      </c>
      <c r="D3654" t="s">
        <v>134</v>
      </c>
      <c r="E3654" t="s">
        <v>202</v>
      </c>
      <c r="F3654" s="7">
        <v>251000</v>
      </c>
      <c r="G3654" t="str">
        <f>VLOOKUP(F3654,'группы товаров'!$A$1:$C$88,2,0)</f>
        <v>Стеклышки микс</v>
      </c>
      <c r="H3654" t="str">
        <f>VLOOKUP(Таблица1[[#This Row],[Код товара]],Группа_Товаров,3,0)</f>
        <v>Отливная</v>
      </c>
      <c r="I3654" t="s">
        <v>8</v>
      </c>
      <c r="J3654">
        <v>4.3</v>
      </c>
      <c r="K3654" s="6">
        <v>1144.508</v>
      </c>
      <c r="L3654" s="6">
        <v>1295.8</v>
      </c>
      <c r="M3654" s="23">
        <f>Таблица1[[#This Row],[Сумма в ценах продажи]]-Таблица1[[#This Row],[Сумма в ценах закупки]]</f>
        <v>151.29199999999992</v>
      </c>
    </row>
    <row r="3655" spans="1:13" hidden="1" x14ac:dyDescent="0.3">
      <c r="A3655" s="16">
        <v>42824</v>
      </c>
      <c r="B3655" t="s">
        <v>9</v>
      </c>
      <c r="C3655" t="s">
        <v>142</v>
      </c>
      <c r="D3655" t="s">
        <v>134</v>
      </c>
      <c r="E3655" t="s">
        <v>143</v>
      </c>
      <c r="F3655" s="7">
        <v>170100</v>
      </c>
      <c r="G3655" t="str">
        <f>VLOOKUP(F3655,'группы товаров'!$A$1:$C$88,2,0)</f>
        <v>Клюковка</v>
      </c>
      <c r="H3655" t="str">
        <f>VLOOKUP(Таблица1[[#This Row],[Код товара]],Группа_Товаров,3,0)</f>
        <v>Желейные</v>
      </c>
      <c r="I3655" t="s">
        <v>8</v>
      </c>
      <c r="J3655">
        <v>10</v>
      </c>
      <c r="K3655" s="6">
        <v>1165.5730000000001</v>
      </c>
      <c r="L3655" s="6">
        <v>1317.5</v>
      </c>
      <c r="M3655" s="23">
        <f>Таблица1[[#This Row],[Сумма в ценах продажи]]-Таблица1[[#This Row],[Сумма в ценах закупки]]</f>
        <v>151.92699999999991</v>
      </c>
    </row>
    <row r="3656" spans="1:13" hidden="1" x14ac:dyDescent="0.3">
      <c r="A3656" s="16">
        <v>42824</v>
      </c>
      <c r="B3656" t="s">
        <v>7</v>
      </c>
      <c r="C3656" t="s">
        <v>133</v>
      </c>
      <c r="D3656" t="s">
        <v>134</v>
      </c>
      <c r="E3656" t="s">
        <v>135</v>
      </c>
      <c r="F3656" s="8">
        <v>1500000201</v>
      </c>
      <c r="G3656" t="str">
        <f>VLOOKUP(F3656,'группы товаров'!$A$1:$C$88,2,0)</f>
        <v>Рулет капучино</v>
      </c>
      <c r="H3656" t="str">
        <f>VLOOKUP(Таблица1[[#This Row],[Код товара]],Группа_Товаров,3,0)</f>
        <v>Бисквиты</v>
      </c>
      <c r="I3656" t="s">
        <v>8</v>
      </c>
      <c r="J3656">
        <v>10</v>
      </c>
      <c r="K3656" s="6">
        <v>1163.7</v>
      </c>
      <c r="L3656" s="6">
        <v>1317.5</v>
      </c>
      <c r="M3656" s="23">
        <f>Таблица1[[#This Row],[Сумма в ценах продажи]]-Таблица1[[#This Row],[Сумма в ценах закупки]]</f>
        <v>153.79999999999995</v>
      </c>
    </row>
    <row r="3657" spans="1:13" hidden="1" x14ac:dyDescent="0.3">
      <c r="A3657" s="16">
        <v>42824</v>
      </c>
      <c r="B3657" t="s">
        <v>7</v>
      </c>
      <c r="C3657" t="s">
        <v>160</v>
      </c>
      <c r="D3657" t="s">
        <v>134</v>
      </c>
      <c r="E3657" t="s">
        <v>161</v>
      </c>
      <c r="F3657" s="7">
        <v>1005712010</v>
      </c>
      <c r="G3657" t="str">
        <f>VLOOKUP(F3657,'группы товаров'!$A$1:$C$88,2,0)</f>
        <v>Сказочный мишка</v>
      </c>
      <c r="H3657" t="str">
        <f>VLOOKUP(Таблица1[[#This Row],[Код товара]],Группа_Товаров,3,0)</f>
        <v>Глазированные</v>
      </c>
      <c r="I3657" t="s">
        <v>8</v>
      </c>
      <c r="J3657">
        <v>7.5</v>
      </c>
      <c r="K3657" s="6">
        <v>356.495</v>
      </c>
      <c r="L3657" s="6">
        <v>515.25</v>
      </c>
      <c r="M3657" s="23">
        <f>Таблица1[[#This Row],[Сумма в ценах продажи]]-Таблица1[[#This Row],[Сумма в ценах закупки]]</f>
        <v>158.755</v>
      </c>
    </row>
    <row r="3658" spans="1:13" hidden="1" x14ac:dyDescent="0.3">
      <c r="A3658" s="16">
        <v>42824</v>
      </c>
      <c r="B3658" t="s">
        <v>7</v>
      </c>
      <c r="C3658" t="s">
        <v>252</v>
      </c>
      <c r="D3658" t="s">
        <v>134</v>
      </c>
      <c r="E3658" t="s">
        <v>253</v>
      </c>
      <c r="F3658" s="7">
        <v>1005300500</v>
      </c>
      <c r="G3658" t="str">
        <f>VLOOKUP(F3658,'группы товаров'!$A$1:$C$88,2,0)</f>
        <v>Рококо</v>
      </c>
      <c r="H3658" t="str">
        <f>VLOOKUP(Таблица1[[#This Row],[Код товара]],Группа_Товаров,3,0)</f>
        <v>Кремовые</v>
      </c>
      <c r="I3658" t="s">
        <v>8</v>
      </c>
      <c r="J3658">
        <v>4.5999999999999996</v>
      </c>
      <c r="K3658" s="6">
        <v>1316.423</v>
      </c>
      <c r="L3658" s="6">
        <v>1497.4</v>
      </c>
      <c r="M3658" s="23">
        <f>Таблица1[[#This Row],[Сумма в ценах продажи]]-Таблица1[[#This Row],[Сумма в ценах закупки]]</f>
        <v>180.97700000000009</v>
      </c>
    </row>
    <row r="3659" spans="1:13" hidden="1" x14ac:dyDescent="0.3">
      <c r="A3659" s="16">
        <v>42824</v>
      </c>
      <c r="B3659" t="s">
        <v>7</v>
      </c>
      <c r="C3659" t="s">
        <v>207</v>
      </c>
      <c r="D3659" t="s">
        <v>208</v>
      </c>
      <c r="E3659" t="s">
        <v>209</v>
      </c>
      <c r="F3659" s="7">
        <v>170100</v>
      </c>
      <c r="G3659" t="str">
        <f>VLOOKUP(F3659,'группы товаров'!$A$1:$C$88,2,0)</f>
        <v>Клюковка</v>
      </c>
      <c r="H3659" t="str">
        <f>VLOOKUP(Таблица1[[#This Row],[Код товара]],Группа_Товаров,3,0)</f>
        <v>Желейные</v>
      </c>
      <c r="I3659" t="s">
        <v>8</v>
      </c>
      <c r="J3659">
        <v>4</v>
      </c>
      <c r="K3659" s="6">
        <v>1316</v>
      </c>
      <c r="L3659" s="6">
        <v>1497.2</v>
      </c>
      <c r="M3659" s="23">
        <f>Таблица1[[#This Row],[Сумма в ценах продажи]]-Таблица1[[#This Row],[Сумма в ценах закупки]]</f>
        <v>181.20000000000005</v>
      </c>
    </row>
    <row r="3660" spans="1:13" hidden="1" x14ac:dyDescent="0.3">
      <c r="A3660" s="16">
        <v>42824</v>
      </c>
      <c r="B3660" t="s">
        <v>7</v>
      </c>
      <c r="C3660" t="s">
        <v>162</v>
      </c>
      <c r="D3660" t="s">
        <v>163</v>
      </c>
      <c r="E3660" t="s">
        <v>164</v>
      </c>
      <c r="F3660" s="7">
        <v>270200</v>
      </c>
      <c r="G3660" t="str">
        <f>VLOOKUP(F3660,'группы товаров'!$A$1:$C$88,2,0)</f>
        <v>Шипучка апельсин</v>
      </c>
      <c r="H3660" t="str">
        <f>VLOOKUP(Таблица1[[#This Row],[Код товара]],Группа_Товаров,3,0)</f>
        <v>Леденцовая</v>
      </c>
      <c r="I3660" t="s">
        <v>8</v>
      </c>
      <c r="J3660">
        <v>22.5</v>
      </c>
      <c r="K3660" s="6">
        <v>1350.7425000000001</v>
      </c>
      <c r="L3660" s="6">
        <v>1545.75</v>
      </c>
      <c r="M3660" s="23">
        <f>Таблица1[[#This Row],[Сумма в ценах продажи]]-Таблица1[[#This Row],[Сумма в ценах закупки]]</f>
        <v>195.00749999999994</v>
      </c>
    </row>
    <row r="3661" spans="1:13" hidden="1" x14ac:dyDescent="0.3">
      <c r="A3661" s="16">
        <v>42824</v>
      </c>
      <c r="B3661" t="s">
        <v>9</v>
      </c>
      <c r="C3661" t="s">
        <v>140</v>
      </c>
      <c r="D3661" t="s">
        <v>134</v>
      </c>
      <c r="E3661" t="s">
        <v>141</v>
      </c>
      <c r="F3661" s="5">
        <v>1005040200</v>
      </c>
      <c r="G3661" t="str">
        <f>VLOOKUP(F3661,'группы товаров'!$A$1:$C$88,2,0)</f>
        <v xml:space="preserve">Южный вечер </v>
      </c>
      <c r="H3661" t="str">
        <f>VLOOKUP(Таблица1[[#This Row],[Код товара]],Группа_Товаров,3,0)</f>
        <v>Глазированные</v>
      </c>
      <c r="I3661" t="s">
        <v>8</v>
      </c>
      <c r="J3661">
        <v>3</v>
      </c>
      <c r="K3661" s="6">
        <v>0</v>
      </c>
      <c r="L3661" s="6">
        <v>244.11</v>
      </c>
      <c r="M3661" s="23">
        <f>Таблица1[[#This Row],[Сумма в ценах продажи]]-Таблица1[[#This Row],[Сумма в ценах закупки]]</f>
        <v>244.11</v>
      </c>
    </row>
    <row r="3662" spans="1:13" hidden="1" x14ac:dyDescent="0.3">
      <c r="A3662" s="16">
        <v>42824</v>
      </c>
      <c r="B3662" t="s">
        <v>7</v>
      </c>
      <c r="C3662" t="s">
        <v>199</v>
      </c>
      <c r="D3662" t="s">
        <v>134</v>
      </c>
      <c r="E3662" t="s">
        <v>200</v>
      </c>
      <c r="F3662" s="7">
        <v>170100</v>
      </c>
      <c r="G3662" t="str">
        <f>VLOOKUP(F3662,'группы товаров'!$A$1:$C$88,2,0)</f>
        <v>Клюковка</v>
      </c>
      <c r="H3662" t="str">
        <f>VLOOKUP(Таблица1[[#This Row],[Код товара]],Группа_Товаров,3,0)</f>
        <v>Желейные</v>
      </c>
      <c r="I3662" t="s">
        <v>8</v>
      </c>
      <c r="J3662">
        <v>4.2</v>
      </c>
      <c r="K3662" s="6">
        <v>410.81040000000002</v>
      </c>
      <c r="L3662" s="6">
        <v>702.24</v>
      </c>
      <c r="M3662" s="23">
        <f>Таблица1[[#This Row],[Сумма в ценах продажи]]-Таблица1[[#This Row],[Сумма в ценах закупки]]</f>
        <v>291.42959999999999</v>
      </c>
    </row>
    <row r="3663" spans="1:13" hidden="1" x14ac:dyDescent="0.3">
      <c r="A3663" s="16">
        <v>42824</v>
      </c>
      <c r="B3663" t="s">
        <v>7</v>
      </c>
      <c r="C3663" t="s">
        <v>282</v>
      </c>
      <c r="D3663" t="s">
        <v>134</v>
      </c>
      <c r="E3663" t="s">
        <v>283</v>
      </c>
      <c r="F3663" s="8">
        <v>1500000801</v>
      </c>
      <c r="G3663" t="str">
        <f>VLOOKUP(F3663,'группы товаров'!$A$1:$C$88,2,0)</f>
        <v>Рулет апельсин-крем</v>
      </c>
      <c r="H3663" t="str">
        <f>VLOOKUP(Таблица1[[#This Row],[Код товара]],Группа_Товаров,3,0)</f>
        <v>Бисквиты</v>
      </c>
      <c r="I3663" t="s">
        <v>8</v>
      </c>
      <c r="J3663">
        <v>6.5940000000000003</v>
      </c>
      <c r="K3663" s="6">
        <v>2563.6632</v>
      </c>
      <c r="L3663" s="6">
        <v>2916.06</v>
      </c>
      <c r="M3663" s="23">
        <f>Таблица1[[#This Row],[Сумма в ценах продажи]]-Таблица1[[#This Row],[Сумма в ценах закупки]]</f>
        <v>352.39679999999998</v>
      </c>
    </row>
    <row r="3664" spans="1:13" hidden="1" x14ac:dyDescent="0.3">
      <c r="A3664" s="16">
        <v>42823</v>
      </c>
      <c r="B3664" t="s">
        <v>7</v>
      </c>
      <c r="C3664" t="s">
        <v>303</v>
      </c>
      <c r="D3664" t="s">
        <v>208</v>
      </c>
      <c r="E3664" t="s">
        <v>304</v>
      </c>
      <c r="F3664" s="7">
        <v>1005244300</v>
      </c>
      <c r="G3664" t="str">
        <f>VLOOKUP(F3664,'группы товаров'!$A$1:$C$88,2,0)</f>
        <v>Ореховые</v>
      </c>
      <c r="H3664" t="str">
        <f>VLOOKUP(Таблица1[[#This Row],[Код товара]],Группа_Товаров,3,0)</f>
        <v>Кремовые</v>
      </c>
      <c r="I3664" t="s">
        <v>8</v>
      </c>
      <c r="J3664">
        <v>2.52</v>
      </c>
      <c r="K3664" s="6">
        <v>206.64</v>
      </c>
      <c r="L3664" s="6">
        <v>234.78</v>
      </c>
      <c r="M3664" s="23">
        <f>Таблица1[[#This Row],[Сумма в ценах продажи]]-Таблица1[[#This Row],[Сумма в ценах закупки]]</f>
        <v>28.140000000000015</v>
      </c>
    </row>
    <row r="3665" spans="1:13" hidden="1" x14ac:dyDescent="0.3">
      <c r="A3665" s="16">
        <v>42823</v>
      </c>
      <c r="B3665" t="s">
        <v>7</v>
      </c>
      <c r="C3665" t="s">
        <v>418</v>
      </c>
      <c r="D3665" t="s">
        <v>147</v>
      </c>
      <c r="E3665" t="s">
        <v>419</v>
      </c>
      <c r="F3665" s="5">
        <v>1005040600</v>
      </c>
      <c r="G3665" t="str">
        <f>VLOOKUP(F3665,'группы товаров'!$A$1:$C$88,2,0)</f>
        <v xml:space="preserve">Морская звезда </v>
      </c>
      <c r="H3665" t="str">
        <f>VLOOKUP(Таблица1[[#This Row],[Код товара]],Группа_Товаров,3,0)</f>
        <v>Глазированные</v>
      </c>
      <c r="I3665" t="s">
        <v>8</v>
      </c>
      <c r="J3665">
        <v>3</v>
      </c>
      <c r="K3665" s="6">
        <v>214.65</v>
      </c>
      <c r="L3665" s="6">
        <v>244.11</v>
      </c>
      <c r="M3665" s="23">
        <f>Таблица1[[#This Row],[Сумма в ценах продажи]]-Таблица1[[#This Row],[Сумма в ценах закупки]]</f>
        <v>29.460000000000008</v>
      </c>
    </row>
    <row r="3666" spans="1:13" hidden="1" x14ac:dyDescent="0.3">
      <c r="A3666" s="16">
        <v>42823</v>
      </c>
      <c r="B3666" t="s">
        <v>7</v>
      </c>
      <c r="C3666" t="s">
        <v>252</v>
      </c>
      <c r="D3666" t="s">
        <v>134</v>
      </c>
      <c r="E3666" t="s">
        <v>253</v>
      </c>
      <c r="F3666" s="7">
        <v>1005051500</v>
      </c>
      <c r="G3666" t="str">
        <f>VLOOKUP(F3666,'группы товаров'!$A$1:$C$88,2,0)</f>
        <v>Ароматный банан</v>
      </c>
      <c r="H3666" t="str">
        <f>VLOOKUP(Таблица1[[#This Row],[Код товара]],Группа_Товаров,3,0)</f>
        <v>Помадка</v>
      </c>
      <c r="I3666" t="s">
        <v>8</v>
      </c>
      <c r="J3666">
        <v>2.4</v>
      </c>
      <c r="K3666" s="6">
        <v>224.352</v>
      </c>
      <c r="L3666" s="6">
        <v>255.16800000000001</v>
      </c>
      <c r="M3666" s="23">
        <f>Таблица1[[#This Row],[Сумма в ценах продажи]]-Таблица1[[#This Row],[Сумма в ценах закупки]]</f>
        <v>30.816000000000003</v>
      </c>
    </row>
    <row r="3667" spans="1:13" hidden="1" x14ac:dyDescent="0.3">
      <c r="A3667" s="16">
        <v>42823</v>
      </c>
      <c r="B3667" t="s">
        <v>7</v>
      </c>
      <c r="C3667" t="s">
        <v>228</v>
      </c>
      <c r="D3667" t="s">
        <v>134</v>
      </c>
      <c r="E3667" t="s">
        <v>229</v>
      </c>
      <c r="F3667" s="7">
        <v>570000</v>
      </c>
      <c r="G3667" t="str">
        <f>VLOOKUP(F3667,'группы товаров'!$A$1:$C$88,2,0)</f>
        <v xml:space="preserve">Грушевые </v>
      </c>
      <c r="H3667" t="str">
        <f>VLOOKUP(Таблица1[[#This Row],[Код товара]],Группа_Товаров,3,0)</f>
        <v>Желейные</v>
      </c>
      <c r="I3667" t="s">
        <v>8</v>
      </c>
      <c r="J3667">
        <v>5.7</v>
      </c>
      <c r="K3667" s="6">
        <v>255.58800000000002</v>
      </c>
      <c r="L3667" s="6">
        <v>290.64300000000003</v>
      </c>
      <c r="M3667" s="23">
        <f>Таблица1[[#This Row],[Сумма в ценах продажи]]-Таблица1[[#This Row],[Сумма в ценах закупки]]</f>
        <v>35.055000000000007</v>
      </c>
    </row>
    <row r="3668" spans="1:13" hidden="1" x14ac:dyDescent="0.3">
      <c r="A3668" s="16">
        <v>42823</v>
      </c>
      <c r="B3668" t="s">
        <v>9</v>
      </c>
      <c r="C3668" t="s">
        <v>158</v>
      </c>
      <c r="D3668" t="s">
        <v>156</v>
      </c>
      <c r="E3668" t="s">
        <v>159</v>
      </c>
      <c r="F3668" s="7">
        <v>170100</v>
      </c>
      <c r="G3668" t="str">
        <f>VLOOKUP(F3668,'группы товаров'!$A$1:$C$88,2,0)</f>
        <v>Клюковка</v>
      </c>
      <c r="H3668" t="str">
        <f>VLOOKUP(Таблица1[[#This Row],[Код товара]],Группа_Товаров,3,0)</f>
        <v>Желейные</v>
      </c>
      <c r="I3668" t="s">
        <v>8</v>
      </c>
      <c r="J3668">
        <v>2.9</v>
      </c>
      <c r="K3668" s="6">
        <v>271.09200000000004</v>
      </c>
      <c r="L3668" s="6">
        <v>308.32800000000003</v>
      </c>
      <c r="M3668" s="23">
        <f>Таблица1[[#This Row],[Сумма в ценах продажи]]-Таблица1[[#This Row],[Сумма в ценах закупки]]</f>
        <v>37.23599999999999</v>
      </c>
    </row>
    <row r="3669" spans="1:13" hidden="1" x14ac:dyDescent="0.3">
      <c r="A3669" s="16">
        <v>42823</v>
      </c>
      <c r="B3669" t="s">
        <v>7</v>
      </c>
      <c r="C3669" t="s">
        <v>191</v>
      </c>
      <c r="D3669" t="s">
        <v>156</v>
      </c>
      <c r="E3669" t="s">
        <v>192</v>
      </c>
      <c r="F3669" s="7">
        <v>260100</v>
      </c>
      <c r="G3669" t="str">
        <f>VLOOKUP(F3669,'группы товаров'!$A$1:$C$88,2,0)</f>
        <v xml:space="preserve">Банан-вишня </v>
      </c>
      <c r="H3669" t="str">
        <f>VLOOKUP(Таблица1[[#This Row],[Код товара]],Группа_Товаров,3,0)</f>
        <v>Отливная</v>
      </c>
      <c r="I3669" t="s">
        <v>8</v>
      </c>
      <c r="J3669">
        <v>1.65</v>
      </c>
      <c r="K3669" s="6">
        <v>272.68889999999999</v>
      </c>
      <c r="L3669" s="6">
        <v>310.31</v>
      </c>
      <c r="M3669" s="23">
        <f>Таблица1[[#This Row],[Сумма в ценах продажи]]-Таблица1[[#This Row],[Сумма в ценах закупки]]</f>
        <v>37.621100000000013</v>
      </c>
    </row>
    <row r="3670" spans="1:13" hidden="1" x14ac:dyDescent="0.3">
      <c r="A3670" s="16">
        <v>42823</v>
      </c>
      <c r="B3670" t="s">
        <v>7</v>
      </c>
      <c r="C3670" t="s">
        <v>414</v>
      </c>
      <c r="D3670" t="s">
        <v>147</v>
      </c>
      <c r="E3670" t="s">
        <v>415</v>
      </c>
      <c r="F3670" s="7">
        <v>1005040200</v>
      </c>
      <c r="G3670" t="str">
        <f>VLOOKUP(F3670,'группы товаров'!$A$1:$C$88,2,0)</f>
        <v xml:space="preserve">Южный вечер </v>
      </c>
      <c r="H3670" t="str">
        <f>VLOOKUP(Таблица1[[#This Row],[Код товара]],Группа_Товаров,3,0)</f>
        <v>Глазированные</v>
      </c>
      <c r="I3670" t="s">
        <v>8</v>
      </c>
      <c r="J3670">
        <v>1.65</v>
      </c>
      <c r="K3670" s="6">
        <v>272.51949999999999</v>
      </c>
      <c r="L3670" s="6">
        <v>310.31</v>
      </c>
      <c r="M3670" s="23">
        <f>Таблица1[[#This Row],[Сумма в ценах продажи]]-Таблица1[[#This Row],[Сумма в ценах закупки]]</f>
        <v>37.790500000000009</v>
      </c>
    </row>
    <row r="3671" spans="1:13" hidden="1" x14ac:dyDescent="0.3">
      <c r="A3671" s="16">
        <v>42823</v>
      </c>
      <c r="B3671" t="s">
        <v>9</v>
      </c>
      <c r="C3671" t="s">
        <v>140</v>
      </c>
      <c r="D3671" t="s">
        <v>134</v>
      </c>
      <c r="E3671" t="s">
        <v>141</v>
      </c>
      <c r="F3671" s="5">
        <v>1005030501</v>
      </c>
      <c r="G3671" t="str">
        <f>VLOOKUP(F3671,'группы товаров'!$A$1:$C$88,2,0)</f>
        <v>Орешек</v>
      </c>
      <c r="H3671" t="str">
        <f>VLOOKUP(Таблица1[[#This Row],[Код товара]],Группа_Товаров,3,0)</f>
        <v>Глазированные</v>
      </c>
      <c r="I3671" t="s">
        <v>8</v>
      </c>
      <c r="J3671">
        <v>2.8</v>
      </c>
      <c r="K3671" s="6">
        <v>280.4477</v>
      </c>
      <c r="L3671" s="6">
        <v>318.976</v>
      </c>
      <c r="M3671" s="23">
        <f>Таблица1[[#This Row],[Сумма в ценах продажи]]-Таблица1[[#This Row],[Сумма в ценах закупки]]</f>
        <v>38.528300000000002</v>
      </c>
    </row>
    <row r="3672" spans="1:13" hidden="1" x14ac:dyDescent="0.3">
      <c r="A3672" s="16">
        <v>42823</v>
      </c>
      <c r="B3672" t="s">
        <v>7</v>
      </c>
      <c r="C3672" t="s">
        <v>244</v>
      </c>
      <c r="D3672" t="s">
        <v>134</v>
      </c>
      <c r="E3672" t="s">
        <v>245</v>
      </c>
      <c r="F3672" s="5">
        <v>280500</v>
      </c>
      <c r="G3672" t="str">
        <f>VLOOKUP(F3672,'группы товаров'!$A$1:$C$88,2,0)</f>
        <v>Шипучка микс</v>
      </c>
      <c r="H3672" t="str">
        <f>VLOOKUP(Таблица1[[#This Row],[Код товара]],Группа_Товаров,3,0)</f>
        <v>Леденцовая</v>
      </c>
      <c r="I3672" t="s">
        <v>8</v>
      </c>
      <c r="J3672">
        <v>5</v>
      </c>
      <c r="K3672" s="6">
        <v>391.01350000000002</v>
      </c>
      <c r="L3672" s="6">
        <v>444.8</v>
      </c>
      <c r="M3672" s="23">
        <f>Таблица1[[#This Row],[Сумма в ценах продажи]]-Таблица1[[#This Row],[Сумма в ценах закупки]]</f>
        <v>53.78649999999999</v>
      </c>
    </row>
    <row r="3673" spans="1:13" hidden="1" x14ac:dyDescent="0.3">
      <c r="A3673" s="16">
        <v>42823</v>
      </c>
      <c r="B3673" t="s">
        <v>7</v>
      </c>
      <c r="C3673" t="s">
        <v>238</v>
      </c>
      <c r="D3673" t="s">
        <v>208</v>
      </c>
      <c r="E3673" t="s">
        <v>239</v>
      </c>
      <c r="F3673" s="5">
        <v>190000</v>
      </c>
      <c r="G3673" t="str">
        <f>VLOOKUP(F3673,'группы товаров'!$A$1:$C$88,2,0)</f>
        <v>Капри молоко</v>
      </c>
      <c r="H3673" t="str">
        <f>VLOOKUP(Таблица1[[#This Row],[Код товара]],Группа_Товаров,3,0)</f>
        <v>Отливная</v>
      </c>
      <c r="I3673" t="s">
        <v>8</v>
      </c>
      <c r="J3673">
        <v>5</v>
      </c>
      <c r="K3673" s="6">
        <v>389.8365</v>
      </c>
      <c r="L3673" s="6">
        <v>444.8</v>
      </c>
      <c r="M3673" s="23">
        <f>Таблица1[[#This Row],[Сумма в ценах продажи]]-Таблица1[[#This Row],[Сумма в ценах закупки]]</f>
        <v>54.96350000000001</v>
      </c>
    </row>
    <row r="3674" spans="1:13" hidden="1" x14ac:dyDescent="0.3">
      <c r="A3674" s="16">
        <v>42823</v>
      </c>
      <c r="B3674" t="s">
        <v>9</v>
      </c>
      <c r="C3674" t="s">
        <v>270</v>
      </c>
      <c r="D3674" t="s">
        <v>134</v>
      </c>
      <c r="E3674" t="s">
        <v>271</v>
      </c>
      <c r="F3674" s="7">
        <v>20000</v>
      </c>
      <c r="G3674" t="str">
        <f>VLOOKUP(F3674,'группы товаров'!$A$1:$C$88,2,0)</f>
        <v>Карамель барбарис</v>
      </c>
      <c r="H3674" t="str">
        <f>VLOOKUP(Таблица1[[#This Row],[Код товара]],Группа_Товаров,3,0)</f>
        <v>Леденцовая</v>
      </c>
      <c r="I3674" t="s">
        <v>8</v>
      </c>
      <c r="J3674">
        <v>2.64</v>
      </c>
      <c r="K3674" s="6">
        <v>400.55280000000005</v>
      </c>
      <c r="L3674" s="6">
        <v>455.64</v>
      </c>
      <c r="M3674" s="23">
        <f>Таблица1[[#This Row],[Сумма в ценах продажи]]-Таблица1[[#This Row],[Сумма в ценах закупки]]</f>
        <v>55.087199999999939</v>
      </c>
    </row>
    <row r="3675" spans="1:13" hidden="1" x14ac:dyDescent="0.3">
      <c r="A3675" s="16">
        <v>42823</v>
      </c>
      <c r="B3675" t="s">
        <v>7</v>
      </c>
      <c r="C3675" t="s">
        <v>130</v>
      </c>
      <c r="D3675" t="s">
        <v>131</v>
      </c>
      <c r="E3675" t="s">
        <v>132</v>
      </c>
      <c r="F3675" s="7">
        <v>260100</v>
      </c>
      <c r="G3675" t="str">
        <f>VLOOKUP(F3675,'группы товаров'!$A$1:$C$88,2,0)</f>
        <v xml:space="preserve">Банан-вишня </v>
      </c>
      <c r="H3675" t="str">
        <f>VLOOKUP(Таблица1[[#This Row],[Код товара]],Группа_Товаров,3,0)</f>
        <v>Отливная</v>
      </c>
      <c r="I3675" t="s">
        <v>8</v>
      </c>
      <c r="J3675">
        <v>1.135</v>
      </c>
      <c r="K3675" s="6">
        <v>393.4325</v>
      </c>
      <c r="L3675" s="6">
        <v>450.25</v>
      </c>
      <c r="M3675" s="23">
        <f>Таблица1[[#This Row],[Сумма в ценах продажи]]-Таблица1[[#This Row],[Сумма в ценах закупки]]</f>
        <v>56.817499999999995</v>
      </c>
    </row>
    <row r="3676" spans="1:13" hidden="1" x14ac:dyDescent="0.3">
      <c r="A3676" s="16">
        <v>42823</v>
      </c>
      <c r="B3676" t="s">
        <v>7</v>
      </c>
      <c r="C3676" t="s">
        <v>207</v>
      </c>
      <c r="D3676" t="s">
        <v>208</v>
      </c>
      <c r="E3676" t="s">
        <v>209</v>
      </c>
      <c r="F3676" s="7">
        <v>20000</v>
      </c>
      <c r="G3676" t="str">
        <f>VLOOKUP(F3676,'группы товаров'!$A$1:$C$88,2,0)</f>
        <v>Карамель барбарис</v>
      </c>
      <c r="H3676" t="str">
        <f>VLOOKUP(Таблица1[[#This Row],[Код товара]],Группа_Товаров,3,0)</f>
        <v>Леденцовая</v>
      </c>
      <c r="I3676" t="s">
        <v>8</v>
      </c>
      <c r="J3676">
        <v>5</v>
      </c>
      <c r="K3676" s="6">
        <v>393.09950000000003</v>
      </c>
      <c r="L3676" s="6">
        <v>450.25</v>
      </c>
      <c r="M3676" s="23">
        <f>Таблица1[[#This Row],[Сумма в ценах продажи]]-Таблица1[[#This Row],[Сумма в ценах закупки]]</f>
        <v>57.150499999999965</v>
      </c>
    </row>
    <row r="3677" spans="1:13" hidden="1" x14ac:dyDescent="0.3">
      <c r="A3677" s="16">
        <v>42823</v>
      </c>
      <c r="B3677" t="s">
        <v>7</v>
      </c>
      <c r="C3677" t="s">
        <v>238</v>
      </c>
      <c r="D3677" t="s">
        <v>208</v>
      </c>
      <c r="E3677" t="s">
        <v>239</v>
      </c>
      <c r="F3677" s="5">
        <v>20000</v>
      </c>
      <c r="G3677" t="str">
        <f>VLOOKUP(F3677,'группы товаров'!$A$1:$C$88,2,0)</f>
        <v>Карамель барбарис</v>
      </c>
      <c r="H3677" t="str">
        <f>VLOOKUP(Таблица1[[#This Row],[Код товара]],Группа_Товаров,3,0)</f>
        <v>Леденцовая</v>
      </c>
      <c r="I3677" t="s">
        <v>8</v>
      </c>
      <c r="J3677">
        <v>8</v>
      </c>
      <c r="K3677" s="6">
        <v>427.36560000000003</v>
      </c>
      <c r="L3677" s="6">
        <v>486</v>
      </c>
      <c r="M3677" s="23">
        <f>Таблица1[[#This Row],[Сумма в ценах продажи]]-Таблица1[[#This Row],[Сумма в ценах закупки]]</f>
        <v>58.634399999999971</v>
      </c>
    </row>
    <row r="3678" spans="1:13" hidden="1" x14ac:dyDescent="0.3">
      <c r="A3678" s="16">
        <v>42823</v>
      </c>
      <c r="B3678" t="s">
        <v>9</v>
      </c>
      <c r="C3678" t="s">
        <v>384</v>
      </c>
      <c r="D3678" t="s">
        <v>134</v>
      </c>
      <c r="E3678" t="s">
        <v>385</v>
      </c>
      <c r="F3678" s="7">
        <v>1005274300</v>
      </c>
      <c r="G3678" t="str">
        <f>VLOOKUP(F3678,'группы товаров'!$A$1:$C$88,2,0)</f>
        <v>Миндальные</v>
      </c>
      <c r="H3678" t="str">
        <f>VLOOKUP(Таблица1[[#This Row],[Код товара]],Группа_Товаров,3,0)</f>
        <v>Кремовые</v>
      </c>
      <c r="I3678" t="s">
        <v>8</v>
      </c>
      <c r="J3678">
        <v>6</v>
      </c>
      <c r="K3678" s="6">
        <v>429.24</v>
      </c>
      <c r="L3678" s="6">
        <v>488.22</v>
      </c>
      <c r="M3678" s="23">
        <f>Таблица1[[#This Row],[Сумма в ценах продажи]]-Таблица1[[#This Row],[Сумма в ценах закупки]]</f>
        <v>58.980000000000018</v>
      </c>
    </row>
    <row r="3679" spans="1:13" hidden="1" x14ac:dyDescent="0.3">
      <c r="A3679" s="16">
        <v>42823</v>
      </c>
      <c r="B3679" t="s">
        <v>7</v>
      </c>
      <c r="C3679" t="s">
        <v>191</v>
      </c>
      <c r="D3679" t="s">
        <v>156</v>
      </c>
      <c r="E3679" t="s">
        <v>192</v>
      </c>
      <c r="F3679" s="5">
        <v>1005040800</v>
      </c>
      <c r="G3679" t="str">
        <f>VLOOKUP(F3679,'группы товаров'!$A$1:$C$88,2,0)</f>
        <v>Бим-Бом</v>
      </c>
      <c r="H3679" t="str">
        <f>VLOOKUP(Таблица1[[#This Row],[Код товара]],Группа_Товаров,3,0)</f>
        <v>Глазированные</v>
      </c>
      <c r="I3679" t="s">
        <v>8</v>
      </c>
      <c r="J3679">
        <v>6</v>
      </c>
      <c r="K3679" s="6">
        <v>429.24</v>
      </c>
      <c r="L3679" s="6">
        <v>488.22</v>
      </c>
      <c r="M3679" s="23">
        <f>Таблица1[[#This Row],[Сумма в ценах продажи]]-Таблица1[[#This Row],[Сумма в ценах закупки]]</f>
        <v>58.980000000000018</v>
      </c>
    </row>
    <row r="3680" spans="1:13" hidden="1" x14ac:dyDescent="0.3">
      <c r="A3680" s="16">
        <v>42823</v>
      </c>
      <c r="B3680" t="s">
        <v>7</v>
      </c>
      <c r="C3680" t="s">
        <v>301</v>
      </c>
      <c r="D3680" t="s">
        <v>134</v>
      </c>
      <c r="E3680" t="s">
        <v>302</v>
      </c>
      <c r="F3680" s="5">
        <v>252005</v>
      </c>
      <c r="G3680" t="str">
        <f>VLOOKUP(F3680,'группы товаров'!$A$1:$C$88,2,0)</f>
        <v>Кленовая</v>
      </c>
      <c r="H3680" t="str">
        <f>VLOOKUP(Таблица1[[#This Row],[Код товара]],Группа_Товаров,3,0)</f>
        <v>Леденцовая</v>
      </c>
      <c r="I3680" t="s">
        <v>8</v>
      </c>
      <c r="J3680">
        <v>8</v>
      </c>
      <c r="K3680" s="6">
        <v>426.98160000000001</v>
      </c>
      <c r="L3680" s="6">
        <v>486</v>
      </c>
      <c r="M3680" s="23">
        <f>Таблица1[[#This Row],[Сумма в ценах продажи]]-Таблица1[[#This Row],[Сумма в ценах закупки]]</f>
        <v>59.018399999999986</v>
      </c>
    </row>
    <row r="3681" spans="1:13" hidden="1" x14ac:dyDescent="0.3">
      <c r="A3681" s="16">
        <v>42823</v>
      </c>
      <c r="B3681" t="s">
        <v>7</v>
      </c>
      <c r="C3681" t="s">
        <v>160</v>
      </c>
      <c r="D3681" t="s">
        <v>134</v>
      </c>
      <c r="E3681" t="s">
        <v>161</v>
      </c>
      <c r="F3681" s="7">
        <v>1005050200</v>
      </c>
      <c r="G3681" t="str">
        <f>VLOOKUP(F3681,'группы товаров'!$A$1:$C$88,2,0)</f>
        <v>Серебрянный шедевр</v>
      </c>
      <c r="H3681" t="str">
        <f>VLOOKUP(Таблица1[[#This Row],[Код товара]],Группа_Товаров,3,0)</f>
        <v>Помадка</v>
      </c>
      <c r="I3681" t="s">
        <v>8</v>
      </c>
      <c r="J3681">
        <v>3.3</v>
      </c>
      <c r="K3681" s="6">
        <v>461.56</v>
      </c>
      <c r="L3681" s="6">
        <v>525.14</v>
      </c>
      <c r="M3681" s="23">
        <f>Таблица1[[#This Row],[Сумма в ценах продажи]]-Таблица1[[#This Row],[Сумма в ценах закупки]]</f>
        <v>63.579999999999984</v>
      </c>
    </row>
    <row r="3682" spans="1:13" hidden="1" x14ac:dyDescent="0.3">
      <c r="A3682" s="16">
        <v>42823</v>
      </c>
      <c r="B3682" t="s">
        <v>7</v>
      </c>
      <c r="C3682" t="s">
        <v>303</v>
      </c>
      <c r="D3682" t="s">
        <v>208</v>
      </c>
      <c r="E3682" t="s">
        <v>304</v>
      </c>
      <c r="F3682" s="7">
        <v>1005274600</v>
      </c>
      <c r="G3682" t="str">
        <f>VLOOKUP(F3682,'группы товаров'!$A$1:$C$88,2,0)</f>
        <v>Какао со сливками</v>
      </c>
      <c r="H3682" t="str">
        <f>VLOOKUP(Таблица1[[#This Row],[Код товара]],Группа_Товаров,3,0)</f>
        <v>Кремовые</v>
      </c>
      <c r="I3682" t="s">
        <v>8</v>
      </c>
      <c r="J3682">
        <v>1.92</v>
      </c>
      <c r="K3682" s="6">
        <v>467.5</v>
      </c>
      <c r="L3682" s="6">
        <v>531.70000000000005</v>
      </c>
      <c r="M3682" s="23">
        <f>Таблица1[[#This Row],[Сумма в ценах продажи]]-Таблица1[[#This Row],[Сумма в ценах закупки]]</f>
        <v>64.200000000000045</v>
      </c>
    </row>
    <row r="3683" spans="1:13" hidden="1" x14ac:dyDescent="0.3">
      <c r="A3683" s="16">
        <v>42823</v>
      </c>
      <c r="B3683" t="s">
        <v>9</v>
      </c>
      <c r="C3683" t="s">
        <v>158</v>
      </c>
      <c r="D3683" t="s">
        <v>156</v>
      </c>
      <c r="E3683" t="s">
        <v>159</v>
      </c>
      <c r="F3683" s="7">
        <v>260000</v>
      </c>
      <c r="G3683" t="str">
        <f>VLOOKUP(F3683,'группы товаров'!$A$1:$C$88,2,0)</f>
        <v xml:space="preserve">Банан-клубника </v>
      </c>
      <c r="H3683" t="str">
        <f>VLOOKUP(Таблица1[[#This Row],[Код товара]],Группа_Товаров,3,0)</f>
        <v>Отливная</v>
      </c>
      <c r="I3683" t="s">
        <v>8</v>
      </c>
      <c r="J3683">
        <v>5</v>
      </c>
      <c r="K3683" s="6">
        <v>477</v>
      </c>
      <c r="L3683" s="6">
        <v>542.5</v>
      </c>
      <c r="M3683" s="23">
        <f>Таблица1[[#This Row],[Сумма в ценах продажи]]-Таблица1[[#This Row],[Сумма в ценах закупки]]</f>
        <v>65.5</v>
      </c>
    </row>
    <row r="3684" spans="1:13" hidden="1" x14ac:dyDescent="0.3">
      <c r="A3684" s="16">
        <v>42823</v>
      </c>
      <c r="B3684" t="s">
        <v>7</v>
      </c>
      <c r="C3684" t="s">
        <v>210</v>
      </c>
      <c r="D3684" t="s">
        <v>156</v>
      </c>
      <c r="E3684" t="s">
        <v>211</v>
      </c>
      <c r="F3684" s="5">
        <v>1005201000</v>
      </c>
      <c r="G3684" t="str">
        <f>VLOOKUP(F3684,'группы товаров'!$A$1:$C$88,2,0)</f>
        <v xml:space="preserve"> крем-шоколад </v>
      </c>
      <c r="H3684" t="str">
        <f>VLOOKUP(Таблица1[[#This Row],[Код товара]],Группа_Товаров,3,0)</f>
        <v>Вафельные</v>
      </c>
      <c r="I3684" t="s">
        <v>8</v>
      </c>
      <c r="J3684">
        <v>2</v>
      </c>
      <c r="K3684" s="6">
        <v>331.54040000000003</v>
      </c>
      <c r="L3684" s="6">
        <v>397.1</v>
      </c>
      <c r="M3684" s="23">
        <f>Таблица1[[#This Row],[Сумма в ценах продажи]]-Таблица1[[#This Row],[Сумма в ценах закупки]]</f>
        <v>65.559599999999989</v>
      </c>
    </row>
    <row r="3685" spans="1:13" hidden="1" x14ac:dyDescent="0.3">
      <c r="A3685" s="16">
        <v>42823</v>
      </c>
      <c r="B3685" t="s">
        <v>9</v>
      </c>
      <c r="C3685" t="s">
        <v>311</v>
      </c>
      <c r="D3685" t="s">
        <v>134</v>
      </c>
      <c r="E3685" t="s">
        <v>312</v>
      </c>
      <c r="F3685" s="7">
        <v>190000</v>
      </c>
      <c r="G3685" t="str">
        <f>VLOOKUP(F3685,'группы товаров'!$A$1:$C$88,2,0)</f>
        <v>Капри молоко</v>
      </c>
      <c r="H3685" t="str">
        <f>VLOOKUP(Таблица1[[#This Row],[Код товара]],Группа_Товаров,3,0)</f>
        <v>Отливная</v>
      </c>
      <c r="I3685" t="s">
        <v>8</v>
      </c>
      <c r="J3685">
        <v>6</v>
      </c>
      <c r="K3685" s="6">
        <v>492.2328</v>
      </c>
      <c r="L3685" s="6">
        <v>559.91999999999996</v>
      </c>
      <c r="M3685" s="23">
        <f>Таблица1[[#This Row],[Сумма в ценах продажи]]-Таблица1[[#This Row],[Сумма в ценах закупки]]</f>
        <v>67.687199999999962</v>
      </c>
    </row>
    <row r="3686" spans="1:13" hidden="1" x14ac:dyDescent="0.3">
      <c r="A3686" s="16">
        <v>42823</v>
      </c>
      <c r="B3686" t="s">
        <v>7</v>
      </c>
      <c r="C3686" t="s">
        <v>303</v>
      </c>
      <c r="D3686" t="s">
        <v>208</v>
      </c>
      <c r="E3686" t="s">
        <v>304</v>
      </c>
      <c r="F3686" s="7">
        <v>1005244300</v>
      </c>
      <c r="G3686" t="str">
        <f>VLOOKUP(F3686,'группы товаров'!$A$1:$C$88,2,0)</f>
        <v>Ореховые</v>
      </c>
      <c r="H3686" t="str">
        <f>VLOOKUP(Таблица1[[#This Row],[Код товара]],Группа_Товаров,3,0)</f>
        <v>Кремовые</v>
      </c>
      <c r="I3686" t="s">
        <v>8</v>
      </c>
      <c r="J3686">
        <v>5.5</v>
      </c>
      <c r="K3686" s="6">
        <v>570.9</v>
      </c>
      <c r="L3686" s="6">
        <v>649.22</v>
      </c>
      <c r="M3686" s="23">
        <f>Таблица1[[#This Row],[Сумма в ценах продажи]]-Таблица1[[#This Row],[Сумма в ценах закупки]]</f>
        <v>78.32000000000005</v>
      </c>
    </row>
    <row r="3687" spans="1:13" hidden="1" x14ac:dyDescent="0.3">
      <c r="A3687" s="16">
        <v>42823</v>
      </c>
      <c r="B3687" t="s">
        <v>7</v>
      </c>
      <c r="C3687" t="s">
        <v>244</v>
      </c>
      <c r="D3687" t="s">
        <v>134</v>
      </c>
      <c r="E3687" t="s">
        <v>245</v>
      </c>
      <c r="F3687" s="7">
        <v>1005360000</v>
      </c>
      <c r="G3687" t="str">
        <f>VLOOKUP(F3687,'группы товаров'!$A$1:$C$88,2,0)</f>
        <v>Вишня в шоколаде</v>
      </c>
      <c r="H3687" t="str">
        <f>VLOOKUP(Таблица1[[#This Row],[Код товара]],Группа_Товаров,3,0)</f>
        <v>Кремовые</v>
      </c>
      <c r="I3687" t="s">
        <v>8</v>
      </c>
      <c r="J3687">
        <v>2.2999999999999998</v>
      </c>
      <c r="K3687" s="6">
        <v>658.18</v>
      </c>
      <c r="L3687" s="6">
        <v>748.7</v>
      </c>
      <c r="M3687" s="23">
        <f>Таблица1[[#This Row],[Сумма в ценах продажи]]-Таблица1[[#This Row],[Сумма в ценах закупки]]</f>
        <v>90.520000000000095</v>
      </c>
    </row>
    <row r="3688" spans="1:13" hidden="1" x14ac:dyDescent="0.3">
      <c r="A3688" s="16">
        <v>42823</v>
      </c>
      <c r="B3688" t="s">
        <v>7</v>
      </c>
      <c r="C3688" t="s">
        <v>171</v>
      </c>
      <c r="D3688" t="s">
        <v>131</v>
      </c>
      <c r="E3688" t="s">
        <v>172</v>
      </c>
      <c r="F3688" s="7">
        <v>580000</v>
      </c>
      <c r="G3688" t="str">
        <f>VLOOKUP(F3688,'группы товаров'!$A$1:$C$88,2,0)</f>
        <v>Вишня</v>
      </c>
      <c r="H3688" t="str">
        <f>VLOOKUP(Таблица1[[#This Row],[Код товара]],Группа_Товаров,3,0)</f>
        <v>Желейные</v>
      </c>
      <c r="I3688" t="s">
        <v>8</v>
      </c>
      <c r="J3688">
        <v>2.2999999999999998</v>
      </c>
      <c r="K3688" s="6">
        <v>658.154</v>
      </c>
      <c r="L3688" s="6">
        <v>748.7</v>
      </c>
      <c r="M3688" s="23">
        <f>Таблица1[[#This Row],[Сумма в ценах продажи]]-Таблица1[[#This Row],[Сумма в ценах закупки]]</f>
        <v>90.546000000000049</v>
      </c>
    </row>
    <row r="3689" spans="1:13" hidden="1" x14ac:dyDescent="0.3">
      <c r="A3689" s="16">
        <v>42823</v>
      </c>
      <c r="B3689" t="s">
        <v>9</v>
      </c>
      <c r="C3689" t="s">
        <v>262</v>
      </c>
      <c r="D3689" t="s">
        <v>134</v>
      </c>
      <c r="E3689" t="s">
        <v>263</v>
      </c>
      <c r="F3689" s="7">
        <v>170100</v>
      </c>
      <c r="G3689" t="str">
        <f>VLOOKUP(F3689,'группы товаров'!$A$1:$C$88,2,0)</f>
        <v>Клюковка</v>
      </c>
      <c r="H3689" t="str">
        <f>VLOOKUP(Таблица1[[#This Row],[Код товара]],Группа_Товаров,3,0)</f>
        <v>Желейные</v>
      </c>
      <c r="I3689" t="s">
        <v>8</v>
      </c>
      <c r="J3689">
        <v>1.8880000000000001</v>
      </c>
      <c r="K3689" s="6">
        <v>667.76</v>
      </c>
      <c r="L3689" s="6">
        <v>759.48</v>
      </c>
      <c r="M3689" s="23">
        <f>Таблица1[[#This Row],[Сумма в ценах продажи]]-Таблица1[[#This Row],[Сумма в ценах закупки]]</f>
        <v>91.720000000000027</v>
      </c>
    </row>
    <row r="3690" spans="1:13" hidden="1" x14ac:dyDescent="0.3">
      <c r="A3690" s="16">
        <v>42823</v>
      </c>
      <c r="B3690" t="s">
        <v>7</v>
      </c>
      <c r="C3690" t="s">
        <v>258</v>
      </c>
      <c r="D3690" t="s">
        <v>134</v>
      </c>
      <c r="E3690" t="s">
        <v>259</v>
      </c>
      <c r="F3690" s="5">
        <v>1005274000</v>
      </c>
      <c r="G3690" t="str">
        <f>VLOOKUP(F3690,'группы товаров'!$A$1:$C$88,2,0)</f>
        <v>Ванильные</v>
      </c>
      <c r="H3690" t="str">
        <f>VLOOKUP(Таблица1[[#This Row],[Код товара]],Группа_Товаров,3,0)</f>
        <v>Кремовые</v>
      </c>
      <c r="I3690" t="s">
        <v>8</v>
      </c>
      <c r="J3690">
        <v>3.5</v>
      </c>
      <c r="K3690" s="6">
        <v>684.38340000000005</v>
      </c>
      <c r="L3690" s="6">
        <v>778.43499999999995</v>
      </c>
      <c r="M3690" s="23">
        <f>Таблица1[[#This Row],[Сумма в ценах продажи]]-Таблица1[[#This Row],[Сумма в ценах закупки]]</f>
        <v>94.051599999999894</v>
      </c>
    </row>
    <row r="3691" spans="1:13" hidden="1" x14ac:dyDescent="0.3">
      <c r="A3691" s="16">
        <v>42823</v>
      </c>
      <c r="B3691" t="s">
        <v>7</v>
      </c>
      <c r="C3691" t="s">
        <v>295</v>
      </c>
      <c r="D3691" t="s">
        <v>147</v>
      </c>
      <c r="E3691" t="s">
        <v>296</v>
      </c>
      <c r="F3691" s="7">
        <v>280500</v>
      </c>
      <c r="G3691" t="str">
        <f>VLOOKUP(F3691,'группы товаров'!$A$1:$C$88,2,0)</f>
        <v>Шипучка микс</v>
      </c>
      <c r="H3691" t="str">
        <f>VLOOKUP(Таблица1[[#This Row],[Код товара]],Группа_Товаров,3,0)</f>
        <v>Леденцовая</v>
      </c>
      <c r="I3691" t="s">
        <v>8</v>
      </c>
      <c r="J3691">
        <v>3.01</v>
      </c>
      <c r="K3691" s="6">
        <v>747.80510000000004</v>
      </c>
      <c r="L3691" s="6">
        <v>850.64</v>
      </c>
      <c r="M3691" s="23">
        <f>Таблица1[[#This Row],[Сумма в ценах продажи]]-Таблица1[[#This Row],[Сумма в ценах закупки]]</f>
        <v>102.83489999999995</v>
      </c>
    </row>
    <row r="3692" spans="1:13" hidden="1" x14ac:dyDescent="0.3">
      <c r="A3692" s="16">
        <v>42823</v>
      </c>
      <c r="B3692" t="s">
        <v>7</v>
      </c>
      <c r="C3692" t="s">
        <v>140</v>
      </c>
      <c r="D3692" t="s">
        <v>134</v>
      </c>
      <c r="E3692" t="s">
        <v>141</v>
      </c>
      <c r="F3692" s="5">
        <v>1005220000</v>
      </c>
      <c r="G3692" t="str">
        <f>VLOOKUP(F3692,'группы товаров'!$A$1:$C$88,2,0)</f>
        <v>Веселый журавлик</v>
      </c>
      <c r="H3692" t="str">
        <f>VLOOKUP(Таблица1[[#This Row],[Код товара]],Группа_Товаров,3,0)</f>
        <v>Вафельные</v>
      </c>
      <c r="I3692" t="s">
        <v>8</v>
      </c>
      <c r="J3692">
        <v>7</v>
      </c>
      <c r="K3692" s="6">
        <v>640.26970000000006</v>
      </c>
      <c r="L3692" s="6">
        <v>744.24</v>
      </c>
      <c r="M3692" s="23">
        <f>Таблица1[[#This Row],[Сумма в ценах продажи]]-Таблица1[[#This Row],[Сумма в ценах закупки]]</f>
        <v>103.97029999999995</v>
      </c>
    </row>
    <row r="3693" spans="1:13" hidden="1" x14ac:dyDescent="0.3">
      <c r="A3693" s="16">
        <v>42823</v>
      </c>
      <c r="B3693" t="s">
        <v>7</v>
      </c>
      <c r="C3693" t="s">
        <v>260</v>
      </c>
      <c r="D3693" t="s">
        <v>134</v>
      </c>
      <c r="E3693" t="s">
        <v>261</v>
      </c>
      <c r="F3693" s="7">
        <v>260000</v>
      </c>
      <c r="G3693" t="str">
        <f>VLOOKUP(F3693,'группы товаров'!$A$1:$C$88,2,0)</f>
        <v xml:space="preserve">Банан-клубника </v>
      </c>
      <c r="H3693" t="str">
        <f>VLOOKUP(Таблица1[[#This Row],[Код товара]],Группа_Товаров,3,0)</f>
        <v>Отливная</v>
      </c>
      <c r="I3693" t="s">
        <v>8</v>
      </c>
      <c r="J3693">
        <v>5.28</v>
      </c>
      <c r="K3693" s="6">
        <v>801.11279999999999</v>
      </c>
      <c r="L3693" s="6">
        <v>911.28</v>
      </c>
      <c r="M3693" s="23">
        <f>Таблица1[[#This Row],[Сумма в ценах продажи]]-Таблица1[[#This Row],[Сумма в ценах закупки]]</f>
        <v>110.16719999999998</v>
      </c>
    </row>
    <row r="3694" spans="1:13" hidden="1" x14ac:dyDescent="0.3">
      <c r="A3694" s="16">
        <v>42823</v>
      </c>
      <c r="B3694" t="s">
        <v>7</v>
      </c>
      <c r="C3694" t="s">
        <v>201</v>
      </c>
      <c r="D3694" t="s">
        <v>134</v>
      </c>
      <c r="E3694" t="s">
        <v>202</v>
      </c>
      <c r="F3694" s="7">
        <v>1005201000</v>
      </c>
      <c r="G3694" t="str">
        <f>VLOOKUP(F3694,'группы товаров'!$A$1:$C$88,2,0)</f>
        <v xml:space="preserve"> крем-шоколад </v>
      </c>
      <c r="H3694" t="str">
        <f>VLOOKUP(Таблица1[[#This Row],[Код товара]],Группа_Товаров,3,0)</f>
        <v>Вафельные</v>
      </c>
      <c r="I3694" t="s">
        <v>8</v>
      </c>
      <c r="J3694">
        <v>4</v>
      </c>
      <c r="K3694" s="6">
        <v>820.94800000000009</v>
      </c>
      <c r="L3694" s="6">
        <v>933.2</v>
      </c>
      <c r="M3694" s="23">
        <f>Таблица1[[#This Row],[Сумма в ценах продажи]]-Таблица1[[#This Row],[Сумма в ценах закупки]]</f>
        <v>112.25199999999995</v>
      </c>
    </row>
    <row r="3695" spans="1:13" hidden="1" x14ac:dyDescent="0.3">
      <c r="A3695" s="16">
        <v>42823</v>
      </c>
      <c r="B3695" t="s">
        <v>7</v>
      </c>
      <c r="C3695" t="s">
        <v>169</v>
      </c>
      <c r="D3695" t="s">
        <v>156</v>
      </c>
      <c r="E3695" t="s">
        <v>170</v>
      </c>
      <c r="F3695" s="7">
        <v>1005274000</v>
      </c>
      <c r="G3695" t="str">
        <f>VLOOKUP(F3695,'группы товаров'!$A$1:$C$88,2,0)</f>
        <v>Ванильные</v>
      </c>
      <c r="H3695" t="str">
        <f>VLOOKUP(Таблица1[[#This Row],[Код товара]],Группа_Товаров,3,0)</f>
        <v>Кремовые</v>
      </c>
      <c r="I3695" t="s">
        <v>8</v>
      </c>
      <c r="J3695">
        <v>4</v>
      </c>
      <c r="K3695" s="6">
        <v>820</v>
      </c>
      <c r="L3695" s="6">
        <v>933.2</v>
      </c>
      <c r="M3695" s="23">
        <f>Таблица1[[#This Row],[Сумма в ценах продажи]]-Таблица1[[#This Row],[Сумма в ценах закупки]]</f>
        <v>113.20000000000005</v>
      </c>
    </row>
    <row r="3696" spans="1:13" hidden="1" x14ac:dyDescent="0.3">
      <c r="A3696" s="16">
        <v>42823</v>
      </c>
      <c r="B3696" t="s">
        <v>7</v>
      </c>
      <c r="C3696" t="s">
        <v>416</v>
      </c>
      <c r="D3696" t="s">
        <v>147</v>
      </c>
      <c r="E3696" t="s">
        <v>417</v>
      </c>
      <c r="F3696" s="7">
        <v>170101</v>
      </c>
      <c r="G3696" t="str">
        <f>VLOOKUP(F3696,'группы товаров'!$A$1:$C$88,2,0)</f>
        <v>Морошковая</v>
      </c>
      <c r="H3696" t="str">
        <f>VLOOKUP(Таблица1[[#This Row],[Код товара]],Группа_Товаров,3,0)</f>
        <v>Желейные</v>
      </c>
      <c r="I3696" t="s">
        <v>8</v>
      </c>
      <c r="J3696">
        <v>1.8720000000000001</v>
      </c>
      <c r="K3696" s="6">
        <v>781.17600000000004</v>
      </c>
      <c r="L3696" s="6">
        <v>898.44</v>
      </c>
      <c r="M3696" s="23">
        <f>Таблица1[[#This Row],[Сумма в ценах продажи]]-Таблица1[[#This Row],[Сумма в ценах закупки]]</f>
        <v>117.26400000000001</v>
      </c>
    </row>
    <row r="3697" spans="1:13" hidden="1" x14ac:dyDescent="0.3">
      <c r="A3697" s="16">
        <v>42823</v>
      </c>
      <c r="B3697" t="s">
        <v>7</v>
      </c>
      <c r="C3697" t="s">
        <v>144</v>
      </c>
      <c r="D3697" t="s">
        <v>134</v>
      </c>
      <c r="E3697" t="s">
        <v>145</v>
      </c>
      <c r="F3697" s="5">
        <v>1005360000</v>
      </c>
      <c r="G3697" t="str">
        <f>VLOOKUP(F3697,'группы товаров'!$A$1:$C$88,2,0)</f>
        <v>Вишня в шоколаде</v>
      </c>
      <c r="H3697" t="str">
        <f>VLOOKUP(Таблица1[[#This Row],[Код товара]],Группа_Товаров,3,0)</f>
        <v>Кремовые</v>
      </c>
      <c r="I3697" t="s">
        <v>8</v>
      </c>
      <c r="J3697">
        <v>2.5</v>
      </c>
      <c r="K3697" s="6">
        <v>526.69200000000001</v>
      </c>
      <c r="L3697" s="6">
        <v>650.95000000000005</v>
      </c>
      <c r="M3697" s="23">
        <f>Таблица1[[#This Row],[Сумма в ценах продажи]]-Таблица1[[#This Row],[Сумма в ценах закупки]]</f>
        <v>124.25800000000004</v>
      </c>
    </row>
    <row r="3698" spans="1:13" hidden="1" x14ac:dyDescent="0.3">
      <c r="A3698" s="16">
        <v>42823</v>
      </c>
      <c r="B3698" t="s">
        <v>7</v>
      </c>
      <c r="C3698" t="s">
        <v>252</v>
      </c>
      <c r="D3698" t="s">
        <v>134</v>
      </c>
      <c r="E3698" t="s">
        <v>253</v>
      </c>
      <c r="F3698" s="7">
        <v>1005274000</v>
      </c>
      <c r="G3698" t="str">
        <f>VLOOKUP(F3698,'группы товаров'!$A$1:$C$88,2,0)</f>
        <v>Ванильные</v>
      </c>
      <c r="H3698" t="str">
        <f>VLOOKUP(Таблица1[[#This Row],[Код товара]],Группа_Товаров,3,0)</f>
        <v>Кремовые</v>
      </c>
      <c r="I3698" t="s">
        <v>8</v>
      </c>
      <c r="J3698">
        <v>3</v>
      </c>
      <c r="K3698" s="6">
        <v>588.2106</v>
      </c>
      <c r="L3698" s="6">
        <v>732.3</v>
      </c>
      <c r="M3698" s="23">
        <f>Таблица1[[#This Row],[Сумма в ценах продажи]]-Таблица1[[#This Row],[Сумма в ценах закупки]]</f>
        <v>144.08939999999996</v>
      </c>
    </row>
    <row r="3699" spans="1:13" hidden="1" x14ac:dyDescent="0.3">
      <c r="A3699" s="16">
        <v>42823</v>
      </c>
      <c r="B3699" t="s">
        <v>7</v>
      </c>
      <c r="C3699" t="s">
        <v>130</v>
      </c>
      <c r="D3699" t="s">
        <v>131</v>
      </c>
      <c r="E3699" t="s">
        <v>132</v>
      </c>
      <c r="F3699" s="7">
        <v>1005040800</v>
      </c>
      <c r="G3699" t="str">
        <f>VLOOKUP(F3699,'группы товаров'!$A$1:$C$88,2,0)</f>
        <v>Бим-Бом</v>
      </c>
      <c r="H3699" t="str">
        <f>VLOOKUP(Таблица1[[#This Row],[Код товара]],Группа_Товаров,3,0)</f>
        <v>Глазированные</v>
      </c>
      <c r="I3699" t="s">
        <v>8</v>
      </c>
      <c r="J3699">
        <v>4.5999999999999996</v>
      </c>
      <c r="K3699" s="6">
        <v>1085.6218000000001</v>
      </c>
      <c r="L3699" s="6">
        <v>1237.6760000000002</v>
      </c>
      <c r="M3699" s="23">
        <f>Таблица1[[#This Row],[Сумма в ценах продажи]]-Таблица1[[#This Row],[Сумма в ценах закупки]]</f>
        <v>152.05420000000004</v>
      </c>
    </row>
    <row r="3700" spans="1:13" hidden="1" x14ac:dyDescent="0.3">
      <c r="A3700" s="16">
        <v>42823</v>
      </c>
      <c r="B3700" t="s">
        <v>7</v>
      </c>
      <c r="C3700" t="s">
        <v>226</v>
      </c>
      <c r="D3700" t="s">
        <v>134</v>
      </c>
      <c r="E3700" t="s">
        <v>227</v>
      </c>
      <c r="F3700" s="7">
        <v>1005040500</v>
      </c>
      <c r="G3700" t="str">
        <f>VLOOKUP(F3700,'группы товаров'!$A$1:$C$88,2,0)</f>
        <v>Пилот</v>
      </c>
      <c r="H3700" t="str">
        <f>VLOOKUP(Таблица1[[#This Row],[Код товара]],Группа_Товаров,3,0)</f>
        <v>Глазированные</v>
      </c>
      <c r="I3700" t="s">
        <v>8</v>
      </c>
      <c r="J3700">
        <v>4</v>
      </c>
      <c r="K3700" s="6">
        <v>1316</v>
      </c>
      <c r="L3700" s="6">
        <v>1497.2</v>
      </c>
      <c r="M3700" s="23">
        <f>Таблица1[[#This Row],[Сумма в ценах продажи]]-Таблица1[[#This Row],[Сумма в ценах закупки]]</f>
        <v>181.20000000000005</v>
      </c>
    </row>
    <row r="3701" spans="1:13" hidden="1" x14ac:dyDescent="0.3">
      <c r="A3701" s="16">
        <v>42823</v>
      </c>
      <c r="B3701" t="s">
        <v>7</v>
      </c>
      <c r="C3701" t="s">
        <v>262</v>
      </c>
      <c r="D3701" t="s">
        <v>134</v>
      </c>
      <c r="E3701" t="s">
        <v>263</v>
      </c>
      <c r="F3701" s="5">
        <v>580000</v>
      </c>
      <c r="G3701" t="str">
        <f>VLOOKUP(F3701,'группы товаров'!$A$1:$C$88,2,0)</f>
        <v>Вишня</v>
      </c>
      <c r="H3701" t="str">
        <f>VLOOKUP(Таблица1[[#This Row],[Код товара]],Группа_Товаров,3,0)</f>
        <v>Желейные</v>
      </c>
      <c r="I3701" t="s">
        <v>8</v>
      </c>
      <c r="J3701">
        <v>24</v>
      </c>
      <c r="K3701" s="6">
        <v>1786.1840000000002</v>
      </c>
      <c r="L3701" s="6">
        <v>2021.52</v>
      </c>
      <c r="M3701" s="23">
        <f>Таблица1[[#This Row],[Сумма в ценах продажи]]-Таблица1[[#This Row],[Сумма в ценах закупки]]</f>
        <v>235.33599999999979</v>
      </c>
    </row>
    <row r="3702" spans="1:13" hidden="1" x14ac:dyDescent="0.3">
      <c r="A3702" s="16">
        <v>42823</v>
      </c>
      <c r="B3702" t="s">
        <v>7</v>
      </c>
      <c r="C3702" t="s">
        <v>169</v>
      </c>
      <c r="D3702" t="s">
        <v>156</v>
      </c>
      <c r="E3702" t="s">
        <v>170</v>
      </c>
      <c r="F3702" s="7">
        <v>5281000</v>
      </c>
      <c r="G3702" t="str">
        <f>VLOOKUP(F3702,'группы товаров'!$A$1:$C$88,2,0)</f>
        <v>Барбасовая</v>
      </c>
      <c r="H3702" t="str">
        <f>VLOOKUP(Таблица1[[#This Row],[Код товара]],Группа_Товаров,3,0)</f>
        <v>Отливная</v>
      </c>
      <c r="I3702" t="s">
        <v>8</v>
      </c>
      <c r="J3702">
        <v>4.2</v>
      </c>
      <c r="K3702" s="6">
        <v>410.81040000000002</v>
      </c>
      <c r="L3702" s="6">
        <v>702.24</v>
      </c>
      <c r="M3702" s="23">
        <f>Таблица1[[#This Row],[Сумма в ценах продажи]]-Таблица1[[#This Row],[Сумма в ценах закупки]]</f>
        <v>291.42959999999999</v>
      </c>
    </row>
    <row r="3703" spans="1:13" hidden="1" x14ac:dyDescent="0.3">
      <c r="A3703" s="16">
        <v>42823</v>
      </c>
      <c r="B3703" t="s">
        <v>9</v>
      </c>
      <c r="C3703" t="s">
        <v>226</v>
      </c>
      <c r="D3703" t="s">
        <v>134</v>
      </c>
      <c r="E3703" t="s">
        <v>227</v>
      </c>
      <c r="F3703" s="7">
        <v>1005051500</v>
      </c>
      <c r="G3703" t="str">
        <f>VLOOKUP(F3703,'группы товаров'!$A$1:$C$88,2,0)</f>
        <v>Ароматный банан</v>
      </c>
      <c r="H3703" t="str">
        <f>VLOOKUP(Таблица1[[#This Row],[Код товара]],Группа_Товаров,3,0)</f>
        <v>Помадка</v>
      </c>
      <c r="I3703" t="s">
        <v>8</v>
      </c>
      <c r="J3703">
        <v>12</v>
      </c>
      <c r="K3703" s="6">
        <v>217.42680000000001</v>
      </c>
      <c r="L3703" s="6">
        <v>824.4</v>
      </c>
      <c r="M3703" s="23">
        <f>Таблица1[[#This Row],[Сумма в ценах продажи]]-Таблица1[[#This Row],[Сумма в ценах закупки]]</f>
        <v>606.97319999999991</v>
      </c>
    </row>
    <row r="3704" spans="1:13" hidden="1" x14ac:dyDescent="0.3">
      <c r="A3704" s="16">
        <v>42822</v>
      </c>
      <c r="B3704" t="s">
        <v>9</v>
      </c>
      <c r="C3704" t="s">
        <v>406</v>
      </c>
      <c r="D3704" t="s">
        <v>156</v>
      </c>
      <c r="E3704" t="s">
        <v>407</v>
      </c>
      <c r="F3704" s="7">
        <v>1005051700</v>
      </c>
      <c r="G3704" t="str">
        <f>VLOOKUP(F3704,'группы товаров'!$A$1:$C$88,2,0)</f>
        <v>Аромат мяты</v>
      </c>
      <c r="H3704" t="str">
        <f>VLOOKUP(Таблица1[[#This Row],[Код товара]],Группа_Товаров,3,0)</f>
        <v>Помадка</v>
      </c>
      <c r="I3704" t="s">
        <v>8</v>
      </c>
      <c r="J3704">
        <v>2.4</v>
      </c>
      <c r="K3704" s="6">
        <v>224.352</v>
      </c>
      <c r="L3704" s="6">
        <v>255.16800000000001</v>
      </c>
      <c r="M3704" s="23">
        <f>Таблица1[[#This Row],[Сумма в ценах продажи]]-Таблица1[[#This Row],[Сумма в ценах закупки]]</f>
        <v>30.816000000000003</v>
      </c>
    </row>
    <row r="3705" spans="1:13" hidden="1" x14ac:dyDescent="0.3">
      <c r="A3705" s="16">
        <v>42822</v>
      </c>
      <c r="B3705" t="s">
        <v>7</v>
      </c>
      <c r="C3705" t="s">
        <v>133</v>
      </c>
      <c r="D3705" t="s">
        <v>134</v>
      </c>
      <c r="E3705" t="s">
        <v>135</v>
      </c>
      <c r="F3705" s="7">
        <v>1005052700</v>
      </c>
      <c r="G3705" t="str">
        <f>VLOOKUP(F3705,'группы товаров'!$A$1:$C$88,2,0)</f>
        <v>Желе черники</v>
      </c>
      <c r="H3705" t="str">
        <f>VLOOKUP(Таблица1[[#This Row],[Код товара]],Группа_Товаров,3,0)</f>
        <v>Помадка</v>
      </c>
      <c r="I3705" t="s">
        <v>8</v>
      </c>
      <c r="J3705">
        <v>1.65</v>
      </c>
      <c r="K3705" s="6">
        <v>230.78</v>
      </c>
      <c r="L3705" s="6">
        <v>262.57</v>
      </c>
      <c r="M3705" s="23">
        <f>Таблица1[[#This Row],[Сумма в ценах продажи]]-Таблица1[[#This Row],[Сумма в ценах закупки]]</f>
        <v>31.789999999999992</v>
      </c>
    </row>
    <row r="3706" spans="1:13" hidden="1" x14ac:dyDescent="0.3">
      <c r="A3706" s="16">
        <v>42822</v>
      </c>
      <c r="B3706" t="s">
        <v>7</v>
      </c>
      <c r="C3706" t="s">
        <v>288</v>
      </c>
      <c r="D3706" t="s">
        <v>134</v>
      </c>
      <c r="E3706" t="s">
        <v>289</v>
      </c>
      <c r="F3706" s="8">
        <v>210200</v>
      </c>
      <c r="G3706" t="str">
        <f>VLOOKUP(F3706,'группы товаров'!$A$1:$C$88,2,0)</f>
        <v>Сливки-клубника</v>
      </c>
      <c r="H3706" t="str">
        <f>VLOOKUP(Таблица1[[#This Row],[Код товара]],Группа_Товаров,3,0)</f>
        <v>Отливная</v>
      </c>
      <c r="I3706" t="s">
        <v>8</v>
      </c>
      <c r="J3706">
        <v>1.65</v>
      </c>
      <c r="K3706" s="6">
        <v>229.67450000000002</v>
      </c>
      <c r="L3706" s="6">
        <v>262.57</v>
      </c>
      <c r="M3706" s="23">
        <f>Таблица1[[#This Row],[Сумма в ценах продажи]]-Таблица1[[#This Row],[Сумма в ценах закупки]]</f>
        <v>32.89549999999997</v>
      </c>
    </row>
    <row r="3707" spans="1:13" hidden="1" x14ac:dyDescent="0.3">
      <c r="A3707" s="16">
        <v>42822</v>
      </c>
      <c r="B3707" t="s">
        <v>7</v>
      </c>
      <c r="C3707" t="s">
        <v>367</v>
      </c>
      <c r="D3707" t="s">
        <v>208</v>
      </c>
      <c r="E3707" t="s">
        <v>368</v>
      </c>
      <c r="F3707" s="7">
        <v>1005050100</v>
      </c>
      <c r="G3707" t="str">
        <f>VLOOKUP(F3707,'группы товаров'!$A$1:$C$88,2,0)</f>
        <v>Золотой  крем-брюле</v>
      </c>
      <c r="H3707" t="str">
        <f>VLOOKUP(Таблица1[[#This Row],[Код товара]],Группа_Товаров,3,0)</f>
        <v>Помадка</v>
      </c>
      <c r="I3707" t="s">
        <v>8</v>
      </c>
      <c r="J3707">
        <v>3.4</v>
      </c>
      <c r="K3707" s="6">
        <v>243.23600000000002</v>
      </c>
      <c r="L3707" s="6">
        <v>276.65800000000002</v>
      </c>
      <c r="M3707" s="23">
        <f>Таблица1[[#This Row],[Сумма в ценах продажи]]-Таблица1[[#This Row],[Сумма в ценах закупки]]</f>
        <v>33.421999999999997</v>
      </c>
    </row>
    <row r="3708" spans="1:13" hidden="1" x14ac:dyDescent="0.3">
      <c r="A3708" s="16">
        <v>42822</v>
      </c>
      <c r="B3708" t="s">
        <v>7</v>
      </c>
      <c r="C3708" t="s">
        <v>228</v>
      </c>
      <c r="D3708" t="s">
        <v>134</v>
      </c>
      <c r="E3708" t="s">
        <v>229</v>
      </c>
      <c r="F3708" s="5">
        <v>1005050300</v>
      </c>
      <c r="G3708" t="str">
        <f>VLOOKUP(F3708,'группы товаров'!$A$1:$C$88,2,0)</f>
        <v>Золотой шар</v>
      </c>
      <c r="H3708" t="str">
        <f>VLOOKUP(Таблица1[[#This Row],[Код товара]],Группа_Товаров,3,0)</f>
        <v>Помадка</v>
      </c>
      <c r="I3708" t="s">
        <v>8</v>
      </c>
      <c r="J3708">
        <v>3.5</v>
      </c>
      <c r="K3708" s="6">
        <v>365.10599999999999</v>
      </c>
      <c r="L3708" s="6">
        <v>398.72</v>
      </c>
      <c r="M3708" s="23">
        <f>Таблица1[[#This Row],[Сумма в ценах продажи]]-Таблица1[[#This Row],[Сумма в ценах закупки]]</f>
        <v>33.614000000000033</v>
      </c>
    </row>
    <row r="3709" spans="1:13" hidden="1" x14ac:dyDescent="0.3">
      <c r="A3709" s="16">
        <v>42822</v>
      </c>
      <c r="B3709" t="s">
        <v>7</v>
      </c>
      <c r="C3709" t="s">
        <v>175</v>
      </c>
      <c r="D3709" t="s">
        <v>134</v>
      </c>
      <c r="E3709" t="s">
        <v>176</v>
      </c>
      <c r="F3709" s="7">
        <v>1005712005</v>
      </c>
      <c r="G3709" t="str">
        <f>VLOOKUP(F3709,'группы товаров'!$A$1:$C$88,2,0)</f>
        <v>Золотой теленок</v>
      </c>
      <c r="H3709" t="str">
        <f>VLOOKUP(Таблица1[[#This Row],[Код товара]],Группа_Товаров,3,0)</f>
        <v>Глазированные</v>
      </c>
      <c r="I3709" t="s">
        <v>8</v>
      </c>
      <c r="J3709">
        <v>5.7</v>
      </c>
      <c r="K3709" s="6">
        <v>255.62450000000001</v>
      </c>
      <c r="L3709" s="6">
        <v>290.64300000000003</v>
      </c>
      <c r="M3709" s="23">
        <f>Таблица1[[#This Row],[Сумма в ценах продажи]]-Таблица1[[#This Row],[Сумма в ценах закупки]]</f>
        <v>35.018500000000017</v>
      </c>
    </row>
    <row r="3710" spans="1:13" hidden="1" x14ac:dyDescent="0.3">
      <c r="A3710" s="16">
        <v>42822</v>
      </c>
      <c r="B3710" t="s">
        <v>7</v>
      </c>
      <c r="C3710" t="s">
        <v>258</v>
      </c>
      <c r="D3710" t="s">
        <v>134</v>
      </c>
      <c r="E3710" t="s">
        <v>259</v>
      </c>
      <c r="F3710" s="7">
        <v>1005712365</v>
      </c>
      <c r="G3710" t="str">
        <f>VLOOKUP(F3710,'группы товаров'!$A$1:$C$88,2,0)</f>
        <v>Желе в помаде</v>
      </c>
      <c r="H3710" t="str">
        <f>VLOOKUP(Таблица1[[#This Row],[Код товара]],Группа_Товаров,3,0)</f>
        <v>Глазированные</v>
      </c>
      <c r="I3710" t="s">
        <v>8</v>
      </c>
      <c r="J3710">
        <v>1.65</v>
      </c>
      <c r="K3710" s="6">
        <v>272.51949999999999</v>
      </c>
      <c r="L3710" s="6">
        <v>310.31</v>
      </c>
      <c r="M3710" s="23">
        <f>Таблица1[[#This Row],[Сумма в ценах продажи]]-Таблица1[[#This Row],[Сумма в ценах закупки]]</f>
        <v>37.790500000000009</v>
      </c>
    </row>
    <row r="3711" spans="1:13" hidden="1" x14ac:dyDescent="0.3">
      <c r="A3711" s="16">
        <v>42822</v>
      </c>
      <c r="B3711" t="s">
        <v>9</v>
      </c>
      <c r="C3711" t="s">
        <v>228</v>
      </c>
      <c r="D3711" t="s">
        <v>134</v>
      </c>
      <c r="E3711" t="s">
        <v>229</v>
      </c>
      <c r="F3711" s="7">
        <v>1005274600</v>
      </c>
      <c r="G3711" t="str">
        <f>VLOOKUP(F3711,'группы товаров'!$A$1:$C$88,2,0)</f>
        <v>Какао со сливками</v>
      </c>
      <c r="H3711" t="str">
        <f>VLOOKUP(Таблица1[[#This Row],[Код товара]],Группа_Товаров,3,0)</f>
        <v>Кремовые</v>
      </c>
      <c r="I3711" t="s">
        <v>8</v>
      </c>
      <c r="J3711">
        <v>2.5</v>
      </c>
      <c r="K3711" s="6">
        <v>305.27249999999998</v>
      </c>
      <c r="L3711" s="6">
        <v>347.2</v>
      </c>
      <c r="M3711" s="23">
        <f>Таблица1[[#This Row],[Сумма в ценах продажи]]-Таблица1[[#This Row],[Сумма в ценах закупки]]</f>
        <v>41.927500000000009</v>
      </c>
    </row>
    <row r="3712" spans="1:13" hidden="1" x14ac:dyDescent="0.3">
      <c r="A3712" s="16">
        <v>42822</v>
      </c>
      <c r="B3712" t="s">
        <v>7</v>
      </c>
      <c r="C3712" t="s">
        <v>133</v>
      </c>
      <c r="D3712" t="s">
        <v>134</v>
      </c>
      <c r="E3712" t="s">
        <v>135</v>
      </c>
      <c r="F3712" s="5">
        <v>1005050000</v>
      </c>
      <c r="G3712" t="str">
        <f>VLOOKUP(F3712,'группы товаров'!$A$1:$C$88,2,0)</f>
        <v>Золотой орех</v>
      </c>
      <c r="H3712" t="str">
        <f>VLOOKUP(Таблица1[[#This Row],[Код товара]],Группа_Товаров,3,0)</f>
        <v>Помадка</v>
      </c>
      <c r="I3712" t="s">
        <v>8</v>
      </c>
      <c r="J3712">
        <v>3.5</v>
      </c>
      <c r="K3712" s="6">
        <v>355.06100000000004</v>
      </c>
      <c r="L3712" s="6">
        <v>398.72</v>
      </c>
      <c r="M3712" s="23">
        <f>Таблица1[[#This Row],[Сумма в ценах продажи]]-Таблица1[[#This Row],[Сумма в ценах закупки]]</f>
        <v>43.658999999999992</v>
      </c>
    </row>
    <row r="3713" spans="1:13" hidden="1" x14ac:dyDescent="0.3">
      <c r="A3713" s="16">
        <v>42822</v>
      </c>
      <c r="B3713" t="s">
        <v>7</v>
      </c>
      <c r="C3713" t="s">
        <v>153</v>
      </c>
      <c r="D3713" t="s">
        <v>134</v>
      </c>
      <c r="E3713" t="s">
        <v>154</v>
      </c>
      <c r="F3713" s="5">
        <v>1005050000</v>
      </c>
      <c r="G3713" t="str">
        <f>VLOOKUP(F3713,'группы товаров'!$A$1:$C$88,2,0)</f>
        <v>Золотой орех</v>
      </c>
      <c r="H3713" t="str">
        <f>VLOOKUP(Таблица1[[#This Row],[Код товара]],Группа_Товаров,3,0)</f>
        <v>Помадка</v>
      </c>
      <c r="I3713" t="s">
        <v>8</v>
      </c>
      <c r="J3713">
        <v>3.5</v>
      </c>
      <c r="K3713" s="6">
        <v>355.06100000000004</v>
      </c>
      <c r="L3713" s="6">
        <v>398.72</v>
      </c>
      <c r="M3713" s="23">
        <f>Таблица1[[#This Row],[Сумма в ценах продажи]]-Таблица1[[#This Row],[Сумма в ценах закупки]]</f>
        <v>43.658999999999992</v>
      </c>
    </row>
    <row r="3714" spans="1:13" hidden="1" x14ac:dyDescent="0.3">
      <c r="A3714" s="16">
        <v>42822</v>
      </c>
      <c r="B3714" t="s">
        <v>7</v>
      </c>
      <c r="C3714" t="s">
        <v>222</v>
      </c>
      <c r="D3714" t="s">
        <v>134</v>
      </c>
      <c r="E3714" t="s">
        <v>223</v>
      </c>
      <c r="F3714" s="7">
        <v>1005052600</v>
      </c>
      <c r="G3714" t="str">
        <f>VLOOKUP(F3714,'группы товаров'!$A$1:$C$88,2,0)</f>
        <v>Желе апельсина</v>
      </c>
      <c r="H3714" t="str">
        <f>VLOOKUP(Таблица1[[#This Row],[Код товара]],Группа_Товаров,3,0)</f>
        <v>Помадка</v>
      </c>
      <c r="I3714" t="s">
        <v>8</v>
      </c>
      <c r="J3714">
        <v>2.4</v>
      </c>
      <c r="K3714" s="6">
        <v>209.2654</v>
      </c>
      <c r="L3714" s="6">
        <v>255.16800000000001</v>
      </c>
      <c r="M3714" s="23">
        <f>Таблица1[[#This Row],[Сумма в ценах продажи]]-Таблица1[[#This Row],[Сумма в ценах закупки]]</f>
        <v>45.902600000000007</v>
      </c>
    </row>
    <row r="3715" spans="1:13" hidden="1" x14ac:dyDescent="0.3">
      <c r="A3715" s="16">
        <v>42822</v>
      </c>
      <c r="B3715" t="s">
        <v>7</v>
      </c>
      <c r="C3715" t="s">
        <v>288</v>
      </c>
      <c r="D3715" t="s">
        <v>134</v>
      </c>
      <c r="E3715" t="s">
        <v>289</v>
      </c>
      <c r="F3715" s="5">
        <v>1005053500</v>
      </c>
      <c r="G3715" t="str">
        <f>VLOOKUP(F3715,'группы товаров'!$A$1:$C$88,2,0)</f>
        <v>Тоффи в помаде</v>
      </c>
      <c r="H3715" t="str">
        <f>VLOOKUP(Таблица1[[#This Row],[Код товара]],Группа_Товаров,3,0)</f>
        <v>Помадка</v>
      </c>
      <c r="I3715" t="s">
        <v>8</v>
      </c>
      <c r="J3715">
        <v>3.5</v>
      </c>
      <c r="K3715" s="6">
        <v>352.04610000000002</v>
      </c>
      <c r="L3715" s="6">
        <v>398.72</v>
      </c>
      <c r="M3715" s="23">
        <f>Таблица1[[#This Row],[Сумма в ценах продажи]]-Таблица1[[#This Row],[Сумма в ценах закупки]]</f>
        <v>46.673900000000003</v>
      </c>
    </row>
    <row r="3716" spans="1:13" hidden="1" x14ac:dyDescent="0.3">
      <c r="A3716" s="16">
        <v>42822</v>
      </c>
      <c r="B3716" t="s">
        <v>7</v>
      </c>
      <c r="C3716" t="s">
        <v>248</v>
      </c>
      <c r="D3716" t="s">
        <v>156</v>
      </c>
      <c r="E3716" t="s">
        <v>249</v>
      </c>
      <c r="F3716" s="5">
        <v>1005050200</v>
      </c>
      <c r="G3716" t="str">
        <f>VLOOKUP(F3716,'группы товаров'!$A$1:$C$88,2,0)</f>
        <v>Серебрянный шедевр</v>
      </c>
      <c r="H3716" t="str">
        <f>VLOOKUP(Таблица1[[#This Row],[Код товара]],Группа_Товаров,3,0)</f>
        <v>Помадка</v>
      </c>
      <c r="I3716" t="s">
        <v>8</v>
      </c>
      <c r="J3716">
        <v>3.5</v>
      </c>
      <c r="K3716" s="6">
        <v>352.03100000000001</v>
      </c>
      <c r="L3716" s="6">
        <v>398.72</v>
      </c>
      <c r="M3716" s="23">
        <f>Таблица1[[#This Row],[Сумма в ценах продажи]]-Таблица1[[#This Row],[Сумма в ценах закупки]]</f>
        <v>46.689000000000021</v>
      </c>
    </row>
    <row r="3717" spans="1:13" hidden="1" x14ac:dyDescent="0.3">
      <c r="A3717" s="16">
        <v>42822</v>
      </c>
      <c r="B3717" t="s">
        <v>7</v>
      </c>
      <c r="C3717" t="s">
        <v>412</v>
      </c>
      <c r="D3717" t="s">
        <v>147</v>
      </c>
      <c r="E3717" t="s">
        <v>413</v>
      </c>
      <c r="F3717" s="5">
        <v>1005050100</v>
      </c>
      <c r="G3717" t="str">
        <f>VLOOKUP(F3717,'группы товаров'!$A$1:$C$88,2,0)</f>
        <v>Золотой  крем-брюле</v>
      </c>
      <c r="H3717" t="str">
        <f>VLOOKUP(Таблица1[[#This Row],[Код товара]],Группа_Товаров,3,0)</f>
        <v>Помадка</v>
      </c>
      <c r="I3717" t="s">
        <v>8</v>
      </c>
      <c r="J3717">
        <v>3.5</v>
      </c>
      <c r="K3717" s="6">
        <v>350.52499999999998</v>
      </c>
      <c r="L3717" s="6">
        <v>398.72</v>
      </c>
      <c r="M3717" s="23">
        <f>Таблица1[[#This Row],[Сумма в ценах продажи]]-Таблица1[[#This Row],[Сумма в ценах закупки]]</f>
        <v>48.19500000000005</v>
      </c>
    </row>
    <row r="3718" spans="1:13" hidden="1" x14ac:dyDescent="0.3">
      <c r="A3718" s="16">
        <v>42822</v>
      </c>
      <c r="B3718" t="s">
        <v>7</v>
      </c>
      <c r="C3718" t="s">
        <v>201</v>
      </c>
      <c r="D3718" t="s">
        <v>134</v>
      </c>
      <c r="E3718" t="s">
        <v>202</v>
      </c>
      <c r="F3718" s="5">
        <v>1005050100</v>
      </c>
      <c r="G3718" t="str">
        <f>VLOOKUP(F3718,'группы товаров'!$A$1:$C$88,2,0)</f>
        <v>Золотой  крем-брюле</v>
      </c>
      <c r="H3718" t="str">
        <f>VLOOKUP(Таблица1[[#This Row],[Код товара]],Группа_Товаров,3,0)</f>
        <v>Помадка</v>
      </c>
      <c r="I3718" t="s">
        <v>8</v>
      </c>
      <c r="J3718">
        <v>3.5</v>
      </c>
      <c r="K3718" s="6">
        <v>350.52499999999998</v>
      </c>
      <c r="L3718" s="6">
        <v>398.72</v>
      </c>
      <c r="M3718" s="23">
        <f>Таблица1[[#This Row],[Сумма в ценах продажи]]-Таблица1[[#This Row],[Сумма в ценах закупки]]</f>
        <v>48.19500000000005</v>
      </c>
    </row>
    <row r="3719" spans="1:13" hidden="1" x14ac:dyDescent="0.3">
      <c r="A3719" s="16">
        <v>42822</v>
      </c>
      <c r="B3719" t="s">
        <v>7</v>
      </c>
      <c r="C3719" t="s">
        <v>201</v>
      </c>
      <c r="D3719" t="s">
        <v>134</v>
      </c>
      <c r="E3719" t="s">
        <v>202</v>
      </c>
      <c r="F3719" s="7">
        <v>1005212000</v>
      </c>
      <c r="G3719" t="str">
        <f>VLOOKUP(F3719,'группы товаров'!$A$1:$C$88,2,0)</f>
        <v xml:space="preserve">Знаки Зодиака </v>
      </c>
      <c r="H3719" t="str">
        <f>VLOOKUP(Таблица1[[#This Row],[Код товара]],Группа_Товаров,3,0)</f>
        <v>Вафельные</v>
      </c>
      <c r="I3719" t="s">
        <v>8</v>
      </c>
      <c r="J3719">
        <v>4</v>
      </c>
      <c r="K3719" s="6">
        <v>352.78</v>
      </c>
      <c r="L3719" s="6">
        <v>401.6</v>
      </c>
      <c r="M3719" s="23">
        <f>Таблица1[[#This Row],[Сумма в ценах продажи]]-Таблица1[[#This Row],[Сумма в ценах закупки]]</f>
        <v>48.82000000000005</v>
      </c>
    </row>
    <row r="3720" spans="1:13" hidden="1" x14ac:dyDescent="0.3">
      <c r="A3720" s="16">
        <v>42822</v>
      </c>
      <c r="B3720" t="s">
        <v>7</v>
      </c>
      <c r="C3720" t="s">
        <v>242</v>
      </c>
      <c r="D3720" t="s">
        <v>134</v>
      </c>
      <c r="E3720" t="s">
        <v>243</v>
      </c>
      <c r="F3720" s="7">
        <v>1005050300</v>
      </c>
      <c r="G3720" t="str">
        <f>VLOOKUP(F3720,'группы товаров'!$A$1:$C$88,2,0)</f>
        <v>Золотой шар</v>
      </c>
      <c r="H3720" t="str">
        <f>VLOOKUP(Таблица1[[#This Row],[Код товара]],Группа_Товаров,3,0)</f>
        <v>Помадка</v>
      </c>
      <c r="I3720" t="s">
        <v>8</v>
      </c>
      <c r="J3720">
        <v>3</v>
      </c>
      <c r="K3720" s="6">
        <v>286.0788</v>
      </c>
      <c r="L3720" s="6">
        <v>335.25</v>
      </c>
      <c r="M3720" s="23">
        <f>Таблица1[[#This Row],[Сумма в ценах продажи]]-Таблица1[[#This Row],[Сумма в ценах закупки]]</f>
        <v>49.171199999999999</v>
      </c>
    </row>
    <row r="3721" spans="1:13" hidden="1" x14ac:dyDescent="0.3">
      <c r="A3721" s="16">
        <v>42822</v>
      </c>
      <c r="B3721" t="s">
        <v>9</v>
      </c>
      <c r="C3721" t="s">
        <v>144</v>
      </c>
      <c r="D3721" t="s">
        <v>134</v>
      </c>
      <c r="E3721" t="s">
        <v>145</v>
      </c>
      <c r="F3721" s="7">
        <v>1005040200</v>
      </c>
      <c r="G3721" t="str">
        <f>VLOOKUP(F3721,'группы товаров'!$A$1:$C$88,2,0)</f>
        <v xml:space="preserve">Южный вечер </v>
      </c>
      <c r="H3721" t="str">
        <f>VLOOKUP(Таблица1[[#This Row],[Код товара]],Группа_Товаров,3,0)</f>
        <v>Глазированные</v>
      </c>
      <c r="I3721" t="s">
        <v>8</v>
      </c>
      <c r="J3721">
        <v>5</v>
      </c>
      <c r="K3721" s="6">
        <v>395.9</v>
      </c>
      <c r="L3721" s="6">
        <v>450.25</v>
      </c>
      <c r="M3721" s="23">
        <f>Таблица1[[#This Row],[Сумма в ценах продажи]]-Таблица1[[#This Row],[Сумма в ценах закупки]]</f>
        <v>54.350000000000023</v>
      </c>
    </row>
    <row r="3722" spans="1:13" hidden="1" x14ac:dyDescent="0.3">
      <c r="A3722" s="16">
        <v>42822</v>
      </c>
      <c r="B3722" t="s">
        <v>7</v>
      </c>
      <c r="C3722" t="s">
        <v>162</v>
      </c>
      <c r="D3722" t="s">
        <v>163</v>
      </c>
      <c r="E3722" t="s">
        <v>164</v>
      </c>
      <c r="F3722" s="7">
        <v>1005052800</v>
      </c>
      <c r="G3722" t="str">
        <f>VLOOKUP(F3722,'группы товаров'!$A$1:$C$88,2,0)</f>
        <v>Желе барбариса</v>
      </c>
      <c r="H3722" t="str">
        <f>VLOOKUP(Таблица1[[#This Row],[Код товара]],Группа_Товаров,3,0)</f>
        <v>Помадка</v>
      </c>
      <c r="I3722" t="s">
        <v>8</v>
      </c>
      <c r="J3722">
        <v>5</v>
      </c>
      <c r="K3722" s="6">
        <v>395.9</v>
      </c>
      <c r="L3722" s="6">
        <v>450.25</v>
      </c>
      <c r="M3722" s="23">
        <f>Таблица1[[#This Row],[Сумма в ценах продажи]]-Таблица1[[#This Row],[Сумма в ценах закупки]]</f>
        <v>54.350000000000023</v>
      </c>
    </row>
    <row r="3723" spans="1:13" hidden="1" x14ac:dyDescent="0.3">
      <c r="A3723" s="16">
        <v>42822</v>
      </c>
      <c r="B3723" t="s">
        <v>7</v>
      </c>
      <c r="C3723" t="s">
        <v>191</v>
      </c>
      <c r="D3723" t="s">
        <v>156</v>
      </c>
      <c r="E3723" t="s">
        <v>192</v>
      </c>
      <c r="F3723" s="7">
        <v>1005212000</v>
      </c>
      <c r="G3723" t="str">
        <f>VLOOKUP(F3723,'группы товаров'!$A$1:$C$88,2,0)</f>
        <v xml:space="preserve">Знаки Зодиака </v>
      </c>
      <c r="H3723" t="str">
        <f>VLOOKUP(Таблица1[[#This Row],[Код товара]],Группа_Товаров,3,0)</f>
        <v>Вафельные</v>
      </c>
      <c r="I3723" t="s">
        <v>8</v>
      </c>
      <c r="J3723">
        <v>2.64</v>
      </c>
      <c r="K3723" s="6">
        <v>400.5564</v>
      </c>
      <c r="L3723" s="6">
        <v>455.64</v>
      </c>
      <c r="M3723" s="23">
        <f>Таблица1[[#This Row],[Сумма в ценах продажи]]-Таблица1[[#This Row],[Сумма в ценах закупки]]</f>
        <v>55.08359999999999</v>
      </c>
    </row>
    <row r="3724" spans="1:13" hidden="1" x14ac:dyDescent="0.3">
      <c r="A3724" s="16">
        <v>42822</v>
      </c>
      <c r="B3724" t="s">
        <v>7</v>
      </c>
      <c r="C3724" t="s">
        <v>149</v>
      </c>
      <c r="D3724" t="s">
        <v>134</v>
      </c>
      <c r="E3724" t="s">
        <v>150</v>
      </c>
      <c r="F3724" s="5">
        <v>1005050300</v>
      </c>
      <c r="G3724" t="str">
        <f>VLOOKUP(F3724,'группы товаров'!$A$1:$C$88,2,0)</f>
        <v>Золотой шар</v>
      </c>
      <c r="H3724" t="str">
        <f>VLOOKUP(Таблица1[[#This Row],[Код товара]],Группа_Товаров,3,0)</f>
        <v>Помадка</v>
      </c>
      <c r="I3724" t="s">
        <v>8</v>
      </c>
      <c r="J3724">
        <v>7</v>
      </c>
      <c r="K3724" s="6">
        <v>740.62729999999999</v>
      </c>
      <c r="L3724" s="6">
        <v>797.44</v>
      </c>
      <c r="M3724" s="23">
        <f>Таблица1[[#This Row],[Сумма в ценах продажи]]-Таблица1[[#This Row],[Сумма в ценах закупки]]</f>
        <v>56.812700000000063</v>
      </c>
    </row>
    <row r="3725" spans="1:13" hidden="1" x14ac:dyDescent="0.3">
      <c r="A3725" s="16">
        <v>42822</v>
      </c>
      <c r="B3725" t="s">
        <v>7</v>
      </c>
      <c r="C3725" t="s">
        <v>408</v>
      </c>
      <c r="D3725" t="s">
        <v>147</v>
      </c>
      <c r="E3725" t="s">
        <v>409</v>
      </c>
      <c r="F3725" s="7">
        <v>1005186100</v>
      </c>
      <c r="G3725" t="str">
        <f>VLOOKUP(F3725,'группы товаров'!$A$1:$C$88,2,0)</f>
        <v xml:space="preserve">Мини  шоколад </v>
      </c>
      <c r="H3725" t="str">
        <f>VLOOKUP(Таблица1[[#This Row],[Код товара]],Группа_Товаров,3,0)</f>
        <v>Вафельные</v>
      </c>
      <c r="I3725" t="s">
        <v>8</v>
      </c>
      <c r="J3725">
        <v>8.5</v>
      </c>
      <c r="K3725" s="6">
        <v>421.685</v>
      </c>
      <c r="L3725" s="6">
        <v>479.57</v>
      </c>
      <c r="M3725" s="23">
        <f>Таблица1[[#This Row],[Сумма в ценах продажи]]-Таблица1[[#This Row],[Сумма в ценах закупки]]</f>
        <v>57.884999999999991</v>
      </c>
    </row>
    <row r="3726" spans="1:13" hidden="1" x14ac:dyDescent="0.3">
      <c r="A3726" s="16">
        <v>42822</v>
      </c>
      <c r="B3726" t="s">
        <v>9</v>
      </c>
      <c r="C3726" t="s">
        <v>195</v>
      </c>
      <c r="D3726" t="s">
        <v>131</v>
      </c>
      <c r="E3726" t="s">
        <v>196</v>
      </c>
      <c r="F3726" s="7">
        <v>5160002</v>
      </c>
      <c r="G3726" t="str">
        <f>VLOOKUP(F3726,'группы товаров'!$A$1:$C$88,2,0)</f>
        <v>Микс</v>
      </c>
      <c r="H3726" t="str">
        <f>VLOOKUP(Таблица1[[#This Row],[Код товара]],Группа_Товаров,3,0)</f>
        <v>Отливная</v>
      </c>
      <c r="I3726" t="s">
        <v>8</v>
      </c>
      <c r="J3726">
        <v>1.92</v>
      </c>
      <c r="K3726" s="6">
        <v>467.5</v>
      </c>
      <c r="L3726" s="6">
        <v>531.70000000000005</v>
      </c>
      <c r="M3726" s="23">
        <f>Таблица1[[#This Row],[Сумма в ценах продажи]]-Таблица1[[#This Row],[Сумма в ценах закупки]]</f>
        <v>64.200000000000045</v>
      </c>
    </row>
    <row r="3727" spans="1:13" hidden="1" x14ac:dyDescent="0.3">
      <c r="A3727" s="16">
        <v>42822</v>
      </c>
      <c r="B3727" t="s">
        <v>9</v>
      </c>
      <c r="C3727" t="s">
        <v>203</v>
      </c>
      <c r="D3727" t="s">
        <v>134</v>
      </c>
      <c r="E3727" t="s">
        <v>204</v>
      </c>
      <c r="F3727" s="5">
        <v>1005712005</v>
      </c>
      <c r="G3727" t="str">
        <f>VLOOKUP(F3727,'группы товаров'!$A$1:$C$88,2,0)</f>
        <v>Золотой теленок</v>
      </c>
      <c r="H3727" t="str">
        <f>VLOOKUP(Таблица1[[#This Row],[Код товара]],Группа_Товаров,3,0)</f>
        <v>Глазированные</v>
      </c>
      <c r="I3727" t="s">
        <v>8</v>
      </c>
      <c r="J3727">
        <v>4.8</v>
      </c>
      <c r="K3727" s="6">
        <v>506.25840000000005</v>
      </c>
      <c r="L3727" s="6">
        <v>580.79999999999995</v>
      </c>
      <c r="M3727" s="23">
        <f>Таблица1[[#This Row],[Сумма в ценах продажи]]-Таблица1[[#This Row],[Сумма в ценах закупки]]</f>
        <v>74.541599999999903</v>
      </c>
    </row>
    <row r="3728" spans="1:13" hidden="1" x14ac:dyDescent="0.3">
      <c r="A3728" s="16">
        <v>42822</v>
      </c>
      <c r="B3728" t="s">
        <v>7</v>
      </c>
      <c r="C3728" t="s">
        <v>183</v>
      </c>
      <c r="D3728" t="s">
        <v>156</v>
      </c>
      <c r="E3728" t="s">
        <v>184</v>
      </c>
      <c r="F3728" s="5">
        <v>1005712005</v>
      </c>
      <c r="G3728" t="str">
        <f>VLOOKUP(F3728,'группы товаров'!$A$1:$C$88,2,0)</f>
        <v>Золотой теленок</v>
      </c>
      <c r="H3728" t="str">
        <f>VLOOKUP(Таблица1[[#This Row],[Код товара]],Группа_Товаров,3,0)</f>
        <v>Глазированные</v>
      </c>
      <c r="I3728" t="s">
        <v>8</v>
      </c>
      <c r="J3728">
        <v>4.8</v>
      </c>
      <c r="K3728" s="6">
        <v>506.25840000000005</v>
      </c>
      <c r="L3728" s="6">
        <v>580.79999999999995</v>
      </c>
      <c r="M3728" s="23">
        <f>Таблица1[[#This Row],[Сумма в ценах продажи]]-Таблица1[[#This Row],[Сумма в ценах закупки]]</f>
        <v>74.541599999999903</v>
      </c>
    </row>
    <row r="3729" spans="1:13" hidden="1" x14ac:dyDescent="0.3">
      <c r="A3729" s="16">
        <v>42822</v>
      </c>
      <c r="B3729" t="s">
        <v>9</v>
      </c>
      <c r="C3729" t="s">
        <v>288</v>
      </c>
      <c r="D3729" t="s">
        <v>134</v>
      </c>
      <c r="E3729" t="s">
        <v>289</v>
      </c>
      <c r="F3729" s="7">
        <v>1005052800</v>
      </c>
      <c r="G3729" t="str">
        <f>VLOOKUP(F3729,'группы товаров'!$A$1:$C$88,2,0)</f>
        <v>Желе барбариса</v>
      </c>
      <c r="H3729" t="str">
        <f>VLOOKUP(Таблица1[[#This Row],[Код товара]],Группа_Товаров,3,0)</f>
        <v>Помадка</v>
      </c>
      <c r="I3729" t="s">
        <v>8</v>
      </c>
      <c r="J3729">
        <v>2.15</v>
      </c>
      <c r="K3729" s="6">
        <v>572.29899999999998</v>
      </c>
      <c r="L3729" s="6">
        <v>647.9</v>
      </c>
      <c r="M3729" s="23">
        <f>Таблица1[[#This Row],[Сумма в ценах продажи]]-Таблица1[[#This Row],[Сумма в ценах закупки]]</f>
        <v>75.600999999999999</v>
      </c>
    </row>
    <row r="3730" spans="1:13" hidden="1" x14ac:dyDescent="0.3">
      <c r="A3730" s="16">
        <v>42822</v>
      </c>
      <c r="B3730" t="s">
        <v>7</v>
      </c>
      <c r="C3730" t="s">
        <v>240</v>
      </c>
      <c r="D3730" t="s">
        <v>156</v>
      </c>
      <c r="E3730" t="s">
        <v>241</v>
      </c>
      <c r="F3730" s="5">
        <v>1005030501</v>
      </c>
      <c r="G3730" t="str">
        <f>VLOOKUP(F3730,'группы товаров'!$A$1:$C$88,2,0)</f>
        <v>Орешек</v>
      </c>
      <c r="H3730" t="str">
        <f>VLOOKUP(Таблица1[[#This Row],[Код товара]],Группа_Товаров,3,0)</f>
        <v>Глазированные</v>
      </c>
      <c r="I3730" t="s">
        <v>8</v>
      </c>
      <c r="J3730">
        <v>5.6</v>
      </c>
      <c r="K3730" s="6">
        <v>560.84</v>
      </c>
      <c r="L3730" s="6">
        <v>637.952</v>
      </c>
      <c r="M3730" s="23">
        <f>Таблица1[[#This Row],[Сумма в ценах продажи]]-Таблица1[[#This Row],[Сумма в ценах закупки]]</f>
        <v>77.111999999999966</v>
      </c>
    </row>
    <row r="3731" spans="1:13" hidden="1" x14ac:dyDescent="0.3">
      <c r="A3731" s="16">
        <v>42822</v>
      </c>
      <c r="B3731" t="s">
        <v>7</v>
      </c>
      <c r="C3731" t="s">
        <v>175</v>
      </c>
      <c r="D3731" t="s">
        <v>134</v>
      </c>
      <c r="E3731" t="s">
        <v>176</v>
      </c>
      <c r="F3731" s="7">
        <v>190000</v>
      </c>
      <c r="G3731" t="str">
        <f>VLOOKUP(F3731,'группы товаров'!$A$1:$C$88,2,0)</f>
        <v>Капри молоко</v>
      </c>
      <c r="H3731" t="str">
        <f>VLOOKUP(Таблица1[[#This Row],[Код товара]],Группа_Товаров,3,0)</f>
        <v>Отливная</v>
      </c>
      <c r="I3731" t="s">
        <v>8</v>
      </c>
      <c r="J3731">
        <v>7</v>
      </c>
      <c r="K3731" s="6">
        <v>642.53210000000001</v>
      </c>
      <c r="L3731" s="6">
        <v>744.24</v>
      </c>
      <c r="M3731" s="23">
        <f>Таблица1[[#This Row],[Сумма в ценах продажи]]-Таблица1[[#This Row],[Сумма в ценах закупки]]</f>
        <v>101.7079</v>
      </c>
    </row>
    <row r="3732" spans="1:13" hidden="1" x14ac:dyDescent="0.3">
      <c r="A3732" s="16">
        <v>42822</v>
      </c>
      <c r="B3732" t="s">
        <v>9</v>
      </c>
      <c r="C3732" t="s">
        <v>262</v>
      </c>
      <c r="D3732" t="s">
        <v>134</v>
      </c>
      <c r="E3732" t="s">
        <v>263</v>
      </c>
      <c r="F3732" s="7">
        <v>1005052700</v>
      </c>
      <c r="G3732" t="str">
        <f>VLOOKUP(F3732,'группы товаров'!$A$1:$C$88,2,0)</f>
        <v>Желе черники</v>
      </c>
      <c r="H3732" t="str">
        <f>VLOOKUP(Таблица1[[#This Row],[Код товара]],Группа_Товаров,3,0)</f>
        <v>Помадка</v>
      </c>
      <c r="I3732" t="s">
        <v>8</v>
      </c>
      <c r="J3732">
        <v>4.8</v>
      </c>
      <c r="K3732" s="6">
        <v>755.52</v>
      </c>
      <c r="L3732" s="6">
        <v>859.2</v>
      </c>
      <c r="M3732" s="23">
        <f>Таблица1[[#This Row],[Сумма в ценах продажи]]-Таблица1[[#This Row],[Сумма в ценах закупки]]</f>
        <v>103.68000000000006</v>
      </c>
    </row>
    <row r="3733" spans="1:13" hidden="1" x14ac:dyDescent="0.3">
      <c r="A3733" s="16">
        <v>42822</v>
      </c>
      <c r="B3733" t="s">
        <v>7</v>
      </c>
      <c r="C3733" t="s">
        <v>226</v>
      </c>
      <c r="D3733" t="s">
        <v>134</v>
      </c>
      <c r="E3733" t="s">
        <v>227</v>
      </c>
      <c r="F3733" s="5">
        <v>190000</v>
      </c>
      <c r="G3733" t="str">
        <f>VLOOKUP(F3733,'группы товаров'!$A$1:$C$88,2,0)</f>
        <v>Капри молоко</v>
      </c>
      <c r="H3733" t="str">
        <f>VLOOKUP(Таблица1[[#This Row],[Код товара]],Группа_Товаров,3,0)</f>
        <v>Отливная</v>
      </c>
      <c r="I3733" t="s">
        <v>8</v>
      </c>
      <c r="J3733">
        <v>10</v>
      </c>
      <c r="K3733" s="6">
        <v>778.77499999999998</v>
      </c>
      <c r="L3733" s="6">
        <v>889.6</v>
      </c>
      <c r="M3733" s="23">
        <f>Таблица1[[#This Row],[Сумма в ценах продажи]]-Таблица1[[#This Row],[Сумма в ценах закупки]]</f>
        <v>110.82500000000005</v>
      </c>
    </row>
    <row r="3734" spans="1:13" hidden="1" x14ac:dyDescent="0.3">
      <c r="A3734" s="16">
        <v>42822</v>
      </c>
      <c r="B3734" t="s">
        <v>7</v>
      </c>
      <c r="C3734" t="s">
        <v>153</v>
      </c>
      <c r="D3734" t="s">
        <v>134</v>
      </c>
      <c r="E3734" t="s">
        <v>154</v>
      </c>
      <c r="F3734" s="7">
        <v>1005186300</v>
      </c>
      <c r="G3734" t="str">
        <f>VLOOKUP(F3734,'группы товаров'!$A$1:$C$88,2,0)</f>
        <v>Мини  молоко</v>
      </c>
      <c r="H3734" t="str">
        <f>VLOOKUP(Таблица1[[#This Row],[Код товара]],Группа_Товаров,3,0)</f>
        <v>Вафельные</v>
      </c>
      <c r="I3734" t="s">
        <v>8</v>
      </c>
      <c r="J3734">
        <v>4</v>
      </c>
      <c r="K3734" s="6">
        <v>820</v>
      </c>
      <c r="L3734" s="6">
        <v>933.2</v>
      </c>
      <c r="M3734" s="23">
        <f>Таблица1[[#This Row],[Сумма в ценах продажи]]-Таблица1[[#This Row],[Сумма в ценах закупки]]</f>
        <v>113.20000000000005</v>
      </c>
    </row>
    <row r="3735" spans="1:13" hidden="1" x14ac:dyDescent="0.3">
      <c r="A3735" s="16">
        <v>42822</v>
      </c>
      <c r="B3735" t="s">
        <v>7</v>
      </c>
      <c r="C3735" t="s">
        <v>258</v>
      </c>
      <c r="D3735" t="s">
        <v>134</v>
      </c>
      <c r="E3735" t="s">
        <v>259</v>
      </c>
      <c r="F3735" s="7">
        <v>1005712365</v>
      </c>
      <c r="G3735" t="str">
        <f>VLOOKUP(F3735,'группы товаров'!$A$1:$C$88,2,0)</f>
        <v>Желе в помаде</v>
      </c>
      <c r="H3735" t="str">
        <f>VLOOKUP(Таблица1[[#This Row],[Код товара]],Группа_Товаров,3,0)</f>
        <v>Глазированные</v>
      </c>
      <c r="I3735" t="s">
        <v>8</v>
      </c>
      <c r="J3735">
        <v>4</v>
      </c>
      <c r="K3735" s="6">
        <v>820</v>
      </c>
      <c r="L3735" s="6">
        <v>933.2</v>
      </c>
      <c r="M3735" s="23">
        <f>Таблица1[[#This Row],[Сумма в ценах продажи]]-Таблица1[[#This Row],[Сумма в ценах закупки]]</f>
        <v>113.20000000000005</v>
      </c>
    </row>
    <row r="3736" spans="1:13" hidden="1" x14ac:dyDescent="0.3">
      <c r="A3736" s="16">
        <v>42822</v>
      </c>
      <c r="B3736" t="s">
        <v>7</v>
      </c>
      <c r="C3736" t="s">
        <v>410</v>
      </c>
      <c r="D3736" t="s">
        <v>156</v>
      </c>
      <c r="E3736" t="s">
        <v>411</v>
      </c>
      <c r="F3736" s="7">
        <v>5190002</v>
      </c>
      <c r="G3736" t="str">
        <f>VLOOKUP(F3736,'группы товаров'!$A$1:$C$88,2,0)</f>
        <v>Молочный</v>
      </c>
      <c r="H3736" t="str">
        <f>VLOOKUP(Таблица1[[#This Row],[Код товара]],Группа_Товаров,3,0)</f>
        <v>Отливная</v>
      </c>
      <c r="I3736" t="s">
        <v>8</v>
      </c>
      <c r="J3736">
        <v>2.27</v>
      </c>
      <c r="K3736" s="6">
        <v>786.86500000000001</v>
      </c>
      <c r="L3736" s="6">
        <v>900.5</v>
      </c>
      <c r="M3736" s="23">
        <f>Таблица1[[#This Row],[Сумма в ценах продажи]]-Таблица1[[#This Row],[Сумма в ценах закупки]]</f>
        <v>113.63499999999999</v>
      </c>
    </row>
    <row r="3737" spans="1:13" hidden="1" x14ac:dyDescent="0.3">
      <c r="A3737" s="16">
        <v>42822</v>
      </c>
      <c r="B3737" t="s">
        <v>9</v>
      </c>
      <c r="C3737" t="s">
        <v>171</v>
      </c>
      <c r="D3737" t="s">
        <v>131</v>
      </c>
      <c r="E3737" t="s">
        <v>172</v>
      </c>
      <c r="F3737" s="7">
        <v>20000</v>
      </c>
      <c r="G3737" t="str">
        <f>VLOOKUP(F3737,'группы товаров'!$A$1:$C$88,2,0)</f>
        <v>Карамель барбарис</v>
      </c>
      <c r="H3737" t="str">
        <f>VLOOKUP(Таблица1[[#This Row],[Код товара]],Группа_Товаров,3,0)</f>
        <v>Леденцовая</v>
      </c>
      <c r="I3737" t="s">
        <v>8</v>
      </c>
      <c r="J3737">
        <v>8</v>
      </c>
      <c r="K3737" s="6">
        <v>685.54399999999998</v>
      </c>
      <c r="L3737" s="6">
        <v>803.2</v>
      </c>
      <c r="M3737" s="23">
        <f>Таблица1[[#This Row],[Сумма в ценах продажи]]-Таблица1[[#This Row],[Сумма в ценах закупки]]</f>
        <v>117.65600000000006</v>
      </c>
    </row>
    <row r="3738" spans="1:13" hidden="1" x14ac:dyDescent="0.3">
      <c r="A3738" s="16">
        <v>42822</v>
      </c>
      <c r="B3738" t="s">
        <v>7</v>
      </c>
      <c r="C3738" t="s">
        <v>220</v>
      </c>
      <c r="D3738" t="s">
        <v>134</v>
      </c>
      <c r="E3738" t="s">
        <v>221</v>
      </c>
      <c r="F3738" s="7">
        <v>1005212101</v>
      </c>
      <c r="G3738" t="str">
        <f>VLOOKUP(F3738,'группы товаров'!$A$1:$C$88,2,0)</f>
        <v>Зеленый петушок</v>
      </c>
      <c r="H3738" t="str">
        <f>VLOOKUP(Таблица1[[#This Row],[Код товара]],Группа_Товаров,3,0)</f>
        <v>Вафельные</v>
      </c>
      <c r="I3738" t="s">
        <v>8</v>
      </c>
      <c r="J3738">
        <v>2.496</v>
      </c>
      <c r="K3738" s="6">
        <v>915.84</v>
      </c>
      <c r="L3738" s="6">
        <v>1041.5999999999999</v>
      </c>
      <c r="M3738" s="23">
        <f>Таблица1[[#This Row],[Сумма в ценах продажи]]-Таблица1[[#This Row],[Сумма в ценах закупки]]</f>
        <v>125.75999999999988</v>
      </c>
    </row>
    <row r="3739" spans="1:13" hidden="1" x14ac:dyDescent="0.3">
      <c r="A3739" s="16">
        <v>42822</v>
      </c>
      <c r="B3739" t="s">
        <v>7</v>
      </c>
      <c r="C3739" t="s">
        <v>177</v>
      </c>
      <c r="D3739" t="s">
        <v>131</v>
      </c>
      <c r="E3739" t="s">
        <v>178</v>
      </c>
      <c r="F3739" s="7">
        <v>1005050000</v>
      </c>
      <c r="G3739" t="str">
        <f>VLOOKUP(F3739,'группы товаров'!$A$1:$C$88,2,0)</f>
        <v>Золотой орех</v>
      </c>
      <c r="H3739" t="str">
        <f>VLOOKUP(Таблица1[[#This Row],[Код товара]],Группа_Товаров,3,0)</f>
        <v>Помадка</v>
      </c>
      <c r="I3739" t="s">
        <v>8</v>
      </c>
      <c r="J3739">
        <v>5</v>
      </c>
      <c r="K3739" s="6">
        <v>582.71749999999997</v>
      </c>
      <c r="L3739" s="6">
        <v>716.1</v>
      </c>
      <c r="M3739" s="23">
        <f>Таблица1[[#This Row],[Сумма в ценах продажи]]-Таблица1[[#This Row],[Сумма в ценах закупки]]</f>
        <v>133.38250000000005</v>
      </c>
    </row>
    <row r="3740" spans="1:13" hidden="1" x14ac:dyDescent="0.3">
      <c r="A3740" s="16">
        <v>42822</v>
      </c>
      <c r="B3740" t="s">
        <v>7</v>
      </c>
      <c r="C3740" t="s">
        <v>258</v>
      </c>
      <c r="D3740" t="s">
        <v>134</v>
      </c>
      <c r="E3740" t="s">
        <v>259</v>
      </c>
      <c r="F3740" s="7">
        <v>1005212101</v>
      </c>
      <c r="G3740" t="str">
        <f>VLOOKUP(F3740,'группы товаров'!$A$1:$C$88,2,0)</f>
        <v>Зеленый петушок</v>
      </c>
      <c r="H3740" t="str">
        <f>VLOOKUP(Таблица1[[#This Row],[Код товара]],Группа_Товаров,3,0)</f>
        <v>Вафельные</v>
      </c>
      <c r="I3740" t="s">
        <v>8</v>
      </c>
      <c r="J3740">
        <v>4</v>
      </c>
      <c r="K3740" s="6">
        <v>1316</v>
      </c>
      <c r="L3740" s="6">
        <v>1497.2</v>
      </c>
      <c r="M3740" s="23">
        <f>Таблица1[[#This Row],[Сумма в ценах продажи]]-Таблица1[[#This Row],[Сумма в ценах закупки]]</f>
        <v>181.20000000000005</v>
      </c>
    </row>
    <row r="3741" spans="1:13" hidden="1" x14ac:dyDescent="0.3">
      <c r="A3741" s="16">
        <v>42822</v>
      </c>
      <c r="B3741" t="s">
        <v>7</v>
      </c>
      <c r="C3741" t="s">
        <v>228</v>
      </c>
      <c r="D3741" t="s">
        <v>134</v>
      </c>
      <c r="E3741" t="s">
        <v>229</v>
      </c>
      <c r="F3741" s="7">
        <v>1005050000</v>
      </c>
      <c r="G3741" t="str">
        <f>VLOOKUP(F3741,'группы товаров'!$A$1:$C$88,2,0)</f>
        <v>Золотой орех</v>
      </c>
      <c r="H3741" t="str">
        <f>VLOOKUP(Таблица1[[#This Row],[Код товара]],Группа_Товаров,3,0)</f>
        <v>Помадка</v>
      </c>
      <c r="I3741" t="s">
        <v>8</v>
      </c>
      <c r="J3741">
        <v>4</v>
      </c>
      <c r="K3741" s="6">
        <v>1316</v>
      </c>
      <c r="L3741" s="6">
        <v>1497.2</v>
      </c>
      <c r="M3741" s="23">
        <f>Таблица1[[#This Row],[Сумма в ценах продажи]]-Таблица1[[#This Row],[Сумма в ценах закупки]]</f>
        <v>181.20000000000005</v>
      </c>
    </row>
    <row r="3742" spans="1:13" hidden="1" x14ac:dyDescent="0.3">
      <c r="A3742" s="16">
        <v>42822</v>
      </c>
      <c r="B3742" t="s">
        <v>7</v>
      </c>
      <c r="C3742" t="s">
        <v>262</v>
      </c>
      <c r="D3742" t="s">
        <v>134</v>
      </c>
      <c r="E3742" t="s">
        <v>263</v>
      </c>
      <c r="F3742" s="5">
        <v>1005274600</v>
      </c>
      <c r="G3742" t="str">
        <f>VLOOKUP(F3742,'группы товаров'!$A$1:$C$88,2,0)</f>
        <v>Какао со сливками</v>
      </c>
      <c r="H3742" t="str">
        <f>VLOOKUP(Таблица1[[#This Row],[Код товара]],Группа_Товаров,3,0)</f>
        <v>Кремовые</v>
      </c>
      <c r="I3742" t="s">
        <v>8</v>
      </c>
      <c r="J3742">
        <v>7</v>
      </c>
      <c r="K3742" s="6">
        <v>1368.7663</v>
      </c>
      <c r="L3742" s="6">
        <v>1556.87</v>
      </c>
      <c r="M3742" s="23">
        <f>Таблица1[[#This Row],[Сумма в ценах продажи]]-Таблица1[[#This Row],[Сумма в ценах закупки]]</f>
        <v>188.10369999999989</v>
      </c>
    </row>
    <row r="3743" spans="1:13" hidden="1" x14ac:dyDescent="0.3">
      <c r="A3743" s="16">
        <v>42822</v>
      </c>
      <c r="B3743" t="s">
        <v>7</v>
      </c>
      <c r="C3743" t="s">
        <v>228</v>
      </c>
      <c r="D3743" t="s">
        <v>134</v>
      </c>
      <c r="E3743" t="s">
        <v>229</v>
      </c>
      <c r="F3743" s="7">
        <v>1005186200</v>
      </c>
      <c r="G3743" t="str">
        <f>VLOOKUP(F3743,'группы товаров'!$A$1:$C$88,2,0)</f>
        <v xml:space="preserve">Мини  орех </v>
      </c>
      <c r="H3743" t="str">
        <f>VLOOKUP(Таблица1[[#This Row],[Код товара]],Группа_Товаров,3,0)</f>
        <v>Вафельные</v>
      </c>
      <c r="I3743" t="s">
        <v>8</v>
      </c>
      <c r="J3743">
        <v>6.45</v>
      </c>
      <c r="K3743" s="6">
        <v>1716.7620000000002</v>
      </c>
      <c r="L3743" s="6">
        <v>1943.5</v>
      </c>
      <c r="M3743" s="23">
        <f>Таблица1[[#This Row],[Сумма в ценах продажи]]-Таблица1[[#This Row],[Сумма в ценах закупки]]</f>
        <v>226.73799999999983</v>
      </c>
    </row>
    <row r="3744" spans="1:13" hidden="1" x14ac:dyDescent="0.3">
      <c r="A3744" s="16">
        <v>42821</v>
      </c>
      <c r="B3744" t="s">
        <v>7</v>
      </c>
      <c r="C3744" t="s">
        <v>210</v>
      </c>
      <c r="D3744" t="s">
        <v>156</v>
      </c>
      <c r="E3744" t="s">
        <v>211</v>
      </c>
      <c r="F3744" s="7">
        <v>570000</v>
      </c>
      <c r="G3744" t="str">
        <f>VLOOKUP(F3744,'группы товаров'!$A$1:$C$88,2,0)</f>
        <v xml:space="preserve">Грушевые </v>
      </c>
      <c r="H3744" t="str">
        <f>VLOOKUP(Таблица1[[#This Row],[Код товара]],Группа_Товаров,3,0)</f>
        <v>Желейные</v>
      </c>
      <c r="I3744" t="s">
        <v>8</v>
      </c>
      <c r="J3744">
        <v>16</v>
      </c>
      <c r="K3744" s="6">
        <v>854.46400000000006</v>
      </c>
      <c r="L3744" s="6">
        <v>882.24</v>
      </c>
      <c r="M3744" s="23">
        <f>Таблица1[[#This Row],[Сумма в ценах продажи]]-Таблица1[[#This Row],[Сумма в ценах закупки]]</f>
        <v>27.775999999999954</v>
      </c>
    </row>
    <row r="3745" spans="1:13" hidden="1" x14ac:dyDescent="0.3">
      <c r="A3745" s="16">
        <v>42821</v>
      </c>
      <c r="B3745" t="s">
        <v>7</v>
      </c>
      <c r="C3745" t="s">
        <v>199</v>
      </c>
      <c r="D3745" t="s">
        <v>134</v>
      </c>
      <c r="E3745" t="s">
        <v>200</v>
      </c>
      <c r="F3745" s="5">
        <v>1005040600</v>
      </c>
      <c r="G3745" t="str">
        <f>VLOOKUP(F3745,'группы товаров'!$A$1:$C$88,2,0)</f>
        <v xml:space="preserve">Морская звезда </v>
      </c>
      <c r="H3745" t="str">
        <f>VLOOKUP(Таблица1[[#This Row],[Код товара]],Группа_Товаров,3,0)</f>
        <v>Глазированные</v>
      </c>
      <c r="I3745" t="s">
        <v>8</v>
      </c>
      <c r="J3745">
        <v>3</v>
      </c>
      <c r="K3745" s="6">
        <v>214.65</v>
      </c>
      <c r="L3745" s="6">
        <v>244.11</v>
      </c>
      <c r="M3745" s="23">
        <f>Таблица1[[#This Row],[Сумма в ценах продажи]]-Таблица1[[#This Row],[Сумма в ценах закупки]]</f>
        <v>29.460000000000008</v>
      </c>
    </row>
    <row r="3746" spans="1:13" hidden="1" x14ac:dyDescent="0.3">
      <c r="A3746" s="16">
        <v>42821</v>
      </c>
      <c r="B3746" t="s">
        <v>7</v>
      </c>
      <c r="C3746" t="s">
        <v>165</v>
      </c>
      <c r="D3746" t="s">
        <v>134</v>
      </c>
      <c r="E3746" t="s">
        <v>166</v>
      </c>
      <c r="F3746" s="7">
        <v>20100</v>
      </c>
      <c r="G3746" t="str">
        <f>VLOOKUP(F3746,'группы товаров'!$A$1:$C$88,2,0)</f>
        <v xml:space="preserve">Карамель дюшес </v>
      </c>
      <c r="H3746" t="str">
        <f>VLOOKUP(Таблица1[[#This Row],[Код товара]],Группа_Товаров,3,0)</f>
        <v>Леденцовая</v>
      </c>
      <c r="I3746" t="s">
        <v>8</v>
      </c>
      <c r="J3746">
        <v>3.4</v>
      </c>
      <c r="K3746" s="6">
        <v>243.23600000000002</v>
      </c>
      <c r="L3746" s="6">
        <v>276.65800000000002</v>
      </c>
      <c r="M3746" s="23">
        <f>Таблица1[[#This Row],[Сумма в ценах продажи]]-Таблица1[[#This Row],[Сумма в ценах закупки]]</f>
        <v>33.421999999999997</v>
      </c>
    </row>
    <row r="3747" spans="1:13" hidden="1" x14ac:dyDescent="0.3">
      <c r="A3747" s="16">
        <v>42821</v>
      </c>
      <c r="B3747" t="s">
        <v>7</v>
      </c>
      <c r="C3747" t="s">
        <v>301</v>
      </c>
      <c r="D3747" t="s">
        <v>134</v>
      </c>
      <c r="E3747" t="s">
        <v>302</v>
      </c>
      <c r="F3747" s="7">
        <v>1005244600</v>
      </c>
      <c r="G3747" t="str">
        <f>VLOOKUP(F3747,'группы товаров'!$A$1:$C$88,2,0)</f>
        <v>Кремовые</v>
      </c>
      <c r="H3747" t="str">
        <f>VLOOKUP(Таблица1[[#This Row],[Код товара]],Группа_Товаров,3,0)</f>
        <v>Кремовые</v>
      </c>
      <c r="I3747" t="s">
        <v>8</v>
      </c>
      <c r="J3747">
        <v>3.5</v>
      </c>
      <c r="K3747" s="6">
        <v>364.23939999999999</v>
      </c>
      <c r="L3747" s="6">
        <v>398.72</v>
      </c>
      <c r="M3747" s="23">
        <f>Таблица1[[#This Row],[Сумма в ценах продажи]]-Таблица1[[#This Row],[Сумма в ценах закупки]]</f>
        <v>34.480600000000038</v>
      </c>
    </row>
    <row r="3748" spans="1:13" hidden="1" x14ac:dyDescent="0.3">
      <c r="A3748" s="16">
        <v>42821</v>
      </c>
      <c r="B3748" t="s">
        <v>7</v>
      </c>
      <c r="C3748" t="s">
        <v>272</v>
      </c>
      <c r="D3748" t="s">
        <v>156</v>
      </c>
      <c r="E3748" t="s">
        <v>273</v>
      </c>
      <c r="F3748" s="7">
        <v>20000</v>
      </c>
      <c r="G3748" t="str">
        <f>VLOOKUP(F3748,'группы товаров'!$A$1:$C$88,2,0)</f>
        <v>Карамель барбарис</v>
      </c>
      <c r="H3748" t="str">
        <f>VLOOKUP(Таблица1[[#This Row],[Код товара]],Группа_Товаров,3,0)</f>
        <v>Леденцовая</v>
      </c>
      <c r="I3748" t="s">
        <v>8</v>
      </c>
      <c r="J3748">
        <v>3.5</v>
      </c>
      <c r="K3748" s="6">
        <v>326.81360000000001</v>
      </c>
      <c r="L3748" s="6">
        <v>372.12</v>
      </c>
      <c r="M3748" s="23">
        <f>Таблица1[[#This Row],[Сумма в ценах продажи]]-Таблица1[[#This Row],[Сумма в ценах закупки]]</f>
        <v>45.306399999999996</v>
      </c>
    </row>
    <row r="3749" spans="1:13" hidden="1" x14ac:dyDescent="0.3">
      <c r="A3749" s="16">
        <v>42821</v>
      </c>
      <c r="B3749" t="s">
        <v>9</v>
      </c>
      <c r="C3749" t="s">
        <v>193</v>
      </c>
      <c r="D3749" t="s">
        <v>134</v>
      </c>
      <c r="E3749" t="s">
        <v>194</v>
      </c>
      <c r="F3749" s="7">
        <v>20000</v>
      </c>
      <c r="G3749" t="str">
        <f>VLOOKUP(F3749,'группы товаров'!$A$1:$C$88,2,0)</f>
        <v>Карамель барбарис</v>
      </c>
      <c r="H3749" t="str">
        <f>VLOOKUP(Таблица1[[#This Row],[Код товара]],Группа_Товаров,3,0)</f>
        <v>Леденцовая</v>
      </c>
      <c r="I3749" t="s">
        <v>8</v>
      </c>
      <c r="J3749">
        <v>4</v>
      </c>
      <c r="K3749" s="6">
        <v>352.78</v>
      </c>
      <c r="L3749" s="6">
        <v>401.6</v>
      </c>
      <c r="M3749" s="23">
        <f>Таблица1[[#This Row],[Сумма в ценах продажи]]-Таблица1[[#This Row],[Сумма в ценах закупки]]</f>
        <v>48.82000000000005</v>
      </c>
    </row>
    <row r="3750" spans="1:13" hidden="1" x14ac:dyDescent="0.3">
      <c r="A3750" s="16">
        <v>42821</v>
      </c>
      <c r="B3750" t="s">
        <v>9</v>
      </c>
      <c r="C3750" t="s">
        <v>226</v>
      </c>
      <c r="D3750" t="s">
        <v>134</v>
      </c>
      <c r="E3750" t="s">
        <v>227</v>
      </c>
      <c r="F3750" s="5">
        <v>190000</v>
      </c>
      <c r="G3750" t="str">
        <f>VLOOKUP(F3750,'группы товаров'!$A$1:$C$88,2,0)</f>
        <v>Капри молоко</v>
      </c>
      <c r="H3750" t="str">
        <f>VLOOKUP(Таблица1[[#This Row],[Код товара]],Группа_Товаров,3,0)</f>
        <v>Отливная</v>
      </c>
      <c r="I3750" t="s">
        <v>8</v>
      </c>
      <c r="J3750">
        <v>5</v>
      </c>
      <c r="K3750" s="6">
        <v>389.8365</v>
      </c>
      <c r="L3750" s="6">
        <v>444.8</v>
      </c>
      <c r="M3750" s="23">
        <f>Таблица1[[#This Row],[Сумма в ценах продажи]]-Таблица1[[#This Row],[Сумма в ценах закупки]]</f>
        <v>54.96350000000001</v>
      </c>
    </row>
    <row r="3751" spans="1:13" hidden="1" x14ac:dyDescent="0.3">
      <c r="A3751" s="16">
        <v>42821</v>
      </c>
      <c r="B3751" t="s">
        <v>7</v>
      </c>
      <c r="C3751" t="s">
        <v>256</v>
      </c>
      <c r="D3751" t="s">
        <v>134</v>
      </c>
      <c r="E3751" t="s">
        <v>257</v>
      </c>
      <c r="F3751" s="7">
        <v>1005274300</v>
      </c>
      <c r="G3751" t="str">
        <f>VLOOKUP(F3751,'группы товаров'!$A$1:$C$88,2,0)</f>
        <v>Миндальные</v>
      </c>
      <c r="H3751" t="str">
        <f>VLOOKUP(Таблица1[[#This Row],[Код товара]],Группа_Товаров,3,0)</f>
        <v>Кремовые</v>
      </c>
      <c r="I3751" t="s">
        <v>8</v>
      </c>
      <c r="J3751">
        <v>2.64</v>
      </c>
      <c r="K3751" s="6">
        <v>400.5564</v>
      </c>
      <c r="L3751" s="6">
        <v>455.64</v>
      </c>
      <c r="M3751" s="23">
        <f>Таблица1[[#This Row],[Сумма в ценах продажи]]-Таблица1[[#This Row],[Сумма в ценах закупки]]</f>
        <v>55.08359999999999</v>
      </c>
    </row>
    <row r="3752" spans="1:13" hidden="1" x14ac:dyDescent="0.3">
      <c r="A3752" s="16">
        <v>42821</v>
      </c>
      <c r="B3752" t="s">
        <v>9</v>
      </c>
      <c r="C3752" t="s">
        <v>167</v>
      </c>
      <c r="D3752" t="s">
        <v>134</v>
      </c>
      <c r="E3752" t="s">
        <v>168</v>
      </c>
      <c r="F3752" s="7">
        <v>5162402</v>
      </c>
      <c r="G3752" t="str">
        <f>VLOOKUP(F3752,'группы товаров'!$A$1:$C$88,2,0)</f>
        <v>Лимонно-апельсиновый</v>
      </c>
      <c r="H3752" t="str">
        <f>VLOOKUP(Таблица1[[#This Row],[Код товара]],Группа_Товаров,3,0)</f>
        <v>Отливная</v>
      </c>
      <c r="I3752" t="s">
        <v>8</v>
      </c>
      <c r="J3752">
        <v>2.5</v>
      </c>
      <c r="K3752" s="6">
        <v>344.81580000000002</v>
      </c>
      <c r="L3752" s="6">
        <v>401.42500000000001</v>
      </c>
      <c r="M3752" s="23">
        <f>Таблица1[[#This Row],[Сумма в ценах продажи]]-Таблица1[[#This Row],[Сумма в ценах закупки]]</f>
        <v>56.609199999999987</v>
      </c>
    </row>
    <row r="3753" spans="1:13" hidden="1" x14ac:dyDescent="0.3">
      <c r="A3753" s="16">
        <v>42821</v>
      </c>
      <c r="B3753" t="s">
        <v>7</v>
      </c>
      <c r="C3753" t="s">
        <v>138</v>
      </c>
      <c r="D3753" t="s">
        <v>134</v>
      </c>
      <c r="E3753" t="s">
        <v>139</v>
      </c>
      <c r="F3753" s="7">
        <v>20200</v>
      </c>
      <c r="G3753" t="str">
        <f>VLOOKUP(F3753,'группы товаров'!$A$1:$C$88,2,0)</f>
        <v xml:space="preserve">Карамель мята </v>
      </c>
      <c r="H3753" t="str">
        <f>VLOOKUP(Таблица1[[#This Row],[Код товара]],Группа_Товаров,3,0)</f>
        <v>Леденцовая</v>
      </c>
      <c r="I3753" t="s">
        <v>8</v>
      </c>
      <c r="J3753">
        <v>8</v>
      </c>
      <c r="K3753" s="6">
        <v>427.43280000000004</v>
      </c>
      <c r="L3753" s="6">
        <v>484.24</v>
      </c>
      <c r="M3753" s="23">
        <f>Таблица1[[#This Row],[Сумма в ценах продажи]]-Таблица1[[#This Row],[Сумма в ценах закупки]]</f>
        <v>56.807199999999966</v>
      </c>
    </row>
    <row r="3754" spans="1:13" hidden="1" x14ac:dyDescent="0.3">
      <c r="A3754" s="16">
        <v>42821</v>
      </c>
      <c r="B3754" t="s">
        <v>7</v>
      </c>
      <c r="C3754" t="s">
        <v>130</v>
      </c>
      <c r="D3754" t="s">
        <v>131</v>
      </c>
      <c r="E3754" t="s">
        <v>132</v>
      </c>
      <c r="F3754" s="7">
        <v>20100</v>
      </c>
      <c r="G3754" t="str">
        <f>VLOOKUP(F3754,'группы товаров'!$A$1:$C$88,2,0)</f>
        <v xml:space="preserve">Карамель дюшес </v>
      </c>
      <c r="H3754" t="str">
        <f>VLOOKUP(Таблица1[[#This Row],[Код товара]],Группа_Товаров,3,0)</f>
        <v>Леденцовая</v>
      </c>
      <c r="I3754" t="s">
        <v>8</v>
      </c>
      <c r="J3754">
        <v>8</v>
      </c>
      <c r="K3754" s="6">
        <v>427.32960000000003</v>
      </c>
      <c r="L3754" s="6">
        <v>484.24</v>
      </c>
      <c r="M3754" s="23">
        <f>Таблица1[[#This Row],[Сумма в ценах продажи]]-Таблица1[[#This Row],[Сумма в ценах закупки]]</f>
        <v>56.910399999999981</v>
      </c>
    </row>
    <row r="3755" spans="1:13" hidden="1" x14ac:dyDescent="0.3">
      <c r="A3755" s="16">
        <v>42821</v>
      </c>
      <c r="B3755" t="s">
        <v>7</v>
      </c>
      <c r="C3755" t="s">
        <v>171</v>
      </c>
      <c r="D3755" t="s">
        <v>131</v>
      </c>
      <c r="E3755" t="s">
        <v>172</v>
      </c>
      <c r="F3755" s="7">
        <v>1005201500</v>
      </c>
      <c r="G3755" t="str">
        <f>VLOOKUP(F3755,'группы товаров'!$A$1:$C$88,2,0)</f>
        <v xml:space="preserve">крем-сгущенное молоко </v>
      </c>
      <c r="H3755" t="str">
        <f>VLOOKUP(Таблица1[[#This Row],[Код товара]],Группа_Товаров,3,0)</f>
        <v>Вафельные</v>
      </c>
      <c r="I3755" t="s">
        <v>8</v>
      </c>
      <c r="J3755">
        <v>8</v>
      </c>
      <c r="K3755" s="6">
        <v>427.23200000000003</v>
      </c>
      <c r="L3755" s="6">
        <v>484.24</v>
      </c>
      <c r="M3755" s="23">
        <f>Таблица1[[#This Row],[Сумма в ценах продажи]]-Таблица1[[#This Row],[Сумма в ценах закупки]]</f>
        <v>57.007999999999981</v>
      </c>
    </row>
    <row r="3756" spans="1:13" hidden="1" x14ac:dyDescent="0.3">
      <c r="A3756" s="16">
        <v>42821</v>
      </c>
      <c r="B3756" t="s">
        <v>7</v>
      </c>
      <c r="C3756" t="s">
        <v>220</v>
      </c>
      <c r="D3756" t="s">
        <v>134</v>
      </c>
      <c r="E3756" t="s">
        <v>221</v>
      </c>
      <c r="F3756" s="5">
        <v>20100</v>
      </c>
      <c r="G3756" t="str">
        <f>VLOOKUP(F3756,'группы товаров'!$A$1:$C$88,2,0)</f>
        <v xml:space="preserve">Карамель дюшес </v>
      </c>
      <c r="H3756" t="str">
        <f>VLOOKUP(Таблица1[[#This Row],[Код товара]],Группа_Товаров,3,0)</f>
        <v>Леденцовая</v>
      </c>
      <c r="I3756" t="s">
        <v>8</v>
      </c>
      <c r="J3756">
        <v>8</v>
      </c>
      <c r="K3756" s="6">
        <v>426.85680000000002</v>
      </c>
      <c r="L3756" s="6">
        <v>486</v>
      </c>
      <c r="M3756" s="23">
        <f>Таблица1[[#This Row],[Сумма в ценах продажи]]-Таблица1[[#This Row],[Сумма в ценах закупки]]</f>
        <v>59.143199999999979</v>
      </c>
    </row>
    <row r="3757" spans="1:13" hidden="1" x14ac:dyDescent="0.3">
      <c r="A3757" s="16">
        <v>42821</v>
      </c>
      <c r="B3757" t="s">
        <v>9</v>
      </c>
      <c r="C3757" t="s">
        <v>199</v>
      </c>
      <c r="D3757" t="s">
        <v>134</v>
      </c>
      <c r="E3757" t="s">
        <v>200</v>
      </c>
      <c r="F3757" s="7">
        <v>1005051700</v>
      </c>
      <c r="G3757" t="str">
        <f>VLOOKUP(F3757,'группы товаров'!$A$1:$C$88,2,0)</f>
        <v>Аромат мяты</v>
      </c>
      <c r="H3757" t="str">
        <f>VLOOKUP(Таблица1[[#This Row],[Код товара]],Группа_Товаров,3,0)</f>
        <v>Помадка</v>
      </c>
      <c r="I3757" t="s">
        <v>8</v>
      </c>
      <c r="J3757">
        <v>8</v>
      </c>
      <c r="K3757" s="6">
        <v>425.9984</v>
      </c>
      <c r="L3757" s="6">
        <v>486</v>
      </c>
      <c r="M3757" s="23">
        <f>Таблица1[[#This Row],[Сумма в ценах продажи]]-Таблица1[[#This Row],[Сумма в ценах закупки]]</f>
        <v>60.001599999999996</v>
      </c>
    </row>
    <row r="3758" spans="1:13" hidden="1" x14ac:dyDescent="0.3">
      <c r="A3758" s="16">
        <v>42821</v>
      </c>
      <c r="B3758" t="s">
        <v>7</v>
      </c>
      <c r="C3758" t="s">
        <v>149</v>
      </c>
      <c r="D3758" t="s">
        <v>134</v>
      </c>
      <c r="E3758" t="s">
        <v>150</v>
      </c>
      <c r="F3758" s="5">
        <v>1005244000</v>
      </c>
      <c r="G3758" t="str">
        <f>VLOOKUP(F3758,'группы товаров'!$A$1:$C$88,2,0)</f>
        <v>Кофейные</v>
      </c>
      <c r="H3758" t="str">
        <f>VLOOKUP(Таблица1[[#This Row],[Код товара]],Группа_Товаров,3,0)</f>
        <v>Кремовые</v>
      </c>
      <c r="I3758" t="s">
        <v>8</v>
      </c>
      <c r="J3758">
        <v>2.7</v>
      </c>
      <c r="K3758" s="6">
        <v>481.65300000000002</v>
      </c>
      <c r="L3758" s="6">
        <v>547.803</v>
      </c>
      <c r="M3758" s="23">
        <f>Таблица1[[#This Row],[Сумма в ценах продажи]]-Таблица1[[#This Row],[Сумма в ценах закупки]]</f>
        <v>66.149999999999977</v>
      </c>
    </row>
    <row r="3759" spans="1:13" hidden="1" x14ac:dyDescent="0.3">
      <c r="A3759" s="16">
        <v>42821</v>
      </c>
      <c r="B3759" t="s">
        <v>7</v>
      </c>
      <c r="C3759" t="s">
        <v>142</v>
      </c>
      <c r="D3759" t="s">
        <v>134</v>
      </c>
      <c r="E3759" t="s">
        <v>143</v>
      </c>
      <c r="F3759" s="7">
        <v>1005244600</v>
      </c>
      <c r="G3759" t="str">
        <f>VLOOKUP(F3759,'группы товаров'!$A$1:$C$88,2,0)</f>
        <v>Кремовые</v>
      </c>
      <c r="H3759" t="str">
        <f>VLOOKUP(Таблица1[[#This Row],[Код товара]],Группа_Товаров,3,0)</f>
        <v>Кремовые</v>
      </c>
      <c r="I3759" t="s">
        <v>8</v>
      </c>
      <c r="J3759">
        <v>2.64</v>
      </c>
      <c r="K3759" s="6">
        <v>480.68880000000001</v>
      </c>
      <c r="L3759" s="6">
        <v>546.84</v>
      </c>
      <c r="M3759" s="23">
        <f>Таблица1[[#This Row],[Сумма в ценах продажи]]-Таблица1[[#This Row],[Сумма в ценах закупки]]</f>
        <v>66.151200000000017</v>
      </c>
    </row>
    <row r="3760" spans="1:13" hidden="1" x14ac:dyDescent="0.3">
      <c r="A3760" s="16">
        <v>42821</v>
      </c>
      <c r="B3760" t="s">
        <v>7</v>
      </c>
      <c r="C3760" t="s">
        <v>171</v>
      </c>
      <c r="D3760" t="s">
        <v>131</v>
      </c>
      <c r="E3760" t="s">
        <v>172</v>
      </c>
      <c r="F3760" s="5">
        <v>1005201500</v>
      </c>
      <c r="G3760" t="str">
        <f>VLOOKUP(F3760,'группы товаров'!$A$1:$C$88,2,0)</f>
        <v xml:space="preserve">крем-сгущенное молоко </v>
      </c>
      <c r="H3760" t="str">
        <f>VLOOKUP(Таблица1[[#This Row],[Код товара]],Группа_Товаров,3,0)</f>
        <v>Вафельные</v>
      </c>
      <c r="I3760" t="s">
        <v>8</v>
      </c>
      <c r="J3760">
        <v>2</v>
      </c>
      <c r="K3760" s="6">
        <v>330.39080000000001</v>
      </c>
      <c r="L3760" s="6">
        <v>397.1</v>
      </c>
      <c r="M3760" s="23">
        <f>Таблица1[[#This Row],[Сумма в ценах продажи]]-Таблица1[[#This Row],[Сумма в ценах закупки]]</f>
        <v>66.70920000000001</v>
      </c>
    </row>
    <row r="3761" spans="1:13" hidden="1" x14ac:dyDescent="0.3">
      <c r="A3761" s="16">
        <v>42821</v>
      </c>
      <c r="B3761" t="s">
        <v>7</v>
      </c>
      <c r="C3761" t="s">
        <v>144</v>
      </c>
      <c r="D3761" t="s">
        <v>134</v>
      </c>
      <c r="E3761" t="s">
        <v>145</v>
      </c>
      <c r="F3761" s="5">
        <v>1005244600</v>
      </c>
      <c r="G3761" t="str">
        <f>VLOOKUP(F3761,'группы товаров'!$A$1:$C$88,2,0)</f>
        <v>Кремовые</v>
      </c>
      <c r="H3761" t="str">
        <f>VLOOKUP(Таблица1[[#This Row],[Код товара]],Группа_Товаров,3,0)</f>
        <v>Кремовые</v>
      </c>
      <c r="I3761" t="s">
        <v>8</v>
      </c>
      <c r="J3761">
        <v>2.7</v>
      </c>
      <c r="K3761" s="6">
        <v>479.15309999999999</v>
      </c>
      <c r="L3761" s="6">
        <v>547.803</v>
      </c>
      <c r="M3761" s="23">
        <f>Таблица1[[#This Row],[Сумма в ценах продажи]]-Таблица1[[#This Row],[Сумма в ценах закупки]]</f>
        <v>68.649900000000002</v>
      </c>
    </row>
    <row r="3762" spans="1:13" hidden="1" x14ac:dyDescent="0.3">
      <c r="A3762" s="16">
        <v>42821</v>
      </c>
      <c r="B3762" t="s">
        <v>7</v>
      </c>
      <c r="C3762" t="s">
        <v>280</v>
      </c>
      <c r="D3762" t="s">
        <v>134</v>
      </c>
      <c r="E3762" t="s">
        <v>281</v>
      </c>
      <c r="F3762" s="7">
        <v>1005274300</v>
      </c>
      <c r="G3762" t="str">
        <f>VLOOKUP(F3762,'группы товаров'!$A$1:$C$88,2,0)</f>
        <v>Миндальные</v>
      </c>
      <c r="H3762" t="str">
        <f>VLOOKUP(Таблица1[[#This Row],[Код товара]],Группа_Товаров,3,0)</f>
        <v>Кремовые</v>
      </c>
      <c r="I3762" t="s">
        <v>8</v>
      </c>
      <c r="J3762">
        <v>3.5</v>
      </c>
      <c r="K3762" s="6">
        <v>301.27019999999999</v>
      </c>
      <c r="L3762" s="6">
        <v>372.12</v>
      </c>
      <c r="M3762" s="23">
        <f>Таблица1[[#This Row],[Сумма в ценах продажи]]-Таблица1[[#This Row],[Сумма в ценах закупки]]</f>
        <v>70.849800000000016</v>
      </c>
    </row>
    <row r="3763" spans="1:13" hidden="1" x14ac:dyDescent="0.3">
      <c r="A3763" s="16">
        <v>42821</v>
      </c>
      <c r="B3763" t="s">
        <v>7</v>
      </c>
      <c r="C3763" t="s">
        <v>140</v>
      </c>
      <c r="D3763" t="s">
        <v>134</v>
      </c>
      <c r="E3763" t="s">
        <v>141</v>
      </c>
      <c r="F3763" s="5">
        <v>1005201100</v>
      </c>
      <c r="G3763" t="str">
        <f>VLOOKUP(F3763,'группы товаров'!$A$1:$C$88,2,0)</f>
        <v xml:space="preserve">крем-орех </v>
      </c>
      <c r="H3763" t="str">
        <f>VLOOKUP(Таблица1[[#This Row],[Код товара]],Группа_Товаров,3,0)</f>
        <v>Вафельные</v>
      </c>
      <c r="I3763" t="s">
        <v>8</v>
      </c>
      <c r="J3763">
        <v>2</v>
      </c>
      <c r="K3763" s="6">
        <v>324.30540000000002</v>
      </c>
      <c r="L3763" s="6">
        <v>397.1</v>
      </c>
      <c r="M3763" s="23">
        <f>Таблица1[[#This Row],[Сумма в ценах продажи]]-Таблица1[[#This Row],[Сумма в ценах закупки]]</f>
        <v>72.794600000000003</v>
      </c>
    </row>
    <row r="3764" spans="1:13" hidden="1" x14ac:dyDescent="0.3">
      <c r="A3764" s="16">
        <v>42821</v>
      </c>
      <c r="B3764" t="s">
        <v>9</v>
      </c>
      <c r="C3764" t="s">
        <v>228</v>
      </c>
      <c r="D3764" t="s">
        <v>134</v>
      </c>
      <c r="E3764" t="s">
        <v>229</v>
      </c>
      <c r="F3764" s="7">
        <v>1005274600</v>
      </c>
      <c r="G3764" t="str">
        <f>VLOOKUP(F3764,'группы товаров'!$A$1:$C$88,2,0)</f>
        <v>Какао со сливками</v>
      </c>
      <c r="H3764" t="str">
        <f>VLOOKUP(Таблица1[[#This Row],[Код товара]],Группа_Товаров,3,0)</f>
        <v>Кремовые</v>
      </c>
      <c r="I3764" t="s">
        <v>8</v>
      </c>
      <c r="J3764">
        <v>2.2999999999999998</v>
      </c>
      <c r="K3764" s="6">
        <v>540.33690000000001</v>
      </c>
      <c r="L3764" s="6">
        <v>618.83800000000008</v>
      </c>
      <c r="M3764" s="23">
        <f>Таблица1[[#This Row],[Сумма в ценах продажи]]-Таблица1[[#This Row],[Сумма в ценах закупки]]</f>
        <v>78.501100000000065</v>
      </c>
    </row>
    <row r="3765" spans="1:13" hidden="1" x14ac:dyDescent="0.3">
      <c r="A3765" s="16">
        <v>42821</v>
      </c>
      <c r="B3765" t="s">
        <v>9</v>
      </c>
      <c r="C3765" t="s">
        <v>207</v>
      </c>
      <c r="D3765" t="s">
        <v>208</v>
      </c>
      <c r="E3765" t="s">
        <v>209</v>
      </c>
      <c r="F3765" s="7">
        <v>190000</v>
      </c>
      <c r="G3765" t="str">
        <f>VLOOKUP(F3765,'группы товаров'!$A$1:$C$88,2,0)</f>
        <v>Капри молоко</v>
      </c>
      <c r="H3765" t="str">
        <f>VLOOKUP(Таблица1[[#This Row],[Код товара]],Группа_Товаров,3,0)</f>
        <v>Отливная</v>
      </c>
      <c r="I3765" t="s">
        <v>8</v>
      </c>
      <c r="J3765">
        <v>1.84</v>
      </c>
      <c r="K3765" s="6">
        <v>598.35520000000008</v>
      </c>
      <c r="L3765" s="6">
        <v>682.16</v>
      </c>
      <c r="M3765" s="23">
        <f>Таблица1[[#This Row],[Сумма в ценах продажи]]-Таблица1[[#This Row],[Сумма в ценах закупки]]</f>
        <v>83.804799999999886</v>
      </c>
    </row>
    <row r="3766" spans="1:13" hidden="1" x14ac:dyDescent="0.3">
      <c r="A3766" s="16">
        <v>42821</v>
      </c>
      <c r="B3766" t="s">
        <v>7</v>
      </c>
      <c r="C3766" t="s">
        <v>199</v>
      </c>
      <c r="D3766" t="s">
        <v>134</v>
      </c>
      <c r="E3766" t="s">
        <v>200</v>
      </c>
      <c r="F3766" s="7">
        <v>20000</v>
      </c>
      <c r="G3766" t="str">
        <f>VLOOKUP(F3766,'группы товаров'!$A$1:$C$88,2,0)</f>
        <v>Карамель барбарис</v>
      </c>
      <c r="H3766" t="str">
        <f>VLOOKUP(Таблица1[[#This Row],[Код товара]],Группа_Товаров,3,0)</f>
        <v>Леденцовая</v>
      </c>
      <c r="I3766" t="s">
        <v>8</v>
      </c>
      <c r="J3766">
        <v>5</v>
      </c>
      <c r="K3766" s="6">
        <v>610.52250000000004</v>
      </c>
      <c r="L3766" s="6">
        <v>694.4</v>
      </c>
      <c r="M3766" s="23">
        <f>Таблица1[[#This Row],[Сумма в ценах продажи]]-Таблица1[[#This Row],[Сумма в ценах закупки]]</f>
        <v>83.877499999999941</v>
      </c>
    </row>
    <row r="3767" spans="1:13" hidden="1" x14ac:dyDescent="0.3">
      <c r="A3767" s="16">
        <v>42821</v>
      </c>
      <c r="B3767" t="s">
        <v>7</v>
      </c>
      <c r="C3767" t="s">
        <v>130</v>
      </c>
      <c r="D3767" t="s">
        <v>131</v>
      </c>
      <c r="E3767" t="s">
        <v>132</v>
      </c>
      <c r="F3767" s="7">
        <v>1005052500</v>
      </c>
      <c r="G3767" t="str">
        <f>VLOOKUP(F3767,'группы товаров'!$A$1:$C$88,2,0)</f>
        <v>желе в помаде</v>
      </c>
      <c r="H3767" t="str">
        <f>VLOOKUP(Таблица1[[#This Row],[Код товара]],Группа_Товаров,3,0)</f>
        <v>Помадка</v>
      </c>
      <c r="I3767" t="s">
        <v>8</v>
      </c>
      <c r="J3767">
        <v>4.5</v>
      </c>
      <c r="K3767" s="6">
        <v>620.32320000000004</v>
      </c>
      <c r="L3767" s="6">
        <v>706.86</v>
      </c>
      <c r="M3767" s="23">
        <f>Таблица1[[#This Row],[Сумма в ценах продажи]]-Таблица1[[#This Row],[Сумма в ценах закупки]]</f>
        <v>86.536799999999971</v>
      </c>
    </row>
    <row r="3768" spans="1:13" hidden="1" x14ac:dyDescent="0.3">
      <c r="A3768" s="16">
        <v>42821</v>
      </c>
      <c r="B3768" t="s">
        <v>7</v>
      </c>
      <c r="C3768" t="s">
        <v>193</v>
      </c>
      <c r="D3768" t="s">
        <v>134</v>
      </c>
      <c r="E3768" t="s">
        <v>194</v>
      </c>
      <c r="F3768" s="7">
        <v>1005244600</v>
      </c>
      <c r="G3768" t="str">
        <f>VLOOKUP(F3768,'группы товаров'!$A$1:$C$88,2,0)</f>
        <v>Кремовые</v>
      </c>
      <c r="H3768" t="str">
        <f>VLOOKUP(Таблица1[[#This Row],[Код товара]],Группа_Товаров,3,0)</f>
        <v>Кремовые</v>
      </c>
      <c r="I3768" t="s">
        <v>8</v>
      </c>
      <c r="J3768">
        <v>6</v>
      </c>
      <c r="K3768" s="6">
        <v>578.98620000000005</v>
      </c>
      <c r="L3768" s="6">
        <v>670.5</v>
      </c>
      <c r="M3768" s="23">
        <f>Таблица1[[#This Row],[Сумма в ценах продажи]]-Таблица1[[#This Row],[Сумма в ценах закупки]]</f>
        <v>91.513799999999947</v>
      </c>
    </row>
    <row r="3769" spans="1:13" hidden="1" x14ac:dyDescent="0.3">
      <c r="A3769" s="16">
        <v>42821</v>
      </c>
      <c r="B3769" t="s">
        <v>7</v>
      </c>
      <c r="C3769" t="s">
        <v>160</v>
      </c>
      <c r="D3769" t="s">
        <v>134</v>
      </c>
      <c r="E3769" t="s">
        <v>161</v>
      </c>
      <c r="F3769" s="7">
        <v>20000</v>
      </c>
      <c r="G3769" t="str">
        <f>VLOOKUP(F3769,'группы товаров'!$A$1:$C$88,2,0)</f>
        <v>Карамель барбарис</v>
      </c>
      <c r="H3769" t="str">
        <f>VLOOKUP(Таблица1[[#This Row],[Код товара]],Группа_Товаров,3,0)</f>
        <v>Леденцовая</v>
      </c>
      <c r="I3769" t="s">
        <v>8</v>
      </c>
      <c r="J3769">
        <v>7</v>
      </c>
      <c r="K3769" s="6">
        <v>642.23120000000006</v>
      </c>
      <c r="L3769" s="6">
        <v>744.24</v>
      </c>
      <c r="M3769" s="23">
        <f>Таблица1[[#This Row],[Сумма в ценах продажи]]-Таблица1[[#This Row],[Сумма в ценах закупки]]</f>
        <v>102.00879999999995</v>
      </c>
    </row>
    <row r="3770" spans="1:13" hidden="1" x14ac:dyDescent="0.3">
      <c r="A3770" s="16">
        <v>42821</v>
      </c>
      <c r="B3770" t="s">
        <v>7</v>
      </c>
      <c r="C3770" t="s">
        <v>160</v>
      </c>
      <c r="D3770" t="s">
        <v>134</v>
      </c>
      <c r="E3770" t="s">
        <v>161</v>
      </c>
      <c r="F3770" s="7">
        <v>1005052600</v>
      </c>
      <c r="G3770" t="str">
        <f>VLOOKUP(F3770,'группы товаров'!$A$1:$C$88,2,0)</f>
        <v>Желе апельсина</v>
      </c>
      <c r="H3770" t="str">
        <f>VLOOKUP(Таблица1[[#This Row],[Код товара]],Группа_Товаров,3,0)</f>
        <v>Помадка</v>
      </c>
      <c r="I3770" t="s">
        <v>8</v>
      </c>
      <c r="J3770">
        <v>7.5</v>
      </c>
      <c r="K3770" s="6">
        <v>407.83</v>
      </c>
      <c r="L3770" s="6">
        <v>515.25</v>
      </c>
      <c r="M3770" s="23">
        <f>Таблица1[[#This Row],[Сумма в ценах продажи]]-Таблица1[[#This Row],[Сумма в ценах закупки]]</f>
        <v>107.42000000000002</v>
      </c>
    </row>
    <row r="3771" spans="1:13" hidden="1" x14ac:dyDescent="0.3">
      <c r="A3771" s="16">
        <v>42821</v>
      </c>
      <c r="B3771" t="s">
        <v>7</v>
      </c>
      <c r="C3771" t="s">
        <v>258</v>
      </c>
      <c r="D3771" t="s">
        <v>134</v>
      </c>
      <c r="E3771" t="s">
        <v>259</v>
      </c>
      <c r="F3771" s="7">
        <v>1005244000</v>
      </c>
      <c r="G3771" t="str">
        <f>VLOOKUP(F3771,'группы товаров'!$A$1:$C$88,2,0)</f>
        <v>Кофейные</v>
      </c>
      <c r="H3771" t="str">
        <f>VLOOKUP(Таблица1[[#This Row],[Код товара]],Группа_Товаров,3,0)</f>
        <v>Кремовые</v>
      </c>
      <c r="I3771" t="s">
        <v>8</v>
      </c>
      <c r="J3771">
        <v>10</v>
      </c>
      <c r="K3771" s="6">
        <v>791.9</v>
      </c>
      <c r="L3771" s="6">
        <v>900.5</v>
      </c>
      <c r="M3771" s="23">
        <f>Таблица1[[#This Row],[Сумма в ценах продажи]]-Таблица1[[#This Row],[Сумма в ценах закупки]]</f>
        <v>108.60000000000002</v>
      </c>
    </row>
    <row r="3772" spans="1:13" hidden="1" x14ac:dyDescent="0.3">
      <c r="A3772" s="16">
        <v>42821</v>
      </c>
      <c r="B3772" t="s">
        <v>7</v>
      </c>
      <c r="C3772" t="s">
        <v>160</v>
      </c>
      <c r="D3772" t="s">
        <v>134</v>
      </c>
      <c r="E3772" t="s">
        <v>161</v>
      </c>
      <c r="F3772" s="5">
        <v>20000</v>
      </c>
      <c r="G3772" t="str">
        <f>VLOOKUP(F3772,'группы товаров'!$A$1:$C$88,2,0)</f>
        <v>Карамель барбарис</v>
      </c>
      <c r="H3772" t="str">
        <f>VLOOKUP(Таблица1[[#This Row],[Код товара]],Группа_Товаров,3,0)</f>
        <v>Леденцовая</v>
      </c>
      <c r="I3772" t="s">
        <v>8</v>
      </c>
      <c r="J3772">
        <v>16</v>
      </c>
      <c r="K3772" s="6">
        <v>854.72720000000004</v>
      </c>
      <c r="L3772" s="6">
        <v>972</v>
      </c>
      <c r="M3772" s="23">
        <f>Таблица1[[#This Row],[Сумма в ценах продажи]]-Таблица1[[#This Row],[Сумма в ценах закупки]]</f>
        <v>117.27279999999996</v>
      </c>
    </row>
    <row r="3773" spans="1:13" hidden="1" x14ac:dyDescent="0.3">
      <c r="A3773" s="16">
        <v>42821</v>
      </c>
      <c r="B3773" t="s">
        <v>7</v>
      </c>
      <c r="C3773" t="s">
        <v>136</v>
      </c>
      <c r="D3773" t="s">
        <v>131</v>
      </c>
      <c r="E3773" t="s">
        <v>137</v>
      </c>
      <c r="F3773" s="7">
        <v>1005212101</v>
      </c>
      <c r="G3773" t="str">
        <f>VLOOKUP(F3773,'группы товаров'!$A$1:$C$88,2,0)</f>
        <v>Зеленый петушок</v>
      </c>
      <c r="H3773" t="str">
        <f>VLOOKUP(Таблица1[[#This Row],[Код товара]],Группа_Товаров,3,0)</f>
        <v>Вафельные</v>
      </c>
      <c r="I3773" t="s">
        <v>8</v>
      </c>
      <c r="J3773">
        <v>2.198</v>
      </c>
      <c r="K3773" s="6">
        <v>854.55439999999999</v>
      </c>
      <c r="L3773" s="6">
        <v>972.02</v>
      </c>
      <c r="M3773" s="23">
        <f>Таблица1[[#This Row],[Сумма в ценах продажи]]-Таблица1[[#This Row],[Сумма в ценах закупки]]</f>
        <v>117.46559999999999</v>
      </c>
    </row>
    <row r="3774" spans="1:13" hidden="1" x14ac:dyDescent="0.3">
      <c r="A3774" s="16">
        <v>42821</v>
      </c>
      <c r="B3774" t="s">
        <v>7</v>
      </c>
      <c r="C3774" t="s">
        <v>260</v>
      </c>
      <c r="D3774" t="s">
        <v>134</v>
      </c>
      <c r="E3774" t="s">
        <v>261</v>
      </c>
      <c r="F3774" s="7">
        <v>1005274300</v>
      </c>
      <c r="G3774" t="str">
        <f>VLOOKUP(F3774,'группы товаров'!$A$1:$C$88,2,0)</f>
        <v>Миндальные</v>
      </c>
      <c r="H3774" t="str">
        <f>VLOOKUP(Таблица1[[#This Row],[Код товара]],Группа_Товаров,3,0)</f>
        <v>Кремовые</v>
      </c>
      <c r="I3774" t="s">
        <v>8</v>
      </c>
      <c r="J3774">
        <v>4</v>
      </c>
      <c r="K3774" s="6">
        <v>858.4</v>
      </c>
      <c r="L3774" s="6">
        <v>976.8</v>
      </c>
      <c r="M3774" s="23">
        <f>Таблица1[[#This Row],[Сумма в ценах продажи]]-Таблица1[[#This Row],[Сумма в ценах закупки]]</f>
        <v>118.39999999999998</v>
      </c>
    </row>
    <row r="3775" spans="1:13" hidden="1" x14ac:dyDescent="0.3">
      <c r="A3775" s="16">
        <v>42821</v>
      </c>
      <c r="B3775" t="s">
        <v>7</v>
      </c>
      <c r="C3775" t="s">
        <v>167</v>
      </c>
      <c r="D3775" t="s">
        <v>134</v>
      </c>
      <c r="E3775" t="s">
        <v>168</v>
      </c>
      <c r="F3775" s="7">
        <v>1005244300</v>
      </c>
      <c r="G3775" t="str">
        <f>VLOOKUP(F3775,'группы товаров'!$A$1:$C$88,2,0)</f>
        <v>Ореховые</v>
      </c>
      <c r="H3775" t="str">
        <f>VLOOKUP(Таблица1[[#This Row],[Код товара]],Группа_Товаров,3,0)</f>
        <v>Кремовые</v>
      </c>
      <c r="I3775" t="s">
        <v>8</v>
      </c>
      <c r="J3775">
        <v>3.22</v>
      </c>
      <c r="K3775" s="6">
        <v>894.74</v>
      </c>
      <c r="L3775" s="6">
        <v>1017.66</v>
      </c>
      <c r="M3775" s="23">
        <f>Таблица1[[#This Row],[Сумма в ценах продажи]]-Таблица1[[#This Row],[Сумма в ценах закупки]]</f>
        <v>122.91999999999996</v>
      </c>
    </row>
    <row r="3776" spans="1:13" hidden="1" x14ac:dyDescent="0.3">
      <c r="A3776" s="16">
        <v>42821</v>
      </c>
      <c r="B3776" t="s">
        <v>7</v>
      </c>
      <c r="C3776" t="s">
        <v>138</v>
      </c>
      <c r="D3776" t="s">
        <v>134</v>
      </c>
      <c r="E3776" t="s">
        <v>139</v>
      </c>
      <c r="F3776" s="7">
        <v>1005186400</v>
      </c>
      <c r="G3776" t="str">
        <f>VLOOKUP(F3776,'группы товаров'!$A$1:$C$88,2,0)</f>
        <v xml:space="preserve">Мини вкус вишни </v>
      </c>
      <c r="H3776" t="str">
        <f>VLOOKUP(Таблица1[[#This Row],[Код товара]],Группа_Товаров,3,0)</f>
        <v>Вафельные</v>
      </c>
      <c r="I3776" t="s">
        <v>8</v>
      </c>
      <c r="J3776">
        <v>4</v>
      </c>
      <c r="K3776" s="6">
        <v>934.8</v>
      </c>
      <c r="L3776" s="6">
        <v>1063.2</v>
      </c>
      <c r="M3776" s="23">
        <f>Таблица1[[#This Row],[Сумма в ценах продажи]]-Таблица1[[#This Row],[Сумма в ценах закупки]]</f>
        <v>128.40000000000009</v>
      </c>
    </row>
    <row r="3777" spans="1:13" hidden="1" x14ac:dyDescent="0.3">
      <c r="A3777" s="16">
        <v>42821</v>
      </c>
      <c r="B3777" t="s">
        <v>7</v>
      </c>
      <c r="C3777" t="s">
        <v>179</v>
      </c>
      <c r="D3777" t="s">
        <v>131</v>
      </c>
      <c r="E3777" t="s">
        <v>180</v>
      </c>
      <c r="F3777" s="7">
        <v>190000</v>
      </c>
      <c r="G3777" t="str">
        <f>VLOOKUP(F3777,'группы товаров'!$A$1:$C$88,2,0)</f>
        <v>Капри молоко</v>
      </c>
      <c r="H3777" t="str">
        <f>VLOOKUP(Таблица1[[#This Row],[Код товара]],Группа_Товаров,3,0)</f>
        <v>Отливная</v>
      </c>
      <c r="I3777" t="s">
        <v>8</v>
      </c>
      <c r="J3777">
        <v>4</v>
      </c>
      <c r="K3777" s="6">
        <v>934.8</v>
      </c>
      <c r="L3777" s="6">
        <v>1063.2</v>
      </c>
      <c r="M3777" s="23">
        <f>Таблица1[[#This Row],[Сумма в ценах продажи]]-Таблица1[[#This Row],[Сумма в ценах закупки]]</f>
        <v>128.40000000000009</v>
      </c>
    </row>
    <row r="3778" spans="1:13" hidden="1" x14ac:dyDescent="0.3">
      <c r="A3778" s="16">
        <v>42821</v>
      </c>
      <c r="B3778" t="s">
        <v>7</v>
      </c>
      <c r="C3778" t="s">
        <v>404</v>
      </c>
      <c r="D3778" t="s">
        <v>156</v>
      </c>
      <c r="E3778" t="s">
        <v>405</v>
      </c>
      <c r="F3778" s="7">
        <v>170101</v>
      </c>
      <c r="G3778" t="str">
        <f>VLOOKUP(F3778,'группы товаров'!$A$1:$C$88,2,0)</f>
        <v>Морошковая</v>
      </c>
      <c r="H3778" t="str">
        <f>VLOOKUP(Таблица1[[#This Row],[Код товара]],Группа_Товаров,3,0)</f>
        <v>Желейные</v>
      </c>
      <c r="I3778" t="s">
        <v>8</v>
      </c>
      <c r="J3778">
        <v>3.68</v>
      </c>
      <c r="K3778" s="6">
        <v>1183.4864</v>
      </c>
      <c r="L3778" s="6">
        <v>1364.32</v>
      </c>
      <c r="M3778" s="23">
        <f>Таблица1[[#This Row],[Сумма в ценах продажи]]-Таблица1[[#This Row],[Сумма в ценах закупки]]</f>
        <v>180.83359999999993</v>
      </c>
    </row>
    <row r="3779" spans="1:13" hidden="1" x14ac:dyDescent="0.3">
      <c r="A3779" s="16">
        <v>42821</v>
      </c>
      <c r="B3779" t="s">
        <v>7</v>
      </c>
      <c r="C3779" t="s">
        <v>365</v>
      </c>
      <c r="D3779" t="s">
        <v>208</v>
      </c>
      <c r="E3779" t="s">
        <v>366</v>
      </c>
      <c r="F3779" s="7">
        <v>170101</v>
      </c>
      <c r="G3779" t="str">
        <f>VLOOKUP(F3779,'группы товаров'!$A$1:$C$88,2,0)</f>
        <v>Морошковая</v>
      </c>
      <c r="H3779" t="str">
        <f>VLOOKUP(Таблица1[[#This Row],[Код товара]],Группа_Товаров,3,0)</f>
        <v>Желейные</v>
      </c>
      <c r="I3779" t="s">
        <v>8</v>
      </c>
      <c r="J3779">
        <v>4.5999999999999996</v>
      </c>
      <c r="K3779" s="6">
        <v>1316.308</v>
      </c>
      <c r="L3779" s="6">
        <v>1497.4</v>
      </c>
      <c r="M3779" s="23">
        <f>Таблица1[[#This Row],[Сумма в ценах продажи]]-Таблица1[[#This Row],[Сумма в ценах закупки]]</f>
        <v>181.0920000000001</v>
      </c>
    </row>
    <row r="3780" spans="1:13" hidden="1" x14ac:dyDescent="0.3">
      <c r="A3780" s="16">
        <v>42821</v>
      </c>
      <c r="B3780" t="s">
        <v>7</v>
      </c>
      <c r="C3780" t="s">
        <v>162</v>
      </c>
      <c r="D3780" t="s">
        <v>163</v>
      </c>
      <c r="E3780" t="s">
        <v>164</v>
      </c>
      <c r="F3780" s="7">
        <v>170100</v>
      </c>
      <c r="G3780" t="str">
        <f>VLOOKUP(F3780,'группы товаров'!$A$1:$C$88,2,0)</f>
        <v>Клюковка</v>
      </c>
      <c r="H3780" t="str">
        <f>VLOOKUP(Таблица1[[#This Row],[Код товара]],Группа_Товаров,3,0)</f>
        <v>Желейные</v>
      </c>
      <c r="I3780" t="s">
        <v>8</v>
      </c>
      <c r="J3780">
        <v>4</v>
      </c>
      <c r="K3780" s="6">
        <v>1316</v>
      </c>
      <c r="L3780" s="6">
        <v>1497.2</v>
      </c>
      <c r="M3780" s="23">
        <f>Таблица1[[#This Row],[Сумма в ценах продажи]]-Таблица1[[#This Row],[Сумма в ценах закупки]]</f>
        <v>181.20000000000005</v>
      </c>
    </row>
    <row r="3781" spans="1:13" hidden="1" x14ac:dyDescent="0.3">
      <c r="A3781" s="16">
        <v>42821</v>
      </c>
      <c r="B3781" t="s">
        <v>9</v>
      </c>
      <c r="C3781" t="s">
        <v>365</v>
      </c>
      <c r="D3781" t="s">
        <v>208</v>
      </c>
      <c r="E3781" t="s">
        <v>366</v>
      </c>
      <c r="F3781" s="7">
        <v>1005052600</v>
      </c>
      <c r="G3781" t="str">
        <f>VLOOKUP(F3781,'группы товаров'!$A$1:$C$88,2,0)</f>
        <v>Желе апельсина</v>
      </c>
      <c r="H3781" t="str">
        <f>VLOOKUP(Таблица1[[#This Row],[Код товара]],Группа_Товаров,3,0)</f>
        <v>Помадка</v>
      </c>
      <c r="I3781" t="s">
        <v>8</v>
      </c>
      <c r="J3781">
        <v>6</v>
      </c>
      <c r="K3781" s="6">
        <v>108.71340000000001</v>
      </c>
      <c r="L3781" s="6">
        <v>412.2</v>
      </c>
      <c r="M3781" s="23">
        <f>Таблица1[[#This Row],[Сумма в ценах продажи]]-Таблица1[[#This Row],[Сумма в ценах закупки]]</f>
        <v>303.48659999999995</v>
      </c>
    </row>
    <row r="3782" spans="1:13" hidden="1" x14ac:dyDescent="0.3">
      <c r="A3782" s="16">
        <v>42821</v>
      </c>
      <c r="B3782" t="s">
        <v>7</v>
      </c>
      <c r="C3782" t="s">
        <v>149</v>
      </c>
      <c r="D3782" t="s">
        <v>134</v>
      </c>
      <c r="E3782" t="s">
        <v>150</v>
      </c>
      <c r="F3782" s="7">
        <v>1005244600</v>
      </c>
      <c r="G3782" t="str">
        <f>VLOOKUP(F3782,'группы товаров'!$A$1:$C$88,2,0)</f>
        <v>Кремовые</v>
      </c>
      <c r="H3782" t="str">
        <f>VLOOKUP(Таблица1[[#This Row],[Код товара]],Группа_Товаров,3,0)</f>
        <v>Кремовые</v>
      </c>
      <c r="I3782" t="s">
        <v>8</v>
      </c>
      <c r="J3782">
        <v>6</v>
      </c>
      <c r="K3782" s="6">
        <v>108.71340000000001</v>
      </c>
      <c r="L3782" s="6">
        <v>412.2</v>
      </c>
      <c r="M3782" s="23">
        <f>Таблица1[[#This Row],[Сумма в ценах продажи]]-Таблица1[[#This Row],[Сумма в ценах закупки]]</f>
        <v>303.48659999999995</v>
      </c>
    </row>
    <row r="3783" spans="1:13" hidden="1" x14ac:dyDescent="0.3">
      <c r="A3783" s="16">
        <v>42821</v>
      </c>
      <c r="B3783" t="s">
        <v>9</v>
      </c>
      <c r="C3783" t="s">
        <v>144</v>
      </c>
      <c r="D3783" t="s">
        <v>134</v>
      </c>
      <c r="E3783" t="s">
        <v>145</v>
      </c>
      <c r="F3783" s="5">
        <v>1005040200</v>
      </c>
      <c r="G3783" t="str">
        <f>VLOOKUP(F3783,'группы товаров'!$A$1:$C$88,2,0)</f>
        <v xml:space="preserve">Южный вечер </v>
      </c>
      <c r="H3783" t="str">
        <f>VLOOKUP(Таблица1[[#This Row],[Код товара]],Группа_Товаров,3,0)</f>
        <v>Глазированные</v>
      </c>
      <c r="I3783" t="s">
        <v>8</v>
      </c>
      <c r="J3783">
        <v>6</v>
      </c>
      <c r="K3783" s="6">
        <v>0</v>
      </c>
      <c r="L3783" s="6">
        <v>488.22</v>
      </c>
      <c r="M3783" s="23">
        <f>Таблица1[[#This Row],[Сумма в ценах продажи]]-Таблица1[[#This Row],[Сумма в ценах закупки]]</f>
        <v>488.22</v>
      </c>
    </row>
    <row r="3784" spans="1:13" hidden="1" x14ac:dyDescent="0.3">
      <c r="A3784" s="16">
        <v>42818</v>
      </c>
      <c r="B3784" t="s">
        <v>9</v>
      </c>
      <c r="C3784" t="s">
        <v>392</v>
      </c>
      <c r="D3784" t="s">
        <v>147</v>
      </c>
      <c r="E3784" t="s">
        <v>393</v>
      </c>
      <c r="F3784" s="7">
        <v>1005400001</v>
      </c>
      <c r="G3784" t="str">
        <f>VLOOKUP(F3784,'группы товаров'!$A$1:$C$88,2,0)</f>
        <v>Лесной орех</v>
      </c>
      <c r="H3784" t="str">
        <f>VLOOKUP(Таблица1[[#This Row],[Код товара]],Группа_Товаров,3,0)</f>
        <v>Кремовые</v>
      </c>
      <c r="I3784" t="s">
        <v>8</v>
      </c>
      <c r="J3784">
        <v>3.5</v>
      </c>
      <c r="K3784" s="6">
        <v>374.39850000000001</v>
      </c>
      <c r="L3784" s="6">
        <v>398.72</v>
      </c>
      <c r="M3784" s="23">
        <f>Таблица1[[#This Row],[Сумма в ценах продажи]]-Таблица1[[#This Row],[Сумма в ценах закупки]]</f>
        <v>24.321500000000015</v>
      </c>
    </row>
    <row r="3785" spans="1:13" hidden="1" x14ac:dyDescent="0.3">
      <c r="A3785" s="16">
        <v>42818</v>
      </c>
      <c r="B3785" t="s">
        <v>7</v>
      </c>
      <c r="C3785" t="s">
        <v>250</v>
      </c>
      <c r="D3785" t="s">
        <v>208</v>
      </c>
      <c r="E3785" t="s">
        <v>251</v>
      </c>
      <c r="F3785" s="7">
        <v>260200</v>
      </c>
      <c r="G3785" t="str">
        <f>VLOOKUP(F3785,'группы товаров'!$A$1:$C$88,2,0)</f>
        <v>Медовая дыня</v>
      </c>
      <c r="H3785" t="str">
        <f>VLOOKUP(Таблица1[[#This Row],[Код товара]],Группа_Товаров,3,0)</f>
        <v>Отливная</v>
      </c>
      <c r="I3785" t="s">
        <v>8</v>
      </c>
      <c r="J3785">
        <v>2.52</v>
      </c>
      <c r="K3785" s="6">
        <v>206.64</v>
      </c>
      <c r="L3785" s="6">
        <v>234.78</v>
      </c>
      <c r="M3785" s="23">
        <f>Таблица1[[#This Row],[Сумма в ценах продажи]]-Таблица1[[#This Row],[Сумма в ценах закупки]]</f>
        <v>28.140000000000015</v>
      </c>
    </row>
    <row r="3786" spans="1:13" hidden="1" x14ac:dyDescent="0.3">
      <c r="A3786" s="16">
        <v>42818</v>
      </c>
      <c r="B3786" t="s">
        <v>7</v>
      </c>
      <c r="C3786" t="s">
        <v>258</v>
      </c>
      <c r="D3786" t="s">
        <v>134</v>
      </c>
      <c r="E3786" t="s">
        <v>259</v>
      </c>
      <c r="F3786" s="7">
        <v>1005201500</v>
      </c>
      <c r="G3786" t="str">
        <f>VLOOKUP(F3786,'группы товаров'!$A$1:$C$88,2,0)</f>
        <v xml:space="preserve">крем-сгущенное молоко </v>
      </c>
      <c r="H3786" t="str">
        <f>VLOOKUP(Таблица1[[#This Row],[Код товара]],Группа_Товаров,3,0)</f>
        <v>Вафельные</v>
      </c>
      <c r="I3786" t="s">
        <v>8</v>
      </c>
      <c r="J3786">
        <v>1.65</v>
      </c>
      <c r="K3786" s="6">
        <v>229.9539</v>
      </c>
      <c r="L3786" s="6">
        <v>262.57</v>
      </c>
      <c r="M3786" s="23">
        <f>Таблица1[[#This Row],[Сумма в ценах продажи]]-Таблица1[[#This Row],[Сумма в ценах закупки]]</f>
        <v>32.616099999999989</v>
      </c>
    </row>
    <row r="3787" spans="1:13" hidden="1" x14ac:dyDescent="0.3">
      <c r="A3787" s="16">
        <v>42818</v>
      </c>
      <c r="B3787" t="s">
        <v>7</v>
      </c>
      <c r="C3787" t="s">
        <v>398</v>
      </c>
      <c r="D3787" t="s">
        <v>147</v>
      </c>
      <c r="E3787" t="s">
        <v>399</v>
      </c>
      <c r="F3787" s="7">
        <v>1005400001</v>
      </c>
      <c r="G3787" t="str">
        <f>VLOOKUP(F3787,'группы товаров'!$A$1:$C$88,2,0)</f>
        <v>Лесной орех</v>
      </c>
      <c r="H3787" t="str">
        <f>VLOOKUP(Таблица1[[#This Row],[Код товара]],Группа_Товаров,3,0)</f>
        <v>Кремовые</v>
      </c>
      <c r="I3787" t="s">
        <v>8</v>
      </c>
      <c r="J3787">
        <v>2.9</v>
      </c>
      <c r="K3787" s="6">
        <v>271.09200000000004</v>
      </c>
      <c r="L3787" s="6">
        <v>308.32800000000003</v>
      </c>
      <c r="M3787" s="23">
        <f>Таблица1[[#This Row],[Сумма в ценах продажи]]-Таблица1[[#This Row],[Сумма в ценах закупки]]</f>
        <v>37.23599999999999</v>
      </c>
    </row>
    <row r="3788" spans="1:13" hidden="1" x14ac:dyDescent="0.3">
      <c r="A3788" s="16">
        <v>42818</v>
      </c>
      <c r="B3788" t="s">
        <v>7</v>
      </c>
      <c r="C3788" t="s">
        <v>177</v>
      </c>
      <c r="D3788" t="s">
        <v>131</v>
      </c>
      <c r="E3788" t="s">
        <v>178</v>
      </c>
      <c r="F3788" s="7">
        <v>1005186400</v>
      </c>
      <c r="G3788" t="str">
        <f>VLOOKUP(F3788,'группы товаров'!$A$1:$C$88,2,0)</f>
        <v xml:space="preserve">Мини вкус вишни </v>
      </c>
      <c r="H3788" t="str">
        <f>VLOOKUP(Таблица1[[#This Row],[Код товара]],Группа_Товаров,3,0)</f>
        <v>Вафельные</v>
      </c>
      <c r="I3788" t="s">
        <v>8</v>
      </c>
      <c r="J3788">
        <v>2.9</v>
      </c>
      <c r="K3788" s="6">
        <v>271.06299999999999</v>
      </c>
      <c r="L3788" s="6">
        <v>308.32800000000003</v>
      </c>
      <c r="M3788" s="23">
        <f>Таблица1[[#This Row],[Сумма в ценах продажи]]-Таблица1[[#This Row],[Сумма в ценах закупки]]</f>
        <v>37.265000000000043</v>
      </c>
    </row>
    <row r="3789" spans="1:13" hidden="1" x14ac:dyDescent="0.3">
      <c r="A3789" s="16">
        <v>42818</v>
      </c>
      <c r="B3789" t="s">
        <v>9</v>
      </c>
      <c r="C3789" t="s">
        <v>252</v>
      </c>
      <c r="D3789" t="s">
        <v>134</v>
      </c>
      <c r="E3789" t="s">
        <v>253</v>
      </c>
      <c r="F3789" s="5">
        <v>1005050300</v>
      </c>
      <c r="G3789" t="str">
        <f>VLOOKUP(F3789,'группы товаров'!$A$1:$C$88,2,0)</f>
        <v>Золотой шар</v>
      </c>
      <c r="H3789" t="str">
        <f>VLOOKUP(Таблица1[[#This Row],[Код товара]],Группа_Товаров,3,0)</f>
        <v>Помадка</v>
      </c>
      <c r="I3789" t="s">
        <v>8</v>
      </c>
      <c r="J3789">
        <v>7</v>
      </c>
      <c r="K3789" s="6">
        <v>751.04259999999999</v>
      </c>
      <c r="L3789" s="6">
        <v>797.44</v>
      </c>
      <c r="M3789" s="23">
        <f>Таблица1[[#This Row],[Сумма в ценах продажи]]-Таблица1[[#This Row],[Сумма в ценах закупки]]</f>
        <v>46.397400000000061</v>
      </c>
    </row>
    <row r="3790" spans="1:13" hidden="1" x14ac:dyDescent="0.3">
      <c r="A3790" s="16">
        <v>42818</v>
      </c>
      <c r="B3790" t="s">
        <v>7</v>
      </c>
      <c r="C3790" t="s">
        <v>191</v>
      </c>
      <c r="D3790" t="s">
        <v>156</v>
      </c>
      <c r="E3790" t="s">
        <v>192</v>
      </c>
      <c r="F3790" s="7">
        <v>5160002</v>
      </c>
      <c r="G3790" t="str">
        <f>VLOOKUP(F3790,'группы товаров'!$A$1:$C$88,2,0)</f>
        <v>Микс</v>
      </c>
      <c r="H3790" t="str">
        <f>VLOOKUP(Таблица1[[#This Row],[Код товара]],Группа_Товаров,3,0)</f>
        <v>Отливная</v>
      </c>
      <c r="I3790" t="s">
        <v>8</v>
      </c>
      <c r="J3790">
        <v>8.5</v>
      </c>
      <c r="K3790" s="6">
        <v>421.685</v>
      </c>
      <c r="L3790" s="6">
        <v>479.57</v>
      </c>
      <c r="M3790" s="23">
        <f>Таблица1[[#This Row],[Сумма в ценах продажи]]-Таблица1[[#This Row],[Сумма в ценах закупки]]</f>
        <v>57.884999999999991</v>
      </c>
    </row>
    <row r="3791" spans="1:13" hidden="1" x14ac:dyDescent="0.3">
      <c r="A3791" s="16">
        <v>42818</v>
      </c>
      <c r="B3791" t="s">
        <v>7</v>
      </c>
      <c r="C3791" t="s">
        <v>130</v>
      </c>
      <c r="D3791" t="s">
        <v>131</v>
      </c>
      <c r="E3791" t="s">
        <v>132</v>
      </c>
      <c r="F3791" s="5">
        <v>1005040600</v>
      </c>
      <c r="G3791" t="str">
        <f>VLOOKUP(F3791,'группы товаров'!$A$1:$C$88,2,0)</f>
        <v xml:space="preserve">Морская звезда </v>
      </c>
      <c r="H3791" t="str">
        <f>VLOOKUP(Таблица1[[#This Row],[Код товара]],Группа_Товаров,3,0)</f>
        <v>Глазированные</v>
      </c>
      <c r="I3791" t="s">
        <v>8</v>
      </c>
      <c r="J3791">
        <v>6</v>
      </c>
      <c r="K3791" s="6">
        <v>429.3</v>
      </c>
      <c r="L3791" s="6">
        <v>488.22</v>
      </c>
      <c r="M3791" s="23">
        <f>Таблица1[[#This Row],[Сумма в ценах продажи]]-Таблица1[[#This Row],[Сумма в ценах закупки]]</f>
        <v>58.920000000000016</v>
      </c>
    </row>
    <row r="3792" spans="1:13" hidden="1" x14ac:dyDescent="0.3">
      <c r="A3792" s="16">
        <v>42818</v>
      </c>
      <c r="B3792" t="s">
        <v>7</v>
      </c>
      <c r="C3792" t="s">
        <v>248</v>
      </c>
      <c r="D3792" t="s">
        <v>156</v>
      </c>
      <c r="E3792" t="s">
        <v>249</v>
      </c>
      <c r="F3792" s="7">
        <v>1005274300</v>
      </c>
      <c r="G3792" t="str">
        <f>VLOOKUP(F3792,'группы товаров'!$A$1:$C$88,2,0)</f>
        <v>Миндальные</v>
      </c>
      <c r="H3792" t="str">
        <f>VLOOKUP(Таблица1[[#This Row],[Код товара]],Группа_Товаров,3,0)</f>
        <v>Кремовые</v>
      </c>
      <c r="I3792" t="s">
        <v>8</v>
      </c>
      <c r="J3792">
        <v>2.64</v>
      </c>
      <c r="K3792" s="6">
        <v>480.68880000000001</v>
      </c>
      <c r="L3792" s="6">
        <v>546.84</v>
      </c>
      <c r="M3792" s="23">
        <f>Таблица1[[#This Row],[Сумма в ценах продажи]]-Таблица1[[#This Row],[Сумма в ценах закупки]]</f>
        <v>66.151200000000017</v>
      </c>
    </row>
    <row r="3793" spans="1:13" hidden="1" x14ac:dyDescent="0.3">
      <c r="A3793" s="16">
        <v>42818</v>
      </c>
      <c r="B3793" t="s">
        <v>9</v>
      </c>
      <c r="C3793" t="s">
        <v>394</v>
      </c>
      <c r="D3793" t="s">
        <v>147</v>
      </c>
      <c r="E3793" t="s">
        <v>395</v>
      </c>
      <c r="F3793" s="7">
        <v>1005712305</v>
      </c>
      <c r="G3793" t="str">
        <f>VLOOKUP(F3793,'группы товаров'!$A$1:$C$88,2,0)</f>
        <v>Золотой шедевр</v>
      </c>
      <c r="H3793" t="str">
        <f>VLOOKUP(Таблица1[[#This Row],[Код товара]],Группа_Товаров,3,0)</f>
        <v>Глазированные</v>
      </c>
      <c r="I3793" t="s">
        <v>8</v>
      </c>
      <c r="J3793">
        <v>1.5649999999999999</v>
      </c>
      <c r="K3793" s="6">
        <v>515.09800000000007</v>
      </c>
      <c r="L3793" s="6">
        <v>585.9</v>
      </c>
      <c r="M3793" s="23">
        <f>Таблица1[[#This Row],[Сумма в ценах продажи]]-Таблица1[[#This Row],[Сумма в ценах закупки]]</f>
        <v>70.801999999999907</v>
      </c>
    </row>
    <row r="3794" spans="1:13" hidden="1" x14ac:dyDescent="0.3">
      <c r="A3794" s="16">
        <v>42818</v>
      </c>
      <c r="B3794" t="s">
        <v>7</v>
      </c>
      <c r="C3794" t="s">
        <v>272</v>
      </c>
      <c r="D3794" t="s">
        <v>156</v>
      </c>
      <c r="E3794" t="s">
        <v>273</v>
      </c>
      <c r="F3794" s="7">
        <v>1005360000</v>
      </c>
      <c r="G3794" t="str">
        <f>VLOOKUP(F3794,'группы товаров'!$A$1:$C$88,2,0)</f>
        <v>Вишня в шоколаде</v>
      </c>
      <c r="H3794" t="str">
        <f>VLOOKUP(Таблица1[[#This Row],[Код товара]],Группа_Товаров,3,0)</f>
        <v>Кремовые</v>
      </c>
      <c r="I3794" t="s">
        <v>8</v>
      </c>
      <c r="J3794">
        <v>5</v>
      </c>
      <c r="K3794" s="6">
        <v>548.45000000000005</v>
      </c>
      <c r="L3794" s="6">
        <v>621</v>
      </c>
      <c r="M3794" s="23">
        <f>Таблица1[[#This Row],[Сумма в ценах продажи]]-Таблица1[[#This Row],[Сумма в ценах закупки]]</f>
        <v>72.549999999999955</v>
      </c>
    </row>
    <row r="3795" spans="1:13" hidden="1" x14ac:dyDescent="0.3">
      <c r="A3795" s="16">
        <v>42818</v>
      </c>
      <c r="B3795" t="s">
        <v>7</v>
      </c>
      <c r="C3795" t="s">
        <v>138</v>
      </c>
      <c r="D3795" t="s">
        <v>134</v>
      </c>
      <c r="E3795" t="s">
        <v>139</v>
      </c>
      <c r="F3795" s="7">
        <v>5160002</v>
      </c>
      <c r="G3795" t="str">
        <f>VLOOKUP(F3795,'группы товаров'!$A$1:$C$88,2,0)</f>
        <v>Микс</v>
      </c>
      <c r="H3795" t="str">
        <f>VLOOKUP(Таблица1[[#This Row],[Код товара]],Группа_Товаров,3,0)</f>
        <v>Отливная</v>
      </c>
      <c r="I3795" t="s">
        <v>8</v>
      </c>
      <c r="J3795">
        <v>1.96</v>
      </c>
      <c r="K3795" s="6">
        <v>561.85400000000004</v>
      </c>
      <c r="L3795" s="6">
        <v>640.1</v>
      </c>
      <c r="M3795" s="23">
        <f>Таблица1[[#This Row],[Сумма в ценах продажи]]-Таблица1[[#This Row],[Сумма в ценах закупки]]</f>
        <v>78.245999999999981</v>
      </c>
    </row>
    <row r="3796" spans="1:13" hidden="1" x14ac:dyDescent="0.3">
      <c r="A3796" s="16">
        <v>42818</v>
      </c>
      <c r="B3796" t="s">
        <v>7</v>
      </c>
      <c r="C3796" t="s">
        <v>396</v>
      </c>
      <c r="D3796" t="s">
        <v>147</v>
      </c>
      <c r="E3796" t="s">
        <v>397</v>
      </c>
      <c r="F3796" s="5">
        <v>170000</v>
      </c>
      <c r="G3796" t="str">
        <f>VLOOKUP(F3796,'группы товаров'!$A$1:$C$88,2,0)</f>
        <v>Лайм</v>
      </c>
      <c r="H3796" t="str">
        <f>VLOOKUP(Таблица1[[#This Row],[Код товара]],Группа_Товаров,3,0)</f>
        <v>Желейные</v>
      </c>
      <c r="I3796" t="s">
        <v>8</v>
      </c>
      <c r="J3796">
        <v>5</v>
      </c>
      <c r="K3796" s="6">
        <v>363.88150000000002</v>
      </c>
      <c r="L3796" s="6">
        <v>444.8</v>
      </c>
      <c r="M3796" s="23">
        <f>Таблица1[[#This Row],[Сумма в ценах продажи]]-Таблица1[[#This Row],[Сумма в ценах закупки]]</f>
        <v>80.918499999999995</v>
      </c>
    </row>
    <row r="3797" spans="1:13" hidden="1" x14ac:dyDescent="0.3">
      <c r="A3797" s="16">
        <v>42818</v>
      </c>
      <c r="B3797" t="s">
        <v>7</v>
      </c>
      <c r="C3797" t="s">
        <v>158</v>
      </c>
      <c r="D3797" t="s">
        <v>156</v>
      </c>
      <c r="E3797" t="s">
        <v>159</v>
      </c>
      <c r="F3797" s="7">
        <v>170000</v>
      </c>
      <c r="G3797" t="str">
        <f>VLOOKUP(F3797,'группы товаров'!$A$1:$C$88,2,0)</f>
        <v>Лайм</v>
      </c>
      <c r="H3797" t="str">
        <f>VLOOKUP(Таблица1[[#This Row],[Код товара]],Группа_Товаров,3,0)</f>
        <v>Желейные</v>
      </c>
      <c r="I3797" t="s">
        <v>8</v>
      </c>
      <c r="J3797">
        <v>1.84</v>
      </c>
      <c r="K3797" s="6">
        <v>591.7432</v>
      </c>
      <c r="L3797" s="6">
        <v>682.16</v>
      </c>
      <c r="M3797" s="23">
        <f>Таблица1[[#This Row],[Сумма в ценах продажи]]-Таблица1[[#This Row],[Сумма в ценах закупки]]</f>
        <v>90.416799999999967</v>
      </c>
    </row>
    <row r="3798" spans="1:13" hidden="1" x14ac:dyDescent="0.3">
      <c r="A3798" s="16">
        <v>42818</v>
      </c>
      <c r="B3798" t="s">
        <v>7</v>
      </c>
      <c r="C3798" t="s">
        <v>222</v>
      </c>
      <c r="D3798" t="s">
        <v>134</v>
      </c>
      <c r="E3798" t="s">
        <v>223</v>
      </c>
      <c r="F3798" s="5">
        <v>1005300000</v>
      </c>
      <c r="G3798" t="str">
        <f>VLOOKUP(F3798,'группы товаров'!$A$1:$C$88,2,0)</f>
        <v>Нежные</v>
      </c>
      <c r="H3798" t="str">
        <f>VLOOKUP(Таблица1[[#This Row],[Код товара]],Группа_Товаров,3,0)</f>
        <v>Кремовые</v>
      </c>
      <c r="I3798" t="s">
        <v>8</v>
      </c>
      <c r="J3798">
        <v>3.5</v>
      </c>
      <c r="K3798" s="6">
        <v>684.35500000000002</v>
      </c>
      <c r="L3798" s="6">
        <v>778.43499999999995</v>
      </c>
      <c r="M3798" s="23">
        <f>Таблица1[[#This Row],[Сумма в ценах продажи]]-Таблица1[[#This Row],[Сумма в ценах закупки]]</f>
        <v>94.079999999999927</v>
      </c>
    </row>
    <row r="3799" spans="1:13" hidden="1" x14ac:dyDescent="0.3">
      <c r="A3799" s="16">
        <v>42818</v>
      </c>
      <c r="B3799" t="s">
        <v>7</v>
      </c>
      <c r="C3799" t="s">
        <v>189</v>
      </c>
      <c r="D3799" t="s">
        <v>156</v>
      </c>
      <c r="E3799" t="s">
        <v>190</v>
      </c>
      <c r="F3799" s="7">
        <v>260200</v>
      </c>
      <c r="G3799" t="str">
        <f>VLOOKUP(F3799,'группы товаров'!$A$1:$C$88,2,0)</f>
        <v>Медовая дыня</v>
      </c>
      <c r="H3799" t="str">
        <f>VLOOKUP(Таблица1[[#This Row],[Код товара]],Группа_Товаров,3,0)</f>
        <v>Отливная</v>
      </c>
      <c r="I3799" t="s">
        <v>8</v>
      </c>
      <c r="J3799">
        <v>3.01</v>
      </c>
      <c r="K3799" s="6">
        <v>747.80510000000004</v>
      </c>
      <c r="L3799" s="6">
        <v>850.64</v>
      </c>
      <c r="M3799" s="23">
        <f>Таблица1[[#This Row],[Сумма в ценах продажи]]-Таблица1[[#This Row],[Сумма в ценах закупки]]</f>
        <v>102.83489999999995</v>
      </c>
    </row>
    <row r="3800" spans="1:13" hidden="1" x14ac:dyDescent="0.3">
      <c r="A3800" s="16">
        <v>42818</v>
      </c>
      <c r="B3800" t="s">
        <v>7</v>
      </c>
      <c r="C3800" t="s">
        <v>400</v>
      </c>
      <c r="D3800" t="s">
        <v>156</v>
      </c>
      <c r="E3800" t="s">
        <v>401</v>
      </c>
      <c r="F3800" s="5">
        <v>5162402</v>
      </c>
      <c r="G3800" t="str">
        <f>VLOOKUP(F3800,'группы товаров'!$A$1:$C$88,2,0)</f>
        <v>Лимонно-апельсиновый</v>
      </c>
      <c r="H3800" t="str">
        <f>VLOOKUP(Таблица1[[#This Row],[Код товара]],Группа_Товаров,3,0)</f>
        <v>Отливная</v>
      </c>
      <c r="I3800" t="s">
        <v>8</v>
      </c>
      <c r="J3800">
        <v>8</v>
      </c>
      <c r="K3800" s="6">
        <v>648.49400000000003</v>
      </c>
      <c r="L3800" s="6">
        <v>759</v>
      </c>
      <c r="M3800" s="23">
        <f>Таблица1[[#This Row],[Сумма в ценах продажи]]-Таблица1[[#This Row],[Сумма в ценах закупки]]</f>
        <v>110.50599999999997</v>
      </c>
    </row>
    <row r="3801" spans="1:13" hidden="1" x14ac:dyDescent="0.3">
      <c r="A3801" s="16">
        <v>42818</v>
      </c>
      <c r="B3801" t="s">
        <v>9</v>
      </c>
      <c r="C3801" t="s">
        <v>140</v>
      </c>
      <c r="D3801" t="s">
        <v>134</v>
      </c>
      <c r="E3801" t="s">
        <v>141</v>
      </c>
      <c r="F3801" s="7">
        <v>1005712305</v>
      </c>
      <c r="G3801" t="str">
        <f>VLOOKUP(F3801,'группы товаров'!$A$1:$C$88,2,0)</f>
        <v>Золотой шедевр</v>
      </c>
      <c r="H3801" t="str">
        <f>VLOOKUP(Таблица1[[#This Row],[Код товара]],Группа_Товаров,3,0)</f>
        <v>Глазированные</v>
      </c>
      <c r="I3801" t="s">
        <v>8</v>
      </c>
      <c r="J3801">
        <v>4</v>
      </c>
      <c r="K3801" s="6">
        <v>820</v>
      </c>
      <c r="L3801" s="6">
        <v>933.2</v>
      </c>
      <c r="M3801" s="23">
        <f>Таблица1[[#This Row],[Сумма в ценах продажи]]-Таблица1[[#This Row],[Сумма в ценах закупки]]</f>
        <v>113.20000000000005</v>
      </c>
    </row>
    <row r="3802" spans="1:13" hidden="1" x14ac:dyDescent="0.3">
      <c r="A3802" s="16">
        <v>42818</v>
      </c>
      <c r="B3802" t="s">
        <v>7</v>
      </c>
      <c r="C3802" t="s">
        <v>130</v>
      </c>
      <c r="D3802" t="s">
        <v>131</v>
      </c>
      <c r="E3802" t="s">
        <v>132</v>
      </c>
      <c r="F3802" s="7">
        <v>1005040600</v>
      </c>
      <c r="G3802" t="str">
        <f>VLOOKUP(F3802,'группы товаров'!$A$1:$C$88,2,0)</f>
        <v xml:space="preserve">Морская звезда </v>
      </c>
      <c r="H3802" t="str">
        <f>VLOOKUP(Таблица1[[#This Row],[Код товара]],Группа_Товаров,3,0)</f>
        <v>Глазированные</v>
      </c>
      <c r="I3802" t="s">
        <v>8</v>
      </c>
      <c r="J3802">
        <v>4</v>
      </c>
      <c r="K3802" s="6">
        <v>820</v>
      </c>
      <c r="L3802" s="6">
        <v>933.2</v>
      </c>
      <c r="M3802" s="23">
        <f>Таблица1[[#This Row],[Сумма в ценах продажи]]-Таблица1[[#This Row],[Сумма в ценах закупки]]</f>
        <v>113.20000000000005</v>
      </c>
    </row>
    <row r="3803" spans="1:13" hidden="1" x14ac:dyDescent="0.3">
      <c r="A3803" s="16">
        <v>42818</v>
      </c>
      <c r="B3803" t="s">
        <v>7</v>
      </c>
      <c r="C3803" t="s">
        <v>402</v>
      </c>
      <c r="D3803" t="s">
        <v>291</v>
      </c>
      <c r="E3803" t="s">
        <v>403</v>
      </c>
      <c r="F3803" s="7">
        <v>260200</v>
      </c>
      <c r="G3803" t="str">
        <f>VLOOKUP(F3803,'группы товаров'!$A$1:$C$88,2,0)</f>
        <v>Медовая дыня</v>
      </c>
      <c r="H3803" t="str">
        <f>VLOOKUP(Таблица1[[#This Row],[Код товара]],Группа_Товаров,3,0)</f>
        <v>Отливная</v>
      </c>
      <c r="I3803" t="s">
        <v>8</v>
      </c>
      <c r="J3803">
        <v>17</v>
      </c>
      <c r="K3803" s="6">
        <v>843.37</v>
      </c>
      <c r="L3803" s="6">
        <v>959.14</v>
      </c>
      <c r="M3803" s="23">
        <f>Таблица1[[#This Row],[Сумма в ценах продажи]]-Таблица1[[#This Row],[Сумма в ценах закупки]]</f>
        <v>115.76999999999998</v>
      </c>
    </row>
    <row r="3804" spans="1:13" hidden="1" x14ac:dyDescent="0.3">
      <c r="A3804" s="16">
        <v>42818</v>
      </c>
      <c r="B3804" t="s">
        <v>9</v>
      </c>
      <c r="C3804" t="s">
        <v>138</v>
      </c>
      <c r="D3804" t="s">
        <v>134</v>
      </c>
      <c r="E3804" t="s">
        <v>139</v>
      </c>
      <c r="F3804" s="5">
        <v>20000</v>
      </c>
      <c r="G3804" t="str">
        <f>VLOOKUP(F3804,'группы товаров'!$A$1:$C$88,2,0)</f>
        <v>Карамель барбарис</v>
      </c>
      <c r="H3804" t="str">
        <f>VLOOKUP(Таблица1[[#This Row],[Код товара]],Группа_Товаров,3,0)</f>
        <v>Леденцовая</v>
      </c>
      <c r="I3804" t="s">
        <v>8</v>
      </c>
      <c r="J3804">
        <v>16</v>
      </c>
      <c r="K3804" s="6">
        <v>854.73120000000006</v>
      </c>
      <c r="L3804" s="6">
        <v>972</v>
      </c>
      <c r="M3804" s="23">
        <f>Таблица1[[#This Row],[Сумма в ценах продажи]]-Таблица1[[#This Row],[Сумма в ценах закупки]]</f>
        <v>117.26879999999994</v>
      </c>
    </row>
    <row r="3805" spans="1:13" hidden="1" x14ac:dyDescent="0.3">
      <c r="A3805" s="16">
        <v>42818</v>
      </c>
      <c r="B3805" t="s">
        <v>7</v>
      </c>
      <c r="C3805" t="s">
        <v>260</v>
      </c>
      <c r="D3805" t="s">
        <v>134</v>
      </c>
      <c r="E3805" t="s">
        <v>261</v>
      </c>
      <c r="F3805" s="7">
        <v>1005186300</v>
      </c>
      <c r="G3805" t="str">
        <f>VLOOKUP(F3805,'группы товаров'!$A$1:$C$88,2,0)</f>
        <v>Мини  молоко</v>
      </c>
      <c r="H3805" t="str">
        <f>VLOOKUP(Таблица1[[#This Row],[Код товара]],Группа_Товаров,3,0)</f>
        <v>Вафельные</v>
      </c>
      <c r="I3805" t="s">
        <v>8</v>
      </c>
      <c r="J3805">
        <v>8</v>
      </c>
      <c r="K3805" s="6">
        <v>685.54399999999998</v>
      </c>
      <c r="L3805" s="6">
        <v>803.2</v>
      </c>
      <c r="M3805" s="23">
        <f>Таблица1[[#This Row],[Сумма в ценах продажи]]-Таблица1[[#This Row],[Сумма в ценах закупки]]</f>
        <v>117.65600000000006</v>
      </c>
    </row>
    <row r="3806" spans="1:13" hidden="1" x14ac:dyDescent="0.3">
      <c r="A3806" s="16">
        <v>42818</v>
      </c>
      <c r="B3806" t="s">
        <v>7</v>
      </c>
      <c r="C3806" t="s">
        <v>160</v>
      </c>
      <c r="D3806" t="s">
        <v>134</v>
      </c>
      <c r="E3806" t="s">
        <v>161</v>
      </c>
      <c r="F3806" s="5">
        <v>1005360000</v>
      </c>
      <c r="G3806" t="str">
        <f>VLOOKUP(F3806,'группы товаров'!$A$1:$C$88,2,0)</f>
        <v>Вишня в шоколаде</v>
      </c>
      <c r="H3806" t="str">
        <f>VLOOKUP(Таблица1[[#This Row],[Код товара]],Группа_Товаров,3,0)</f>
        <v>Кремовые</v>
      </c>
      <c r="I3806" t="s">
        <v>8</v>
      </c>
      <c r="J3806">
        <v>2.5</v>
      </c>
      <c r="K3806" s="6">
        <v>526.69200000000001</v>
      </c>
      <c r="L3806" s="6">
        <v>650.95000000000005</v>
      </c>
      <c r="M3806" s="23">
        <f>Таблица1[[#This Row],[Сумма в ценах продажи]]-Таблица1[[#This Row],[Сумма в ценах закупки]]</f>
        <v>124.25800000000004</v>
      </c>
    </row>
    <row r="3807" spans="1:13" hidden="1" x14ac:dyDescent="0.3">
      <c r="A3807" s="16">
        <v>42818</v>
      </c>
      <c r="B3807" t="s">
        <v>7</v>
      </c>
      <c r="C3807" t="s">
        <v>254</v>
      </c>
      <c r="D3807" t="s">
        <v>131</v>
      </c>
      <c r="E3807" t="s">
        <v>255</v>
      </c>
      <c r="F3807" s="7">
        <v>260200</v>
      </c>
      <c r="G3807" t="str">
        <f>VLOOKUP(F3807,'группы товаров'!$A$1:$C$88,2,0)</f>
        <v>Медовая дыня</v>
      </c>
      <c r="H3807" t="str">
        <f>VLOOKUP(Таблица1[[#This Row],[Код товара]],Группа_Товаров,3,0)</f>
        <v>Отливная</v>
      </c>
      <c r="I3807" t="s">
        <v>8</v>
      </c>
      <c r="J3807">
        <v>4</v>
      </c>
      <c r="K3807" s="6">
        <v>934.8</v>
      </c>
      <c r="L3807" s="6">
        <v>1063.2</v>
      </c>
      <c r="M3807" s="23">
        <f>Таблица1[[#This Row],[Сумма в ценах продажи]]-Таблица1[[#This Row],[Сумма в ценах закупки]]</f>
        <v>128.40000000000009</v>
      </c>
    </row>
    <row r="3808" spans="1:13" hidden="1" x14ac:dyDescent="0.3">
      <c r="A3808" s="16">
        <v>42818</v>
      </c>
      <c r="B3808" t="s">
        <v>7</v>
      </c>
      <c r="C3808" t="s">
        <v>144</v>
      </c>
      <c r="D3808" t="s">
        <v>134</v>
      </c>
      <c r="E3808" t="s">
        <v>145</v>
      </c>
      <c r="F3808" s="7">
        <v>1005400001</v>
      </c>
      <c r="G3808" t="str">
        <f>VLOOKUP(F3808,'группы товаров'!$A$1:$C$88,2,0)</f>
        <v>Лесной орех</v>
      </c>
      <c r="H3808" t="str">
        <f>VLOOKUP(Таблица1[[#This Row],[Код товара]],Группа_Товаров,3,0)</f>
        <v>Кремовые</v>
      </c>
      <c r="I3808" t="s">
        <v>8</v>
      </c>
      <c r="J3808">
        <v>4</v>
      </c>
      <c r="K3808" s="6">
        <v>934.79600000000005</v>
      </c>
      <c r="L3808" s="6">
        <v>1063.2</v>
      </c>
      <c r="M3808" s="23">
        <f>Таблица1[[#This Row],[Сумма в ценах продажи]]-Таблица1[[#This Row],[Сумма в ценах закупки]]</f>
        <v>128.404</v>
      </c>
    </row>
    <row r="3809" spans="1:13" hidden="1" x14ac:dyDescent="0.3">
      <c r="A3809" s="16">
        <v>42818</v>
      </c>
      <c r="B3809" t="s">
        <v>7</v>
      </c>
      <c r="C3809" t="s">
        <v>254</v>
      </c>
      <c r="D3809" t="s">
        <v>131</v>
      </c>
      <c r="E3809" t="s">
        <v>255</v>
      </c>
      <c r="F3809" s="7">
        <v>170000</v>
      </c>
      <c r="G3809" t="str">
        <f>VLOOKUP(F3809,'группы товаров'!$A$1:$C$88,2,0)</f>
        <v>Лайм</v>
      </c>
      <c r="H3809" t="str">
        <f>VLOOKUP(Таблица1[[#This Row],[Код товара]],Группа_Товаров,3,0)</f>
        <v>Желейные</v>
      </c>
      <c r="I3809" t="s">
        <v>8</v>
      </c>
      <c r="J3809">
        <v>12</v>
      </c>
      <c r="K3809" s="6">
        <v>984.46559999999999</v>
      </c>
      <c r="L3809" s="6">
        <v>1119.8399999999999</v>
      </c>
      <c r="M3809" s="23">
        <f>Таблица1[[#This Row],[Сумма в ценах продажи]]-Таблица1[[#This Row],[Сумма в ценах закупки]]</f>
        <v>135.37439999999992</v>
      </c>
    </row>
    <row r="3810" spans="1:13" hidden="1" x14ac:dyDescent="0.3">
      <c r="A3810" s="16">
        <v>42818</v>
      </c>
      <c r="B3810" t="s">
        <v>7</v>
      </c>
      <c r="C3810" t="s">
        <v>133</v>
      </c>
      <c r="D3810" t="s">
        <v>134</v>
      </c>
      <c r="E3810" t="s">
        <v>135</v>
      </c>
      <c r="F3810" s="7">
        <v>1005040600</v>
      </c>
      <c r="G3810" t="str">
        <f>VLOOKUP(F3810,'группы товаров'!$A$1:$C$88,2,0)</f>
        <v xml:space="preserve">Морская звезда </v>
      </c>
      <c r="H3810" t="str">
        <f>VLOOKUP(Таблица1[[#This Row],[Код товара]],Группа_Товаров,3,0)</f>
        <v>Глазированные</v>
      </c>
      <c r="I3810" t="s">
        <v>8</v>
      </c>
      <c r="J3810">
        <v>10</v>
      </c>
      <c r="K3810" s="6">
        <v>1173.6955</v>
      </c>
      <c r="L3810" s="6">
        <v>1317.5</v>
      </c>
      <c r="M3810" s="23">
        <f>Таблица1[[#This Row],[Сумма в ценах продажи]]-Таблица1[[#This Row],[Сумма в ценах закупки]]</f>
        <v>143.80449999999996</v>
      </c>
    </row>
    <row r="3811" spans="1:13" hidden="1" x14ac:dyDescent="0.3">
      <c r="A3811" s="16">
        <v>42818</v>
      </c>
      <c r="B3811" t="s">
        <v>7</v>
      </c>
      <c r="C3811" t="s">
        <v>175</v>
      </c>
      <c r="D3811" t="s">
        <v>134</v>
      </c>
      <c r="E3811" t="s">
        <v>176</v>
      </c>
      <c r="F3811" s="7">
        <v>170000</v>
      </c>
      <c r="G3811" t="str">
        <f>VLOOKUP(F3811,'группы товаров'!$A$1:$C$88,2,0)</f>
        <v>Лайм</v>
      </c>
      <c r="H3811" t="str">
        <f>VLOOKUP(Таблица1[[#This Row],[Код товара]],Группа_Товаров,3,0)</f>
        <v>Желейные</v>
      </c>
      <c r="I3811" t="s">
        <v>8</v>
      </c>
      <c r="J3811">
        <v>3</v>
      </c>
      <c r="K3811" s="6">
        <v>588.29129999999998</v>
      </c>
      <c r="L3811" s="6">
        <v>732.3</v>
      </c>
      <c r="M3811" s="23">
        <f>Таблица1[[#This Row],[Сумма в ценах продажи]]-Таблица1[[#This Row],[Сумма в ценах закупки]]</f>
        <v>144.00869999999998</v>
      </c>
    </row>
    <row r="3812" spans="1:13" hidden="1" x14ac:dyDescent="0.3">
      <c r="A3812" s="16">
        <v>42818</v>
      </c>
      <c r="B3812" t="s">
        <v>7</v>
      </c>
      <c r="C3812" t="s">
        <v>301</v>
      </c>
      <c r="D3812" t="s">
        <v>134</v>
      </c>
      <c r="E3812" t="s">
        <v>302</v>
      </c>
      <c r="F3812" s="7">
        <v>1005274300</v>
      </c>
      <c r="G3812" t="str">
        <f>VLOOKUP(F3812,'группы товаров'!$A$1:$C$88,2,0)</f>
        <v>Миндальные</v>
      </c>
      <c r="H3812" t="str">
        <f>VLOOKUP(Таблица1[[#This Row],[Код товара]],Группа_Товаров,3,0)</f>
        <v>Кремовые</v>
      </c>
      <c r="I3812" t="s">
        <v>8</v>
      </c>
      <c r="J3812">
        <v>3</v>
      </c>
      <c r="K3812" s="6">
        <v>588.2106</v>
      </c>
      <c r="L3812" s="6">
        <v>732.3</v>
      </c>
      <c r="M3812" s="23">
        <f>Таблица1[[#This Row],[Сумма в ценах продажи]]-Таблица1[[#This Row],[Сумма в ценах закупки]]</f>
        <v>144.08939999999996</v>
      </c>
    </row>
    <row r="3813" spans="1:13" hidden="1" x14ac:dyDescent="0.3">
      <c r="A3813" s="16">
        <v>42818</v>
      </c>
      <c r="B3813" t="s">
        <v>7</v>
      </c>
      <c r="C3813" t="s">
        <v>254</v>
      </c>
      <c r="D3813" t="s">
        <v>131</v>
      </c>
      <c r="E3813" t="s">
        <v>255</v>
      </c>
      <c r="F3813" s="7">
        <v>580000</v>
      </c>
      <c r="G3813" t="str">
        <f>VLOOKUP(F3813,'группы товаров'!$A$1:$C$88,2,0)</f>
        <v>Вишня</v>
      </c>
      <c r="H3813" t="str">
        <f>VLOOKUP(Таблица1[[#This Row],[Код товара]],Группа_Товаров,3,0)</f>
        <v>Желейные</v>
      </c>
      <c r="I3813" t="s">
        <v>8</v>
      </c>
      <c r="J3813">
        <v>4.3</v>
      </c>
      <c r="K3813" s="6">
        <v>1144.508</v>
      </c>
      <c r="L3813" s="6">
        <v>1295.8</v>
      </c>
      <c r="M3813" s="23">
        <f>Таблица1[[#This Row],[Сумма в ценах продажи]]-Таблица1[[#This Row],[Сумма в ценах закупки]]</f>
        <v>151.29199999999992</v>
      </c>
    </row>
    <row r="3814" spans="1:13" hidden="1" x14ac:dyDescent="0.3">
      <c r="A3814" s="16">
        <v>42818</v>
      </c>
      <c r="B3814" t="s">
        <v>7</v>
      </c>
      <c r="C3814" t="s">
        <v>177</v>
      </c>
      <c r="D3814" t="s">
        <v>131</v>
      </c>
      <c r="E3814" t="s">
        <v>178</v>
      </c>
      <c r="F3814" s="5">
        <v>1005400001</v>
      </c>
      <c r="G3814" t="str">
        <f>VLOOKUP(F3814,'группы товаров'!$A$1:$C$88,2,0)</f>
        <v>Лесной орех</v>
      </c>
      <c r="H3814" t="str">
        <f>VLOOKUP(Таблица1[[#This Row],[Код товара]],Группа_Товаров,3,0)</f>
        <v>Кремовые</v>
      </c>
      <c r="I3814" t="s">
        <v>8</v>
      </c>
      <c r="J3814">
        <v>4.5999999999999996</v>
      </c>
      <c r="K3814" s="6">
        <v>1081.1663000000001</v>
      </c>
      <c r="L3814" s="6">
        <v>1237.6760000000002</v>
      </c>
      <c r="M3814" s="23">
        <f>Таблица1[[#This Row],[Сумма в ценах продажи]]-Таблица1[[#This Row],[Сумма в ценах закупки]]</f>
        <v>156.50970000000007</v>
      </c>
    </row>
    <row r="3815" spans="1:13" hidden="1" x14ac:dyDescent="0.3">
      <c r="A3815" s="16">
        <v>42818</v>
      </c>
      <c r="B3815" t="s">
        <v>7</v>
      </c>
      <c r="C3815" t="s">
        <v>138</v>
      </c>
      <c r="D3815" t="s">
        <v>134</v>
      </c>
      <c r="E3815" t="s">
        <v>139</v>
      </c>
      <c r="F3815" s="5">
        <v>170000</v>
      </c>
      <c r="G3815" t="str">
        <f>VLOOKUP(F3815,'группы товаров'!$A$1:$C$88,2,0)</f>
        <v>Лайм</v>
      </c>
      <c r="H3815" t="str">
        <f>VLOOKUP(Таблица1[[#This Row],[Код товара]],Группа_Товаров,3,0)</f>
        <v>Желейные</v>
      </c>
      <c r="I3815" t="s">
        <v>8</v>
      </c>
      <c r="J3815">
        <v>10</v>
      </c>
      <c r="K3815" s="6">
        <v>727.76300000000003</v>
      </c>
      <c r="L3815" s="6">
        <v>889.6</v>
      </c>
      <c r="M3815" s="23">
        <f>Таблица1[[#This Row],[Сумма в ценах продажи]]-Таблица1[[#This Row],[Сумма в ценах закупки]]</f>
        <v>161.83699999999999</v>
      </c>
    </row>
    <row r="3816" spans="1:13" hidden="1" x14ac:dyDescent="0.3">
      <c r="A3816" s="16">
        <v>42818</v>
      </c>
      <c r="B3816" t="s">
        <v>9</v>
      </c>
      <c r="C3816" t="s">
        <v>222</v>
      </c>
      <c r="D3816" t="s">
        <v>134</v>
      </c>
      <c r="E3816" t="s">
        <v>223</v>
      </c>
      <c r="F3816" s="7">
        <v>280500</v>
      </c>
      <c r="G3816" t="str">
        <f>VLOOKUP(F3816,'группы товаров'!$A$1:$C$88,2,0)</f>
        <v>Шипучка микс</v>
      </c>
      <c r="H3816" t="str">
        <f>VLOOKUP(Таблица1[[#This Row],[Код товара]],Группа_Товаров,3,0)</f>
        <v>Леденцовая</v>
      </c>
      <c r="I3816" t="s">
        <v>8</v>
      </c>
      <c r="J3816">
        <v>12</v>
      </c>
      <c r="K3816" s="6">
        <v>1035.7820000000002</v>
      </c>
      <c r="L3816" s="6">
        <v>1204.8</v>
      </c>
      <c r="M3816" s="23">
        <f>Таблица1[[#This Row],[Сумма в ценах продажи]]-Таблица1[[#This Row],[Сумма в ценах закупки]]</f>
        <v>169.0179999999998</v>
      </c>
    </row>
    <row r="3817" spans="1:13" hidden="1" x14ac:dyDescent="0.3">
      <c r="A3817" s="16">
        <v>42818</v>
      </c>
      <c r="B3817" t="s">
        <v>7</v>
      </c>
      <c r="C3817" t="s">
        <v>199</v>
      </c>
      <c r="D3817" t="s">
        <v>134</v>
      </c>
      <c r="E3817" t="s">
        <v>200</v>
      </c>
      <c r="F3817" s="7">
        <v>5160002</v>
      </c>
      <c r="G3817" t="str">
        <f>VLOOKUP(F3817,'группы товаров'!$A$1:$C$88,2,0)</f>
        <v>Микс</v>
      </c>
      <c r="H3817" t="str">
        <f>VLOOKUP(Таблица1[[#This Row],[Код товара]],Группа_Товаров,3,0)</f>
        <v>Отливная</v>
      </c>
      <c r="I3817" t="s">
        <v>8</v>
      </c>
      <c r="J3817">
        <v>24</v>
      </c>
      <c r="K3817" s="6">
        <v>1281.8768</v>
      </c>
      <c r="L3817" s="6">
        <v>1452.72</v>
      </c>
      <c r="M3817" s="23">
        <f>Таблица1[[#This Row],[Сумма в ценах продажи]]-Таблица1[[#This Row],[Сумма в ценах закупки]]</f>
        <v>170.84320000000002</v>
      </c>
    </row>
    <row r="3818" spans="1:13" hidden="1" x14ac:dyDescent="0.3">
      <c r="A3818" s="16">
        <v>42818</v>
      </c>
      <c r="B3818" t="s">
        <v>7</v>
      </c>
      <c r="C3818" t="s">
        <v>155</v>
      </c>
      <c r="D3818" t="s">
        <v>156</v>
      </c>
      <c r="E3818" t="s">
        <v>157</v>
      </c>
      <c r="F3818" s="7">
        <v>170000</v>
      </c>
      <c r="G3818" t="str">
        <f>VLOOKUP(F3818,'группы товаров'!$A$1:$C$88,2,0)</f>
        <v>Лайм</v>
      </c>
      <c r="H3818" t="str">
        <f>VLOOKUP(Таблица1[[#This Row],[Код товара]],Группа_Товаров,3,0)</f>
        <v>Желейные</v>
      </c>
      <c r="I3818" t="s">
        <v>8</v>
      </c>
      <c r="J3818">
        <v>7.5</v>
      </c>
      <c r="K3818" s="6">
        <v>1027.0003000000002</v>
      </c>
      <c r="L3818" s="6">
        <v>1204.2750000000001</v>
      </c>
      <c r="M3818" s="23">
        <f>Таблица1[[#This Row],[Сумма в ценах продажи]]-Таблица1[[#This Row],[Сумма в ценах закупки]]</f>
        <v>177.27469999999994</v>
      </c>
    </row>
    <row r="3819" spans="1:13" hidden="1" x14ac:dyDescent="0.3">
      <c r="A3819" s="16">
        <v>42818</v>
      </c>
      <c r="B3819" t="s">
        <v>9</v>
      </c>
      <c r="C3819" t="s">
        <v>181</v>
      </c>
      <c r="D3819" t="s">
        <v>134</v>
      </c>
      <c r="E3819" t="s">
        <v>182</v>
      </c>
      <c r="F3819" s="7">
        <v>1005050000</v>
      </c>
      <c r="G3819" t="str">
        <f>VLOOKUP(F3819,'группы товаров'!$A$1:$C$88,2,0)</f>
        <v>Золотой орех</v>
      </c>
      <c r="H3819" t="str">
        <f>VLOOKUP(Таблица1[[#This Row],[Код товара]],Группа_Товаров,3,0)</f>
        <v>Помадка</v>
      </c>
      <c r="I3819" t="s">
        <v>8</v>
      </c>
      <c r="J3819">
        <v>4</v>
      </c>
      <c r="K3819" s="6">
        <v>1316</v>
      </c>
      <c r="L3819" s="6">
        <v>1497.2</v>
      </c>
      <c r="M3819" s="23">
        <f>Таблица1[[#This Row],[Сумма в ценах продажи]]-Таблица1[[#This Row],[Сумма в ценах закупки]]</f>
        <v>181.20000000000005</v>
      </c>
    </row>
    <row r="3820" spans="1:13" hidden="1" x14ac:dyDescent="0.3">
      <c r="A3820" s="16">
        <v>42818</v>
      </c>
      <c r="B3820" t="s">
        <v>9</v>
      </c>
      <c r="C3820" t="s">
        <v>390</v>
      </c>
      <c r="D3820" t="s">
        <v>147</v>
      </c>
      <c r="E3820" t="s">
        <v>391</v>
      </c>
      <c r="F3820" s="7">
        <v>1005051700</v>
      </c>
      <c r="G3820" t="str">
        <f>VLOOKUP(F3820,'группы товаров'!$A$1:$C$88,2,0)</f>
        <v>Аромат мяты</v>
      </c>
      <c r="H3820" t="str">
        <f>VLOOKUP(Таблица1[[#This Row],[Код товара]],Группа_Товаров,3,0)</f>
        <v>Помадка</v>
      </c>
      <c r="I3820" t="s">
        <v>8</v>
      </c>
      <c r="J3820">
        <v>12</v>
      </c>
      <c r="K3820" s="6">
        <v>1157.9724000000001</v>
      </c>
      <c r="L3820" s="6">
        <v>1341</v>
      </c>
      <c r="M3820" s="23">
        <f>Таблица1[[#This Row],[Сумма в ценах продажи]]-Таблица1[[#This Row],[Сумма в ценах закупки]]</f>
        <v>183.02759999999989</v>
      </c>
    </row>
    <row r="3821" spans="1:13" hidden="1" x14ac:dyDescent="0.3">
      <c r="A3821" s="16">
        <v>42818</v>
      </c>
      <c r="B3821" t="s">
        <v>7</v>
      </c>
      <c r="C3821" t="s">
        <v>165</v>
      </c>
      <c r="D3821" t="s">
        <v>134</v>
      </c>
      <c r="E3821" t="s">
        <v>166</v>
      </c>
      <c r="F3821" s="5">
        <v>580000</v>
      </c>
      <c r="G3821" t="str">
        <f>VLOOKUP(F3821,'группы товаров'!$A$1:$C$88,2,0)</f>
        <v>Вишня</v>
      </c>
      <c r="H3821" t="str">
        <f>VLOOKUP(Таблица1[[#This Row],[Код товара]],Группа_Товаров,3,0)</f>
        <v>Желейные</v>
      </c>
      <c r="I3821" t="s">
        <v>8</v>
      </c>
      <c r="J3821">
        <v>32</v>
      </c>
      <c r="K3821" s="6">
        <v>2381.4896000000003</v>
      </c>
      <c r="L3821" s="6">
        <v>2620</v>
      </c>
      <c r="M3821" s="23">
        <f>Таблица1[[#This Row],[Сумма в ценах продажи]]-Таблица1[[#This Row],[Сумма в ценах закупки]]</f>
        <v>238.51039999999966</v>
      </c>
    </row>
    <row r="3822" spans="1:13" hidden="1" x14ac:dyDescent="0.3">
      <c r="A3822" s="16">
        <v>42818</v>
      </c>
      <c r="B3822" t="s">
        <v>7</v>
      </c>
      <c r="C3822" t="s">
        <v>258</v>
      </c>
      <c r="D3822" t="s">
        <v>134</v>
      </c>
      <c r="E3822" t="s">
        <v>259</v>
      </c>
      <c r="F3822" s="5">
        <v>1005274300</v>
      </c>
      <c r="G3822" t="str">
        <f>VLOOKUP(F3822,'группы товаров'!$A$1:$C$88,2,0)</f>
        <v>Миндальные</v>
      </c>
      <c r="H3822" t="str">
        <f>VLOOKUP(Таблица1[[#This Row],[Код товара]],Группа_Товаров,3,0)</f>
        <v>Кремовые</v>
      </c>
      <c r="I3822" t="s">
        <v>8</v>
      </c>
      <c r="J3822">
        <v>7</v>
      </c>
      <c r="K3822" s="6">
        <v>1299.7156</v>
      </c>
      <c r="L3822" s="6">
        <v>1556.87</v>
      </c>
      <c r="M3822" s="23">
        <f>Таблица1[[#This Row],[Сумма в ценах продажи]]-Таблица1[[#This Row],[Сумма в ценах закупки]]</f>
        <v>257.1543999999999</v>
      </c>
    </row>
    <row r="3823" spans="1:13" hidden="1" x14ac:dyDescent="0.3">
      <c r="A3823" s="16">
        <v>42818</v>
      </c>
      <c r="B3823" t="s">
        <v>7</v>
      </c>
      <c r="C3823" t="s">
        <v>167</v>
      </c>
      <c r="D3823" t="s">
        <v>134</v>
      </c>
      <c r="E3823" t="s">
        <v>168</v>
      </c>
      <c r="F3823" s="7">
        <v>1005274300</v>
      </c>
      <c r="G3823" t="str">
        <f>VLOOKUP(F3823,'группы товаров'!$A$1:$C$88,2,0)</f>
        <v>Миндальные</v>
      </c>
      <c r="H3823" t="str">
        <f>VLOOKUP(Таблица1[[#This Row],[Код товара]],Группа_Товаров,3,0)</f>
        <v>Кремовые</v>
      </c>
      <c r="I3823" t="s">
        <v>8</v>
      </c>
      <c r="J3823">
        <v>8.0640000000000001</v>
      </c>
      <c r="K3823" s="6">
        <v>871.88640000000009</v>
      </c>
      <c r="L3823" s="6">
        <v>1164.24</v>
      </c>
      <c r="M3823" s="23">
        <f>Таблица1[[#This Row],[Сумма в ценах продажи]]-Таблица1[[#This Row],[Сумма в ценах закупки]]</f>
        <v>292.35359999999991</v>
      </c>
    </row>
    <row r="3824" spans="1:13" hidden="1" x14ac:dyDescent="0.3">
      <c r="A3824" s="16">
        <v>42817</v>
      </c>
      <c r="B3824" t="s">
        <v>9</v>
      </c>
      <c r="C3824" t="s">
        <v>272</v>
      </c>
      <c r="D3824" t="s">
        <v>156</v>
      </c>
      <c r="E3824" t="s">
        <v>273</v>
      </c>
      <c r="F3824" s="5">
        <v>1005050000</v>
      </c>
      <c r="G3824" t="str">
        <f>VLOOKUP(F3824,'группы товаров'!$A$1:$C$88,2,0)</f>
        <v>Золотой орех</v>
      </c>
      <c r="H3824" t="str">
        <f>VLOOKUP(Таблица1[[#This Row],[Код товара]],Группа_Товаров,3,0)</f>
        <v>Помадка</v>
      </c>
      <c r="I3824" t="s">
        <v>8</v>
      </c>
      <c r="J3824">
        <v>3.5</v>
      </c>
      <c r="K3824" s="6">
        <v>423.09890000000001</v>
      </c>
      <c r="L3824" s="6">
        <v>398.72</v>
      </c>
      <c r="M3824" s="23">
        <f>Таблица1[[#This Row],[Сумма в ценах продажи]]-Таблица1[[#This Row],[Сумма в ценах закупки]]</f>
        <v>-24.378899999999987</v>
      </c>
    </row>
    <row r="3825" spans="1:13" hidden="1" x14ac:dyDescent="0.3">
      <c r="A3825" s="16">
        <v>42817</v>
      </c>
      <c r="B3825" t="s">
        <v>9</v>
      </c>
      <c r="C3825" t="s">
        <v>228</v>
      </c>
      <c r="D3825" t="s">
        <v>134</v>
      </c>
      <c r="E3825" t="s">
        <v>229</v>
      </c>
      <c r="F3825" s="5">
        <v>1005051700</v>
      </c>
      <c r="G3825" t="str">
        <f>VLOOKUP(F3825,'группы товаров'!$A$1:$C$88,2,0)</f>
        <v>Аромат мяты</v>
      </c>
      <c r="H3825" t="str">
        <f>VLOOKUP(Таблица1[[#This Row],[Код товара]],Группа_Товаров,3,0)</f>
        <v>Помадка</v>
      </c>
      <c r="I3825" t="s">
        <v>8</v>
      </c>
      <c r="J3825">
        <v>3.5</v>
      </c>
      <c r="K3825" s="6">
        <v>393.70590000000004</v>
      </c>
      <c r="L3825" s="6">
        <v>398.72</v>
      </c>
      <c r="M3825" s="23">
        <f>Таблица1[[#This Row],[Сумма в ценах продажи]]-Таблица1[[#This Row],[Сумма в ценах закупки]]</f>
        <v>5.0140999999999849</v>
      </c>
    </row>
    <row r="3826" spans="1:13" hidden="1" x14ac:dyDescent="0.3">
      <c r="A3826" s="16">
        <v>42817</v>
      </c>
      <c r="B3826" t="s">
        <v>7</v>
      </c>
      <c r="C3826" t="s">
        <v>352</v>
      </c>
      <c r="D3826" t="s">
        <v>353</v>
      </c>
      <c r="E3826" t="s">
        <v>354</v>
      </c>
      <c r="F3826" s="5">
        <v>1005040800</v>
      </c>
      <c r="G3826" t="str">
        <f>VLOOKUP(F3826,'группы товаров'!$A$1:$C$88,2,0)</f>
        <v>Бим-Бом</v>
      </c>
      <c r="H3826" t="str">
        <f>VLOOKUP(Таблица1[[#This Row],[Код товара]],Группа_Товаров,3,0)</f>
        <v>Глазированные</v>
      </c>
      <c r="I3826" t="s">
        <v>8</v>
      </c>
      <c r="J3826">
        <v>3</v>
      </c>
      <c r="K3826" s="6">
        <v>214.62</v>
      </c>
      <c r="L3826" s="6">
        <v>244.11</v>
      </c>
      <c r="M3826" s="23">
        <f>Таблица1[[#This Row],[Сумма в ценах продажи]]-Таблица1[[#This Row],[Сумма в ценах закупки]]</f>
        <v>29.490000000000009</v>
      </c>
    </row>
    <row r="3827" spans="1:13" hidden="1" x14ac:dyDescent="0.3">
      <c r="A3827" s="16">
        <v>42817</v>
      </c>
      <c r="B3827" t="s">
        <v>7</v>
      </c>
      <c r="C3827" t="s">
        <v>195</v>
      </c>
      <c r="D3827" t="s">
        <v>131</v>
      </c>
      <c r="E3827" t="s">
        <v>196</v>
      </c>
      <c r="F3827" s="5">
        <v>1005040500</v>
      </c>
      <c r="G3827" t="str">
        <f>VLOOKUP(F3827,'группы товаров'!$A$1:$C$88,2,0)</f>
        <v>Пилот</v>
      </c>
      <c r="H3827" t="str">
        <f>VLOOKUP(Таблица1[[#This Row],[Код товара]],Группа_Товаров,3,0)</f>
        <v>Глазированные</v>
      </c>
      <c r="I3827" t="s">
        <v>8</v>
      </c>
      <c r="J3827">
        <v>3</v>
      </c>
      <c r="K3827" s="6">
        <v>214.62</v>
      </c>
      <c r="L3827" s="6">
        <v>244.11</v>
      </c>
      <c r="M3827" s="23">
        <f>Таблица1[[#This Row],[Сумма в ценах продажи]]-Таблица1[[#This Row],[Сумма в ценах закупки]]</f>
        <v>29.490000000000009</v>
      </c>
    </row>
    <row r="3828" spans="1:13" hidden="1" x14ac:dyDescent="0.3">
      <c r="A3828" s="16">
        <v>42817</v>
      </c>
      <c r="B3828" t="s">
        <v>7</v>
      </c>
      <c r="C3828" t="s">
        <v>242</v>
      </c>
      <c r="D3828" t="s">
        <v>134</v>
      </c>
      <c r="E3828" t="s">
        <v>243</v>
      </c>
      <c r="F3828" s="7">
        <v>1005052800</v>
      </c>
      <c r="G3828" t="str">
        <f>VLOOKUP(F3828,'группы товаров'!$A$1:$C$88,2,0)</f>
        <v>Желе барбариса</v>
      </c>
      <c r="H3828" t="str">
        <f>VLOOKUP(Таблица1[[#This Row],[Код товара]],Группа_Товаров,3,0)</f>
        <v>Помадка</v>
      </c>
      <c r="I3828" t="s">
        <v>8</v>
      </c>
      <c r="J3828">
        <v>1.65</v>
      </c>
      <c r="K3828" s="6">
        <v>230.78</v>
      </c>
      <c r="L3828" s="6">
        <v>262.57</v>
      </c>
      <c r="M3828" s="23">
        <f>Таблица1[[#This Row],[Сумма в ценах продажи]]-Таблица1[[#This Row],[Сумма в ценах закупки]]</f>
        <v>31.789999999999992</v>
      </c>
    </row>
    <row r="3829" spans="1:13" hidden="1" x14ac:dyDescent="0.3">
      <c r="A3829" s="16">
        <v>42817</v>
      </c>
      <c r="B3829" t="s">
        <v>7</v>
      </c>
      <c r="C3829" t="s">
        <v>162</v>
      </c>
      <c r="D3829" t="s">
        <v>163</v>
      </c>
      <c r="E3829" t="s">
        <v>164</v>
      </c>
      <c r="F3829" s="7">
        <v>5221000</v>
      </c>
      <c r="G3829" t="str">
        <f>VLOOKUP(F3829,'группы товаров'!$A$1:$C$88,2,0)</f>
        <v>Сливочно-творожный</v>
      </c>
      <c r="H3829" t="str">
        <f>VLOOKUP(Таблица1[[#This Row],[Код товара]],Группа_Товаров,3,0)</f>
        <v>Отливная</v>
      </c>
      <c r="I3829" t="s">
        <v>8</v>
      </c>
      <c r="J3829">
        <v>5.7</v>
      </c>
      <c r="K3829" s="6">
        <v>255.64500000000001</v>
      </c>
      <c r="L3829" s="6">
        <v>290.64300000000003</v>
      </c>
      <c r="M3829" s="23">
        <f>Таблица1[[#This Row],[Сумма в ценах продажи]]-Таблица1[[#This Row],[Сумма в ценах закупки]]</f>
        <v>34.998000000000019</v>
      </c>
    </row>
    <row r="3830" spans="1:13" hidden="1" x14ac:dyDescent="0.3">
      <c r="A3830" s="16">
        <v>42817</v>
      </c>
      <c r="B3830" t="s">
        <v>7</v>
      </c>
      <c r="C3830" t="s">
        <v>177</v>
      </c>
      <c r="D3830" t="s">
        <v>131</v>
      </c>
      <c r="E3830" t="s">
        <v>178</v>
      </c>
      <c r="F3830" s="7">
        <v>5281000</v>
      </c>
      <c r="G3830" t="str">
        <f>VLOOKUP(F3830,'группы товаров'!$A$1:$C$88,2,0)</f>
        <v>Барбасовая</v>
      </c>
      <c r="H3830" t="str">
        <f>VLOOKUP(Таблица1[[#This Row],[Код товара]],Группа_Товаров,3,0)</f>
        <v>Отливная</v>
      </c>
      <c r="I3830" t="s">
        <v>8</v>
      </c>
      <c r="J3830">
        <v>5.7</v>
      </c>
      <c r="K3830" s="6">
        <v>255.64500000000001</v>
      </c>
      <c r="L3830" s="6">
        <v>290.64300000000003</v>
      </c>
      <c r="M3830" s="23">
        <f>Таблица1[[#This Row],[Сумма в ценах продажи]]-Таблица1[[#This Row],[Сумма в ценах закупки]]</f>
        <v>34.998000000000019</v>
      </c>
    </row>
    <row r="3831" spans="1:13" hidden="1" x14ac:dyDescent="0.3">
      <c r="A3831" s="16">
        <v>42817</v>
      </c>
      <c r="B3831" t="s">
        <v>9</v>
      </c>
      <c r="C3831" t="s">
        <v>212</v>
      </c>
      <c r="D3831" t="s">
        <v>156</v>
      </c>
      <c r="E3831" t="s">
        <v>213</v>
      </c>
      <c r="F3831" s="7">
        <v>1005010100</v>
      </c>
      <c r="G3831" t="str">
        <f>VLOOKUP(F3831,'группы товаров'!$A$1:$C$88,2,0)</f>
        <v>Кофейная со сливками</v>
      </c>
      <c r="H3831" t="str">
        <f>VLOOKUP(Таблица1[[#This Row],[Код товара]],Группа_Товаров,3,0)</f>
        <v>Глазированные</v>
      </c>
      <c r="I3831" t="s">
        <v>8</v>
      </c>
      <c r="J3831">
        <v>1.65</v>
      </c>
      <c r="K3831" s="6">
        <v>272.51949999999999</v>
      </c>
      <c r="L3831" s="6">
        <v>310.31</v>
      </c>
      <c r="M3831" s="23">
        <f>Таблица1[[#This Row],[Сумма в ценах продажи]]-Таблица1[[#This Row],[Сумма в ценах закупки]]</f>
        <v>37.790500000000009</v>
      </c>
    </row>
    <row r="3832" spans="1:13" hidden="1" x14ac:dyDescent="0.3">
      <c r="A3832" s="16">
        <v>42817</v>
      </c>
      <c r="B3832" t="s">
        <v>7</v>
      </c>
      <c r="C3832" t="s">
        <v>185</v>
      </c>
      <c r="D3832" t="s">
        <v>134</v>
      </c>
      <c r="E3832" t="s">
        <v>186</v>
      </c>
      <c r="F3832" s="7">
        <v>1005712365</v>
      </c>
      <c r="G3832" t="str">
        <f>VLOOKUP(F3832,'группы товаров'!$A$1:$C$88,2,0)</f>
        <v>Желе в помаде</v>
      </c>
      <c r="H3832" t="str">
        <f>VLOOKUP(Таблица1[[#This Row],[Код товара]],Группа_Товаров,3,0)</f>
        <v>Глазированные</v>
      </c>
      <c r="I3832" t="s">
        <v>8</v>
      </c>
      <c r="J3832">
        <v>3.2</v>
      </c>
      <c r="K3832" s="6">
        <v>264.53200000000004</v>
      </c>
      <c r="L3832" s="6">
        <v>303.60000000000002</v>
      </c>
      <c r="M3832" s="23">
        <f>Таблица1[[#This Row],[Сумма в ценах продажи]]-Таблица1[[#This Row],[Сумма в ценах закупки]]</f>
        <v>39.067999999999984</v>
      </c>
    </row>
    <row r="3833" spans="1:13" hidden="1" x14ac:dyDescent="0.3">
      <c r="A3833" s="16">
        <v>42817</v>
      </c>
      <c r="B3833" t="s">
        <v>7</v>
      </c>
      <c r="C3833" t="s">
        <v>185</v>
      </c>
      <c r="D3833" t="s">
        <v>134</v>
      </c>
      <c r="E3833" t="s">
        <v>186</v>
      </c>
      <c r="F3833" s="5">
        <v>1005050000</v>
      </c>
      <c r="G3833" t="str">
        <f>VLOOKUP(F3833,'группы товаров'!$A$1:$C$88,2,0)</f>
        <v>Золотой орех</v>
      </c>
      <c r="H3833" t="str">
        <f>VLOOKUP(Таблица1[[#This Row],[Код товара]],Группа_Товаров,3,0)</f>
        <v>Помадка</v>
      </c>
      <c r="I3833" t="s">
        <v>8</v>
      </c>
      <c r="J3833">
        <v>3.5</v>
      </c>
      <c r="K3833" s="6">
        <v>355.06100000000004</v>
      </c>
      <c r="L3833" s="6">
        <v>398.72</v>
      </c>
      <c r="M3833" s="23">
        <f>Таблица1[[#This Row],[Сумма в ценах продажи]]-Таблица1[[#This Row],[Сумма в ценах закупки]]</f>
        <v>43.658999999999992</v>
      </c>
    </row>
    <row r="3834" spans="1:13" hidden="1" x14ac:dyDescent="0.3">
      <c r="A3834" s="16">
        <v>42817</v>
      </c>
      <c r="B3834" t="s">
        <v>7</v>
      </c>
      <c r="C3834" t="s">
        <v>256</v>
      </c>
      <c r="D3834" t="s">
        <v>134</v>
      </c>
      <c r="E3834" t="s">
        <v>257</v>
      </c>
      <c r="F3834" s="5">
        <v>1005053500</v>
      </c>
      <c r="G3834" t="str">
        <f>VLOOKUP(F3834,'группы товаров'!$A$1:$C$88,2,0)</f>
        <v>Тоффи в помаде</v>
      </c>
      <c r="H3834" t="str">
        <f>VLOOKUP(Таблица1[[#This Row],[Код товара]],Группа_Товаров,3,0)</f>
        <v>Помадка</v>
      </c>
      <c r="I3834" t="s">
        <v>8</v>
      </c>
      <c r="J3834">
        <v>3.5</v>
      </c>
      <c r="K3834" s="6">
        <v>352.04610000000002</v>
      </c>
      <c r="L3834" s="6">
        <v>398.72</v>
      </c>
      <c r="M3834" s="23">
        <f>Таблица1[[#This Row],[Сумма в ценах продажи]]-Таблица1[[#This Row],[Сумма в ценах закупки]]</f>
        <v>46.673900000000003</v>
      </c>
    </row>
    <row r="3835" spans="1:13" hidden="1" x14ac:dyDescent="0.3">
      <c r="A3835" s="16">
        <v>42817</v>
      </c>
      <c r="B3835" t="s">
        <v>7</v>
      </c>
      <c r="C3835" t="s">
        <v>162</v>
      </c>
      <c r="D3835" t="s">
        <v>163</v>
      </c>
      <c r="E3835" t="s">
        <v>164</v>
      </c>
      <c r="F3835" s="5">
        <v>5162402</v>
      </c>
      <c r="G3835" t="str">
        <f>VLOOKUP(F3835,'группы товаров'!$A$1:$C$88,2,0)</f>
        <v>Лимонно-апельсиновый</v>
      </c>
      <c r="H3835" t="str">
        <f>VLOOKUP(Таблица1[[#This Row],[Код товара]],Группа_Товаров,3,0)</f>
        <v>Отливная</v>
      </c>
      <c r="I3835" t="s">
        <v>8</v>
      </c>
      <c r="J3835">
        <v>3.2</v>
      </c>
      <c r="K3835" s="6">
        <v>256.55600000000004</v>
      </c>
      <c r="L3835" s="6">
        <v>303.60000000000002</v>
      </c>
      <c r="M3835" s="23">
        <f>Таблица1[[#This Row],[Сумма в ценах продажи]]-Таблица1[[#This Row],[Сумма в ценах закупки]]</f>
        <v>47.043999999999983</v>
      </c>
    </row>
    <row r="3836" spans="1:13" hidden="1" x14ac:dyDescent="0.3">
      <c r="A3836" s="16">
        <v>42817</v>
      </c>
      <c r="B3836" t="s">
        <v>7</v>
      </c>
      <c r="C3836" t="s">
        <v>144</v>
      </c>
      <c r="D3836" t="s">
        <v>134</v>
      </c>
      <c r="E3836" t="s">
        <v>145</v>
      </c>
      <c r="F3836" s="7">
        <v>1005212101</v>
      </c>
      <c r="G3836" t="str">
        <f>VLOOKUP(F3836,'группы товаров'!$A$1:$C$88,2,0)</f>
        <v>Зеленый петушок</v>
      </c>
      <c r="H3836" t="str">
        <f>VLOOKUP(Таблица1[[#This Row],[Код товара]],Группа_Товаров,3,0)</f>
        <v>Вафельные</v>
      </c>
      <c r="I3836" t="s">
        <v>8</v>
      </c>
      <c r="J3836">
        <v>4</v>
      </c>
      <c r="K3836" s="6">
        <v>352.78</v>
      </c>
      <c r="L3836" s="6">
        <v>401.6</v>
      </c>
      <c r="M3836" s="23">
        <f>Таблица1[[#This Row],[Сумма в ценах продажи]]-Таблица1[[#This Row],[Сумма в ценах закупки]]</f>
        <v>48.82000000000005</v>
      </c>
    </row>
    <row r="3837" spans="1:13" hidden="1" x14ac:dyDescent="0.3">
      <c r="A3837" s="16">
        <v>42817</v>
      </c>
      <c r="B3837" t="s">
        <v>7</v>
      </c>
      <c r="C3837" t="s">
        <v>272</v>
      </c>
      <c r="D3837" t="s">
        <v>156</v>
      </c>
      <c r="E3837" t="s">
        <v>273</v>
      </c>
      <c r="F3837" s="8">
        <v>1500000401</v>
      </c>
      <c r="G3837" t="str">
        <f>VLOOKUP(F3837,'группы товаров'!$A$1:$C$88,2,0)</f>
        <v>Рулет вишня-крем</v>
      </c>
      <c r="H3837" t="str">
        <f>VLOOKUP(Таблица1[[#This Row],[Код товара]],Группа_Товаров,3,0)</f>
        <v>Бисквиты</v>
      </c>
      <c r="I3837" t="s">
        <v>8</v>
      </c>
      <c r="J3837">
        <v>5.5</v>
      </c>
      <c r="K3837" s="6">
        <v>377.685</v>
      </c>
      <c r="L3837" s="6">
        <v>429.60500000000002</v>
      </c>
      <c r="M3837" s="23">
        <f>Таблица1[[#This Row],[Сумма в ценах продажи]]-Таблица1[[#This Row],[Сумма в ценах закупки]]</f>
        <v>51.920000000000016</v>
      </c>
    </row>
    <row r="3838" spans="1:13" hidden="1" x14ac:dyDescent="0.3">
      <c r="A3838" s="16">
        <v>42817</v>
      </c>
      <c r="B3838" t="s">
        <v>7</v>
      </c>
      <c r="C3838" t="s">
        <v>181</v>
      </c>
      <c r="D3838" t="s">
        <v>134</v>
      </c>
      <c r="E3838" t="s">
        <v>182</v>
      </c>
      <c r="F3838" s="7">
        <v>30000</v>
      </c>
      <c r="G3838" t="str">
        <f>VLOOKUP(F3838,'группы товаров'!$A$1:$C$88,2,0)</f>
        <v>Цитрусовая карамель</v>
      </c>
      <c r="H3838" t="str">
        <f>VLOOKUP(Таблица1[[#This Row],[Код товара]],Группа_Товаров,3,0)</f>
        <v>Леденцовая</v>
      </c>
      <c r="I3838" t="s">
        <v>8</v>
      </c>
      <c r="J3838">
        <v>5</v>
      </c>
      <c r="K3838" s="6">
        <v>395.9</v>
      </c>
      <c r="L3838" s="6">
        <v>450.25</v>
      </c>
      <c r="M3838" s="23">
        <f>Таблица1[[#This Row],[Сумма в ценах продажи]]-Таблица1[[#This Row],[Сумма в ценах закупки]]</f>
        <v>54.350000000000023</v>
      </c>
    </row>
    <row r="3839" spans="1:13" hidden="1" x14ac:dyDescent="0.3">
      <c r="A3839" s="16">
        <v>42817</v>
      </c>
      <c r="B3839" t="s">
        <v>7</v>
      </c>
      <c r="C3839" t="s">
        <v>177</v>
      </c>
      <c r="D3839" t="s">
        <v>131</v>
      </c>
      <c r="E3839" t="s">
        <v>178</v>
      </c>
      <c r="F3839" s="7">
        <v>1005201500</v>
      </c>
      <c r="G3839" t="str">
        <f>VLOOKUP(F3839,'группы товаров'!$A$1:$C$88,2,0)</f>
        <v xml:space="preserve">крем-сгущенное молоко </v>
      </c>
      <c r="H3839" t="str">
        <f>VLOOKUP(Таблица1[[#This Row],[Код товара]],Группа_Товаров,3,0)</f>
        <v>Вафельные</v>
      </c>
      <c r="I3839" t="s">
        <v>8</v>
      </c>
      <c r="J3839">
        <v>2.64</v>
      </c>
      <c r="K3839" s="6">
        <v>400.56720000000001</v>
      </c>
      <c r="L3839" s="6">
        <v>455.64</v>
      </c>
      <c r="M3839" s="23">
        <f>Таблица1[[#This Row],[Сумма в ценах продажи]]-Таблица1[[#This Row],[Сумма в ценах закупки]]</f>
        <v>55.072799999999972</v>
      </c>
    </row>
    <row r="3840" spans="1:13" hidden="1" x14ac:dyDescent="0.3">
      <c r="A3840" s="16">
        <v>42817</v>
      </c>
      <c r="B3840" t="s">
        <v>9</v>
      </c>
      <c r="C3840" t="s">
        <v>382</v>
      </c>
      <c r="D3840" t="s">
        <v>147</v>
      </c>
      <c r="E3840" t="s">
        <v>383</v>
      </c>
      <c r="F3840" s="7">
        <v>1005052800</v>
      </c>
      <c r="G3840" t="str">
        <f>VLOOKUP(F3840,'группы товаров'!$A$1:$C$88,2,0)</f>
        <v>Желе барбариса</v>
      </c>
      <c r="H3840" t="str">
        <f>VLOOKUP(Таблица1[[#This Row],[Код товара]],Группа_Товаров,3,0)</f>
        <v>Помадка</v>
      </c>
      <c r="I3840" t="s">
        <v>8</v>
      </c>
      <c r="J3840">
        <v>2.64</v>
      </c>
      <c r="K3840" s="6">
        <v>400.56</v>
      </c>
      <c r="L3840" s="6">
        <v>455.64</v>
      </c>
      <c r="M3840" s="23">
        <f>Таблица1[[#This Row],[Сумма в ценах продажи]]-Таблица1[[#This Row],[Сумма в ценах закупки]]</f>
        <v>55.079999999999984</v>
      </c>
    </row>
    <row r="3841" spans="1:13" hidden="1" x14ac:dyDescent="0.3">
      <c r="A3841" s="16">
        <v>42817</v>
      </c>
      <c r="B3841" t="s">
        <v>7</v>
      </c>
      <c r="C3841" t="s">
        <v>138</v>
      </c>
      <c r="D3841" t="s">
        <v>134</v>
      </c>
      <c r="E3841" t="s">
        <v>139</v>
      </c>
      <c r="F3841" s="7">
        <v>260200</v>
      </c>
      <c r="G3841" t="str">
        <f>VLOOKUP(F3841,'группы товаров'!$A$1:$C$88,2,0)</f>
        <v>Медовая дыня</v>
      </c>
      <c r="H3841" t="str">
        <f>VLOOKUP(Таблица1[[#This Row],[Код товара]],Группа_Товаров,3,0)</f>
        <v>Отливная</v>
      </c>
      <c r="I3841" t="s">
        <v>8</v>
      </c>
      <c r="J3841">
        <v>2.64</v>
      </c>
      <c r="K3841" s="6">
        <v>400.5564</v>
      </c>
      <c r="L3841" s="6">
        <v>455.64</v>
      </c>
      <c r="M3841" s="23">
        <f>Таблица1[[#This Row],[Сумма в ценах продажи]]-Таблица1[[#This Row],[Сумма в ценах закупки]]</f>
        <v>55.08359999999999</v>
      </c>
    </row>
    <row r="3842" spans="1:13" hidden="1" x14ac:dyDescent="0.3">
      <c r="A3842" s="16">
        <v>42817</v>
      </c>
      <c r="B3842" t="s">
        <v>7</v>
      </c>
      <c r="C3842" t="s">
        <v>144</v>
      </c>
      <c r="D3842" t="s">
        <v>134</v>
      </c>
      <c r="E3842" t="s">
        <v>145</v>
      </c>
      <c r="F3842" s="7">
        <v>260100</v>
      </c>
      <c r="G3842" t="str">
        <f>VLOOKUP(F3842,'группы товаров'!$A$1:$C$88,2,0)</f>
        <v xml:space="preserve">Банан-вишня </v>
      </c>
      <c r="H3842" t="str">
        <f>VLOOKUP(Таблица1[[#This Row],[Код товара]],Группа_Товаров,3,0)</f>
        <v>Отливная</v>
      </c>
      <c r="I3842" t="s">
        <v>8</v>
      </c>
      <c r="J3842">
        <v>2.64</v>
      </c>
      <c r="K3842" s="6">
        <v>400.5564</v>
      </c>
      <c r="L3842" s="6">
        <v>455.64</v>
      </c>
      <c r="M3842" s="23">
        <f>Таблица1[[#This Row],[Сумма в ценах продажи]]-Таблица1[[#This Row],[Сумма в ценах закупки]]</f>
        <v>55.08359999999999</v>
      </c>
    </row>
    <row r="3843" spans="1:13" hidden="1" x14ac:dyDescent="0.3">
      <c r="A3843" s="16">
        <v>42817</v>
      </c>
      <c r="B3843" t="s">
        <v>7</v>
      </c>
      <c r="C3843" t="s">
        <v>130</v>
      </c>
      <c r="D3843" t="s">
        <v>131</v>
      </c>
      <c r="E3843" t="s">
        <v>132</v>
      </c>
      <c r="F3843" s="7">
        <v>220000</v>
      </c>
      <c r="G3843" t="str">
        <f>VLOOKUP(F3843,'группы товаров'!$A$1:$C$88,2,0)</f>
        <v>Сливки-апельсин</v>
      </c>
      <c r="H3843" t="str">
        <f>VLOOKUP(Таблица1[[#This Row],[Код товара]],Группа_Товаров,3,0)</f>
        <v>Отливная</v>
      </c>
      <c r="I3843" t="s">
        <v>8</v>
      </c>
      <c r="J3843">
        <v>5</v>
      </c>
      <c r="K3843" s="6">
        <v>389.41550000000001</v>
      </c>
      <c r="L3843" s="6">
        <v>444.8</v>
      </c>
      <c r="M3843" s="23">
        <f>Таблица1[[#This Row],[Сумма в ценах продажи]]-Таблица1[[#This Row],[Сумма в ценах закупки]]</f>
        <v>55.384500000000003</v>
      </c>
    </row>
    <row r="3844" spans="1:13" hidden="1" x14ac:dyDescent="0.3">
      <c r="A3844" s="16">
        <v>42817</v>
      </c>
      <c r="B3844" t="s">
        <v>7</v>
      </c>
      <c r="C3844" t="s">
        <v>171</v>
      </c>
      <c r="D3844" t="s">
        <v>131</v>
      </c>
      <c r="E3844" t="s">
        <v>172</v>
      </c>
      <c r="F3844" s="7">
        <v>260000</v>
      </c>
      <c r="G3844" t="str">
        <f>VLOOKUP(F3844,'группы товаров'!$A$1:$C$88,2,0)</f>
        <v xml:space="preserve">Банан-клубника </v>
      </c>
      <c r="H3844" t="str">
        <f>VLOOKUP(Таблица1[[#This Row],[Код товара]],Группа_Товаров,3,0)</f>
        <v>Отливная</v>
      </c>
      <c r="I3844" t="s">
        <v>8</v>
      </c>
      <c r="J3844">
        <v>5</v>
      </c>
      <c r="K3844" s="6">
        <v>389.41550000000001</v>
      </c>
      <c r="L3844" s="6">
        <v>444.8</v>
      </c>
      <c r="M3844" s="23">
        <f>Таблица1[[#This Row],[Сумма в ценах продажи]]-Таблица1[[#This Row],[Сумма в ценах закупки]]</f>
        <v>55.384500000000003</v>
      </c>
    </row>
    <row r="3845" spans="1:13" hidden="1" x14ac:dyDescent="0.3">
      <c r="A3845" s="16">
        <v>42817</v>
      </c>
      <c r="B3845" t="s">
        <v>7</v>
      </c>
      <c r="C3845" t="s">
        <v>220</v>
      </c>
      <c r="D3845" t="s">
        <v>134</v>
      </c>
      <c r="E3845" t="s">
        <v>221</v>
      </c>
      <c r="F3845" s="5">
        <v>190000</v>
      </c>
      <c r="G3845" t="str">
        <f>VLOOKUP(F3845,'группы товаров'!$A$1:$C$88,2,0)</f>
        <v>Капри молоко</v>
      </c>
      <c r="H3845" t="str">
        <f>VLOOKUP(Таблица1[[#This Row],[Код товара]],Группа_Товаров,3,0)</f>
        <v>Отливная</v>
      </c>
      <c r="I3845" t="s">
        <v>8</v>
      </c>
      <c r="J3845">
        <v>5</v>
      </c>
      <c r="K3845" s="6">
        <v>388.93850000000003</v>
      </c>
      <c r="L3845" s="6">
        <v>444.8</v>
      </c>
      <c r="M3845" s="23">
        <f>Таблица1[[#This Row],[Сумма в ценах продажи]]-Таблица1[[#This Row],[Сумма в ценах закупки]]</f>
        <v>55.861499999999978</v>
      </c>
    </row>
    <row r="3846" spans="1:13" hidden="1" x14ac:dyDescent="0.3">
      <c r="A3846" s="16">
        <v>42817</v>
      </c>
      <c r="B3846" t="s">
        <v>7</v>
      </c>
      <c r="C3846" t="s">
        <v>210</v>
      </c>
      <c r="D3846" t="s">
        <v>156</v>
      </c>
      <c r="E3846" t="s">
        <v>211</v>
      </c>
      <c r="F3846" s="7">
        <v>5221000</v>
      </c>
      <c r="G3846" t="str">
        <f>VLOOKUP(F3846,'группы товаров'!$A$1:$C$88,2,0)</f>
        <v>Сливочно-творожный</v>
      </c>
      <c r="H3846" t="str">
        <f>VLOOKUP(Таблица1[[#This Row],[Код товара]],Группа_Товаров,3,0)</f>
        <v>Отливная</v>
      </c>
      <c r="I3846" t="s">
        <v>8</v>
      </c>
      <c r="J3846">
        <v>5</v>
      </c>
      <c r="K3846" s="6">
        <v>388.1105</v>
      </c>
      <c r="L3846" s="6">
        <v>444.8</v>
      </c>
      <c r="M3846" s="23">
        <f>Таблица1[[#This Row],[Сумма в ценах продажи]]-Таблица1[[#This Row],[Сумма в ценах закупки]]</f>
        <v>56.68950000000001</v>
      </c>
    </row>
    <row r="3847" spans="1:13" hidden="1" x14ac:dyDescent="0.3">
      <c r="A3847" s="16">
        <v>42817</v>
      </c>
      <c r="B3847" t="s">
        <v>9</v>
      </c>
      <c r="C3847" t="s">
        <v>375</v>
      </c>
      <c r="D3847" t="s">
        <v>147</v>
      </c>
      <c r="E3847" t="s">
        <v>376</v>
      </c>
      <c r="F3847" s="7">
        <v>190000</v>
      </c>
      <c r="G3847" t="str">
        <f>VLOOKUP(F3847,'группы товаров'!$A$1:$C$88,2,0)</f>
        <v>Капри молоко</v>
      </c>
      <c r="H3847" t="str">
        <f>VLOOKUP(Таблица1[[#This Row],[Код товара]],Группа_Товаров,3,0)</f>
        <v>Отливная</v>
      </c>
      <c r="I3847" t="s">
        <v>8</v>
      </c>
      <c r="J3847">
        <v>3.5</v>
      </c>
      <c r="K3847" s="6">
        <v>315.35210000000001</v>
      </c>
      <c r="L3847" s="6">
        <v>372.12</v>
      </c>
      <c r="M3847" s="23">
        <f>Таблица1[[#This Row],[Сумма в ценах продажи]]-Таблица1[[#This Row],[Сумма в ценах закупки]]</f>
        <v>56.767899999999997</v>
      </c>
    </row>
    <row r="3848" spans="1:13" hidden="1" x14ac:dyDescent="0.3">
      <c r="A3848" s="16">
        <v>42817</v>
      </c>
      <c r="B3848" t="s">
        <v>7</v>
      </c>
      <c r="C3848" t="s">
        <v>195</v>
      </c>
      <c r="D3848" t="s">
        <v>131</v>
      </c>
      <c r="E3848" t="s">
        <v>196</v>
      </c>
      <c r="F3848" s="7">
        <v>1005212101</v>
      </c>
      <c r="G3848" t="str">
        <f>VLOOKUP(F3848,'группы товаров'!$A$1:$C$88,2,0)</f>
        <v>Зеленый петушок</v>
      </c>
      <c r="H3848" t="str">
        <f>VLOOKUP(Таблица1[[#This Row],[Код товара]],Группа_Товаров,3,0)</f>
        <v>Вафельные</v>
      </c>
      <c r="I3848" t="s">
        <v>8</v>
      </c>
      <c r="J3848">
        <v>8</v>
      </c>
      <c r="K3848" s="6">
        <v>427.23200000000003</v>
      </c>
      <c r="L3848" s="6">
        <v>484.24</v>
      </c>
      <c r="M3848" s="23">
        <f>Таблица1[[#This Row],[Сумма в ценах продажи]]-Таблица1[[#This Row],[Сумма в ценах закупки]]</f>
        <v>57.007999999999981</v>
      </c>
    </row>
    <row r="3849" spans="1:13" hidden="1" x14ac:dyDescent="0.3">
      <c r="A3849" s="16">
        <v>42817</v>
      </c>
      <c r="B3849" t="s">
        <v>7</v>
      </c>
      <c r="C3849" t="s">
        <v>260</v>
      </c>
      <c r="D3849" t="s">
        <v>134</v>
      </c>
      <c r="E3849" t="s">
        <v>261</v>
      </c>
      <c r="F3849" s="7">
        <v>170000</v>
      </c>
      <c r="G3849" t="str">
        <f>VLOOKUP(F3849,'группы товаров'!$A$1:$C$88,2,0)</f>
        <v>Лайм</v>
      </c>
      <c r="H3849" t="str">
        <f>VLOOKUP(Таблица1[[#This Row],[Код товара]],Группа_Товаров,3,0)</f>
        <v>Желейные</v>
      </c>
      <c r="I3849" t="s">
        <v>8</v>
      </c>
      <c r="J3849">
        <v>2.56</v>
      </c>
      <c r="K3849" s="6">
        <v>259.11360000000002</v>
      </c>
      <c r="L3849" s="6">
        <v>319.36</v>
      </c>
      <c r="M3849" s="23">
        <f>Таблица1[[#This Row],[Сумма в ценах продажи]]-Таблица1[[#This Row],[Сумма в ценах закупки]]</f>
        <v>60.246399999999994</v>
      </c>
    </row>
    <row r="3850" spans="1:13" hidden="1" x14ac:dyDescent="0.3">
      <c r="A3850" s="16">
        <v>42817</v>
      </c>
      <c r="B3850" t="s">
        <v>7</v>
      </c>
      <c r="C3850" t="s">
        <v>248</v>
      </c>
      <c r="D3850" t="s">
        <v>156</v>
      </c>
      <c r="E3850" t="s">
        <v>249</v>
      </c>
      <c r="F3850" s="7">
        <v>1005244600</v>
      </c>
      <c r="G3850" t="str">
        <f>VLOOKUP(F3850,'группы товаров'!$A$1:$C$88,2,0)</f>
        <v>Кремовые</v>
      </c>
      <c r="H3850" t="str">
        <f>VLOOKUP(Таблица1[[#This Row],[Код товара]],Группа_Товаров,3,0)</f>
        <v>Кремовые</v>
      </c>
      <c r="I3850" t="s">
        <v>8</v>
      </c>
      <c r="J3850">
        <v>7.5</v>
      </c>
      <c r="K3850" s="6">
        <v>453</v>
      </c>
      <c r="L3850" s="6">
        <v>515.25</v>
      </c>
      <c r="M3850" s="23">
        <f>Таблица1[[#This Row],[Сумма в ценах продажи]]-Таблица1[[#This Row],[Сумма в ценах закупки]]</f>
        <v>62.25</v>
      </c>
    </row>
    <row r="3851" spans="1:13" hidden="1" x14ac:dyDescent="0.3">
      <c r="A3851" s="16">
        <v>42817</v>
      </c>
      <c r="B3851" t="s">
        <v>9</v>
      </c>
      <c r="C3851" t="s">
        <v>377</v>
      </c>
      <c r="D3851" t="s">
        <v>378</v>
      </c>
      <c r="E3851" t="s">
        <v>379</v>
      </c>
      <c r="F3851" s="7">
        <v>1005052600</v>
      </c>
      <c r="G3851" t="str">
        <f>VLOOKUP(F3851,'группы товаров'!$A$1:$C$88,2,0)</f>
        <v>Желе апельсина</v>
      </c>
      <c r="H3851" t="str">
        <f>VLOOKUP(Таблица1[[#This Row],[Код товара]],Группа_Товаров,3,0)</f>
        <v>Помадка</v>
      </c>
      <c r="I3851" t="s">
        <v>8</v>
      </c>
      <c r="J3851">
        <v>2.64</v>
      </c>
      <c r="K3851" s="6">
        <v>480.72</v>
      </c>
      <c r="L3851" s="6">
        <v>546.84</v>
      </c>
      <c r="M3851" s="23">
        <f>Таблица1[[#This Row],[Сумма в ценах продажи]]-Таблица1[[#This Row],[Сумма в ценах закупки]]</f>
        <v>66.12</v>
      </c>
    </row>
    <row r="3852" spans="1:13" hidden="1" x14ac:dyDescent="0.3">
      <c r="A3852" s="16">
        <v>42817</v>
      </c>
      <c r="B3852" t="s">
        <v>7</v>
      </c>
      <c r="C3852" t="s">
        <v>244</v>
      </c>
      <c r="D3852" t="s">
        <v>134</v>
      </c>
      <c r="E3852" t="s">
        <v>245</v>
      </c>
      <c r="F3852" s="7">
        <v>1005274000</v>
      </c>
      <c r="G3852" t="str">
        <f>VLOOKUP(F3852,'группы товаров'!$A$1:$C$88,2,0)</f>
        <v>Ванильные</v>
      </c>
      <c r="H3852" t="str">
        <f>VLOOKUP(Таблица1[[#This Row],[Код товара]],Группа_Товаров,3,0)</f>
        <v>Кремовые</v>
      </c>
      <c r="I3852" t="s">
        <v>8</v>
      </c>
      <c r="J3852">
        <v>2.64</v>
      </c>
      <c r="K3852" s="6">
        <v>480.72</v>
      </c>
      <c r="L3852" s="6">
        <v>546.84</v>
      </c>
      <c r="M3852" s="23">
        <f>Таблица1[[#This Row],[Сумма в ценах продажи]]-Таблица1[[#This Row],[Сумма в ценах закупки]]</f>
        <v>66.12</v>
      </c>
    </row>
    <row r="3853" spans="1:13" hidden="1" x14ac:dyDescent="0.3">
      <c r="A3853" s="16">
        <v>42817</v>
      </c>
      <c r="B3853" t="s">
        <v>7</v>
      </c>
      <c r="C3853" t="s">
        <v>177</v>
      </c>
      <c r="D3853" t="s">
        <v>131</v>
      </c>
      <c r="E3853" t="s">
        <v>178</v>
      </c>
      <c r="F3853" s="5">
        <v>1005244300</v>
      </c>
      <c r="G3853" t="str">
        <f>VLOOKUP(F3853,'группы товаров'!$A$1:$C$88,2,0)</f>
        <v>Ореховые</v>
      </c>
      <c r="H3853" t="str">
        <f>VLOOKUP(Таблица1[[#This Row],[Код товара]],Группа_Товаров,3,0)</f>
        <v>Кремовые</v>
      </c>
      <c r="I3853" t="s">
        <v>8</v>
      </c>
      <c r="J3853">
        <v>2.7</v>
      </c>
      <c r="K3853" s="6">
        <v>481.65300000000002</v>
      </c>
      <c r="L3853" s="6">
        <v>547.803</v>
      </c>
      <c r="M3853" s="23">
        <f>Таблица1[[#This Row],[Сумма в ценах продажи]]-Таблица1[[#This Row],[Сумма в ценах закупки]]</f>
        <v>66.149999999999977</v>
      </c>
    </row>
    <row r="3854" spans="1:13" hidden="1" x14ac:dyDescent="0.3">
      <c r="A3854" s="16">
        <v>42817</v>
      </c>
      <c r="B3854" t="s">
        <v>7</v>
      </c>
      <c r="C3854" t="s">
        <v>171</v>
      </c>
      <c r="D3854" t="s">
        <v>131</v>
      </c>
      <c r="E3854" t="s">
        <v>172</v>
      </c>
      <c r="F3854" s="5">
        <v>5281000</v>
      </c>
      <c r="G3854" t="str">
        <f>VLOOKUP(F3854,'группы товаров'!$A$1:$C$88,2,0)</f>
        <v>Барбасовая</v>
      </c>
      <c r="H3854" t="str">
        <f>VLOOKUP(Таблица1[[#This Row],[Код товара]],Группа_Товаров,3,0)</f>
        <v>Отливная</v>
      </c>
      <c r="I3854" t="s">
        <v>8</v>
      </c>
      <c r="J3854">
        <v>2.56</v>
      </c>
      <c r="K3854" s="6">
        <v>199.5104</v>
      </c>
      <c r="L3854" s="6">
        <v>267.83999999999997</v>
      </c>
      <c r="M3854" s="23">
        <f>Таблица1[[#This Row],[Сумма в ценах продажи]]-Таблица1[[#This Row],[Сумма в ценах закупки]]</f>
        <v>68.329599999999971</v>
      </c>
    </row>
    <row r="3855" spans="1:13" hidden="1" x14ac:dyDescent="0.3">
      <c r="A3855" s="16">
        <v>42817</v>
      </c>
      <c r="B3855" t="s">
        <v>9</v>
      </c>
      <c r="C3855" t="s">
        <v>140</v>
      </c>
      <c r="D3855" t="s">
        <v>134</v>
      </c>
      <c r="E3855" t="s">
        <v>141</v>
      </c>
      <c r="F3855" s="7">
        <v>280500</v>
      </c>
      <c r="G3855" t="str">
        <f>VLOOKUP(F3855,'группы товаров'!$A$1:$C$88,2,0)</f>
        <v>Шипучка микс</v>
      </c>
      <c r="H3855" t="str">
        <f>VLOOKUP(Таблица1[[#This Row],[Код товара]],Группа_Товаров,3,0)</f>
        <v>Леденцовая</v>
      </c>
      <c r="I3855" t="s">
        <v>8</v>
      </c>
      <c r="J3855">
        <v>11.4</v>
      </c>
      <c r="K3855" s="6">
        <v>511.17600000000004</v>
      </c>
      <c r="L3855" s="6">
        <v>581.28600000000006</v>
      </c>
      <c r="M3855" s="23">
        <f>Таблица1[[#This Row],[Сумма в ценах продажи]]-Таблица1[[#This Row],[Сумма в ценах закупки]]</f>
        <v>70.110000000000014</v>
      </c>
    </row>
    <row r="3856" spans="1:13" hidden="1" x14ac:dyDescent="0.3">
      <c r="A3856" s="16">
        <v>42817</v>
      </c>
      <c r="B3856" t="s">
        <v>7</v>
      </c>
      <c r="C3856" t="s">
        <v>311</v>
      </c>
      <c r="D3856" t="s">
        <v>134</v>
      </c>
      <c r="E3856" t="s">
        <v>312</v>
      </c>
      <c r="F3856" s="7">
        <v>1005244300</v>
      </c>
      <c r="G3856" t="str">
        <f>VLOOKUP(F3856,'группы товаров'!$A$1:$C$88,2,0)</f>
        <v>Ореховые</v>
      </c>
      <c r="H3856" t="str">
        <f>VLOOKUP(Таблица1[[#This Row],[Код товара]],Группа_Товаров,3,0)</f>
        <v>Кремовые</v>
      </c>
      <c r="I3856" t="s">
        <v>8</v>
      </c>
      <c r="J3856">
        <v>3.5</v>
      </c>
      <c r="K3856" s="6">
        <v>301.27019999999999</v>
      </c>
      <c r="L3856" s="6">
        <v>372.12</v>
      </c>
      <c r="M3856" s="23">
        <f>Таблица1[[#This Row],[Сумма в ценах продажи]]-Таблица1[[#This Row],[Сумма в ценах закупки]]</f>
        <v>70.849800000000016</v>
      </c>
    </row>
    <row r="3857" spans="1:13" hidden="1" x14ac:dyDescent="0.3">
      <c r="A3857" s="16">
        <v>42817</v>
      </c>
      <c r="B3857" t="s">
        <v>9</v>
      </c>
      <c r="C3857" t="s">
        <v>264</v>
      </c>
      <c r="D3857" t="s">
        <v>134</v>
      </c>
      <c r="E3857" t="s">
        <v>265</v>
      </c>
      <c r="F3857" s="5">
        <v>1005400001</v>
      </c>
      <c r="G3857" t="str">
        <f>VLOOKUP(F3857,'группы товаров'!$A$1:$C$88,2,0)</f>
        <v>Лесной орех</v>
      </c>
      <c r="H3857" t="str">
        <f>VLOOKUP(Таблица1[[#This Row],[Код товара]],Группа_Товаров,3,0)</f>
        <v>Кремовые</v>
      </c>
      <c r="I3857" t="s">
        <v>8</v>
      </c>
      <c r="J3857">
        <v>2.2999999999999998</v>
      </c>
      <c r="K3857" s="6">
        <v>542.97270000000003</v>
      </c>
      <c r="L3857" s="6">
        <v>618.83800000000008</v>
      </c>
      <c r="M3857" s="23">
        <f>Таблица1[[#This Row],[Сумма в ценах продажи]]-Таблица1[[#This Row],[Сумма в ценах закупки]]</f>
        <v>75.865300000000047</v>
      </c>
    </row>
    <row r="3858" spans="1:13" hidden="1" x14ac:dyDescent="0.3">
      <c r="A3858" s="16">
        <v>42817</v>
      </c>
      <c r="B3858" t="s">
        <v>7</v>
      </c>
      <c r="C3858" t="s">
        <v>201</v>
      </c>
      <c r="D3858" t="s">
        <v>134</v>
      </c>
      <c r="E3858" t="s">
        <v>202</v>
      </c>
      <c r="F3858" s="7">
        <v>1005712010</v>
      </c>
      <c r="G3858" t="str">
        <f>VLOOKUP(F3858,'группы товаров'!$A$1:$C$88,2,0)</f>
        <v>Сказочный мишка</v>
      </c>
      <c r="H3858" t="str">
        <f>VLOOKUP(Таблица1[[#This Row],[Код товара]],Группа_Товаров,3,0)</f>
        <v>Глазированные</v>
      </c>
      <c r="I3858" t="s">
        <v>8</v>
      </c>
      <c r="J3858">
        <v>6.4</v>
      </c>
      <c r="K3858" s="6">
        <v>520.70400000000006</v>
      </c>
      <c r="L3858" s="6">
        <v>607.20000000000005</v>
      </c>
      <c r="M3858" s="23">
        <f>Таблица1[[#This Row],[Сумма в ценах продажи]]-Таблица1[[#This Row],[Сумма в ценах закупки]]</f>
        <v>86.495999999999981</v>
      </c>
    </row>
    <row r="3859" spans="1:13" hidden="1" x14ac:dyDescent="0.3">
      <c r="A3859" s="16">
        <v>42817</v>
      </c>
      <c r="B3859" t="s">
        <v>9</v>
      </c>
      <c r="C3859" t="s">
        <v>165</v>
      </c>
      <c r="D3859" t="s">
        <v>134</v>
      </c>
      <c r="E3859" t="s">
        <v>166</v>
      </c>
      <c r="F3859" s="7">
        <v>1005712365</v>
      </c>
      <c r="G3859" t="str">
        <f>VLOOKUP(F3859,'группы товаров'!$A$1:$C$88,2,0)</f>
        <v>Желе в помаде</v>
      </c>
      <c r="H3859" t="str">
        <f>VLOOKUP(Таблица1[[#This Row],[Код товара]],Группа_Товаров,3,0)</f>
        <v>Глазированные</v>
      </c>
      <c r="I3859" t="s">
        <v>8</v>
      </c>
      <c r="J3859">
        <v>4.5</v>
      </c>
      <c r="K3859" s="6">
        <v>620.32320000000004</v>
      </c>
      <c r="L3859" s="6">
        <v>706.86</v>
      </c>
      <c r="M3859" s="23">
        <f>Таблица1[[#This Row],[Сумма в ценах продажи]]-Таблица1[[#This Row],[Сумма в ценах закупки]]</f>
        <v>86.536799999999971</v>
      </c>
    </row>
    <row r="3860" spans="1:13" hidden="1" x14ac:dyDescent="0.3">
      <c r="A3860" s="16">
        <v>42817</v>
      </c>
      <c r="B3860" t="s">
        <v>7</v>
      </c>
      <c r="C3860" t="s">
        <v>212</v>
      </c>
      <c r="D3860" t="s">
        <v>156</v>
      </c>
      <c r="E3860" t="s">
        <v>213</v>
      </c>
      <c r="F3860" s="7">
        <v>260100</v>
      </c>
      <c r="G3860" t="str">
        <f>VLOOKUP(F3860,'группы товаров'!$A$1:$C$88,2,0)</f>
        <v xml:space="preserve">Банан-вишня </v>
      </c>
      <c r="H3860" t="str">
        <f>VLOOKUP(Таблица1[[#This Row],[Код товара]],Группа_Товаров,3,0)</f>
        <v>Отливная</v>
      </c>
      <c r="I3860" t="s">
        <v>8</v>
      </c>
      <c r="J3860">
        <v>1.84</v>
      </c>
      <c r="K3860" s="6">
        <v>591.7432</v>
      </c>
      <c r="L3860" s="6">
        <v>682.16</v>
      </c>
      <c r="M3860" s="23">
        <f>Таблица1[[#This Row],[Сумма в ценах продажи]]-Таблица1[[#This Row],[Сумма в ценах закупки]]</f>
        <v>90.416799999999967</v>
      </c>
    </row>
    <row r="3861" spans="1:13" hidden="1" x14ac:dyDescent="0.3">
      <c r="A3861" s="16">
        <v>42817</v>
      </c>
      <c r="B3861" t="s">
        <v>7</v>
      </c>
      <c r="C3861" t="s">
        <v>201</v>
      </c>
      <c r="D3861" t="s">
        <v>134</v>
      </c>
      <c r="E3861" t="s">
        <v>202</v>
      </c>
      <c r="F3861" s="7">
        <v>1005201500</v>
      </c>
      <c r="G3861" t="str">
        <f>VLOOKUP(F3861,'группы товаров'!$A$1:$C$88,2,0)</f>
        <v xml:space="preserve">крем-сгущенное молоко </v>
      </c>
      <c r="H3861" t="str">
        <f>VLOOKUP(Таблица1[[#This Row],[Код товара]],Группа_Товаров,3,0)</f>
        <v>Вафельные</v>
      </c>
      <c r="I3861" t="s">
        <v>8</v>
      </c>
      <c r="J3861">
        <v>2.2999999999999998</v>
      </c>
      <c r="K3861" s="6">
        <v>658.18</v>
      </c>
      <c r="L3861" s="6">
        <v>748.7</v>
      </c>
      <c r="M3861" s="23">
        <f>Таблица1[[#This Row],[Сумма в ценах продажи]]-Таблица1[[#This Row],[Сумма в ценах закупки]]</f>
        <v>90.520000000000095</v>
      </c>
    </row>
    <row r="3862" spans="1:13" hidden="1" x14ac:dyDescent="0.3">
      <c r="A3862" s="16">
        <v>42817</v>
      </c>
      <c r="B3862" t="s">
        <v>7</v>
      </c>
      <c r="C3862" t="s">
        <v>203</v>
      </c>
      <c r="D3862" t="s">
        <v>134</v>
      </c>
      <c r="E3862" t="s">
        <v>204</v>
      </c>
      <c r="F3862" s="7">
        <v>5281000</v>
      </c>
      <c r="G3862" t="str">
        <f>VLOOKUP(F3862,'группы товаров'!$A$1:$C$88,2,0)</f>
        <v>Барбасовая</v>
      </c>
      <c r="H3862" t="str">
        <f>VLOOKUP(Таблица1[[#This Row],[Код товара]],Группа_Товаров,3,0)</f>
        <v>Отливная</v>
      </c>
      <c r="I3862" t="s">
        <v>8</v>
      </c>
      <c r="J3862">
        <v>1.8880000000000001</v>
      </c>
      <c r="K3862" s="6">
        <v>667.76</v>
      </c>
      <c r="L3862" s="6">
        <v>759.48</v>
      </c>
      <c r="M3862" s="23">
        <f>Таблица1[[#This Row],[Сумма в ценах продажи]]-Таблица1[[#This Row],[Сумма в ценах закупки]]</f>
        <v>91.720000000000027</v>
      </c>
    </row>
    <row r="3863" spans="1:13" hidden="1" x14ac:dyDescent="0.3">
      <c r="A3863" s="16">
        <v>42817</v>
      </c>
      <c r="B3863" t="s">
        <v>7</v>
      </c>
      <c r="C3863" t="s">
        <v>175</v>
      </c>
      <c r="D3863" t="s">
        <v>134</v>
      </c>
      <c r="E3863" t="s">
        <v>176</v>
      </c>
      <c r="F3863" s="5">
        <v>1005274000</v>
      </c>
      <c r="G3863" t="str">
        <f>VLOOKUP(F3863,'группы товаров'!$A$1:$C$88,2,0)</f>
        <v>Ванильные</v>
      </c>
      <c r="H3863" t="str">
        <f>VLOOKUP(Таблица1[[#This Row],[Код товара]],Группа_Товаров,3,0)</f>
        <v>Кремовые</v>
      </c>
      <c r="I3863" t="s">
        <v>8</v>
      </c>
      <c r="J3863">
        <v>3.5</v>
      </c>
      <c r="K3863" s="6">
        <v>684.38340000000005</v>
      </c>
      <c r="L3863" s="6">
        <v>778.43499999999995</v>
      </c>
      <c r="M3863" s="23">
        <f>Таблица1[[#This Row],[Сумма в ценах продажи]]-Таблица1[[#This Row],[Сумма в ценах закупки]]</f>
        <v>94.051599999999894</v>
      </c>
    </row>
    <row r="3864" spans="1:13" hidden="1" x14ac:dyDescent="0.3">
      <c r="A3864" s="16">
        <v>42817</v>
      </c>
      <c r="B3864" t="s">
        <v>7</v>
      </c>
      <c r="C3864" t="s">
        <v>203</v>
      </c>
      <c r="D3864" t="s">
        <v>134</v>
      </c>
      <c r="E3864" t="s">
        <v>204</v>
      </c>
      <c r="F3864" s="7">
        <v>1005040700</v>
      </c>
      <c r="G3864" t="str">
        <f>VLOOKUP(F3864,'группы товаров'!$A$1:$C$88,2,0)</f>
        <v>Буревестник</v>
      </c>
      <c r="H3864" t="str">
        <f>VLOOKUP(Таблица1[[#This Row],[Код товара]],Группа_Товаров,3,0)</f>
        <v>Глазированные</v>
      </c>
      <c r="I3864" t="s">
        <v>8</v>
      </c>
      <c r="J3864">
        <v>3.5</v>
      </c>
      <c r="K3864" s="6">
        <v>684.35500000000002</v>
      </c>
      <c r="L3864" s="6">
        <v>778.43499999999995</v>
      </c>
      <c r="M3864" s="23">
        <f>Таблица1[[#This Row],[Сумма в ценах продажи]]-Таблица1[[#This Row],[Сумма в ценах закупки]]</f>
        <v>94.079999999999927</v>
      </c>
    </row>
    <row r="3865" spans="1:13" hidden="1" x14ac:dyDescent="0.3">
      <c r="A3865" s="16">
        <v>42817</v>
      </c>
      <c r="B3865" t="s">
        <v>7</v>
      </c>
      <c r="C3865" t="s">
        <v>386</v>
      </c>
      <c r="D3865" t="s">
        <v>147</v>
      </c>
      <c r="E3865" t="s">
        <v>387</v>
      </c>
      <c r="F3865" s="5">
        <v>1005300500</v>
      </c>
      <c r="G3865" t="str">
        <f>VLOOKUP(F3865,'группы товаров'!$A$1:$C$88,2,0)</f>
        <v>Рококо</v>
      </c>
      <c r="H3865" t="str">
        <f>VLOOKUP(Таблица1[[#This Row],[Код товара]],Группа_Товаров,3,0)</f>
        <v>Кремовые</v>
      </c>
      <c r="I3865" t="s">
        <v>8</v>
      </c>
      <c r="J3865">
        <v>3.5</v>
      </c>
      <c r="K3865" s="6">
        <v>684.35500000000002</v>
      </c>
      <c r="L3865" s="6">
        <v>778.43499999999995</v>
      </c>
      <c r="M3865" s="23">
        <f>Таблица1[[#This Row],[Сумма в ценах продажи]]-Таблица1[[#This Row],[Сумма в ценах закупки]]</f>
        <v>94.079999999999927</v>
      </c>
    </row>
    <row r="3866" spans="1:13" hidden="1" x14ac:dyDescent="0.3">
      <c r="A3866" s="16">
        <v>42817</v>
      </c>
      <c r="B3866" t="s">
        <v>7</v>
      </c>
      <c r="C3866" t="s">
        <v>388</v>
      </c>
      <c r="D3866" t="s">
        <v>147</v>
      </c>
      <c r="E3866" t="s">
        <v>389</v>
      </c>
      <c r="F3866" s="5">
        <v>1005050200</v>
      </c>
      <c r="G3866" t="str">
        <f>VLOOKUP(F3866,'группы товаров'!$A$1:$C$88,2,0)</f>
        <v>Серебрянный шедевр</v>
      </c>
      <c r="H3866" t="str">
        <f>VLOOKUP(Таблица1[[#This Row],[Код товара]],Группа_Товаров,3,0)</f>
        <v>Помадка</v>
      </c>
      <c r="I3866" t="s">
        <v>8</v>
      </c>
      <c r="J3866">
        <v>7</v>
      </c>
      <c r="K3866" s="6">
        <v>703.05790000000002</v>
      </c>
      <c r="L3866" s="6">
        <v>797.44</v>
      </c>
      <c r="M3866" s="23">
        <f>Таблица1[[#This Row],[Сумма в ценах продажи]]-Таблица1[[#This Row],[Сумма в ценах закупки]]</f>
        <v>94.382100000000037</v>
      </c>
    </row>
    <row r="3867" spans="1:13" hidden="1" x14ac:dyDescent="0.3">
      <c r="A3867" s="16">
        <v>42817</v>
      </c>
      <c r="B3867" t="s">
        <v>9</v>
      </c>
      <c r="C3867" t="s">
        <v>380</v>
      </c>
      <c r="D3867" t="s">
        <v>147</v>
      </c>
      <c r="E3867" t="s">
        <v>381</v>
      </c>
      <c r="F3867" s="7">
        <v>1005052800</v>
      </c>
      <c r="G3867" t="str">
        <f>VLOOKUP(F3867,'группы товаров'!$A$1:$C$88,2,0)</f>
        <v>Желе барбариса</v>
      </c>
      <c r="H3867" t="str">
        <f>VLOOKUP(Таблица1[[#This Row],[Код товара]],Группа_Товаров,3,0)</f>
        <v>Помадка</v>
      </c>
      <c r="I3867" t="s">
        <v>8</v>
      </c>
      <c r="J3867">
        <v>6</v>
      </c>
      <c r="K3867" s="6">
        <v>574.60559999999998</v>
      </c>
      <c r="L3867" s="6">
        <v>670.5</v>
      </c>
      <c r="M3867" s="23">
        <f>Таблица1[[#This Row],[Сумма в ценах продажи]]-Таблица1[[#This Row],[Сумма в ценах закупки]]</f>
        <v>95.894400000000019</v>
      </c>
    </row>
    <row r="3868" spans="1:13" hidden="1" x14ac:dyDescent="0.3">
      <c r="A3868" s="16">
        <v>42817</v>
      </c>
      <c r="B3868" t="s">
        <v>7</v>
      </c>
      <c r="C3868" t="s">
        <v>133</v>
      </c>
      <c r="D3868" t="s">
        <v>134</v>
      </c>
      <c r="E3868" t="s">
        <v>135</v>
      </c>
      <c r="F3868" s="7">
        <v>220000</v>
      </c>
      <c r="G3868" t="str">
        <f>VLOOKUP(F3868,'группы товаров'!$A$1:$C$88,2,0)</f>
        <v>Сливки-апельсин</v>
      </c>
      <c r="H3868" t="str">
        <f>VLOOKUP(Таблица1[[#This Row],[Код товара]],Группа_Товаров,3,0)</f>
        <v>Отливная</v>
      </c>
      <c r="I3868" t="s">
        <v>8</v>
      </c>
      <c r="J3868">
        <v>5</v>
      </c>
      <c r="K3868" s="6">
        <v>345.245</v>
      </c>
      <c r="L3868" s="6">
        <v>444.8</v>
      </c>
      <c r="M3868" s="23">
        <f>Таблица1[[#This Row],[Сумма в ценах продажи]]-Таблица1[[#This Row],[Сумма в ценах закупки]]</f>
        <v>99.555000000000007</v>
      </c>
    </row>
    <row r="3869" spans="1:13" hidden="1" x14ac:dyDescent="0.3">
      <c r="A3869" s="16">
        <v>42817</v>
      </c>
      <c r="B3869" t="s">
        <v>7</v>
      </c>
      <c r="C3869" t="s">
        <v>222</v>
      </c>
      <c r="D3869" t="s">
        <v>134</v>
      </c>
      <c r="E3869" t="s">
        <v>223</v>
      </c>
      <c r="F3869" s="5">
        <v>280500</v>
      </c>
      <c r="G3869" t="str">
        <f>VLOOKUP(F3869,'группы товаров'!$A$1:$C$88,2,0)</f>
        <v>Шипучка микс</v>
      </c>
      <c r="H3869" t="str">
        <f>VLOOKUP(Таблица1[[#This Row],[Код товара]],Группа_Товаров,3,0)</f>
        <v>Леденцовая</v>
      </c>
      <c r="I3869" t="s">
        <v>8</v>
      </c>
      <c r="J3869">
        <v>10</v>
      </c>
      <c r="K3869" s="6">
        <v>782.05200000000002</v>
      </c>
      <c r="L3869" s="6">
        <v>889.6</v>
      </c>
      <c r="M3869" s="23">
        <f>Таблица1[[#This Row],[Сумма в ценах продажи]]-Таблица1[[#This Row],[Сумма в ценах закупки]]</f>
        <v>107.548</v>
      </c>
    </row>
    <row r="3870" spans="1:13" hidden="1" x14ac:dyDescent="0.3">
      <c r="A3870" s="16">
        <v>42817</v>
      </c>
      <c r="B3870" t="s">
        <v>7</v>
      </c>
      <c r="C3870" t="s">
        <v>169</v>
      </c>
      <c r="D3870" t="s">
        <v>156</v>
      </c>
      <c r="E3870" t="s">
        <v>170</v>
      </c>
      <c r="F3870" s="7">
        <v>170100</v>
      </c>
      <c r="G3870" t="str">
        <f>VLOOKUP(F3870,'группы товаров'!$A$1:$C$88,2,0)</f>
        <v>Клюковка</v>
      </c>
      <c r="H3870" t="str">
        <f>VLOOKUP(Таблица1[[#This Row],[Код товара]],Группа_Товаров,3,0)</f>
        <v>Желейные</v>
      </c>
      <c r="I3870" t="s">
        <v>8</v>
      </c>
      <c r="J3870">
        <v>10</v>
      </c>
      <c r="K3870" s="6">
        <v>778.14449999999999</v>
      </c>
      <c r="L3870" s="6">
        <v>889.6</v>
      </c>
      <c r="M3870" s="23">
        <f>Таблица1[[#This Row],[Сумма в ценах продажи]]-Таблица1[[#This Row],[Сумма в ценах закупки]]</f>
        <v>111.45550000000003</v>
      </c>
    </row>
    <row r="3871" spans="1:13" hidden="1" x14ac:dyDescent="0.3">
      <c r="A3871" s="16">
        <v>42817</v>
      </c>
      <c r="B3871" t="s">
        <v>7</v>
      </c>
      <c r="C3871" t="s">
        <v>244</v>
      </c>
      <c r="D3871" t="s">
        <v>134</v>
      </c>
      <c r="E3871" t="s">
        <v>245</v>
      </c>
      <c r="F3871" s="7">
        <v>252505</v>
      </c>
      <c r="G3871" t="str">
        <f>VLOOKUP(F3871,'группы товаров'!$A$1:$C$88,2,0)</f>
        <v>Байкальская мята</v>
      </c>
      <c r="H3871" t="str">
        <f>VLOOKUP(Таблица1[[#This Row],[Код товара]],Группа_Товаров,3,0)</f>
        <v>Леденцовая</v>
      </c>
      <c r="I3871" t="s">
        <v>8</v>
      </c>
      <c r="J3871">
        <v>4</v>
      </c>
      <c r="K3871" s="6">
        <v>820.94800000000009</v>
      </c>
      <c r="L3871" s="6">
        <v>933.2</v>
      </c>
      <c r="M3871" s="23">
        <f>Таблица1[[#This Row],[Сумма в ценах продажи]]-Таблица1[[#This Row],[Сумма в ценах закупки]]</f>
        <v>112.25199999999995</v>
      </c>
    </row>
    <row r="3872" spans="1:13" hidden="1" x14ac:dyDescent="0.3">
      <c r="A3872" s="16">
        <v>42817</v>
      </c>
      <c r="B3872" t="s">
        <v>9</v>
      </c>
      <c r="C3872" t="s">
        <v>272</v>
      </c>
      <c r="D3872" t="s">
        <v>156</v>
      </c>
      <c r="E3872" t="s">
        <v>273</v>
      </c>
      <c r="F3872" s="7">
        <v>1005050100</v>
      </c>
      <c r="G3872" t="str">
        <f>VLOOKUP(F3872,'группы товаров'!$A$1:$C$88,2,0)</f>
        <v>Золотой  крем-брюле</v>
      </c>
      <c r="H3872" t="str">
        <f>VLOOKUP(Таблица1[[#This Row],[Код товара]],Группа_Товаров,3,0)</f>
        <v>Помадка</v>
      </c>
      <c r="I3872" t="s">
        <v>8</v>
      </c>
      <c r="J3872">
        <v>16</v>
      </c>
      <c r="K3872" s="6">
        <v>854.56640000000004</v>
      </c>
      <c r="L3872" s="6">
        <v>968.48</v>
      </c>
      <c r="M3872" s="23">
        <f>Таблица1[[#This Row],[Сумма в ценах продажи]]-Таблица1[[#This Row],[Сумма в ценах закупки]]</f>
        <v>113.91359999999997</v>
      </c>
    </row>
    <row r="3873" spans="1:13" hidden="1" x14ac:dyDescent="0.3">
      <c r="A3873" s="16">
        <v>42817</v>
      </c>
      <c r="B3873" t="s">
        <v>7</v>
      </c>
      <c r="C3873" t="s">
        <v>384</v>
      </c>
      <c r="D3873" t="s">
        <v>134</v>
      </c>
      <c r="E3873" t="s">
        <v>385</v>
      </c>
      <c r="F3873" s="7">
        <v>1005201500</v>
      </c>
      <c r="G3873" t="str">
        <f>VLOOKUP(F3873,'группы товаров'!$A$1:$C$88,2,0)</f>
        <v xml:space="preserve">крем-сгущенное молоко </v>
      </c>
      <c r="H3873" t="str">
        <f>VLOOKUP(Таблица1[[#This Row],[Код товара]],Группа_Товаров,3,0)</f>
        <v>Вафельные</v>
      </c>
      <c r="I3873" t="s">
        <v>8</v>
      </c>
      <c r="J3873">
        <v>5</v>
      </c>
      <c r="K3873" s="6">
        <v>329.37400000000002</v>
      </c>
      <c r="L3873" s="6">
        <v>444.8</v>
      </c>
      <c r="M3873" s="23">
        <f>Таблица1[[#This Row],[Сумма в ценах продажи]]-Таблица1[[#This Row],[Сумма в ценах закупки]]</f>
        <v>115.42599999999999</v>
      </c>
    </row>
    <row r="3874" spans="1:13" hidden="1" x14ac:dyDescent="0.3">
      <c r="A3874" s="16">
        <v>42817</v>
      </c>
      <c r="B3874" t="s">
        <v>9</v>
      </c>
      <c r="C3874" t="s">
        <v>244</v>
      </c>
      <c r="D3874" t="s">
        <v>134</v>
      </c>
      <c r="E3874" t="s">
        <v>245</v>
      </c>
      <c r="F3874" s="7">
        <v>1005053500</v>
      </c>
      <c r="G3874" t="str">
        <f>VLOOKUP(F3874,'группы товаров'!$A$1:$C$88,2,0)</f>
        <v>Тоффи в помаде</v>
      </c>
      <c r="H3874" t="str">
        <f>VLOOKUP(Таблица1[[#This Row],[Код товара]],Группа_Товаров,3,0)</f>
        <v>Помадка</v>
      </c>
      <c r="I3874" t="s">
        <v>8</v>
      </c>
      <c r="J3874">
        <v>2.198</v>
      </c>
      <c r="K3874" s="6">
        <v>854.55439999999999</v>
      </c>
      <c r="L3874" s="6">
        <v>972.02</v>
      </c>
      <c r="M3874" s="23">
        <f>Таблица1[[#This Row],[Сумма в ценах продажи]]-Таблица1[[#This Row],[Сумма в ценах закупки]]</f>
        <v>117.46559999999999</v>
      </c>
    </row>
    <row r="3875" spans="1:13" hidden="1" x14ac:dyDescent="0.3">
      <c r="A3875" s="16">
        <v>42817</v>
      </c>
      <c r="B3875" t="s">
        <v>7</v>
      </c>
      <c r="C3875" t="s">
        <v>238</v>
      </c>
      <c r="D3875" t="s">
        <v>208</v>
      </c>
      <c r="E3875" t="s">
        <v>239</v>
      </c>
      <c r="F3875" s="8">
        <v>1500001001</v>
      </c>
      <c r="G3875" t="str">
        <f>VLOOKUP(F3875,'группы товаров'!$A$1:$C$88,2,0)</f>
        <v>Рулет абрикос-крем</v>
      </c>
      <c r="H3875" t="str">
        <f>VLOOKUP(Таблица1[[#This Row],[Код товара]],Группа_Товаров,3,0)</f>
        <v>Бисквиты</v>
      </c>
      <c r="I3875" t="s">
        <v>8</v>
      </c>
      <c r="J3875">
        <v>2.198</v>
      </c>
      <c r="K3875" s="6">
        <v>854.55439999999999</v>
      </c>
      <c r="L3875" s="6">
        <v>972.02</v>
      </c>
      <c r="M3875" s="23">
        <f>Таблица1[[#This Row],[Сумма в ценах продажи]]-Таблица1[[#This Row],[Сумма в ценах закупки]]</f>
        <v>117.46559999999999</v>
      </c>
    </row>
    <row r="3876" spans="1:13" hidden="1" x14ac:dyDescent="0.3">
      <c r="A3876" s="16">
        <v>42817</v>
      </c>
      <c r="B3876" t="s">
        <v>7</v>
      </c>
      <c r="C3876" t="s">
        <v>160</v>
      </c>
      <c r="D3876" t="s">
        <v>134</v>
      </c>
      <c r="E3876" t="s">
        <v>161</v>
      </c>
      <c r="F3876" s="5">
        <v>252005</v>
      </c>
      <c r="G3876" t="str">
        <f>VLOOKUP(F3876,'группы товаров'!$A$1:$C$88,2,0)</f>
        <v>Кленовая</v>
      </c>
      <c r="H3876" t="str">
        <f>VLOOKUP(Таблица1[[#This Row],[Код товара]],Группа_Товаров,3,0)</f>
        <v>Леденцовая</v>
      </c>
      <c r="I3876" t="s">
        <v>8</v>
      </c>
      <c r="J3876">
        <v>16</v>
      </c>
      <c r="K3876" s="6">
        <v>853.96320000000003</v>
      </c>
      <c r="L3876" s="6">
        <v>972</v>
      </c>
      <c r="M3876" s="23">
        <f>Таблица1[[#This Row],[Сумма в ценах продажи]]-Таблица1[[#This Row],[Сумма в ценах закупки]]</f>
        <v>118.03679999999997</v>
      </c>
    </row>
    <row r="3877" spans="1:13" hidden="1" x14ac:dyDescent="0.3">
      <c r="A3877" s="16">
        <v>42817</v>
      </c>
      <c r="B3877" t="s">
        <v>9</v>
      </c>
      <c r="C3877" t="s">
        <v>162</v>
      </c>
      <c r="D3877" t="s">
        <v>134</v>
      </c>
      <c r="E3877" t="s">
        <v>164</v>
      </c>
      <c r="F3877" s="7">
        <v>1005052500</v>
      </c>
      <c r="G3877" t="str">
        <f>VLOOKUP(F3877,'группы товаров'!$A$1:$C$88,2,0)</f>
        <v>желе в помаде</v>
      </c>
      <c r="H3877" t="str">
        <f>VLOOKUP(Таблица1[[#This Row],[Код товара]],Группа_Товаров,3,0)</f>
        <v>Помадка</v>
      </c>
      <c r="I3877" t="s">
        <v>8</v>
      </c>
      <c r="J3877">
        <v>4</v>
      </c>
      <c r="K3877" s="6">
        <v>858.4</v>
      </c>
      <c r="L3877" s="6">
        <v>976.8</v>
      </c>
      <c r="M3877" s="23">
        <f>Таблица1[[#This Row],[Сумма в ценах продажи]]-Таблица1[[#This Row],[Сумма в ценах закупки]]</f>
        <v>118.39999999999998</v>
      </c>
    </row>
    <row r="3878" spans="1:13" hidden="1" x14ac:dyDescent="0.3">
      <c r="A3878" s="16">
        <v>42817</v>
      </c>
      <c r="B3878" t="s">
        <v>7</v>
      </c>
      <c r="C3878" t="s">
        <v>266</v>
      </c>
      <c r="D3878" t="s">
        <v>147</v>
      </c>
      <c r="E3878" t="s">
        <v>267</v>
      </c>
      <c r="F3878" s="7">
        <v>1005300500</v>
      </c>
      <c r="G3878" t="str">
        <f>VLOOKUP(F3878,'группы товаров'!$A$1:$C$88,2,0)</f>
        <v>Рококо</v>
      </c>
      <c r="H3878" t="str">
        <f>VLOOKUP(Таблица1[[#This Row],[Код товара]],Группа_Товаров,3,0)</f>
        <v>Кремовые</v>
      </c>
      <c r="I3878" t="s">
        <v>8</v>
      </c>
      <c r="J3878">
        <v>4</v>
      </c>
      <c r="K3878" s="6">
        <v>858.4</v>
      </c>
      <c r="L3878" s="6">
        <v>976.8</v>
      </c>
      <c r="M3878" s="23">
        <f>Таблица1[[#This Row],[Сумма в ценах продажи]]-Таблица1[[#This Row],[Сумма в ценах закупки]]</f>
        <v>118.39999999999998</v>
      </c>
    </row>
    <row r="3879" spans="1:13" hidden="1" x14ac:dyDescent="0.3">
      <c r="A3879" s="16">
        <v>42817</v>
      </c>
      <c r="B3879" t="s">
        <v>7</v>
      </c>
      <c r="C3879" t="s">
        <v>286</v>
      </c>
      <c r="D3879" t="s">
        <v>156</v>
      </c>
      <c r="E3879" t="s">
        <v>287</v>
      </c>
      <c r="F3879" s="8">
        <v>210000</v>
      </c>
      <c r="G3879" t="str">
        <f>VLOOKUP(F3879,'группы товаров'!$A$1:$C$88,2,0)</f>
        <v>Сливки-апельсин</v>
      </c>
      <c r="H3879" t="str">
        <f>VLOOKUP(Таблица1[[#This Row],[Код товара]],Группа_Товаров,3,0)</f>
        <v>Отливная</v>
      </c>
      <c r="I3879" t="s">
        <v>8</v>
      </c>
      <c r="J3879">
        <v>4</v>
      </c>
      <c r="K3879" s="6">
        <v>858.4</v>
      </c>
      <c r="L3879" s="6">
        <v>976.8</v>
      </c>
      <c r="M3879" s="23">
        <f>Таблица1[[#This Row],[Сумма в ценах продажи]]-Таблица1[[#This Row],[Сумма в ценах закупки]]</f>
        <v>118.39999999999998</v>
      </c>
    </row>
    <row r="3880" spans="1:13" hidden="1" x14ac:dyDescent="0.3">
      <c r="A3880" s="16">
        <v>42817</v>
      </c>
      <c r="B3880" t="s">
        <v>7</v>
      </c>
      <c r="C3880" t="s">
        <v>220</v>
      </c>
      <c r="D3880" t="s">
        <v>134</v>
      </c>
      <c r="E3880" t="s">
        <v>221</v>
      </c>
      <c r="F3880" s="7">
        <v>1005244000</v>
      </c>
      <c r="G3880" t="str">
        <f>VLOOKUP(F3880,'группы товаров'!$A$1:$C$88,2,0)</f>
        <v>Кофейные</v>
      </c>
      <c r="H3880" t="str">
        <f>VLOOKUP(Таблица1[[#This Row],[Код товара]],Группа_Товаров,3,0)</f>
        <v>Кремовые</v>
      </c>
      <c r="I3880" t="s">
        <v>8</v>
      </c>
      <c r="J3880">
        <v>4</v>
      </c>
      <c r="K3880" s="6">
        <v>934.8</v>
      </c>
      <c r="L3880" s="6">
        <v>1063.2</v>
      </c>
      <c r="M3880" s="23">
        <f>Таблица1[[#This Row],[Сумма в ценах продажи]]-Таблица1[[#This Row],[Сумма в ценах закупки]]</f>
        <v>128.40000000000009</v>
      </c>
    </row>
    <row r="3881" spans="1:13" hidden="1" x14ac:dyDescent="0.3">
      <c r="A3881" s="16">
        <v>42817</v>
      </c>
      <c r="B3881" t="s">
        <v>7</v>
      </c>
      <c r="C3881" t="s">
        <v>167</v>
      </c>
      <c r="D3881" t="s">
        <v>134</v>
      </c>
      <c r="E3881" t="s">
        <v>168</v>
      </c>
      <c r="F3881" s="7">
        <v>1005712010</v>
      </c>
      <c r="G3881" t="str">
        <f>VLOOKUP(F3881,'группы товаров'!$A$1:$C$88,2,0)</f>
        <v>Сказочный мишка</v>
      </c>
      <c r="H3881" t="str">
        <f>VLOOKUP(Таблица1[[#This Row],[Код товара]],Группа_Товаров,3,0)</f>
        <v>Глазированные</v>
      </c>
      <c r="I3881" t="s">
        <v>8</v>
      </c>
      <c r="J3881">
        <v>4</v>
      </c>
      <c r="K3881" s="6">
        <v>934.8</v>
      </c>
      <c r="L3881" s="6">
        <v>1063.2</v>
      </c>
      <c r="M3881" s="23">
        <f>Таблица1[[#This Row],[Сумма в ценах продажи]]-Таблица1[[#This Row],[Сумма в ценах закупки]]</f>
        <v>128.40000000000009</v>
      </c>
    </row>
    <row r="3882" spans="1:13" hidden="1" x14ac:dyDescent="0.3">
      <c r="A3882" s="16">
        <v>42817</v>
      </c>
      <c r="B3882" t="s">
        <v>7</v>
      </c>
      <c r="C3882" t="s">
        <v>149</v>
      </c>
      <c r="D3882" t="s">
        <v>134</v>
      </c>
      <c r="E3882" t="s">
        <v>150</v>
      </c>
      <c r="F3882" s="7">
        <v>270200</v>
      </c>
      <c r="G3882" t="str">
        <f>VLOOKUP(F3882,'группы товаров'!$A$1:$C$88,2,0)</f>
        <v>Шипучка апельсин</v>
      </c>
      <c r="H3882" t="str">
        <f>VLOOKUP(Таблица1[[#This Row],[Код товара]],Группа_Товаров,3,0)</f>
        <v>Леденцовая</v>
      </c>
      <c r="I3882" t="s">
        <v>8</v>
      </c>
      <c r="J3882">
        <v>4</v>
      </c>
      <c r="K3882" s="6">
        <v>934.8</v>
      </c>
      <c r="L3882" s="6">
        <v>1063.2</v>
      </c>
      <c r="M3882" s="23">
        <f>Таблица1[[#This Row],[Сумма в ценах продажи]]-Таблица1[[#This Row],[Сумма в ценах закупки]]</f>
        <v>128.40000000000009</v>
      </c>
    </row>
    <row r="3883" spans="1:13" hidden="1" x14ac:dyDescent="0.3">
      <c r="A3883" s="16">
        <v>42817</v>
      </c>
      <c r="B3883" t="s">
        <v>7</v>
      </c>
      <c r="C3883" t="s">
        <v>181</v>
      </c>
      <c r="D3883" t="s">
        <v>134</v>
      </c>
      <c r="E3883" t="s">
        <v>182</v>
      </c>
      <c r="F3883" s="7">
        <v>270300</v>
      </c>
      <c r="G3883" t="str">
        <f>VLOOKUP(F3883,'группы товаров'!$A$1:$C$88,2,0)</f>
        <v xml:space="preserve">Шипучка лимонад </v>
      </c>
      <c r="H3883" t="str">
        <f>VLOOKUP(Таблица1[[#This Row],[Код товара]],Группа_Товаров,3,0)</f>
        <v>Леденцовая</v>
      </c>
      <c r="I3883" t="s">
        <v>8</v>
      </c>
      <c r="J3883">
        <v>15</v>
      </c>
      <c r="K3883" s="6">
        <v>901.84249999999997</v>
      </c>
      <c r="L3883" s="6">
        <v>1030.5</v>
      </c>
      <c r="M3883" s="23">
        <f>Таблица1[[#This Row],[Сумма в ценах продажи]]-Таблица1[[#This Row],[Сумма в ценах закупки]]</f>
        <v>128.65750000000003</v>
      </c>
    </row>
    <row r="3884" spans="1:13" hidden="1" x14ac:dyDescent="0.3">
      <c r="A3884" s="16">
        <v>42817</v>
      </c>
      <c r="B3884" t="s">
        <v>7</v>
      </c>
      <c r="C3884" t="s">
        <v>262</v>
      </c>
      <c r="D3884" t="s">
        <v>134</v>
      </c>
      <c r="E3884" t="s">
        <v>263</v>
      </c>
      <c r="F3884" s="7">
        <v>252005</v>
      </c>
      <c r="G3884" t="str">
        <f>VLOOKUP(F3884,'группы товаров'!$A$1:$C$88,2,0)</f>
        <v>Кленовая</v>
      </c>
      <c r="H3884" t="str">
        <f>VLOOKUP(Таблица1[[#This Row],[Код товара]],Группа_Товаров,3,0)</f>
        <v>Леденцовая</v>
      </c>
      <c r="I3884" t="s">
        <v>8</v>
      </c>
      <c r="J3884">
        <v>5</v>
      </c>
      <c r="K3884" s="6">
        <v>548.45000000000005</v>
      </c>
      <c r="L3884" s="6">
        <v>678.05</v>
      </c>
      <c r="M3884" s="23">
        <f>Таблица1[[#This Row],[Сумма в ценах продажи]]-Таблица1[[#This Row],[Сумма в ценах закупки]]</f>
        <v>129.59999999999991</v>
      </c>
    </row>
    <row r="3885" spans="1:13" hidden="1" x14ac:dyDescent="0.3">
      <c r="A3885" s="16">
        <v>42817</v>
      </c>
      <c r="B3885" t="s">
        <v>7</v>
      </c>
      <c r="C3885" t="s">
        <v>254</v>
      </c>
      <c r="D3885" t="s">
        <v>131</v>
      </c>
      <c r="E3885" t="s">
        <v>255</v>
      </c>
      <c r="F3885" s="7">
        <v>270200</v>
      </c>
      <c r="G3885" t="str">
        <f>VLOOKUP(F3885,'группы товаров'!$A$1:$C$88,2,0)</f>
        <v>Шипучка апельсин</v>
      </c>
      <c r="H3885" t="str">
        <f>VLOOKUP(Таблица1[[#This Row],[Код товара]],Группа_Товаров,3,0)</f>
        <v>Леденцовая</v>
      </c>
      <c r="I3885" t="s">
        <v>8</v>
      </c>
      <c r="J3885">
        <v>10</v>
      </c>
      <c r="K3885" s="6">
        <v>953.976</v>
      </c>
      <c r="L3885" s="6">
        <v>1085</v>
      </c>
      <c r="M3885" s="23">
        <f>Таблица1[[#This Row],[Сумма в ценах продажи]]-Таблица1[[#This Row],[Сумма в ценах закупки]]</f>
        <v>131.024</v>
      </c>
    </row>
    <row r="3886" spans="1:13" hidden="1" x14ac:dyDescent="0.3">
      <c r="A3886" s="16">
        <v>42817</v>
      </c>
      <c r="B3886" t="s">
        <v>7</v>
      </c>
      <c r="C3886" t="s">
        <v>165</v>
      </c>
      <c r="D3886" t="s">
        <v>134</v>
      </c>
      <c r="E3886" t="s">
        <v>166</v>
      </c>
      <c r="F3886" s="7">
        <v>170100</v>
      </c>
      <c r="G3886" t="str">
        <f>VLOOKUP(F3886,'группы товаров'!$A$1:$C$88,2,0)</f>
        <v>Клюковка</v>
      </c>
      <c r="H3886" t="str">
        <f>VLOOKUP(Таблица1[[#This Row],[Код товара]],Группа_Товаров,3,0)</f>
        <v>Желейные</v>
      </c>
      <c r="I3886" t="s">
        <v>8</v>
      </c>
      <c r="J3886">
        <v>3</v>
      </c>
      <c r="K3886" s="6">
        <v>588.29129999999998</v>
      </c>
      <c r="L3886" s="6">
        <v>732.3</v>
      </c>
      <c r="M3886" s="23">
        <f>Таблица1[[#This Row],[Сумма в ценах продажи]]-Таблица1[[#This Row],[Сумма в ценах закупки]]</f>
        <v>144.00869999999998</v>
      </c>
    </row>
    <row r="3887" spans="1:13" hidden="1" x14ac:dyDescent="0.3">
      <c r="A3887" s="16">
        <v>42817</v>
      </c>
      <c r="B3887" t="s">
        <v>7</v>
      </c>
      <c r="C3887" t="s">
        <v>142</v>
      </c>
      <c r="D3887" t="s">
        <v>134</v>
      </c>
      <c r="E3887" t="s">
        <v>143</v>
      </c>
      <c r="F3887" s="7">
        <v>252505</v>
      </c>
      <c r="G3887" t="str">
        <f>VLOOKUP(F3887,'группы товаров'!$A$1:$C$88,2,0)</f>
        <v>Байкальская мята</v>
      </c>
      <c r="H3887" t="str">
        <f>VLOOKUP(Таблица1[[#This Row],[Код товара]],Группа_Товаров,3,0)</f>
        <v>Леденцовая</v>
      </c>
      <c r="I3887" t="s">
        <v>8</v>
      </c>
      <c r="J3887">
        <v>3</v>
      </c>
      <c r="K3887" s="6">
        <v>588.29129999999998</v>
      </c>
      <c r="L3887" s="6">
        <v>732.3</v>
      </c>
      <c r="M3887" s="23">
        <f>Таблица1[[#This Row],[Сумма в ценах продажи]]-Таблица1[[#This Row],[Сумма в ценах закупки]]</f>
        <v>144.00869999999998</v>
      </c>
    </row>
    <row r="3888" spans="1:13" hidden="1" x14ac:dyDescent="0.3">
      <c r="A3888" s="16">
        <v>42817</v>
      </c>
      <c r="B3888" t="s">
        <v>7</v>
      </c>
      <c r="C3888" t="s">
        <v>185</v>
      </c>
      <c r="D3888" t="s">
        <v>134</v>
      </c>
      <c r="E3888" t="s">
        <v>186</v>
      </c>
      <c r="F3888" s="7">
        <v>260100</v>
      </c>
      <c r="G3888" t="str">
        <f>VLOOKUP(F3888,'группы товаров'!$A$1:$C$88,2,0)</f>
        <v xml:space="preserve">Банан-вишня </v>
      </c>
      <c r="H3888" t="str">
        <f>VLOOKUP(Таблица1[[#This Row],[Код товара]],Группа_Товаров,3,0)</f>
        <v>Отливная</v>
      </c>
      <c r="I3888" t="s">
        <v>8</v>
      </c>
      <c r="J3888">
        <v>4.3</v>
      </c>
      <c r="K3888" s="6">
        <v>1144.5530000000001</v>
      </c>
      <c r="L3888" s="6">
        <v>1295.8</v>
      </c>
      <c r="M3888" s="23">
        <f>Таблица1[[#This Row],[Сумма в ценах продажи]]-Таблица1[[#This Row],[Сумма в ценах закупки]]</f>
        <v>151.24699999999984</v>
      </c>
    </row>
    <row r="3889" spans="1:13" hidden="1" x14ac:dyDescent="0.3">
      <c r="A3889" s="16">
        <v>42817</v>
      </c>
      <c r="B3889" t="s">
        <v>7</v>
      </c>
      <c r="C3889" t="s">
        <v>193</v>
      </c>
      <c r="D3889" t="s">
        <v>134</v>
      </c>
      <c r="E3889" t="s">
        <v>194</v>
      </c>
      <c r="F3889" s="7">
        <v>1005244300</v>
      </c>
      <c r="G3889" t="str">
        <f>VLOOKUP(F3889,'группы товаров'!$A$1:$C$88,2,0)</f>
        <v>Ореховые</v>
      </c>
      <c r="H3889" t="str">
        <f>VLOOKUP(Таблица1[[#This Row],[Код товара]],Группа_Товаров,3,0)</f>
        <v>Кремовые</v>
      </c>
      <c r="I3889" t="s">
        <v>8</v>
      </c>
      <c r="J3889">
        <v>4.5999999999999996</v>
      </c>
      <c r="K3889" s="6">
        <v>1084.4249</v>
      </c>
      <c r="L3889" s="6">
        <v>1237.6760000000002</v>
      </c>
      <c r="M3889" s="23">
        <f>Таблица1[[#This Row],[Сумма в ценах продажи]]-Таблица1[[#This Row],[Сумма в ценах закупки]]</f>
        <v>153.25110000000018</v>
      </c>
    </row>
    <row r="3890" spans="1:13" hidden="1" x14ac:dyDescent="0.3">
      <c r="A3890" s="16">
        <v>42817</v>
      </c>
      <c r="B3890" t="s">
        <v>7</v>
      </c>
      <c r="C3890" t="s">
        <v>226</v>
      </c>
      <c r="D3890" t="s">
        <v>134</v>
      </c>
      <c r="E3890" t="s">
        <v>227</v>
      </c>
      <c r="F3890" s="5">
        <v>580000</v>
      </c>
      <c r="G3890" t="str">
        <f>VLOOKUP(F3890,'группы товаров'!$A$1:$C$88,2,0)</f>
        <v>Вишня</v>
      </c>
      <c r="H3890" t="str">
        <f>VLOOKUP(Таблица1[[#This Row],[Код товара]],Группа_Товаров,3,0)</f>
        <v>Желейные</v>
      </c>
      <c r="I3890" t="s">
        <v>8</v>
      </c>
      <c r="J3890">
        <v>16</v>
      </c>
      <c r="K3890" s="6">
        <v>1190.7448000000002</v>
      </c>
      <c r="L3890" s="6">
        <v>1347.68</v>
      </c>
      <c r="M3890" s="23">
        <f>Таблица1[[#This Row],[Сумма в ценах продажи]]-Таблица1[[#This Row],[Сумма в ценах закупки]]</f>
        <v>156.9351999999999</v>
      </c>
    </row>
    <row r="3891" spans="1:13" hidden="1" x14ac:dyDescent="0.3">
      <c r="A3891" s="16">
        <v>42817</v>
      </c>
      <c r="B3891" t="s">
        <v>7</v>
      </c>
      <c r="C3891" t="s">
        <v>169</v>
      </c>
      <c r="D3891" t="s">
        <v>156</v>
      </c>
      <c r="E3891" t="s">
        <v>170</v>
      </c>
      <c r="F3891" s="5">
        <v>1005400001</v>
      </c>
      <c r="G3891" t="str">
        <f>VLOOKUP(F3891,'группы товаров'!$A$1:$C$88,2,0)</f>
        <v>Лесной орех</v>
      </c>
      <c r="H3891" t="str">
        <f>VLOOKUP(Таблица1[[#This Row],[Код товара]],Группа_Товаров,3,0)</f>
        <v>Кремовые</v>
      </c>
      <c r="I3891" t="s">
        <v>8</v>
      </c>
      <c r="J3891">
        <v>4.5999999999999996</v>
      </c>
      <c r="K3891" s="6">
        <v>1076.3872000000001</v>
      </c>
      <c r="L3891" s="6">
        <v>1237.6760000000002</v>
      </c>
      <c r="M3891" s="23">
        <f>Таблица1[[#This Row],[Сумма в ценах продажи]]-Таблица1[[#This Row],[Сумма в ценах закупки]]</f>
        <v>161.28880000000004</v>
      </c>
    </row>
    <row r="3892" spans="1:13" hidden="1" x14ac:dyDescent="0.3">
      <c r="A3892" s="16">
        <v>42817</v>
      </c>
      <c r="B3892" t="s">
        <v>7</v>
      </c>
      <c r="C3892" t="s">
        <v>144</v>
      </c>
      <c r="D3892" t="s">
        <v>134</v>
      </c>
      <c r="E3892" t="s">
        <v>145</v>
      </c>
      <c r="F3892" s="7">
        <v>1005201500</v>
      </c>
      <c r="G3892" t="str">
        <f>VLOOKUP(F3892,'группы товаров'!$A$1:$C$88,2,0)</f>
        <v xml:space="preserve">крем-сгущенное молоко </v>
      </c>
      <c r="H3892" t="str">
        <f>VLOOKUP(Таблица1[[#This Row],[Код товара]],Группа_Товаров,3,0)</f>
        <v>Вафельные</v>
      </c>
      <c r="I3892" t="s">
        <v>8</v>
      </c>
      <c r="J3892">
        <v>24</v>
      </c>
      <c r="K3892" s="6">
        <v>1282.0976000000001</v>
      </c>
      <c r="L3892" s="6">
        <v>1452.64</v>
      </c>
      <c r="M3892" s="23">
        <f>Таблица1[[#This Row],[Сумма в ценах продажи]]-Таблица1[[#This Row],[Сумма в ценах закупки]]</f>
        <v>170.54240000000004</v>
      </c>
    </row>
    <row r="3893" spans="1:13" hidden="1" x14ac:dyDescent="0.3">
      <c r="A3893" s="16">
        <v>42817</v>
      </c>
      <c r="B3893" t="s">
        <v>7</v>
      </c>
      <c r="C3893" t="s">
        <v>346</v>
      </c>
      <c r="D3893" t="s">
        <v>156</v>
      </c>
      <c r="E3893" t="s">
        <v>347</v>
      </c>
      <c r="F3893" s="7">
        <v>1005244600</v>
      </c>
      <c r="G3893" t="str">
        <f>VLOOKUP(F3893,'группы товаров'!$A$1:$C$88,2,0)</f>
        <v>Кремовые</v>
      </c>
      <c r="H3893" t="str">
        <f>VLOOKUP(Таблица1[[#This Row],[Код товара]],Группа_Товаров,3,0)</f>
        <v>Кремовые</v>
      </c>
      <c r="I3893" t="s">
        <v>8</v>
      </c>
      <c r="J3893">
        <v>4</v>
      </c>
      <c r="K3893" s="6">
        <v>1316</v>
      </c>
      <c r="L3893" s="6">
        <v>1497.2</v>
      </c>
      <c r="M3893" s="23">
        <f>Таблица1[[#This Row],[Сумма в ценах продажи]]-Таблица1[[#This Row],[Сумма в ценах закупки]]</f>
        <v>181.20000000000005</v>
      </c>
    </row>
    <row r="3894" spans="1:13" hidden="1" x14ac:dyDescent="0.3">
      <c r="A3894" s="16">
        <v>42817</v>
      </c>
      <c r="B3894" t="s">
        <v>7</v>
      </c>
      <c r="C3894" t="s">
        <v>140</v>
      </c>
      <c r="D3894" t="s">
        <v>134</v>
      </c>
      <c r="E3894" t="s">
        <v>141</v>
      </c>
      <c r="F3894" s="7">
        <v>1005201500</v>
      </c>
      <c r="G3894" t="str">
        <f>VLOOKUP(F3894,'группы товаров'!$A$1:$C$88,2,0)</f>
        <v xml:space="preserve">крем-сгущенное молоко </v>
      </c>
      <c r="H3894" t="str">
        <f>VLOOKUP(Таблица1[[#This Row],[Код товара]],Группа_Товаров,3,0)</f>
        <v>Вафельные</v>
      </c>
      <c r="I3894" t="s">
        <v>8</v>
      </c>
      <c r="J3894">
        <v>4</v>
      </c>
      <c r="K3894" s="6">
        <v>1316</v>
      </c>
      <c r="L3894" s="6">
        <v>1497.2</v>
      </c>
      <c r="M3894" s="23">
        <f>Таблица1[[#This Row],[Сумма в ценах продажи]]-Таблица1[[#This Row],[Сумма в ценах закупки]]</f>
        <v>181.20000000000005</v>
      </c>
    </row>
    <row r="3895" spans="1:13" hidden="1" x14ac:dyDescent="0.3">
      <c r="A3895" s="16">
        <v>42817</v>
      </c>
      <c r="B3895" t="s">
        <v>9</v>
      </c>
      <c r="C3895" t="s">
        <v>167</v>
      </c>
      <c r="D3895" t="s">
        <v>134</v>
      </c>
      <c r="E3895" t="s">
        <v>168</v>
      </c>
      <c r="F3895" s="7">
        <v>1005052700</v>
      </c>
      <c r="G3895" t="str">
        <f>VLOOKUP(F3895,'группы товаров'!$A$1:$C$88,2,0)</f>
        <v>Желе черники</v>
      </c>
      <c r="H3895" t="str">
        <f>VLOOKUP(Таблица1[[#This Row],[Код товара]],Группа_Товаров,3,0)</f>
        <v>Помадка</v>
      </c>
      <c r="I3895" t="s">
        <v>8</v>
      </c>
      <c r="J3895">
        <v>5.375</v>
      </c>
      <c r="K3895" s="6">
        <v>1430.635</v>
      </c>
      <c r="L3895" s="6">
        <v>1619.75</v>
      </c>
      <c r="M3895" s="23">
        <f>Таблица1[[#This Row],[Сумма в ценах продажи]]-Таблица1[[#This Row],[Сумма в ценах закупки]]</f>
        <v>189.11500000000001</v>
      </c>
    </row>
    <row r="3896" spans="1:13" hidden="1" x14ac:dyDescent="0.3">
      <c r="A3896" s="16">
        <v>42817</v>
      </c>
      <c r="B3896" t="s">
        <v>9</v>
      </c>
      <c r="C3896" t="s">
        <v>242</v>
      </c>
      <c r="D3896" t="s">
        <v>134</v>
      </c>
      <c r="E3896" t="s">
        <v>243</v>
      </c>
      <c r="F3896" s="7">
        <v>1005244300</v>
      </c>
      <c r="G3896" t="str">
        <f>VLOOKUP(F3896,'группы товаров'!$A$1:$C$88,2,0)</f>
        <v>Ореховые</v>
      </c>
      <c r="H3896" t="str">
        <f>VLOOKUP(Таблица1[[#This Row],[Код товара]],Группа_Товаров,3,0)</f>
        <v>Кремовые</v>
      </c>
      <c r="I3896" t="s">
        <v>8</v>
      </c>
      <c r="J3896">
        <v>9.6</v>
      </c>
      <c r="K3896" s="6">
        <v>1511.04</v>
      </c>
      <c r="L3896" s="6">
        <v>1718.4</v>
      </c>
      <c r="M3896" s="23">
        <f>Таблица1[[#This Row],[Сумма в ценах продажи]]-Таблица1[[#This Row],[Сумма в ценах закупки]]</f>
        <v>207.36000000000013</v>
      </c>
    </row>
    <row r="3897" spans="1:13" hidden="1" x14ac:dyDescent="0.3">
      <c r="A3897" s="16">
        <v>42817</v>
      </c>
      <c r="B3897" t="s">
        <v>7</v>
      </c>
      <c r="C3897" t="s">
        <v>191</v>
      </c>
      <c r="D3897" t="s">
        <v>156</v>
      </c>
      <c r="E3897" t="s">
        <v>192</v>
      </c>
      <c r="F3897" s="8">
        <v>210000</v>
      </c>
      <c r="G3897" t="str">
        <f>VLOOKUP(F3897,'группы товаров'!$A$1:$C$88,2,0)</f>
        <v>Сливки-апельсин</v>
      </c>
      <c r="H3897" t="str">
        <f>VLOOKUP(Таблица1[[#This Row],[Код товара]],Группа_Товаров,3,0)</f>
        <v>Отливная</v>
      </c>
      <c r="I3897" t="s">
        <v>8</v>
      </c>
      <c r="J3897">
        <v>15</v>
      </c>
      <c r="K3897" s="6">
        <v>815.66</v>
      </c>
      <c r="L3897" s="6">
        <v>1030.5</v>
      </c>
      <c r="M3897" s="23">
        <f>Таблица1[[#This Row],[Сумма в ценах продажи]]-Таблица1[[#This Row],[Сумма в ценах закупки]]</f>
        <v>214.84000000000003</v>
      </c>
    </row>
    <row r="3898" spans="1:13" hidden="1" x14ac:dyDescent="0.3">
      <c r="A3898" s="16">
        <v>42817</v>
      </c>
      <c r="B3898" t="s">
        <v>7</v>
      </c>
      <c r="C3898" t="s">
        <v>169</v>
      </c>
      <c r="D3898" t="s">
        <v>156</v>
      </c>
      <c r="E3898" t="s">
        <v>170</v>
      </c>
      <c r="F3898" s="7">
        <v>20100</v>
      </c>
      <c r="G3898" t="str">
        <f>VLOOKUP(F3898,'группы товаров'!$A$1:$C$88,2,0)</f>
        <v xml:space="preserve">Карамель дюшес </v>
      </c>
      <c r="H3898" t="str">
        <f>VLOOKUP(Таблица1[[#This Row],[Код товара]],Группа_Товаров,3,0)</f>
        <v>Леденцовая</v>
      </c>
      <c r="I3898" t="s">
        <v>8</v>
      </c>
      <c r="J3898">
        <v>8</v>
      </c>
      <c r="K3898" s="6">
        <v>1641.8960000000002</v>
      </c>
      <c r="L3898" s="6">
        <v>1866.4</v>
      </c>
      <c r="M3898" s="23">
        <f>Таблица1[[#This Row],[Сумма в ценах продажи]]-Таблица1[[#This Row],[Сумма в ценах закупки]]</f>
        <v>224.50399999999991</v>
      </c>
    </row>
    <row r="3899" spans="1:13" hidden="1" x14ac:dyDescent="0.3">
      <c r="A3899" s="16">
        <v>42817</v>
      </c>
      <c r="B3899" t="s">
        <v>7</v>
      </c>
      <c r="C3899" t="s">
        <v>272</v>
      </c>
      <c r="D3899" t="s">
        <v>156</v>
      </c>
      <c r="E3899" t="s">
        <v>273</v>
      </c>
      <c r="F3899" s="7">
        <v>5162402</v>
      </c>
      <c r="G3899" t="str">
        <f>VLOOKUP(F3899,'группы товаров'!$A$1:$C$88,2,0)</f>
        <v>Лимонно-апельсиновый</v>
      </c>
      <c r="H3899" t="str">
        <f>VLOOKUP(Таблица1[[#This Row],[Код товара]],Группа_Товаров,3,0)</f>
        <v>Отливная</v>
      </c>
      <c r="I3899" t="s">
        <v>8</v>
      </c>
      <c r="J3899">
        <v>5.88</v>
      </c>
      <c r="K3899" s="6">
        <v>1685.5620000000001</v>
      </c>
      <c r="L3899" s="6">
        <v>1920.3</v>
      </c>
      <c r="M3899" s="23">
        <f>Таблица1[[#This Row],[Сумма в ценах продажи]]-Таблица1[[#This Row],[Сумма в ценах закупки]]</f>
        <v>234.73799999999983</v>
      </c>
    </row>
    <row r="3900" spans="1:13" hidden="1" x14ac:dyDescent="0.3">
      <c r="A3900" s="16">
        <v>42817</v>
      </c>
      <c r="B3900" t="s">
        <v>9</v>
      </c>
      <c r="C3900" t="s">
        <v>171</v>
      </c>
      <c r="D3900" t="s">
        <v>131</v>
      </c>
      <c r="E3900" t="s">
        <v>172</v>
      </c>
      <c r="F3900" s="5">
        <v>580000</v>
      </c>
      <c r="G3900" t="str">
        <f>VLOOKUP(F3900,'группы товаров'!$A$1:$C$88,2,0)</f>
        <v>Вишня</v>
      </c>
      <c r="H3900" t="str">
        <f>VLOOKUP(Таблица1[[#This Row],[Код товара]],Группа_Товаров,3,0)</f>
        <v>Желейные</v>
      </c>
      <c r="I3900" t="s">
        <v>8</v>
      </c>
      <c r="J3900">
        <v>24</v>
      </c>
      <c r="K3900" s="6">
        <v>1786.0504000000001</v>
      </c>
      <c r="L3900" s="6">
        <v>2021.52</v>
      </c>
      <c r="M3900" s="23">
        <f>Таблица1[[#This Row],[Сумма в ценах продажи]]-Таблица1[[#This Row],[Сумма в ценах закупки]]</f>
        <v>235.4695999999999</v>
      </c>
    </row>
    <row r="3901" spans="1:13" hidden="1" x14ac:dyDescent="0.3">
      <c r="A3901" s="16">
        <v>42817</v>
      </c>
      <c r="B3901" t="s">
        <v>7</v>
      </c>
      <c r="C3901" t="s">
        <v>201</v>
      </c>
      <c r="D3901" t="s">
        <v>134</v>
      </c>
      <c r="E3901" t="s">
        <v>202</v>
      </c>
      <c r="F3901" s="5">
        <v>1005040200</v>
      </c>
      <c r="G3901" t="str">
        <f>VLOOKUP(F3901,'группы товаров'!$A$1:$C$88,2,0)</f>
        <v xml:space="preserve">Южный вечер </v>
      </c>
      <c r="H3901" t="str">
        <f>VLOOKUP(Таблица1[[#This Row],[Код товара]],Группа_Товаров,3,0)</f>
        <v>Глазированные</v>
      </c>
      <c r="I3901" t="s">
        <v>8</v>
      </c>
      <c r="J3901">
        <v>3</v>
      </c>
      <c r="K3901" s="6">
        <v>0</v>
      </c>
      <c r="L3901" s="6">
        <v>244.11</v>
      </c>
      <c r="M3901" s="23">
        <f>Таблица1[[#This Row],[Сумма в ценах продажи]]-Таблица1[[#This Row],[Сумма в ценах закупки]]</f>
        <v>244.11</v>
      </c>
    </row>
    <row r="3902" spans="1:13" hidden="1" x14ac:dyDescent="0.3">
      <c r="A3902" s="16">
        <v>42817</v>
      </c>
      <c r="B3902" t="s">
        <v>7</v>
      </c>
      <c r="C3902" t="s">
        <v>212</v>
      </c>
      <c r="D3902" t="s">
        <v>156</v>
      </c>
      <c r="E3902" t="s">
        <v>213</v>
      </c>
      <c r="F3902" s="7">
        <v>260100</v>
      </c>
      <c r="G3902" t="str">
        <f>VLOOKUP(F3902,'группы товаров'!$A$1:$C$88,2,0)</f>
        <v xml:space="preserve">Банан-вишня </v>
      </c>
      <c r="H3902" t="str">
        <f>VLOOKUP(Таблица1[[#This Row],[Код товара]],Группа_Товаров,3,0)</f>
        <v>Отливная</v>
      </c>
      <c r="I3902" t="s">
        <v>8</v>
      </c>
      <c r="J3902">
        <v>4.032</v>
      </c>
      <c r="K3902" s="6">
        <v>435.94320000000005</v>
      </c>
      <c r="L3902" s="6">
        <v>702.24</v>
      </c>
      <c r="M3902" s="23">
        <f>Таблица1[[#This Row],[Сумма в ценах продажи]]-Таблица1[[#This Row],[Сумма в ценах закупки]]</f>
        <v>266.29679999999996</v>
      </c>
    </row>
    <row r="3903" spans="1:13" hidden="1" x14ac:dyDescent="0.3">
      <c r="A3903" s="16">
        <v>42817</v>
      </c>
      <c r="B3903" t="s">
        <v>7</v>
      </c>
      <c r="C3903" t="s">
        <v>288</v>
      </c>
      <c r="D3903" t="s">
        <v>134</v>
      </c>
      <c r="E3903" t="s">
        <v>289</v>
      </c>
      <c r="F3903" s="7">
        <v>1005274000</v>
      </c>
      <c r="G3903" t="str">
        <f>VLOOKUP(F3903,'группы товаров'!$A$1:$C$88,2,0)</f>
        <v>Ванильные</v>
      </c>
      <c r="H3903" t="str">
        <f>VLOOKUP(Таблица1[[#This Row],[Код товара]],Группа_Товаров,3,0)</f>
        <v>Кремовые</v>
      </c>
      <c r="I3903" t="s">
        <v>8</v>
      </c>
      <c r="J3903">
        <v>6</v>
      </c>
      <c r="K3903" s="6">
        <v>108.71340000000001</v>
      </c>
      <c r="L3903" s="6">
        <v>412.2</v>
      </c>
      <c r="M3903" s="23">
        <f>Таблица1[[#This Row],[Сумма в ценах продажи]]-Таблица1[[#This Row],[Сумма в ценах закупки]]</f>
        <v>303.48659999999995</v>
      </c>
    </row>
    <row r="3904" spans="1:13" hidden="1" x14ac:dyDescent="0.3">
      <c r="A3904" s="16">
        <v>42816</v>
      </c>
      <c r="B3904" t="s">
        <v>7</v>
      </c>
      <c r="C3904" t="s">
        <v>203</v>
      </c>
      <c r="D3904" t="s">
        <v>134</v>
      </c>
      <c r="E3904" t="s">
        <v>204</v>
      </c>
      <c r="F3904" s="5">
        <v>1005050300</v>
      </c>
      <c r="G3904" t="str">
        <f>VLOOKUP(F3904,'группы товаров'!$A$1:$C$88,2,0)</f>
        <v>Золотой шар</v>
      </c>
      <c r="H3904" t="str">
        <f>VLOOKUP(Таблица1[[#This Row],[Код товара]],Группа_Товаров,3,0)</f>
        <v>Помадка</v>
      </c>
      <c r="I3904" t="s">
        <v>8</v>
      </c>
      <c r="J3904">
        <v>3.5</v>
      </c>
      <c r="K3904" s="6">
        <v>375.5213</v>
      </c>
      <c r="L3904" s="6">
        <v>398.72</v>
      </c>
      <c r="M3904" s="23">
        <f>Таблица1[[#This Row],[Сумма в ценах продажи]]-Таблица1[[#This Row],[Сумма в ценах закупки]]</f>
        <v>23.198700000000031</v>
      </c>
    </row>
    <row r="3905" spans="1:13" hidden="1" x14ac:dyDescent="0.3">
      <c r="A3905" s="16">
        <v>42816</v>
      </c>
      <c r="B3905" t="s">
        <v>7</v>
      </c>
      <c r="C3905" t="s">
        <v>246</v>
      </c>
      <c r="D3905" t="s">
        <v>156</v>
      </c>
      <c r="E3905" t="s">
        <v>247</v>
      </c>
      <c r="F3905" s="5">
        <v>1005050300</v>
      </c>
      <c r="G3905" t="str">
        <f>VLOOKUP(F3905,'группы товаров'!$A$1:$C$88,2,0)</f>
        <v>Золотой шар</v>
      </c>
      <c r="H3905" t="str">
        <f>VLOOKUP(Таблица1[[#This Row],[Код товара]],Группа_Товаров,3,0)</f>
        <v>Помадка</v>
      </c>
      <c r="I3905" t="s">
        <v>8</v>
      </c>
      <c r="J3905">
        <v>3.5</v>
      </c>
      <c r="K3905" s="6">
        <v>375.5213</v>
      </c>
      <c r="L3905" s="6">
        <v>398.72</v>
      </c>
      <c r="M3905" s="23">
        <f>Таблица1[[#This Row],[Сумма в ценах продажи]]-Таблица1[[#This Row],[Сумма в ценах закупки]]</f>
        <v>23.198700000000031</v>
      </c>
    </row>
    <row r="3906" spans="1:13" hidden="1" x14ac:dyDescent="0.3">
      <c r="A3906" s="16">
        <v>42816</v>
      </c>
      <c r="B3906" t="s">
        <v>9</v>
      </c>
      <c r="C3906" t="s">
        <v>140</v>
      </c>
      <c r="D3906" t="s">
        <v>134</v>
      </c>
      <c r="E3906" t="s">
        <v>141</v>
      </c>
      <c r="F3906" s="5">
        <v>1005040500</v>
      </c>
      <c r="G3906" t="str">
        <f>VLOOKUP(F3906,'группы товаров'!$A$1:$C$88,2,0)</f>
        <v>Пилот</v>
      </c>
      <c r="H3906" t="str">
        <f>VLOOKUP(Таблица1[[#This Row],[Код товара]],Группа_Товаров,3,0)</f>
        <v>Глазированные</v>
      </c>
      <c r="I3906" t="s">
        <v>8</v>
      </c>
      <c r="J3906">
        <v>3</v>
      </c>
      <c r="K3906" s="6">
        <v>214.62</v>
      </c>
      <c r="L3906" s="6">
        <v>244.11</v>
      </c>
      <c r="M3906" s="23">
        <f>Таблица1[[#This Row],[Сумма в ценах продажи]]-Таблица1[[#This Row],[Сумма в ценах закупки]]</f>
        <v>29.490000000000009</v>
      </c>
    </row>
    <row r="3907" spans="1:13" hidden="1" x14ac:dyDescent="0.3">
      <c r="A3907" s="16">
        <v>42816</v>
      </c>
      <c r="B3907" t="s">
        <v>7</v>
      </c>
      <c r="C3907" t="s">
        <v>226</v>
      </c>
      <c r="D3907" t="s">
        <v>134</v>
      </c>
      <c r="E3907" t="s">
        <v>227</v>
      </c>
      <c r="F3907" s="7">
        <v>573100</v>
      </c>
      <c r="G3907" t="str">
        <f>VLOOKUP(F3907,'группы товаров'!$A$1:$C$88,2,0)</f>
        <v xml:space="preserve">Пчелка </v>
      </c>
      <c r="H3907" t="str">
        <f>VLOOKUP(Таблица1[[#This Row],[Код товара]],Группа_Товаров,3,0)</f>
        <v>Желейные</v>
      </c>
      <c r="I3907" t="s">
        <v>8</v>
      </c>
      <c r="J3907">
        <v>3</v>
      </c>
      <c r="K3907" s="6">
        <v>214.62</v>
      </c>
      <c r="L3907" s="6">
        <v>244.11</v>
      </c>
      <c r="M3907" s="23">
        <f>Таблица1[[#This Row],[Сумма в ценах продажи]]-Таблица1[[#This Row],[Сумма в ценах закупки]]</f>
        <v>29.490000000000009</v>
      </c>
    </row>
    <row r="3908" spans="1:13" hidden="1" x14ac:dyDescent="0.3">
      <c r="A3908" s="16">
        <v>42816</v>
      </c>
      <c r="B3908" t="s">
        <v>7</v>
      </c>
      <c r="C3908" t="s">
        <v>244</v>
      </c>
      <c r="D3908" t="s">
        <v>134</v>
      </c>
      <c r="E3908" t="s">
        <v>245</v>
      </c>
      <c r="F3908" s="7">
        <v>1005040200</v>
      </c>
      <c r="G3908" t="str">
        <f>VLOOKUP(F3908,'группы товаров'!$A$1:$C$88,2,0)</f>
        <v xml:space="preserve">Южный вечер </v>
      </c>
      <c r="H3908" t="str">
        <f>VLOOKUP(Таблица1[[#This Row],[Код товара]],Группа_Товаров,3,0)</f>
        <v>Глазированные</v>
      </c>
      <c r="I3908" t="s">
        <v>8</v>
      </c>
      <c r="J3908">
        <v>2.4</v>
      </c>
      <c r="K3908" s="6">
        <v>224.352</v>
      </c>
      <c r="L3908" s="6">
        <v>255.16800000000001</v>
      </c>
      <c r="M3908" s="23">
        <f>Таблица1[[#This Row],[Сумма в ценах продажи]]-Таблица1[[#This Row],[Сумма в ценах закупки]]</f>
        <v>30.816000000000003</v>
      </c>
    </row>
    <row r="3909" spans="1:13" hidden="1" x14ac:dyDescent="0.3">
      <c r="A3909" s="16">
        <v>42816</v>
      </c>
      <c r="B3909" t="s">
        <v>7</v>
      </c>
      <c r="C3909" t="s">
        <v>301</v>
      </c>
      <c r="D3909" t="s">
        <v>134</v>
      </c>
      <c r="E3909" t="s">
        <v>302</v>
      </c>
      <c r="F3909" s="7">
        <v>30000</v>
      </c>
      <c r="G3909" t="str">
        <f>VLOOKUP(F3909,'группы товаров'!$A$1:$C$88,2,0)</f>
        <v>Цитрусовая карамель</v>
      </c>
      <c r="H3909" t="str">
        <f>VLOOKUP(Таблица1[[#This Row],[Код товара]],Группа_Товаров,3,0)</f>
        <v>Леденцовая</v>
      </c>
      <c r="I3909" t="s">
        <v>8</v>
      </c>
      <c r="J3909">
        <v>3.4</v>
      </c>
      <c r="K3909" s="6">
        <v>243.23600000000002</v>
      </c>
      <c r="L3909" s="6">
        <v>276.65800000000002</v>
      </c>
      <c r="M3909" s="23">
        <f>Таблица1[[#This Row],[Сумма в ценах продажи]]-Таблица1[[#This Row],[Сумма в ценах закупки]]</f>
        <v>33.421999999999997</v>
      </c>
    </row>
    <row r="3910" spans="1:13" hidden="1" x14ac:dyDescent="0.3">
      <c r="A3910" s="16">
        <v>42816</v>
      </c>
      <c r="B3910" t="s">
        <v>7</v>
      </c>
      <c r="C3910" t="s">
        <v>212</v>
      </c>
      <c r="D3910" t="s">
        <v>156</v>
      </c>
      <c r="E3910" t="s">
        <v>213</v>
      </c>
      <c r="F3910" s="7">
        <v>20200</v>
      </c>
      <c r="G3910" t="str">
        <f>VLOOKUP(F3910,'группы товаров'!$A$1:$C$88,2,0)</f>
        <v xml:space="preserve">Карамель мята </v>
      </c>
      <c r="H3910" t="str">
        <f>VLOOKUP(Таблица1[[#This Row],[Код товара]],Группа_Товаров,3,0)</f>
        <v>Леденцовая</v>
      </c>
      <c r="I3910" t="s">
        <v>8</v>
      </c>
      <c r="J3910">
        <v>3.5</v>
      </c>
      <c r="K3910" s="6">
        <v>364.23939999999999</v>
      </c>
      <c r="L3910" s="6">
        <v>398.72</v>
      </c>
      <c r="M3910" s="23">
        <f>Таблица1[[#This Row],[Сумма в ценах продажи]]-Таблица1[[#This Row],[Сумма в ценах закупки]]</f>
        <v>34.480600000000038</v>
      </c>
    </row>
    <row r="3911" spans="1:13" hidden="1" x14ac:dyDescent="0.3">
      <c r="A3911" s="16">
        <v>42816</v>
      </c>
      <c r="B3911" t="s">
        <v>7</v>
      </c>
      <c r="C3911" t="s">
        <v>199</v>
      </c>
      <c r="D3911" t="s">
        <v>134</v>
      </c>
      <c r="E3911" t="s">
        <v>200</v>
      </c>
      <c r="F3911" s="7">
        <v>1005712010</v>
      </c>
      <c r="G3911" t="str">
        <f>VLOOKUP(F3911,'группы товаров'!$A$1:$C$88,2,0)</f>
        <v>Сказочный мишка</v>
      </c>
      <c r="H3911" t="str">
        <f>VLOOKUP(Таблица1[[#This Row],[Код товара]],Группа_Товаров,3,0)</f>
        <v>Глазированные</v>
      </c>
      <c r="I3911" t="s">
        <v>8</v>
      </c>
      <c r="J3911">
        <v>5.7</v>
      </c>
      <c r="K3911" s="6">
        <v>255.62450000000001</v>
      </c>
      <c r="L3911" s="6">
        <v>290.64300000000003</v>
      </c>
      <c r="M3911" s="23">
        <f>Таблица1[[#This Row],[Сумма в ценах продажи]]-Таблица1[[#This Row],[Сумма в ценах закупки]]</f>
        <v>35.018500000000017</v>
      </c>
    </row>
    <row r="3912" spans="1:13" hidden="1" x14ac:dyDescent="0.3">
      <c r="A3912" s="16">
        <v>42816</v>
      </c>
      <c r="B3912" t="s">
        <v>7</v>
      </c>
      <c r="C3912" t="s">
        <v>181</v>
      </c>
      <c r="D3912" t="s">
        <v>134</v>
      </c>
      <c r="E3912" t="s">
        <v>182</v>
      </c>
      <c r="F3912" s="7">
        <v>573100</v>
      </c>
      <c r="G3912" t="str">
        <f>VLOOKUP(F3912,'группы товаров'!$A$1:$C$88,2,0)</f>
        <v xml:space="preserve">Пчелка </v>
      </c>
      <c r="H3912" t="str">
        <f>VLOOKUP(Таблица1[[#This Row],[Код товара]],Группа_Товаров,3,0)</f>
        <v>Желейные</v>
      </c>
      <c r="I3912" t="s">
        <v>8</v>
      </c>
      <c r="J3912">
        <v>5.7</v>
      </c>
      <c r="K3912" s="6">
        <v>255.58800000000002</v>
      </c>
      <c r="L3912" s="6">
        <v>290.64300000000003</v>
      </c>
      <c r="M3912" s="23">
        <f>Таблица1[[#This Row],[Сумма в ценах продажи]]-Таблица1[[#This Row],[Сумма в ценах закупки]]</f>
        <v>35.055000000000007</v>
      </c>
    </row>
    <row r="3913" spans="1:13" hidden="1" x14ac:dyDescent="0.3">
      <c r="A3913" s="16">
        <v>42816</v>
      </c>
      <c r="B3913" t="s">
        <v>7</v>
      </c>
      <c r="C3913" t="s">
        <v>175</v>
      </c>
      <c r="D3913" t="s">
        <v>134</v>
      </c>
      <c r="E3913" t="s">
        <v>176</v>
      </c>
      <c r="F3913" s="7">
        <v>260200</v>
      </c>
      <c r="G3913" t="str">
        <f>VLOOKUP(F3913,'группы товаров'!$A$1:$C$88,2,0)</f>
        <v>Медовая дыня</v>
      </c>
      <c r="H3913" t="str">
        <f>VLOOKUP(Таблица1[[#This Row],[Код товара]],Группа_Товаров,3,0)</f>
        <v>Отливная</v>
      </c>
      <c r="I3913" t="s">
        <v>8</v>
      </c>
      <c r="J3913">
        <v>1.65</v>
      </c>
      <c r="K3913" s="6">
        <v>272.68889999999999</v>
      </c>
      <c r="L3913" s="6">
        <v>310.31</v>
      </c>
      <c r="M3913" s="23">
        <f>Таблица1[[#This Row],[Сумма в ценах продажи]]-Таблица1[[#This Row],[Сумма в ценах закупки]]</f>
        <v>37.621100000000013</v>
      </c>
    </row>
    <row r="3914" spans="1:13" hidden="1" x14ac:dyDescent="0.3">
      <c r="A3914" s="16">
        <v>42816</v>
      </c>
      <c r="B3914" t="s">
        <v>7</v>
      </c>
      <c r="C3914" t="s">
        <v>138</v>
      </c>
      <c r="D3914" t="s">
        <v>134</v>
      </c>
      <c r="E3914" t="s">
        <v>139</v>
      </c>
      <c r="F3914" s="7">
        <v>1005040800</v>
      </c>
      <c r="G3914" t="str">
        <f>VLOOKUP(F3914,'группы товаров'!$A$1:$C$88,2,0)</f>
        <v>Бим-Бом</v>
      </c>
      <c r="H3914" t="str">
        <f>VLOOKUP(Таблица1[[#This Row],[Код товара]],Группа_Товаров,3,0)</f>
        <v>Глазированные</v>
      </c>
      <c r="I3914" t="s">
        <v>8</v>
      </c>
      <c r="J3914">
        <v>1.65</v>
      </c>
      <c r="K3914" s="6">
        <v>272.51949999999999</v>
      </c>
      <c r="L3914" s="6">
        <v>310.31</v>
      </c>
      <c r="M3914" s="23">
        <f>Таблица1[[#This Row],[Сумма в ценах продажи]]-Таблица1[[#This Row],[Сумма в ценах закупки]]</f>
        <v>37.790500000000009</v>
      </c>
    </row>
    <row r="3915" spans="1:13" hidden="1" x14ac:dyDescent="0.3">
      <c r="A3915" s="16">
        <v>42816</v>
      </c>
      <c r="B3915" t="s">
        <v>7</v>
      </c>
      <c r="C3915" t="s">
        <v>373</v>
      </c>
      <c r="D3915" t="s">
        <v>147</v>
      </c>
      <c r="E3915" t="s">
        <v>374</v>
      </c>
      <c r="F3915" s="7">
        <v>1005030501</v>
      </c>
      <c r="G3915" t="str">
        <f>VLOOKUP(F3915,'группы товаров'!$A$1:$C$88,2,0)</f>
        <v>Орешек</v>
      </c>
      <c r="H3915" t="str">
        <f>VLOOKUP(Таблица1[[#This Row],[Код товара]],Группа_Товаров,3,0)</f>
        <v>Глазированные</v>
      </c>
      <c r="I3915" t="s">
        <v>8</v>
      </c>
      <c r="J3915">
        <v>1.65</v>
      </c>
      <c r="K3915" s="6">
        <v>272.51949999999999</v>
      </c>
      <c r="L3915" s="6">
        <v>310.31</v>
      </c>
      <c r="M3915" s="23">
        <f>Таблица1[[#This Row],[Сумма в ценах продажи]]-Таблица1[[#This Row],[Сумма в ценах закупки]]</f>
        <v>37.790500000000009</v>
      </c>
    </row>
    <row r="3916" spans="1:13" hidden="1" x14ac:dyDescent="0.3">
      <c r="A3916" s="16">
        <v>42816</v>
      </c>
      <c r="B3916" t="s">
        <v>7</v>
      </c>
      <c r="C3916" t="s">
        <v>365</v>
      </c>
      <c r="D3916" t="s">
        <v>208</v>
      </c>
      <c r="E3916" t="s">
        <v>366</v>
      </c>
      <c r="F3916" s="5">
        <v>1005030501</v>
      </c>
      <c r="G3916" t="str">
        <f>VLOOKUP(F3916,'группы товаров'!$A$1:$C$88,2,0)</f>
        <v>Орешек</v>
      </c>
      <c r="H3916" t="str">
        <f>VLOOKUP(Таблица1[[#This Row],[Код товара]],Группа_Товаров,3,0)</f>
        <v>Глазированные</v>
      </c>
      <c r="I3916" t="s">
        <v>8</v>
      </c>
      <c r="J3916">
        <v>2.8</v>
      </c>
      <c r="K3916" s="6">
        <v>280.42</v>
      </c>
      <c r="L3916" s="6">
        <v>318.976</v>
      </c>
      <c r="M3916" s="23">
        <f>Таблица1[[#This Row],[Сумма в ценах продажи]]-Таблица1[[#This Row],[Сумма в ценах закупки]]</f>
        <v>38.555999999999983</v>
      </c>
    </row>
    <row r="3917" spans="1:13" hidden="1" x14ac:dyDescent="0.3">
      <c r="A3917" s="16">
        <v>42816</v>
      </c>
      <c r="B3917" t="s">
        <v>7</v>
      </c>
      <c r="C3917" t="s">
        <v>272</v>
      </c>
      <c r="D3917" t="s">
        <v>156</v>
      </c>
      <c r="E3917" t="s">
        <v>273</v>
      </c>
      <c r="F3917" s="5">
        <v>5162402</v>
      </c>
      <c r="G3917" t="str">
        <f>VLOOKUP(F3917,'группы товаров'!$A$1:$C$88,2,0)</f>
        <v>Лимонно-апельсиновый</v>
      </c>
      <c r="H3917" t="str">
        <f>VLOOKUP(Таблица1[[#This Row],[Код товара]],Группа_Товаров,3,0)</f>
        <v>Отливная</v>
      </c>
      <c r="I3917" t="s">
        <v>8</v>
      </c>
      <c r="J3917">
        <v>3.2</v>
      </c>
      <c r="K3917" s="6">
        <v>263.66000000000003</v>
      </c>
      <c r="L3917" s="6">
        <v>303.60000000000002</v>
      </c>
      <c r="M3917" s="23">
        <f>Таблица1[[#This Row],[Сумма в ценах продажи]]-Таблица1[[#This Row],[Сумма в ценах закупки]]</f>
        <v>39.94</v>
      </c>
    </row>
    <row r="3918" spans="1:13" hidden="1" x14ac:dyDescent="0.3">
      <c r="A3918" s="16">
        <v>42816</v>
      </c>
      <c r="B3918" t="s">
        <v>9</v>
      </c>
      <c r="C3918" t="s">
        <v>169</v>
      </c>
      <c r="D3918" t="s">
        <v>156</v>
      </c>
      <c r="E3918" t="s">
        <v>170</v>
      </c>
      <c r="F3918" s="5">
        <v>1005052600</v>
      </c>
      <c r="G3918" t="str">
        <f>VLOOKUP(F3918,'группы товаров'!$A$1:$C$88,2,0)</f>
        <v>Желе апельсина</v>
      </c>
      <c r="H3918" t="str">
        <f>VLOOKUP(Таблица1[[#This Row],[Код товара]],Группа_Товаров,3,0)</f>
        <v>Помадка</v>
      </c>
      <c r="I3918" t="s">
        <v>8</v>
      </c>
      <c r="J3918">
        <v>3.5</v>
      </c>
      <c r="K3918" s="6">
        <v>355.07740000000001</v>
      </c>
      <c r="L3918" s="6">
        <v>398.72</v>
      </c>
      <c r="M3918" s="23">
        <f>Таблица1[[#This Row],[Сумма в ценах продажи]]-Таблица1[[#This Row],[Сумма в ценах закупки]]</f>
        <v>43.642600000000016</v>
      </c>
    </row>
    <row r="3919" spans="1:13" hidden="1" x14ac:dyDescent="0.3">
      <c r="A3919" s="16">
        <v>42816</v>
      </c>
      <c r="B3919" t="s">
        <v>7</v>
      </c>
      <c r="C3919" t="s">
        <v>262</v>
      </c>
      <c r="D3919" t="s">
        <v>134</v>
      </c>
      <c r="E3919" t="s">
        <v>263</v>
      </c>
      <c r="F3919" s="5">
        <v>1005052600</v>
      </c>
      <c r="G3919" t="str">
        <f>VLOOKUP(F3919,'группы товаров'!$A$1:$C$88,2,0)</f>
        <v>Желе апельсина</v>
      </c>
      <c r="H3919" t="str">
        <f>VLOOKUP(Таблица1[[#This Row],[Код товара]],Группа_Товаров,3,0)</f>
        <v>Помадка</v>
      </c>
      <c r="I3919" t="s">
        <v>8</v>
      </c>
      <c r="J3919">
        <v>3.5</v>
      </c>
      <c r="K3919" s="6">
        <v>355.07740000000001</v>
      </c>
      <c r="L3919" s="6">
        <v>398.72</v>
      </c>
      <c r="M3919" s="23">
        <f>Таблица1[[#This Row],[Сумма в ценах продажи]]-Таблица1[[#This Row],[Сумма в ценах закупки]]</f>
        <v>43.642600000000016</v>
      </c>
    </row>
    <row r="3920" spans="1:13" hidden="1" x14ac:dyDescent="0.3">
      <c r="A3920" s="16">
        <v>42816</v>
      </c>
      <c r="B3920" t="s">
        <v>7</v>
      </c>
      <c r="C3920" t="s">
        <v>171</v>
      </c>
      <c r="D3920" t="s">
        <v>131</v>
      </c>
      <c r="E3920" t="s">
        <v>172</v>
      </c>
      <c r="F3920" s="7">
        <v>1005050000</v>
      </c>
      <c r="G3920" t="str">
        <f>VLOOKUP(F3920,'группы товаров'!$A$1:$C$88,2,0)</f>
        <v>Золотой орех</v>
      </c>
      <c r="H3920" t="str">
        <f>VLOOKUP(Таблица1[[#This Row],[Код товара]],Группа_Товаров,3,0)</f>
        <v>Помадка</v>
      </c>
      <c r="I3920" t="s">
        <v>8</v>
      </c>
      <c r="J3920">
        <v>3.5</v>
      </c>
      <c r="K3920" s="6">
        <v>326.81360000000001</v>
      </c>
      <c r="L3920" s="6">
        <v>372.12</v>
      </c>
      <c r="M3920" s="23">
        <f>Таблица1[[#This Row],[Сумма в ценах продажи]]-Таблица1[[#This Row],[Сумма в ценах закупки]]</f>
        <v>45.306399999999996</v>
      </c>
    </row>
    <row r="3921" spans="1:13" hidden="1" x14ac:dyDescent="0.3">
      <c r="A3921" s="16">
        <v>42816</v>
      </c>
      <c r="B3921" t="s">
        <v>9</v>
      </c>
      <c r="C3921" t="s">
        <v>167</v>
      </c>
      <c r="D3921" t="s">
        <v>134</v>
      </c>
      <c r="E3921" t="s">
        <v>168</v>
      </c>
      <c r="F3921" s="7">
        <v>1005040500</v>
      </c>
      <c r="G3921" t="str">
        <f>VLOOKUP(F3921,'группы товаров'!$A$1:$C$88,2,0)</f>
        <v>Пилот</v>
      </c>
      <c r="H3921" t="str">
        <f>VLOOKUP(Таблица1[[#This Row],[Код товара]],Группа_Товаров,3,0)</f>
        <v>Глазированные</v>
      </c>
      <c r="I3921" t="s">
        <v>8</v>
      </c>
      <c r="J3921">
        <v>2.4</v>
      </c>
      <c r="K3921" s="6">
        <v>209.2654</v>
      </c>
      <c r="L3921" s="6">
        <v>255.16800000000001</v>
      </c>
      <c r="M3921" s="23">
        <f>Таблица1[[#This Row],[Сумма в ценах продажи]]-Таблица1[[#This Row],[Сумма в ценах закупки]]</f>
        <v>45.902600000000007</v>
      </c>
    </row>
    <row r="3922" spans="1:13" hidden="1" x14ac:dyDescent="0.3">
      <c r="A3922" s="16">
        <v>42816</v>
      </c>
      <c r="B3922" t="s">
        <v>7</v>
      </c>
      <c r="C3922" t="s">
        <v>138</v>
      </c>
      <c r="D3922" t="s">
        <v>134</v>
      </c>
      <c r="E3922" t="s">
        <v>139</v>
      </c>
      <c r="F3922" s="5">
        <v>1005050200</v>
      </c>
      <c r="G3922" t="str">
        <f>VLOOKUP(F3922,'группы товаров'!$A$1:$C$88,2,0)</f>
        <v>Серебрянный шедевр</v>
      </c>
      <c r="H3922" t="str">
        <f>VLOOKUP(Таблица1[[#This Row],[Код товара]],Группа_Товаров,3,0)</f>
        <v>Помадка</v>
      </c>
      <c r="I3922" t="s">
        <v>8</v>
      </c>
      <c r="J3922">
        <v>3.5</v>
      </c>
      <c r="K3922" s="6">
        <v>351.02690000000001</v>
      </c>
      <c r="L3922" s="6">
        <v>398.72</v>
      </c>
      <c r="M3922" s="23">
        <f>Таблица1[[#This Row],[Сумма в ценах продажи]]-Таблица1[[#This Row],[Сумма в ценах закупки]]</f>
        <v>47.693100000000015</v>
      </c>
    </row>
    <row r="3923" spans="1:13" hidden="1" x14ac:dyDescent="0.3">
      <c r="A3923" s="16">
        <v>42816</v>
      </c>
      <c r="B3923" t="s">
        <v>7</v>
      </c>
      <c r="C3923" t="s">
        <v>177</v>
      </c>
      <c r="D3923" t="s">
        <v>131</v>
      </c>
      <c r="E3923" t="s">
        <v>178</v>
      </c>
      <c r="F3923" s="5">
        <v>1005052700</v>
      </c>
      <c r="G3923" t="str">
        <f>VLOOKUP(F3923,'группы товаров'!$A$1:$C$88,2,0)</f>
        <v>Желе черники</v>
      </c>
      <c r="H3923" t="str">
        <f>VLOOKUP(Таблица1[[#This Row],[Код товара]],Группа_Товаров,3,0)</f>
        <v>Помадка</v>
      </c>
      <c r="I3923" t="s">
        <v>8</v>
      </c>
      <c r="J3923">
        <v>3.5</v>
      </c>
      <c r="K3923" s="6">
        <v>350.52499999999998</v>
      </c>
      <c r="L3923" s="6">
        <v>398.72</v>
      </c>
      <c r="M3923" s="23">
        <f>Таблица1[[#This Row],[Сумма в ценах продажи]]-Таблица1[[#This Row],[Сумма в ценах закупки]]</f>
        <v>48.19500000000005</v>
      </c>
    </row>
    <row r="3924" spans="1:13" hidden="1" x14ac:dyDescent="0.3">
      <c r="A3924" s="16">
        <v>42816</v>
      </c>
      <c r="B3924" t="s">
        <v>7</v>
      </c>
      <c r="C3924" t="s">
        <v>244</v>
      </c>
      <c r="D3924" t="s">
        <v>134</v>
      </c>
      <c r="E3924" t="s">
        <v>245</v>
      </c>
      <c r="F3924" s="7">
        <v>1005186400</v>
      </c>
      <c r="G3924" t="str">
        <f>VLOOKUP(F3924,'группы товаров'!$A$1:$C$88,2,0)</f>
        <v xml:space="preserve">Мини вкус вишни </v>
      </c>
      <c r="H3924" t="str">
        <f>VLOOKUP(Таблица1[[#This Row],[Код товара]],Группа_Товаров,3,0)</f>
        <v>Вафельные</v>
      </c>
      <c r="I3924" t="s">
        <v>8</v>
      </c>
      <c r="J3924">
        <v>4</v>
      </c>
      <c r="K3924" s="6">
        <v>350.238</v>
      </c>
      <c r="L3924" s="6">
        <v>401.6</v>
      </c>
      <c r="M3924" s="23">
        <f>Таблица1[[#This Row],[Сумма в ценах продажи]]-Таблица1[[#This Row],[Сумма в ценах закупки]]</f>
        <v>51.362000000000023</v>
      </c>
    </row>
    <row r="3925" spans="1:13" hidden="1" x14ac:dyDescent="0.3">
      <c r="A3925" s="16">
        <v>42816</v>
      </c>
      <c r="B3925" t="s">
        <v>9</v>
      </c>
      <c r="C3925" t="s">
        <v>367</v>
      </c>
      <c r="D3925" t="s">
        <v>208</v>
      </c>
      <c r="E3925" t="s">
        <v>368</v>
      </c>
      <c r="F3925" s="5">
        <v>280500</v>
      </c>
      <c r="G3925" t="str">
        <f>VLOOKUP(F3925,'группы товаров'!$A$1:$C$88,2,0)</f>
        <v>Шипучка микс</v>
      </c>
      <c r="H3925" t="str">
        <f>VLOOKUP(Таблица1[[#This Row],[Код товара]],Группа_Товаров,3,0)</f>
        <v>Леденцовая</v>
      </c>
      <c r="I3925" t="s">
        <v>8</v>
      </c>
      <c r="J3925">
        <v>5</v>
      </c>
      <c r="K3925" s="6">
        <v>391.0385</v>
      </c>
      <c r="L3925" s="6">
        <v>444.8</v>
      </c>
      <c r="M3925" s="23">
        <f>Таблица1[[#This Row],[Сумма в ценах продажи]]-Таблица1[[#This Row],[Сумма в ценах закупки]]</f>
        <v>53.761500000000012</v>
      </c>
    </row>
    <row r="3926" spans="1:13" hidden="1" x14ac:dyDescent="0.3">
      <c r="A3926" s="16">
        <v>42816</v>
      </c>
      <c r="B3926" t="s">
        <v>7</v>
      </c>
      <c r="C3926" t="s">
        <v>242</v>
      </c>
      <c r="D3926" t="s">
        <v>134</v>
      </c>
      <c r="E3926" t="s">
        <v>243</v>
      </c>
      <c r="F3926" s="7">
        <v>1005274000</v>
      </c>
      <c r="G3926" t="str">
        <f>VLOOKUP(F3926,'группы товаров'!$A$1:$C$88,2,0)</f>
        <v>Ванильные</v>
      </c>
      <c r="H3926" t="str">
        <f>VLOOKUP(Таблица1[[#This Row],[Код товара]],Группа_Товаров,3,0)</f>
        <v>Кремовые</v>
      </c>
      <c r="I3926" t="s">
        <v>8</v>
      </c>
      <c r="J3926">
        <v>5</v>
      </c>
      <c r="K3926" s="6">
        <v>395.95</v>
      </c>
      <c r="L3926" s="6">
        <v>450.25</v>
      </c>
      <c r="M3926" s="23">
        <f>Таблица1[[#This Row],[Сумма в ценах продажи]]-Таблица1[[#This Row],[Сумма в ценах закупки]]</f>
        <v>54.300000000000011</v>
      </c>
    </row>
    <row r="3927" spans="1:13" hidden="1" x14ac:dyDescent="0.3">
      <c r="A3927" s="16">
        <v>42816</v>
      </c>
      <c r="B3927" t="s">
        <v>7</v>
      </c>
      <c r="C3927" t="s">
        <v>371</v>
      </c>
      <c r="D3927" t="s">
        <v>147</v>
      </c>
      <c r="E3927" t="s">
        <v>372</v>
      </c>
      <c r="F3927" s="7">
        <v>1005244600</v>
      </c>
      <c r="G3927" t="str">
        <f>VLOOKUP(F3927,'группы товаров'!$A$1:$C$88,2,0)</f>
        <v>Кремовые</v>
      </c>
      <c r="H3927" t="str">
        <f>VLOOKUP(Таблица1[[#This Row],[Код товара]],Группа_Товаров,3,0)</f>
        <v>Кремовые</v>
      </c>
      <c r="I3927" t="s">
        <v>8</v>
      </c>
      <c r="J3927">
        <v>5</v>
      </c>
      <c r="K3927" s="6">
        <v>395.95</v>
      </c>
      <c r="L3927" s="6">
        <v>450.25</v>
      </c>
      <c r="M3927" s="23">
        <f>Таблица1[[#This Row],[Сумма в ценах продажи]]-Таблица1[[#This Row],[Сумма в ценах закупки]]</f>
        <v>54.300000000000011</v>
      </c>
    </row>
    <row r="3928" spans="1:13" hidden="1" x14ac:dyDescent="0.3">
      <c r="A3928" s="16">
        <v>42816</v>
      </c>
      <c r="B3928" t="s">
        <v>7</v>
      </c>
      <c r="C3928" t="s">
        <v>262</v>
      </c>
      <c r="D3928" t="s">
        <v>134</v>
      </c>
      <c r="E3928" t="s">
        <v>263</v>
      </c>
      <c r="F3928" s="7">
        <v>1005050100</v>
      </c>
      <c r="G3928" t="str">
        <f>VLOOKUP(F3928,'группы товаров'!$A$1:$C$88,2,0)</f>
        <v>Золотой  крем-брюле</v>
      </c>
      <c r="H3928" t="str">
        <f>VLOOKUP(Таблица1[[#This Row],[Код товара]],Группа_Товаров,3,0)</f>
        <v>Помадка</v>
      </c>
      <c r="I3928" t="s">
        <v>8</v>
      </c>
      <c r="J3928">
        <v>5</v>
      </c>
      <c r="K3928" s="6">
        <v>395.9</v>
      </c>
      <c r="L3928" s="6">
        <v>450.25</v>
      </c>
      <c r="M3928" s="23">
        <f>Таблица1[[#This Row],[Сумма в ценах продажи]]-Таблица1[[#This Row],[Сумма в ценах закупки]]</f>
        <v>54.350000000000023</v>
      </c>
    </row>
    <row r="3929" spans="1:13" hidden="1" x14ac:dyDescent="0.3">
      <c r="A3929" s="16">
        <v>42816</v>
      </c>
      <c r="B3929" t="s">
        <v>7</v>
      </c>
      <c r="C3929" t="s">
        <v>160</v>
      </c>
      <c r="D3929" t="s">
        <v>134</v>
      </c>
      <c r="E3929" t="s">
        <v>161</v>
      </c>
      <c r="F3929" s="7">
        <v>1005053500</v>
      </c>
      <c r="G3929" t="str">
        <f>VLOOKUP(F3929,'группы товаров'!$A$1:$C$88,2,0)</f>
        <v>Тоффи в помаде</v>
      </c>
      <c r="H3929" t="str">
        <f>VLOOKUP(Таблица1[[#This Row],[Код товара]],Группа_Товаров,3,0)</f>
        <v>Помадка</v>
      </c>
      <c r="I3929" t="s">
        <v>8</v>
      </c>
      <c r="J3929">
        <v>5</v>
      </c>
      <c r="K3929" s="6">
        <v>395.9</v>
      </c>
      <c r="L3929" s="6">
        <v>450.25</v>
      </c>
      <c r="M3929" s="23">
        <f>Таблица1[[#This Row],[Сумма в ценах продажи]]-Таблица1[[#This Row],[Сумма в ценах закупки]]</f>
        <v>54.350000000000023</v>
      </c>
    </row>
    <row r="3930" spans="1:13" hidden="1" x14ac:dyDescent="0.3">
      <c r="A3930" s="16">
        <v>42816</v>
      </c>
      <c r="B3930" t="s">
        <v>9</v>
      </c>
      <c r="C3930" t="s">
        <v>238</v>
      </c>
      <c r="D3930" t="s">
        <v>208</v>
      </c>
      <c r="E3930" t="s">
        <v>239</v>
      </c>
      <c r="F3930" s="5">
        <v>190000</v>
      </c>
      <c r="G3930" t="str">
        <f>VLOOKUP(F3930,'группы товаров'!$A$1:$C$88,2,0)</f>
        <v>Капри молоко</v>
      </c>
      <c r="H3930" t="str">
        <f>VLOOKUP(Таблица1[[#This Row],[Код товара]],Группа_Товаров,3,0)</f>
        <v>Отливная</v>
      </c>
      <c r="I3930" t="s">
        <v>8</v>
      </c>
      <c r="J3930">
        <v>5</v>
      </c>
      <c r="K3930" s="6">
        <v>389.8365</v>
      </c>
      <c r="L3930" s="6">
        <v>444.8</v>
      </c>
      <c r="M3930" s="23">
        <f>Таблица1[[#This Row],[Сумма в ценах продажи]]-Таблица1[[#This Row],[Сумма в ценах закупки]]</f>
        <v>54.96350000000001</v>
      </c>
    </row>
    <row r="3931" spans="1:13" hidden="1" x14ac:dyDescent="0.3">
      <c r="A3931" s="16">
        <v>42816</v>
      </c>
      <c r="B3931" t="s">
        <v>7</v>
      </c>
      <c r="C3931" t="s">
        <v>179</v>
      </c>
      <c r="D3931" t="s">
        <v>131</v>
      </c>
      <c r="E3931" t="s">
        <v>180</v>
      </c>
      <c r="F3931" s="5">
        <v>190000</v>
      </c>
      <c r="G3931" t="str">
        <f>VLOOKUP(F3931,'группы товаров'!$A$1:$C$88,2,0)</f>
        <v>Капри молоко</v>
      </c>
      <c r="H3931" t="str">
        <f>VLOOKUP(Таблица1[[#This Row],[Код товара]],Группа_Товаров,3,0)</f>
        <v>Отливная</v>
      </c>
      <c r="I3931" t="s">
        <v>8</v>
      </c>
      <c r="J3931">
        <v>5</v>
      </c>
      <c r="K3931" s="6">
        <v>389.8365</v>
      </c>
      <c r="L3931" s="6">
        <v>444.8</v>
      </c>
      <c r="M3931" s="23">
        <f>Таблица1[[#This Row],[Сумма в ценах продажи]]-Таблица1[[#This Row],[Сумма в ценах закупки]]</f>
        <v>54.96350000000001</v>
      </c>
    </row>
    <row r="3932" spans="1:13" hidden="1" x14ac:dyDescent="0.3">
      <c r="A3932" s="16">
        <v>42816</v>
      </c>
      <c r="B3932" t="s">
        <v>7</v>
      </c>
      <c r="C3932" t="s">
        <v>270</v>
      </c>
      <c r="D3932" t="s">
        <v>134</v>
      </c>
      <c r="E3932" t="s">
        <v>271</v>
      </c>
      <c r="F3932" s="7">
        <v>1005212101</v>
      </c>
      <c r="G3932" t="str">
        <f>VLOOKUP(F3932,'группы товаров'!$A$1:$C$88,2,0)</f>
        <v>Зеленый петушок</v>
      </c>
      <c r="H3932" t="str">
        <f>VLOOKUP(Таблица1[[#This Row],[Код товара]],Группа_Товаров,3,0)</f>
        <v>Вафельные</v>
      </c>
      <c r="I3932" t="s">
        <v>8</v>
      </c>
      <c r="J3932">
        <v>2.64</v>
      </c>
      <c r="K3932" s="6">
        <v>400.56120000000004</v>
      </c>
      <c r="L3932" s="6">
        <v>455.64</v>
      </c>
      <c r="M3932" s="23">
        <f>Таблица1[[#This Row],[Сумма в ценах продажи]]-Таблица1[[#This Row],[Сумма в ценах закупки]]</f>
        <v>55.078799999999944</v>
      </c>
    </row>
    <row r="3933" spans="1:13" hidden="1" x14ac:dyDescent="0.3">
      <c r="A3933" s="16">
        <v>42816</v>
      </c>
      <c r="B3933" t="s">
        <v>9</v>
      </c>
      <c r="C3933" t="s">
        <v>181</v>
      </c>
      <c r="D3933" t="s">
        <v>134</v>
      </c>
      <c r="E3933" t="s">
        <v>182</v>
      </c>
      <c r="F3933" s="7">
        <v>1005051500</v>
      </c>
      <c r="G3933" t="str">
        <f>VLOOKUP(F3933,'группы товаров'!$A$1:$C$88,2,0)</f>
        <v>Ароматный банан</v>
      </c>
      <c r="H3933" t="str">
        <f>VLOOKUP(Таблица1[[#This Row],[Код товара]],Группа_Товаров,3,0)</f>
        <v>Помадка</v>
      </c>
      <c r="I3933" t="s">
        <v>8</v>
      </c>
      <c r="J3933">
        <v>2.64</v>
      </c>
      <c r="K3933" s="6">
        <v>400.56</v>
      </c>
      <c r="L3933" s="6">
        <v>455.64</v>
      </c>
      <c r="M3933" s="23">
        <f>Таблица1[[#This Row],[Сумма в ценах продажи]]-Таблица1[[#This Row],[Сумма в ценах закупки]]</f>
        <v>55.079999999999984</v>
      </c>
    </row>
    <row r="3934" spans="1:13" hidden="1" x14ac:dyDescent="0.3">
      <c r="A3934" s="16">
        <v>42816</v>
      </c>
      <c r="B3934" t="s">
        <v>7</v>
      </c>
      <c r="C3934" t="s">
        <v>222</v>
      </c>
      <c r="D3934" t="s">
        <v>134</v>
      </c>
      <c r="E3934" t="s">
        <v>223</v>
      </c>
      <c r="F3934" s="7">
        <v>573100</v>
      </c>
      <c r="G3934" t="str">
        <f>VLOOKUP(F3934,'группы товаров'!$A$1:$C$88,2,0)</f>
        <v xml:space="preserve">Пчелка </v>
      </c>
      <c r="H3934" t="str">
        <f>VLOOKUP(Таблица1[[#This Row],[Код товара]],Группа_Товаров,3,0)</f>
        <v>Желейные</v>
      </c>
      <c r="I3934" t="s">
        <v>8</v>
      </c>
      <c r="J3934">
        <v>2.64</v>
      </c>
      <c r="K3934" s="6">
        <v>400.55280000000005</v>
      </c>
      <c r="L3934" s="6">
        <v>455.64</v>
      </c>
      <c r="M3934" s="23">
        <f>Таблица1[[#This Row],[Сумма в ценах продажи]]-Таблица1[[#This Row],[Сумма в ценах закупки]]</f>
        <v>55.087199999999939</v>
      </c>
    </row>
    <row r="3935" spans="1:13" hidden="1" x14ac:dyDescent="0.3">
      <c r="A3935" s="16">
        <v>42816</v>
      </c>
      <c r="B3935" t="s">
        <v>7</v>
      </c>
      <c r="C3935" t="s">
        <v>151</v>
      </c>
      <c r="D3935" t="s">
        <v>134</v>
      </c>
      <c r="E3935" t="s">
        <v>152</v>
      </c>
      <c r="F3935" s="7">
        <v>252505</v>
      </c>
      <c r="G3935" t="str">
        <f>VLOOKUP(F3935,'группы товаров'!$A$1:$C$88,2,0)</f>
        <v>Байкальская мята</v>
      </c>
      <c r="H3935" t="str">
        <f>VLOOKUP(Таблица1[[#This Row],[Код товара]],Группа_Товаров,3,0)</f>
        <v>Леденцовая</v>
      </c>
      <c r="I3935" t="s">
        <v>8</v>
      </c>
      <c r="J3935">
        <v>5</v>
      </c>
      <c r="K3935" s="6">
        <v>389.41550000000001</v>
      </c>
      <c r="L3935" s="6">
        <v>444.8</v>
      </c>
      <c r="M3935" s="23">
        <f>Таблица1[[#This Row],[Сумма в ценах продажи]]-Таблица1[[#This Row],[Сумма в ценах закупки]]</f>
        <v>55.384500000000003</v>
      </c>
    </row>
    <row r="3936" spans="1:13" hidden="1" x14ac:dyDescent="0.3">
      <c r="A3936" s="16">
        <v>42816</v>
      </c>
      <c r="B3936" t="s">
        <v>7</v>
      </c>
      <c r="C3936" t="s">
        <v>286</v>
      </c>
      <c r="D3936" t="s">
        <v>156</v>
      </c>
      <c r="E3936" t="s">
        <v>287</v>
      </c>
      <c r="F3936" s="7">
        <v>252505</v>
      </c>
      <c r="G3936" t="str">
        <f>VLOOKUP(F3936,'группы товаров'!$A$1:$C$88,2,0)</f>
        <v>Байкальская мята</v>
      </c>
      <c r="H3936" t="str">
        <f>VLOOKUP(Таблица1[[#This Row],[Код товара]],Группа_Товаров,3,0)</f>
        <v>Леденцовая</v>
      </c>
      <c r="I3936" t="s">
        <v>8</v>
      </c>
      <c r="J3936">
        <v>8</v>
      </c>
      <c r="K3936" s="6">
        <v>427.28320000000002</v>
      </c>
      <c r="L3936" s="6">
        <v>484.24</v>
      </c>
      <c r="M3936" s="23">
        <f>Таблица1[[#This Row],[Сумма в ценах продажи]]-Таблица1[[#This Row],[Сумма в ценах закупки]]</f>
        <v>56.956799999999987</v>
      </c>
    </row>
    <row r="3937" spans="1:13" hidden="1" x14ac:dyDescent="0.3">
      <c r="A3937" s="16">
        <v>42816</v>
      </c>
      <c r="B3937" t="s">
        <v>7</v>
      </c>
      <c r="C3937" t="s">
        <v>260</v>
      </c>
      <c r="D3937" t="s">
        <v>134</v>
      </c>
      <c r="E3937" t="s">
        <v>261</v>
      </c>
      <c r="F3937" s="7">
        <v>252005</v>
      </c>
      <c r="G3937" t="str">
        <f>VLOOKUP(F3937,'группы товаров'!$A$1:$C$88,2,0)</f>
        <v>Кленовая</v>
      </c>
      <c r="H3937" t="str">
        <f>VLOOKUP(Таблица1[[#This Row],[Код товара]],Группа_Товаров,3,0)</f>
        <v>Леденцовая</v>
      </c>
      <c r="I3937" t="s">
        <v>8</v>
      </c>
      <c r="J3937">
        <v>8</v>
      </c>
      <c r="K3937" s="6">
        <v>427.28320000000002</v>
      </c>
      <c r="L3937" s="6">
        <v>484.24</v>
      </c>
      <c r="M3937" s="23">
        <f>Таблица1[[#This Row],[Сумма в ценах продажи]]-Таблица1[[#This Row],[Сумма в ценах закупки]]</f>
        <v>56.956799999999987</v>
      </c>
    </row>
    <row r="3938" spans="1:13" hidden="1" x14ac:dyDescent="0.3">
      <c r="A3938" s="16">
        <v>42816</v>
      </c>
      <c r="B3938" t="s">
        <v>9</v>
      </c>
      <c r="C3938" t="s">
        <v>365</v>
      </c>
      <c r="D3938" t="s">
        <v>208</v>
      </c>
      <c r="E3938" t="s">
        <v>366</v>
      </c>
      <c r="F3938" s="7">
        <v>1005400001</v>
      </c>
      <c r="G3938" t="str">
        <f>VLOOKUP(F3938,'группы товаров'!$A$1:$C$88,2,0)</f>
        <v>Лесной орех</v>
      </c>
      <c r="H3938" t="str">
        <f>VLOOKUP(Таблица1[[#This Row],[Код товара]],Группа_Товаров,3,0)</f>
        <v>Кремовые</v>
      </c>
      <c r="I3938" t="s">
        <v>8</v>
      </c>
      <c r="J3938">
        <v>5</v>
      </c>
      <c r="K3938" s="6">
        <v>393.09950000000003</v>
      </c>
      <c r="L3938" s="6">
        <v>450.25</v>
      </c>
      <c r="M3938" s="23">
        <f>Таблица1[[#This Row],[Сумма в ценах продажи]]-Таблица1[[#This Row],[Сумма в ценах закупки]]</f>
        <v>57.150499999999965</v>
      </c>
    </row>
    <row r="3939" spans="1:13" hidden="1" x14ac:dyDescent="0.3">
      <c r="A3939" s="16">
        <v>42816</v>
      </c>
      <c r="B3939" t="s">
        <v>9</v>
      </c>
      <c r="C3939" t="s">
        <v>199</v>
      </c>
      <c r="D3939" t="s">
        <v>134</v>
      </c>
      <c r="E3939" t="s">
        <v>200</v>
      </c>
      <c r="F3939" s="7">
        <v>1005244300</v>
      </c>
      <c r="G3939" t="str">
        <f>VLOOKUP(F3939,'группы товаров'!$A$1:$C$88,2,0)</f>
        <v>Ореховые</v>
      </c>
      <c r="H3939" t="str">
        <f>VLOOKUP(Таблица1[[#This Row],[Код товара]],Группа_Товаров,3,0)</f>
        <v>Кремовые</v>
      </c>
      <c r="I3939" t="s">
        <v>8</v>
      </c>
      <c r="J3939">
        <v>8.5</v>
      </c>
      <c r="K3939" s="6">
        <v>421.685</v>
      </c>
      <c r="L3939" s="6">
        <v>479.57</v>
      </c>
      <c r="M3939" s="23">
        <f>Таблица1[[#This Row],[Сумма в ценах продажи]]-Таблица1[[#This Row],[Сумма в ценах закупки]]</f>
        <v>57.884999999999991</v>
      </c>
    </row>
    <row r="3940" spans="1:13" hidden="1" x14ac:dyDescent="0.3">
      <c r="A3940" s="16">
        <v>42816</v>
      </c>
      <c r="B3940" t="s">
        <v>7</v>
      </c>
      <c r="C3940" t="s">
        <v>171</v>
      </c>
      <c r="D3940" t="s">
        <v>131</v>
      </c>
      <c r="E3940" t="s">
        <v>172</v>
      </c>
      <c r="F3940" s="5">
        <v>20000</v>
      </c>
      <c r="G3940" t="str">
        <f>VLOOKUP(F3940,'группы товаров'!$A$1:$C$88,2,0)</f>
        <v>Карамель барбарис</v>
      </c>
      <c r="H3940" t="str">
        <f>VLOOKUP(Таблица1[[#This Row],[Код товара]],Группа_Товаров,3,0)</f>
        <v>Леденцовая</v>
      </c>
      <c r="I3940" t="s">
        <v>8</v>
      </c>
      <c r="J3940">
        <v>8</v>
      </c>
      <c r="K3940" s="6">
        <v>427.36560000000003</v>
      </c>
      <c r="L3940" s="6">
        <v>486</v>
      </c>
      <c r="M3940" s="23">
        <f>Таблица1[[#This Row],[Сумма в ценах продажи]]-Таблица1[[#This Row],[Сумма в ценах закупки]]</f>
        <v>58.634399999999971</v>
      </c>
    </row>
    <row r="3941" spans="1:13" hidden="1" x14ac:dyDescent="0.3">
      <c r="A3941" s="16">
        <v>42816</v>
      </c>
      <c r="B3941" t="s">
        <v>7</v>
      </c>
      <c r="C3941" t="s">
        <v>260</v>
      </c>
      <c r="D3941" t="s">
        <v>134</v>
      </c>
      <c r="E3941" t="s">
        <v>261</v>
      </c>
      <c r="F3941" s="5">
        <v>252005</v>
      </c>
      <c r="G3941" t="str">
        <f>VLOOKUP(F3941,'группы товаров'!$A$1:$C$88,2,0)</f>
        <v>Кленовая</v>
      </c>
      <c r="H3941" t="str">
        <f>VLOOKUP(Таблица1[[#This Row],[Код товара]],Группа_Товаров,3,0)</f>
        <v>Леденцовая</v>
      </c>
      <c r="I3941" t="s">
        <v>8</v>
      </c>
      <c r="J3941">
        <v>8</v>
      </c>
      <c r="K3941" s="6">
        <v>426.98160000000001</v>
      </c>
      <c r="L3941" s="6">
        <v>486</v>
      </c>
      <c r="M3941" s="23">
        <f>Таблица1[[#This Row],[Сумма в ценах продажи]]-Таблица1[[#This Row],[Сумма в ценах закупки]]</f>
        <v>59.018399999999986</v>
      </c>
    </row>
    <row r="3942" spans="1:13" hidden="1" x14ac:dyDescent="0.3">
      <c r="A3942" s="16">
        <v>42816</v>
      </c>
      <c r="B3942" t="s">
        <v>7</v>
      </c>
      <c r="C3942" t="s">
        <v>158</v>
      </c>
      <c r="D3942" t="s">
        <v>156</v>
      </c>
      <c r="E3942" t="s">
        <v>159</v>
      </c>
      <c r="F3942" s="5">
        <v>20100</v>
      </c>
      <c r="G3942" t="str">
        <f>VLOOKUP(F3942,'группы товаров'!$A$1:$C$88,2,0)</f>
        <v xml:space="preserve">Карамель дюшес </v>
      </c>
      <c r="H3942" t="str">
        <f>VLOOKUP(Таблица1[[#This Row],[Код товара]],Группа_Товаров,3,0)</f>
        <v>Леденцовая</v>
      </c>
      <c r="I3942" t="s">
        <v>8</v>
      </c>
      <c r="J3942">
        <v>8</v>
      </c>
      <c r="K3942" s="6">
        <v>426.85680000000002</v>
      </c>
      <c r="L3942" s="6">
        <v>486</v>
      </c>
      <c r="M3942" s="23">
        <f>Таблица1[[#This Row],[Сумма в ценах продажи]]-Таблица1[[#This Row],[Сумма в ценах закупки]]</f>
        <v>59.143199999999979</v>
      </c>
    </row>
    <row r="3943" spans="1:13" hidden="1" x14ac:dyDescent="0.3">
      <c r="A3943" s="16">
        <v>42816</v>
      </c>
      <c r="B3943" t="s">
        <v>7</v>
      </c>
      <c r="C3943" t="s">
        <v>264</v>
      </c>
      <c r="D3943" t="s">
        <v>134</v>
      </c>
      <c r="E3943" t="s">
        <v>265</v>
      </c>
      <c r="F3943" s="7">
        <v>1005201100</v>
      </c>
      <c r="G3943" t="str">
        <f>VLOOKUP(F3943,'группы товаров'!$A$1:$C$88,2,0)</f>
        <v xml:space="preserve">крем-орех </v>
      </c>
      <c r="H3943" t="str">
        <f>VLOOKUP(Таблица1[[#This Row],[Код товара]],Группа_Товаров,3,0)</f>
        <v>Вафельные</v>
      </c>
      <c r="I3943" t="s">
        <v>8</v>
      </c>
      <c r="J3943">
        <v>5</v>
      </c>
      <c r="K3943" s="6">
        <v>477</v>
      </c>
      <c r="L3943" s="6">
        <v>542.5</v>
      </c>
      <c r="M3943" s="23">
        <f>Таблица1[[#This Row],[Сумма в ценах продажи]]-Таблица1[[#This Row],[Сумма в ценах закупки]]</f>
        <v>65.5</v>
      </c>
    </row>
    <row r="3944" spans="1:13" hidden="1" x14ac:dyDescent="0.3">
      <c r="A3944" s="16">
        <v>42816</v>
      </c>
      <c r="B3944" t="s">
        <v>7</v>
      </c>
      <c r="C3944" t="s">
        <v>195</v>
      </c>
      <c r="D3944" t="s">
        <v>131</v>
      </c>
      <c r="E3944" t="s">
        <v>196</v>
      </c>
      <c r="F3944" s="7">
        <v>270400</v>
      </c>
      <c r="G3944" t="str">
        <f>VLOOKUP(F3944,'группы товаров'!$A$1:$C$88,2,0)</f>
        <v>Шипучка лимон</v>
      </c>
      <c r="H3944" t="str">
        <f>VLOOKUP(Таблица1[[#This Row],[Код товара]],Группа_Товаров,3,0)</f>
        <v>Леденцовая</v>
      </c>
      <c r="I3944" t="s">
        <v>8</v>
      </c>
      <c r="J3944">
        <v>5</v>
      </c>
      <c r="K3944" s="6">
        <v>477</v>
      </c>
      <c r="L3944" s="6">
        <v>542.5</v>
      </c>
      <c r="M3944" s="23">
        <f>Таблица1[[#This Row],[Сумма в ценах продажи]]-Таблица1[[#This Row],[Сумма в ценах закупки]]</f>
        <v>65.5</v>
      </c>
    </row>
    <row r="3945" spans="1:13" hidden="1" x14ac:dyDescent="0.3">
      <c r="A3945" s="16">
        <v>42816</v>
      </c>
      <c r="B3945" t="s">
        <v>9</v>
      </c>
      <c r="C3945" t="s">
        <v>183</v>
      </c>
      <c r="D3945" t="s">
        <v>156</v>
      </c>
      <c r="E3945" t="s">
        <v>184</v>
      </c>
      <c r="F3945" s="7">
        <v>1005051600</v>
      </c>
      <c r="G3945" t="str">
        <f>VLOOKUP(F3945,'группы товаров'!$A$1:$C$88,2,0)</f>
        <v xml:space="preserve">Тарантелла </v>
      </c>
      <c r="H3945" t="str">
        <f>VLOOKUP(Таблица1[[#This Row],[Код товара]],Группа_Товаров,3,0)</f>
        <v>Помадка</v>
      </c>
      <c r="I3945" t="s">
        <v>8</v>
      </c>
      <c r="J3945">
        <v>2.64</v>
      </c>
      <c r="K3945" s="6">
        <v>480.72</v>
      </c>
      <c r="L3945" s="6">
        <v>546.84</v>
      </c>
      <c r="M3945" s="23">
        <f>Таблица1[[#This Row],[Сумма в ценах продажи]]-Таблица1[[#This Row],[Сумма в ценах закупки]]</f>
        <v>66.12</v>
      </c>
    </row>
    <row r="3946" spans="1:13" hidden="1" x14ac:dyDescent="0.3">
      <c r="A3946" s="16">
        <v>42816</v>
      </c>
      <c r="B3946" t="s">
        <v>7</v>
      </c>
      <c r="C3946" t="s">
        <v>258</v>
      </c>
      <c r="D3946" t="s">
        <v>134</v>
      </c>
      <c r="E3946" t="s">
        <v>259</v>
      </c>
      <c r="F3946" s="7">
        <v>170100</v>
      </c>
      <c r="G3946" t="str">
        <f>VLOOKUP(F3946,'группы товаров'!$A$1:$C$88,2,0)</f>
        <v>Клюковка</v>
      </c>
      <c r="H3946" t="str">
        <f>VLOOKUP(Таблица1[[#This Row],[Код товара]],Группа_Товаров,3,0)</f>
        <v>Желейные</v>
      </c>
      <c r="I3946" t="s">
        <v>8</v>
      </c>
      <c r="J3946">
        <v>6</v>
      </c>
      <c r="K3946" s="6">
        <v>492.2328</v>
      </c>
      <c r="L3946" s="6">
        <v>559.91999999999996</v>
      </c>
      <c r="M3946" s="23">
        <f>Таблица1[[#This Row],[Сумма в ценах продажи]]-Таблица1[[#This Row],[Сумма в ценах закупки]]</f>
        <v>67.687199999999962</v>
      </c>
    </row>
    <row r="3947" spans="1:13" hidden="1" x14ac:dyDescent="0.3">
      <c r="A3947" s="16">
        <v>42816</v>
      </c>
      <c r="B3947" t="s">
        <v>7</v>
      </c>
      <c r="C3947" t="s">
        <v>210</v>
      </c>
      <c r="D3947" t="s">
        <v>156</v>
      </c>
      <c r="E3947" t="s">
        <v>211</v>
      </c>
      <c r="F3947" s="5">
        <v>1005712010</v>
      </c>
      <c r="G3947" t="str">
        <f>VLOOKUP(F3947,'группы товаров'!$A$1:$C$88,2,0)</f>
        <v>Сказочный мишка</v>
      </c>
      <c r="H3947" t="str">
        <f>VLOOKUP(Таблица1[[#This Row],[Код товара]],Группа_Товаров,3,0)</f>
        <v>Глазированные</v>
      </c>
      <c r="I3947" t="s">
        <v>8</v>
      </c>
      <c r="J3947">
        <v>4.8</v>
      </c>
      <c r="K3947" s="6">
        <v>509.98080000000004</v>
      </c>
      <c r="L3947" s="6">
        <v>580.79999999999995</v>
      </c>
      <c r="M3947" s="23">
        <f>Таблица1[[#This Row],[Сумма в ценах продажи]]-Таблица1[[#This Row],[Сумма в ценах закупки]]</f>
        <v>70.81919999999991</v>
      </c>
    </row>
    <row r="3948" spans="1:13" hidden="1" x14ac:dyDescent="0.3">
      <c r="A3948" s="16">
        <v>42816</v>
      </c>
      <c r="B3948" t="s">
        <v>7</v>
      </c>
      <c r="C3948" t="s">
        <v>153</v>
      </c>
      <c r="D3948" t="s">
        <v>134</v>
      </c>
      <c r="E3948" t="s">
        <v>154</v>
      </c>
      <c r="F3948" s="7">
        <v>1005712305</v>
      </c>
      <c r="G3948" t="str">
        <f>VLOOKUP(F3948,'группы товаров'!$A$1:$C$88,2,0)</f>
        <v>Золотой шедевр</v>
      </c>
      <c r="H3948" t="str">
        <f>VLOOKUP(Таблица1[[#This Row],[Код товара]],Группа_Товаров,3,0)</f>
        <v>Глазированные</v>
      </c>
      <c r="I3948" t="s">
        <v>8</v>
      </c>
      <c r="J3948">
        <v>5</v>
      </c>
      <c r="K3948" s="6">
        <v>372.46200000000005</v>
      </c>
      <c r="L3948" s="6">
        <v>444.8</v>
      </c>
      <c r="M3948" s="23">
        <f>Таблица1[[#This Row],[Сумма в ценах продажи]]-Таблица1[[#This Row],[Сумма в ценах закупки]]</f>
        <v>72.337999999999965</v>
      </c>
    </row>
    <row r="3949" spans="1:13" hidden="1" x14ac:dyDescent="0.3">
      <c r="A3949" s="16">
        <v>42816</v>
      </c>
      <c r="B3949" t="s">
        <v>7</v>
      </c>
      <c r="C3949" t="s">
        <v>201</v>
      </c>
      <c r="D3949" t="s">
        <v>134</v>
      </c>
      <c r="E3949" t="s">
        <v>202</v>
      </c>
      <c r="F3949" s="5">
        <v>1005712005</v>
      </c>
      <c r="G3949" t="str">
        <f>VLOOKUP(F3949,'группы товаров'!$A$1:$C$88,2,0)</f>
        <v>Золотой теленок</v>
      </c>
      <c r="H3949" t="str">
        <f>VLOOKUP(Таблица1[[#This Row],[Код товара]],Группа_Товаров,3,0)</f>
        <v>Глазированные</v>
      </c>
      <c r="I3949" t="s">
        <v>8</v>
      </c>
      <c r="J3949">
        <v>4.8</v>
      </c>
      <c r="K3949" s="6">
        <v>506.25840000000005</v>
      </c>
      <c r="L3949" s="6">
        <v>580.79999999999995</v>
      </c>
      <c r="M3949" s="23">
        <f>Таблица1[[#This Row],[Сумма в ценах продажи]]-Таблица1[[#This Row],[Сумма в ценах закупки]]</f>
        <v>74.541599999999903</v>
      </c>
    </row>
    <row r="3950" spans="1:13" hidden="1" x14ac:dyDescent="0.3">
      <c r="A3950" s="16">
        <v>42816</v>
      </c>
      <c r="B3950" t="s">
        <v>7</v>
      </c>
      <c r="C3950" t="s">
        <v>254</v>
      </c>
      <c r="D3950" t="s">
        <v>131</v>
      </c>
      <c r="E3950" t="s">
        <v>255</v>
      </c>
      <c r="F3950" s="7">
        <v>1005040900</v>
      </c>
      <c r="G3950" t="str">
        <f>VLOOKUP(F3950,'группы товаров'!$A$1:$C$88,2,0)</f>
        <v xml:space="preserve">Ромашка </v>
      </c>
      <c r="H3950" t="str">
        <f>VLOOKUP(Таблица1[[#This Row],[Код товара]],Группа_Товаров,3,0)</f>
        <v>Глазированные</v>
      </c>
      <c r="I3950" t="s">
        <v>8</v>
      </c>
      <c r="J3950">
        <v>2.2999999999999998</v>
      </c>
      <c r="K3950" s="6">
        <v>541.53380000000004</v>
      </c>
      <c r="L3950" s="6">
        <v>618.83800000000008</v>
      </c>
      <c r="M3950" s="23">
        <f>Таблица1[[#This Row],[Сумма в ценах продажи]]-Таблица1[[#This Row],[Сумма в ценах закупки]]</f>
        <v>77.304200000000037</v>
      </c>
    </row>
    <row r="3951" spans="1:13" hidden="1" x14ac:dyDescent="0.3">
      <c r="A3951" s="16">
        <v>42816</v>
      </c>
      <c r="B3951" t="s">
        <v>7</v>
      </c>
      <c r="C3951" t="s">
        <v>133</v>
      </c>
      <c r="D3951" t="s">
        <v>134</v>
      </c>
      <c r="E3951" t="s">
        <v>135</v>
      </c>
      <c r="F3951" s="7">
        <v>252505</v>
      </c>
      <c r="G3951" t="str">
        <f>VLOOKUP(F3951,'группы товаров'!$A$1:$C$88,2,0)</f>
        <v>Байкальская мята</v>
      </c>
      <c r="H3951" t="str">
        <f>VLOOKUP(Таблица1[[#This Row],[Код товара]],Группа_Товаров,3,0)</f>
        <v>Леденцовая</v>
      </c>
      <c r="I3951" t="s">
        <v>8</v>
      </c>
      <c r="J3951">
        <v>1.96</v>
      </c>
      <c r="K3951" s="6">
        <v>561.85400000000004</v>
      </c>
      <c r="L3951" s="6">
        <v>640.1</v>
      </c>
      <c r="M3951" s="23">
        <f>Таблица1[[#This Row],[Сумма в ценах продажи]]-Таблица1[[#This Row],[Сумма в ценах закупки]]</f>
        <v>78.245999999999981</v>
      </c>
    </row>
    <row r="3952" spans="1:13" hidden="1" x14ac:dyDescent="0.3">
      <c r="A3952" s="16">
        <v>42816</v>
      </c>
      <c r="B3952" t="s">
        <v>7</v>
      </c>
      <c r="C3952" t="s">
        <v>165</v>
      </c>
      <c r="D3952" t="s">
        <v>134</v>
      </c>
      <c r="E3952" t="s">
        <v>166</v>
      </c>
      <c r="F3952" s="5">
        <v>1005400001</v>
      </c>
      <c r="G3952" t="str">
        <f>VLOOKUP(F3952,'группы товаров'!$A$1:$C$88,2,0)</f>
        <v>Лесной орех</v>
      </c>
      <c r="H3952" t="str">
        <f>VLOOKUP(Таблица1[[#This Row],[Код товара]],Группа_Товаров,3,0)</f>
        <v>Кремовые</v>
      </c>
      <c r="I3952" t="s">
        <v>8</v>
      </c>
      <c r="J3952">
        <v>2.2999999999999998</v>
      </c>
      <c r="K3952" s="6">
        <v>538.19360000000006</v>
      </c>
      <c r="L3952" s="6">
        <v>618.83800000000008</v>
      </c>
      <c r="M3952" s="23">
        <f>Таблица1[[#This Row],[Сумма в ценах продажи]]-Таблица1[[#This Row],[Сумма в ценах закупки]]</f>
        <v>80.644400000000019</v>
      </c>
    </row>
    <row r="3953" spans="1:13" hidden="1" x14ac:dyDescent="0.3">
      <c r="A3953" s="16">
        <v>42816</v>
      </c>
      <c r="B3953" t="s">
        <v>7</v>
      </c>
      <c r="C3953" t="s">
        <v>210</v>
      </c>
      <c r="D3953" t="s">
        <v>156</v>
      </c>
      <c r="E3953" t="s">
        <v>211</v>
      </c>
      <c r="F3953" s="7">
        <v>1005040800</v>
      </c>
      <c r="G3953" t="str">
        <f>VLOOKUP(F3953,'группы товаров'!$A$1:$C$88,2,0)</f>
        <v>Бим-Бом</v>
      </c>
      <c r="H3953" t="str">
        <f>VLOOKUP(Таблица1[[#This Row],[Код товара]],Группа_Товаров,3,0)</f>
        <v>Глазированные</v>
      </c>
      <c r="I3953" t="s">
        <v>8</v>
      </c>
      <c r="J3953">
        <v>1.84</v>
      </c>
      <c r="K3953" s="6">
        <v>598.93360000000007</v>
      </c>
      <c r="L3953" s="6">
        <v>682.16</v>
      </c>
      <c r="M3953" s="23">
        <f>Таблица1[[#This Row],[Сумма в ценах продажи]]-Таблица1[[#This Row],[Сумма в ценах закупки]]</f>
        <v>83.226399999999899</v>
      </c>
    </row>
    <row r="3954" spans="1:13" hidden="1" x14ac:dyDescent="0.3">
      <c r="A3954" s="16">
        <v>42816</v>
      </c>
      <c r="B3954" t="s">
        <v>7</v>
      </c>
      <c r="C3954" t="s">
        <v>138</v>
      </c>
      <c r="D3954" t="s">
        <v>134</v>
      </c>
      <c r="E3954" t="s">
        <v>139</v>
      </c>
      <c r="F3954" s="7">
        <v>1005040700</v>
      </c>
      <c r="G3954" t="str">
        <f>VLOOKUP(F3954,'группы товаров'!$A$1:$C$88,2,0)</f>
        <v>Буревестник</v>
      </c>
      <c r="H3954" t="str">
        <f>VLOOKUP(Таблица1[[#This Row],[Код товара]],Группа_Товаров,3,0)</f>
        <v>Глазированные</v>
      </c>
      <c r="I3954" t="s">
        <v>8</v>
      </c>
      <c r="J3954">
        <v>1.84</v>
      </c>
      <c r="K3954" s="6">
        <v>598.93360000000007</v>
      </c>
      <c r="L3954" s="6">
        <v>682.16</v>
      </c>
      <c r="M3954" s="23">
        <f>Таблица1[[#This Row],[Сумма в ценах продажи]]-Таблица1[[#This Row],[Сумма в ценах закупки]]</f>
        <v>83.226399999999899</v>
      </c>
    </row>
    <row r="3955" spans="1:13" hidden="1" x14ac:dyDescent="0.3">
      <c r="A3955" s="16">
        <v>42816</v>
      </c>
      <c r="B3955" t="s">
        <v>9</v>
      </c>
      <c r="C3955" t="s">
        <v>167</v>
      </c>
      <c r="D3955" t="s">
        <v>134</v>
      </c>
      <c r="E3955" t="s">
        <v>168</v>
      </c>
      <c r="F3955" s="7">
        <v>1005051700</v>
      </c>
      <c r="G3955" t="str">
        <f>VLOOKUP(F3955,'группы товаров'!$A$1:$C$88,2,0)</f>
        <v>Аромат мяты</v>
      </c>
      <c r="H3955" t="str">
        <f>VLOOKUP(Таблица1[[#This Row],[Код товара]],Группа_Товаров,3,0)</f>
        <v>Помадка</v>
      </c>
      <c r="I3955" t="s">
        <v>8</v>
      </c>
      <c r="J3955">
        <v>6</v>
      </c>
      <c r="K3955" s="6">
        <v>580.8288</v>
      </c>
      <c r="L3955" s="6">
        <v>670.5</v>
      </c>
      <c r="M3955" s="23">
        <f>Таблица1[[#This Row],[Сумма в ценах продажи]]-Таблица1[[#This Row],[Сумма в ценах закупки]]</f>
        <v>89.671199999999999</v>
      </c>
    </row>
    <row r="3956" spans="1:13" hidden="1" x14ac:dyDescent="0.3">
      <c r="A3956" s="16">
        <v>42816</v>
      </c>
      <c r="B3956" t="s">
        <v>9</v>
      </c>
      <c r="C3956" t="s">
        <v>244</v>
      </c>
      <c r="D3956" t="s">
        <v>134</v>
      </c>
      <c r="E3956" t="s">
        <v>245</v>
      </c>
      <c r="F3956" s="7">
        <v>20200</v>
      </c>
      <c r="G3956" t="str">
        <f>VLOOKUP(F3956,'группы товаров'!$A$1:$C$88,2,0)</f>
        <v xml:space="preserve">Карамель мята </v>
      </c>
      <c r="H3956" t="str">
        <f>VLOOKUP(Таблица1[[#This Row],[Код товара]],Группа_Товаров,3,0)</f>
        <v>Леденцовая</v>
      </c>
      <c r="I3956" t="s">
        <v>8</v>
      </c>
      <c r="J3956">
        <v>1.84</v>
      </c>
      <c r="K3956" s="6">
        <v>591.7432</v>
      </c>
      <c r="L3956" s="6">
        <v>682.16</v>
      </c>
      <c r="M3956" s="23">
        <f>Таблица1[[#This Row],[Сумма в ценах продажи]]-Таблица1[[#This Row],[Сумма в ценах закупки]]</f>
        <v>90.416799999999967</v>
      </c>
    </row>
    <row r="3957" spans="1:13" hidden="1" x14ac:dyDescent="0.3">
      <c r="A3957" s="16">
        <v>42816</v>
      </c>
      <c r="B3957" t="s">
        <v>7</v>
      </c>
      <c r="C3957" t="s">
        <v>171</v>
      </c>
      <c r="D3957" t="s">
        <v>131</v>
      </c>
      <c r="E3957" t="s">
        <v>172</v>
      </c>
      <c r="F3957" s="7">
        <v>170100</v>
      </c>
      <c r="G3957" t="str">
        <f>VLOOKUP(F3957,'группы товаров'!$A$1:$C$88,2,0)</f>
        <v>Клюковка</v>
      </c>
      <c r="H3957" t="str">
        <f>VLOOKUP(Таблица1[[#This Row],[Код товара]],Группа_Товаров,3,0)</f>
        <v>Желейные</v>
      </c>
      <c r="I3957" t="s">
        <v>8</v>
      </c>
      <c r="J3957">
        <v>1.84</v>
      </c>
      <c r="K3957" s="6">
        <v>591.7432</v>
      </c>
      <c r="L3957" s="6">
        <v>682.16</v>
      </c>
      <c r="M3957" s="23">
        <f>Таблица1[[#This Row],[Сумма в ценах продажи]]-Таблица1[[#This Row],[Сумма в ценах закупки]]</f>
        <v>90.416799999999967</v>
      </c>
    </row>
    <row r="3958" spans="1:13" hidden="1" x14ac:dyDescent="0.3">
      <c r="A3958" s="16">
        <v>42816</v>
      </c>
      <c r="B3958" t="s">
        <v>7</v>
      </c>
      <c r="C3958" t="s">
        <v>256</v>
      </c>
      <c r="D3958" t="s">
        <v>134</v>
      </c>
      <c r="E3958" t="s">
        <v>257</v>
      </c>
      <c r="F3958" s="7">
        <v>170100</v>
      </c>
      <c r="G3958" t="str">
        <f>VLOOKUP(F3958,'группы товаров'!$A$1:$C$88,2,0)</f>
        <v>Клюковка</v>
      </c>
      <c r="H3958" t="str">
        <f>VLOOKUP(Таблица1[[#This Row],[Код товара]],Группа_Товаров,3,0)</f>
        <v>Желейные</v>
      </c>
      <c r="I3958" t="s">
        <v>8</v>
      </c>
      <c r="J3958">
        <v>2.2999999999999998</v>
      </c>
      <c r="K3958" s="6">
        <v>658.154</v>
      </c>
      <c r="L3958" s="6">
        <v>748.7</v>
      </c>
      <c r="M3958" s="23">
        <f>Таблица1[[#This Row],[Сумма в ценах продажи]]-Таблица1[[#This Row],[Сумма в ценах закупки]]</f>
        <v>90.546000000000049</v>
      </c>
    </row>
    <row r="3959" spans="1:13" hidden="1" x14ac:dyDescent="0.3">
      <c r="A3959" s="16">
        <v>42816</v>
      </c>
      <c r="B3959" t="s">
        <v>7</v>
      </c>
      <c r="C3959" t="s">
        <v>162</v>
      </c>
      <c r="D3959" t="s">
        <v>134</v>
      </c>
      <c r="E3959" t="s">
        <v>164</v>
      </c>
      <c r="F3959" s="5">
        <v>1005274000</v>
      </c>
      <c r="G3959" t="str">
        <f>VLOOKUP(F3959,'группы товаров'!$A$1:$C$88,2,0)</f>
        <v>Ванильные</v>
      </c>
      <c r="H3959" t="str">
        <f>VLOOKUP(Таблица1[[#This Row],[Код товара]],Группа_Товаров,3,0)</f>
        <v>Кремовые</v>
      </c>
      <c r="I3959" t="s">
        <v>8</v>
      </c>
      <c r="J3959">
        <v>3.5</v>
      </c>
      <c r="K3959" s="6">
        <v>684.38340000000005</v>
      </c>
      <c r="L3959" s="6">
        <v>778.43499999999995</v>
      </c>
      <c r="M3959" s="23">
        <f>Таблица1[[#This Row],[Сумма в ценах продажи]]-Таблица1[[#This Row],[Сумма в ценах закупки]]</f>
        <v>94.051599999999894</v>
      </c>
    </row>
    <row r="3960" spans="1:13" hidden="1" x14ac:dyDescent="0.3">
      <c r="A3960" s="16">
        <v>42816</v>
      </c>
      <c r="B3960" t="s">
        <v>7</v>
      </c>
      <c r="C3960" t="s">
        <v>228</v>
      </c>
      <c r="D3960" t="s">
        <v>134</v>
      </c>
      <c r="E3960" t="s">
        <v>229</v>
      </c>
      <c r="F3960" s="5">
        <v>1005274600</v>
      </c>
      <c r="G3960" t="str">
        <f>VLOOKUP(F3960,'группы товаров'!$A$1:$C$88,2,0)</f>
        <v>Какао со сливками</v>
      </c>
      <c r="H3960" t="str">
        <f>VLOOKUP(Таблица1[[#This Row],[Код товара]],Группа_Товаров,3,0)</f>
        <v>Кремовые</v>
      </c>
      <c r="I3960" t="s">
        <v>8</v>
      </c>
      <c r="J3960">
        <v>3.5</v>
      </c>
      <c r="K3960" s="6">
        <v>684.38120000000004</v>
      </c>
      <c r="L3960" s="6">
        <v>778.43499999999995</v>
      </c>
      <c r="M3960" s="23">
        <f>Таблица1[[#This Row],[Сумма в ценах продажи]]-Таблица1[[#This Row],[Сумма в ценах закупки]]</f>
        <v>94.05379999999991</v>
      </c>
    </row>
    <row r="3961" spans="1:13" hidden="1" x14ac:dyDescent="0.3">
      <c r="A3961" s="16">
        <v>42816</v>
      </c>
      <c r="B3961" t="s">
        <v>9</v>
      </c>
      <c r="C3961" t="s">
        <v>138</v>
      </c>
      <c r="D3961" t="s">
        <v>134</v>
      </c>
      <c r="E3961" t="s">
        <v>139</v>
      </c>
      <c r="F3961" s="7">
        <v>1005052600</v>
      </c>
      <c r="G3961" t="str">
        <f>VLOOKUP(F3961,'группы товаров'!$A$1:$C$88,2,0)</f>
        <v>Желе апельсина</v>
      </c>
      <c r="H3961" t="str">
        <f>VLOOKUP(Таблица1[[#This Row],[Код товара]],Группа_Товаров,3,0)</f>
        <v>Помадка</v>
      </c>
      <c r="I3961" t="s">
        <v>8</v>
      </c>
      <c r="J3961">
        <v>8</v>
      </c>
      <c r="K3961" s="6">
        <v>387.09360000000004</v>
      </c>
      <c r="L3961" s="6">
        <v>486</v>
      </c>
      <c r="M3961" s="23">
        <f>Таблица1[[#This Row],[Сумма в ценах продажи]]-Таблица1[[#This Row],[Сумма в ценах закупки]]</f>
        <v>98.906399999999962</v>
      </c>
    </row>
    <row r="3962" spans="1:13" hidden="1" x14ac:dyDescent="0.3">
      <c r="A3962" s="16">
        <v>42816</v>
      </c>
      <c r="B3962" t="s">
        <v>9</v>
      </c>
      <c r="C3962" t="s">
        <v>254</v>
      </c>
      <c r="D3962" t="s">
        <v>131</v>
      </c>
      <c r="E3962" t="s">
        <v>255</v>
      </c>
      <c r="F3962" s="7">
        <v>1005052600</v>
      </c>
      <c r="G3962" t="str">
        <f>VLOOKUP(F3962,'группы товаров'!$A$1:$C$88,2,0)</f>
        <v>Желе апельсина</v>
      </c>
      <c r="H3962" t="str">
        <f>VLOOKUP(Таблица1[[#This Row],[Код товара]],Группа_Товаров,3,0)</f>
        <v>Помадка</v>
      </c>
      <c r="I3962" t="s">
        <v>8</v>
      </c>
      <c r="J3962">
        <v>4.8</v>
      </c>
      <c r="K3962" s="6">
        <v>755.52</v>
      </c>
      <c r="L3962" s="6">
        <v>859.2</v>
      </c>
      <c r="M3962" s="23">
        <f>Таблица1[[#This Row],[Сумма в ценах продажи]]-Таблица1[[#This Row],[Сумма в ценах закупки]]</f>
        <v>103.68000000000006</v>
      </c>
    </row>
    <row r="3963" spans="1:13" hidden="1" x14ac:dyDescent="0.3">
      <c r="A3963" s="16">
        <v>42816</v>
      </c>
      <c r="B3963" t="s">
        <v>7</v>
      </c>
      <c r="C3963" t="s">
        <v>177</v>
      </c>
      <c r="D3963" t="s">
        <v>131</v>
      </c>
      <c r="E3963" t="s">
        <v>178</v>
      </c>
      <c r="F3963" s="5">
        <v>280500</v>
      </c>
      <c r="G3963" t="str">
        <f>VLOOKUP(F3963,'группы товаров'!$A$1:$C$88,2,0)</f>
        <v>Шипучка микс</v>
      </c>
      <c r="H3963" t="str">
        <f>VLOOKUP(Таблица1[[#This Row],[Код товара]],Группа_Товаров,3,0)</f>
        <v>Леденцовая</v>
      </c>
      <c r="I3963" t="s">
        <v>8</v>
      </c>
      <c r="J3963">
        <v>10</v>
      </c>
      <c r="K3963" s="6">
        <v>782.05200000000002</v>
      </c>
      <c r="L3963" s="6">
        <v>889.6</v>
      </c>
      <c r="M3963" s="23">
        <f>Таблица1[[#This Row],[Сумма в ценах продажи]]-Таблица1[[#This Row],[Сумма в ценах закупки]]</f>
        <v>107.548</v>
      </c>
    </row>
    <row r="3964" spans="1:13" hidden="1" x14ac:dyDescent="0.3">
      <c r="A3964" s="16">
        <v>42816</v>
      </c>
      <c r="B3964" t="s">
        <v>7</v>
      </c>
      <c r="C3964" t="s">
        <v>195</v>
      </c>
      <c r="D3964" t="s">
        <v>131</v>
      </c>
      <c r="E3964" t="s">
        <v>196</v>
      </c>
      <c r="F3964" s="5">
        <v>190000</v>
      </c>
      <c r="G3964" t="str">
        <f>VLOOKUP(F3964,'группы товаров'!$A$1:$C$88,2,0)</f>
        <v>Капри молоко</v>
      </c>
      <c r="H3964" t="str">
        <f>VLOOKUP(Таблица1[[#This Row],[Код товара]],Группа_Товаров,3,0)</f>
        <v>Отливная</v>
      </c>
      <c r="I3964" t="s">
        <v>8</v>
      </c>
      <c r="J3964">
        <v>10</v>
      </c>
      <c r="K3964" s="6">
        <v>778.77499999999998</v>
      </c>
      <c r="L3964" s="6">
        <v>889.6</v>
      </c>
      <c r="M3964" s="23">
        <f>Таблица1[[#This Row],[Сумма в ценах продажи]]-Таблица1[[#This Row],[Сумма в ценах закупки]]</f>
        <v>110.82500000000005</v>
      </c>
    </row>
    <row r="3965" spans="1:13" hidden="1" x14ac:dyDescent="0.3">
      <c r="A3965" s="16">
        <v>42816</v>
      </c>
      <c r="B3965" t="s">
        <v>7</v>
      </c>
      <c r="C3965" t="s">
        <v>199</v>
      </c>
      <c r="D3965" t="s">
        <v>134</v>
      </c>
      <c r="E3965" t="s">
        <v>200</v>
      </c>
      <c r="F3965" s="7">
        <v>30000</v>
      </c>
      <c r="G3965" t="str">
        <f>VLOOKUP(F3965,'группы товаров'!$A$1:$C$88,2,0)</f>
        <v>Цитрусовая карамель</v>
      </c>
      <c r="H3965" t="str">
        <f>VLOOKUP(Таблица1[[#This Row],[Код товара]],Группа_Товаров,3,0)</f>
        <v>Леденцовая</v>
      </c>
      <c r="I3965" t="s">
        <v>8</v>
      </c>
      <c r="J3965">
        <v>16</v>
      </c>
      <c r="K3965" s="6">
        <v>854.76800000000003</v>
      </c>
      <c r="L3965" s="6">
        <v>968.48</v>
      </c>
      <c r="M3965" s="23">
        <f>Таблица1[[#This Row],[Сумма в ценах продажи]]-Таблица1[[#This Row],[Сумма в ценах закупки]]</f>
        <v>113.71199999999999</v>
      </c>
    </row>
    <row r="3966" spans="1:13" hidden="1" x14ac:dyDescent="0.3">
      <c r="A3966" s="16">
        <v>42816</v>
      </c>
      <c r="B3966" t="s">
        <v>7</v>
      </c>
      <c r="C3966" t="s">
        <v>149</v>
      </c>
      <c r="D3966" t="s">
        <v>134</v>
      </c>
      <c r="E3966" t="s">
        <v>150</v>
      </c>
      <c r="F3966" s="7">
        <v>1005040900</v>
      </c>
      <c r="G3966" t="str">
        <f>VLOOKUP(F3966,'группы товаров'!$A$1:$C$88,2,0)</f>
        <v xml:space="preserve">Ромашка </v>
      </c>
      <c r="H3966" t="str">
        <f>VLOOKUP(Таблица1[[#This Row],[Код товара]],Группа_Товаров,3,0)</f>
        <v>Глазированные</v>
      </c>
      <c r="I3966" t="s">
        <v>8</v>
      </c>
      <c r="J3966">
        <v>5</v>
      </c>
      <c r="K3966" s="6">
        <v>329.37400000000002</v>
      </c>
      <c r="L3966" s="6">
        <v>444.8</v>
      </c>
      <c r="M3966" s="23">
        <f>Таблица1[[#This Row],[Сумма в ценах продажи]]-Таблица1[[#This Row],[Сумма в ценах закупки]]</f>
        <v>115.42599999999999</v>
      </c>
    </row>
    <row r="3967" spans="1:13" hidden="1" x14ac:dyDescent="0.3">
      <c r="A3967" s="16">
        <v>42816</v>
      </c>
      <c r="B3967" t="s">
        <v>9</v>
      </c>
      <c r="C3967" t="s">
        <v>369</v>
      </c>
      <c r="D3967" t="s">
        <v>147</v>
      </c>
      <c r="E3967" t="s">
        <v>370</v>
      </c>
      <c r="F3967" s="7">
        <v>1005040500</v>
      </c>
      <c r="G3967" t="str">
        <f>VLOOKUP(F3967,'группы товаров'!$A$1:$C$88,2,0)</f>
        <v>Пилот</v>
      </c>
      <c r="H3967" t="str">
        <f>VLOOKUP(Таблица1[[#This Row],[Код товара]],Группа_Товаров,3,0)</f>
        <v>Глазированные</v>
      </c>
      <c r="I3967" t="s">
        <v>8</v>
      </c>
      <c r="J3967">
        <v>2.198</v>
      </c>
      <c r="K3967" s="6">
        <v>854.55439999999999</v>
      </c>
      <c r="L3967" s="6">
        <v>972.02</v>
      </c>
      <c r="M3967" s="23">
        <f>Таблица1[[#This Row],[Сумма в ценах продажи]]-Таблица1[[#This Row],[Сумма в ценах закупки]]</f>
        <v>117.46559999999999</v>
      </c>
    </row>
    <row r="3968" spans="1:13" hidden="1" x14ac:dyDescent="0.3">
      <c r="A3968" s="16">
        <v>42816</v>
      </c>
      <c r="B3968" t="s">
        <v>7</v>
      </c>
      <c r="C3968" t="s">
        <v>222</v>
      </c>
      <c r="D3968" t="s">
        <v>134</v>
      </c>
      <c r="E3968" t="s">
        <v>223</v>
      </c>
      <c r="F3968" s="8">
        <v>1500001200</v>
      </c>
      <c r="G3968" t="str">
        <f>VLOOKUP(F3968,'группы товаров'!$A$1:$C$88,2,0)</f>
        <v>Рулет клубника-крем</v>
      </c>
      <c r="H3968" t="str">
        <f>VLOOKUP(Таблица1[[#This Row],[Код товара]],Группа_Товаров,3,0)</f>
        <v>Бисквиты</v>
      </c>
      <c r="I3968" t="s">
        <v>8</v>
      </c>
      <c r="J3968">
        <v>2.198</v>
      </c>
      <c r="K3968" s="6">
        <v>854.55439999999999</v>
      </c>
      <c r="L3968" s="6">
        <v>972.02</v>
      </c>
      <c r="M3968" s="23">
        <f>Таблица1[[#This Row],[Сумма в ценах продажи]]-Таблица1[[#This Row],[Сумма в ценах закупки]]</f>
        <v>117.46559999999999</v>
      </c>
    </row>
    <row r="3969" spans="1:13" hidden="1" x14ac:dyDescent="0.3">
      <c r="A3969" s="16">
        <v>42816</v>
      </c>
      <c r="B3969" t="s">
        <v>7</v>
      </c>
      <c r="C3969" t="s">
        <v>175</v>
      </c>
      <c r="D3969" t="s">
        <v>134</v>
      </c>
      <c r="E3969" t="s">
        <v>176</v>
      </c>
      <c r="F3969" s="7">
        <v>1005244000</v>
      </c>
      <c r="G3969" t="str">
        <f>VLOOKUP(F3969,'группы товаров'!$A$1:$C$88,2,0)</f>
        <v>Кофейные</v>
      </c>
      <c r="H3969" t="str">
        <f>VLOOKUP(Таблица1[[#This Row],[Код товара]],Группа_Товаров,3,0)</f>
        <v>Кремовые</v>
      </c>
      <c r="I3969" t="s">
        <v>8</v>
      </c>
      <c r="J3969">
        <v>3.22</v>
      </c>
      <c r="K3969" s="6">
        <v>894.74</v>
      </c>
      <c r="L3969" s="6">
        <v>1017.66</v>
      </c>
      <c r="M3969" s="23">
        <f>Таблица1[[#This Row],[Сумма в ценах продажи]]-Таблица1[[#This Row],[Сумма в ценах закупки]]</f>
        <v>122.91999999999996</v>
      </c>
    </row>
    <row r="3970" spans="1:13" hidden="1" x14ac:dyDescent="0.3">
      <c r="A3970" s="16">
        <v>42816</v>
      </c>
      <c r="B3970" t="s">
        <v>7</v>
      </c>
      <c r="C3970" t="s">
        <v>162</v>
      </c>
      <c r="D3970" t="s">
        <v>163</v>
      </c>
      <c r="E3970" t="s">
        <v>164</v>
      </c>
      <c r="F3970" s="7">
        <v>1005212201</v>
      </c>
      <c r="G3970" t="str">
        <f>VLOOKUP(F3970,'группы товаров'!$A$1:$C$88,2,0)</f>
        <v>Стежки</v>
      </c>
      <c r="H3970" t="str">
        <f>VLOOKUP(Таблица1[[#This Row],[Код товара]],Группа_Товаров,3,0)</f>
        <v>Вафельные</v>
      </c>
      <c r="I3970" t="s">
        <v>8</v>
      </c>
      <c r="J3970">
        <v>2.496</v>
      </c>
      <c r="K3970" s="6">
        <v>915.84</v>
      </c>
      <c r="L3970" s="6">
        <v>1041.5999999999999</v>
      </c>
      <c r="M3970" s="23">
        <f>Таблица1[[#This Row],[Сумма в ценах продажи]]-Таблица1[[#This Row],[Сумма в ценах закупки]]</f>
        <v>125.75999999999988</v>
      </c>
    </row>
    <row r="3971" spans="1:13" hidden="1" x14ac:dyDescent="0.3">
      <c r="A3971" s="16">
        <v>42816</v>
      </c>
      <c r="B3971" t="s">
        <v>9</v>
      </c>
      <c r="C3971" t="s">
        <v>162</v>
      </c>
      <c r="D3971" t="s">
        <v>163</v>
      </c>
      <c r="E3971" t="s">
        <v>164</v>
      </c>
      <c r="F3971" s="7">
        <v>1005052600</v>
      </c>
      <c r="G3971" t="str">
        <f>VLOOKUP(F3971,'группы товаров'!$A$1:$C$88,2,0)</f>
        <v>Желе апельсина</v>
      </c>
      <c r="H3971" t="str">
        <f>VLOOKUP(Таблица1[[#This Row],[Код товара]],Группа_Товаров,3,0)</f>
        <v>Помадка</v>
      </c>
      <c r="I3971" t="s">
        <v>8</v>
      </c>
      <c r="J3971">
        <v>4</v>
      </c>
      <c r="K3971" s="6">
        <v>934.79600000000005</v>
      </c>
      <c r="L3971" s="6">
        <v>1063.2</v>
      </c>
      <c r="M3971" s="23">
        <f>Таблица1[[#This Row],[Сумма в ценах продажи]]-Таблица1[[#This Row],[Сумма в ценах закупки]]</f>
        <v>128.404</v>
      </c>
    </row>
    <row r="3972" spans="1:13" hidden="1" x14ac:dyDescent="0.3">
      <c r="A3972" s="16">
        <v>42816</v>
      </c>
      <c r="B3972" t="s">
        <v>7</v>
      </c>
      <c r="C3972" t="s">
        <v>177</v>
      </c>
      <c r="D3972" t="s">
        <v>131</v>
      </c>
      <c r="E3972" t="s">
        <v>178</v>
      </c>
      <c r="F3972" s="7">
        <v>15000</v>
      </c>
      <c r="G3972" t="str">
        <f>VLOOKUP(F3972,'группы товаров'!$A$1:$C$88,2,0)</f>
        <v>Цитрусовый коктейль</v>
      </c>
      <c r="H3972" t="str">
        <f>VLOOKUP(Таблица1[[#This Row],[Код товара]],Группа_Товаров,3,0)</f>
        <v>Отливная</v>
      </c>
      <c r="I3972" t="s">
        <v>8</v>
      </c>
      <c r="J3972">
        <v>5</v>
      </c>
      <c r="K3972" s="6">
        <v>548.45000000000005</v>
      </c>
      <c r="L3972" s="6">
        <v>678.05</v>
      </c>
      <c r="M3972" s="23">
        <f>Таблица1[[#This Row],[Сумма в ценах продажи]]-Таблица1[[#This Row],[Сумма в ценах закупки]]</f>
        <v>129.59999999999991</v>
      </c>
    </row>
    <row r="3973" spans="1:13" hidden="1" x14ac:dyDescent="0.3">
      <c r="A3973" s="16">
        <v>42816</v>
      </c>
      <c r="B3973" t="s">
        <v>9</v>
      </c>
      <c r="C3973" t="s">
        <v>363</v>
      </c>
      <c r="D3973" t="s">
        <v>147</v>
      </c>
      <c r="E3973" t="s">
        <v>364</v>
      </c>
      <c r="F3973" s="5">
        <v>1005201000</v>
      </c>
      <c r="G3973" t="str">
        <f>VLOOKUP(F3973,'группы товаров'!$A$1:$C$88,2,0)</f>
        <v xml:space="preserve"> крем-шоколад </v>
      </c>
      <c r="H3973" t="str">
        <f>VLOOKUP(Таблица1[[#This Row],[Код товара]],Группа_Товаров,3,0)</f>
        <v>Вафельные</v>
      </c>
      <c r="I3973" t="s">
        <v>8</v>
      </c>
      <c r="J3973">
        <v>4</v>
      </c>
      <c r="K3973" s="6">
        <v>663.08080000000007</v>
      </c>
      <c r="L3973" s="6">
        <v>794.2</v>
      </c>
      <c r="M3973" s="23">
        <f>Таблица1[[#This Row],[Сумма в ценах продажи]]-Таблица1[[#This Row],[Сумма в ценах закупки]]</f>
        <v>131.11919999999998</v>
      </c>
    </row>
    <row r="3974" spans="1:13" hidden="1" x14ac:dyDescent="0.3">
      <c r="A3974" s="16">
        <v>42816</v>
      </c>
      <c r="B3974" t="s">
        <v>7</v>
      </c>
      <c r="C3974" t="s">
        <v>199</v>
      </c>
      <c r="D3974" t="s">
        <v>134</v>
      </c>
      <c r="E3974" t="s">
        <v>200</v>
      </c>
      <c r="F3974" s="8">
        <v>1500001001</v>
      </c>
      <c r="G3974" t="str">
        <f>VLOOKUP(F3974,'группы товаров'!$A$1:$C$88,2,0)</f>
        <v>Рулет абрикос-крем</v>
      </c>
      <c r="H3974" t="str">
        <f>VLOOKUP(Таблица1[[#This Row],[Код товара]],Группа_Товаров,3,0)</f>
        <v>Бисквиты</v>
      </c>
      <c r="I3974" t="s">
        <v>8</v>
      </c>
      <c r="J3974">
        <v>13.6</v>
      </c>
      <c r="K3974" s="6">
        <v>972.94400000000007</v>
      </c>
      <c r="L3974" s="6">
        <v>1106.6320000000001</v>
      </c>
      <c r="M3974" s="23">
        <f>Таблица1[[#This Row],[Сумма в ценах продажи]]-Таблица1[[#This Row],[Сумма в ценах закупки]]</f>
        <v>133.68799999999999</v>
      </c>
    </row>
    <row r="3975" spans="1:13" hidden="1" x14ac:dyDescent="0.3">
      <c r="A3975" s="16">
        <v>42816</v>
      </c>
      <c r="B3975" t="s">
        <v>9</v>
      </c>
      <c r="C3975" t="s">
        <v>201</v>
      </c>
      <c r="D3975" t="s">
        <v>134</v>
      </c>
      <c r="E3975" t="s">
        <v>202</v>
      </c>
      <c r="F3975" s="7">
        <v>252505</v>
      </c>
      <c r="G3975" t="str">
        <f>VLOOKUP(F3975,'группы товаров'!$A$1:$C$88,2,0)</f>
        <v>Байкальская мята</v>
      </c>
      <c r="H3975" t="str">
        <f>VLOOKUP(Таблица1[[#This Row],[Код товара]],Группа_Товаров,3,0)</f>
        <v>Леденцовая</v>
      </c>
      <c r="I3975" t="s">
        <v>8</v>
      </c>
      <c r="J3975">
        <v>10.5</v>
      </c>
      <c r="K3975" s="6">
        <v>963.34670000000006</v>
      </c>
      <c r="L3975" s="6">
        <v>1116.3599999999999</v>
      </c>
      <c r="M3975" s="23">
        <f>Таблица1[[#This Row],[Сумма в ценах продажи]]-Таблица1[[#This Row],[Сумма в ценах закупки]]</f>
        <v>153.01329999999984</v>
      </c>
    </row>
    <row r="3976" spans="1:13" hidden="1" x14ac:dyDescent="0.3">
      <c r="A3976" s="16">
        <v>42816</v>
      </c>
      <c r="B3976" t="s">
        <v>9</v>
      </c>
      <c r="C3976" t="s">
        <v>199</v>
      </c>
      <c r="D3976" t="s">
        <v>134</v>
      </c>
      <c r="E3976" t="s">
        <v>200</v>
      </c>
      <c r="F3976" s="7">
        <v>1005052600</v>
      </c>
      <c r="G3976" t="str">
        <f>VLOOKUP(F3976,'группы товаров'!$A$1:$C$88,2,0)</f>
        <v>Желе апельсина</v>
      </c>
      <c r="H3976" t="str">
        <f>VLOOKUP(Таблица1[[#This Row],[Код товара]],Группа_Товаров,3,0)</f>
        <v>Помадка</v>
      </c>
      <c r="I3976" t="s">
        <v>8</v>
      </c>
      <c r="J3976">
        <v>15</v>
      </c>
      <c r="K3976" s="6">
        <v>1187.8499999999999</v>
      </c>
      <c r="L3976" s="6">
        <v>1350.75</v>
      </c>
      <c r="M3976" s="23">
        <f>Таблица1[[#This Row],[Сумма в ценах продажи]]-Таблица1[[#This Row],[Сумма в ценах закупки]]</f>
        <v>162.90000000000009</v>
      </c>
    </row>
    <row r="3977" spans="1:13" hidden="1" x14ac:dyDescent="0.3">
      <c r="A3977" s="16">
        <v>42816</v>
      </c>
      <c r="B3977" t="s">
        <v>7</v>
      </c>
      <c r="C3977" t="s">
        <v>155</v>
      </c>
      <c r="D3977" t="s">
        <v>156</v>
      </c>
      <c r="E3977" t="s">
        <v>157</v>
      </c>
      <c r="F3977" s="7">
        <v>170101</v>
      </c>
      <c r="G3977" t="str">
        <f>VLOOKUP(F3977,'группы товаров'!$A$1:$C$88,2,0)</f>
        <v>Морошковая</v>
      </c>
      <c r="H3977" t="str">
        <f>VLOOKUP(Таблица1[[#This Row],[Код товара]],Группа_Товаров,3,0)</f>
        <v>Желейные</v>
      </c>
      <c r="I3977" t="s">
        <v>8</v>
      </c>
      <c r="J3977">
        <v>7.5</v>
      </c>
      <c r="K3977" s="6">
        <v>1034.4473</v>
      </c>
      <c r="L3977" s="6">
        <v>1204.2750000000001</v>
      </c>
      <c r="M3977" s="23">
        <f>Таблица1[[#This Row],[Сумма в ценах продажи]]-Таблица1[[#This Row],[Сумма в ценах закупки]]</f>
        <v>169.82770000000005</v>
      </c>
    </row>
    <row r="3978" spans="1:13" hidden="1" x14ac:dyDescent="0.3">
      <c r="A3978" s="16">
        <v>42816</v>
      </c>
      <c r="B3978" t="s">
        <v>7</v>
      </c>
      <c r="C3978" t="s">
        <v>212</v>
      </c>
      <c r="D3978" t="s">
        <v>156</v>
      </c>
      <c r="E3978" t="s">
        <v>213</v>
      </c>
      <c r="F3978" s="7">
        <v>190000</v>
      </c>
      <c r="G3978" t="str">
        <f>VLOOKUP(F3978,'группы товаров'!$A$1:$C$88,2,0)</f>
        <v>Капри молоко</v>
      </c>
      <c r="H3978" t="str">
        <f>VLOOKUP(Таблица1[[#This Row],[Код товара]],Группа_Товаров,3,0)</f>
        <v>Отливная</v>
      </c>
      <c r="I3978" t="s">
        <v>8</v>
      </c>
      <c r="J3978">
        <v>4.5999999999999996</v>
      </c>
      <c r="K3978" s="6">
        <v>1316.423</v>
      </c>
      <c r="L3978" s="6">
        <v>1497.4</v>
      </c>
      <c r="M3978" s="23">
        <f>Таблица1[[#This Row],[Сумма в ценах продажи]]-Таблица1[[#This Row],[Сумма в ценах закупки]]</f>
        <v>180.97700000000009</v>
      </c>
    </row>
    <row r="3979" spans="1:13" hidden="1" x14ac:dyDescent="0.3">
      <c r="A3979" s="16">
        <v>42816</v>
      </c>
      <c r="B3979" t="s">
        <v>7</v>
      </c>
      <c r="C3979" t="s">
        <v>238</v>
      </c>
      <c r="D3979" t="s">
        <v>208</v>
      </c>
      <c r="E3979" t="s">
        <v>239</v>
      </c>
      <c r="F3979" s="7">
        <v>1005201100</v>
      </c>
      <c r="G3979" t="str">
        <f>VLOOKUP(F3979,'группы товаров'!$A$1:$C$88,2,0)</f>
        <v xml:space="preserve">крем-орех </v>
      </c>
      <c r="H3979" t="str">
        <f>VLOOKUP(Таблица1[[#This Row],[Код товара]],Группа_Товаров,3,0)</f>
        <v>Вафельные</v>
      </c>
      <c r="I3979" t="s">
        <v>8</v>
      </c>
      <c r="J3979">
        <v>4.5999999999999996</v>
      </c>
      <c r="K3979" s="6">
        <v>1316.423</v>
      </c>
      <c r="L3979" s="6">
        <v>1497.4</v>
      </c>
      <c r="M3979" s="23">
        <f>Таблица1[[#This Row],[Сумма в ценах продажи]]-Таблица1[[#This Row],[Сумма в ценах закупки]]</f>
        <v>180.97700000000009</v>
      </c>
    </row>
    <row r="3980" spans="1:13" hidden="1" x14ac:dyDescent="0.3">
      <c r="A3980" s="16">
        <v>42816</v>
      </c>
      <c r="B3980" t="s">
        <v>9</v>
      </c>
      <c r="C3980" t="s">
        <v>191</v>
      </c>
      <c r="D3980" t="s">
        <v>156</v>
      </c>
      <c r="E3980" t="s">
        <v>192</v>
      </c>
      <c r="F3980" s="5">
        <v>580000</v>
      </c>
      <c r="G3980" t="str">
        <f>VLOOKUP(F3980,'группы товаров'!$A$1:$C$88,2,0)</f>
        <v>Вишня</v>
      </c>
      <c r="H3980" t="str">
        <f>VLOOKUP(Таблица1[[#This Row],[Код товара]],Группа_Товаров,3,0)</f>
        <v>Желейные</v>
      </c>
      <c r="I3980" t="s">
        <v>8</v>
      </c>
      <c r="J3980">
        <v>24</v>
      </c>
      <c r="K3980" s="6">
        <v>1786.1840000000002</v>
      </c>
      <c r="L3980" s="6">
        <v>2021.52</v>
      </c>
      <c r="M3980" s="23">
        <f>Таблица1[[#This Row],[Сумма в ценах продажи]]-Таблица1[[#This Row],[Сумма в ценах закупки]]</f>
        <v>235.33599999999979</v>
      </c>
    </row>
    <row r="3981" spans="1:13" hidden="1" x14ac:dyDescent="0.3">
      <c r="A3981" s="16">
        <v>42816</v>
      </c>
      <c r="B3981" t="s">
        <v>7</v>
      </c>
      <c r="C3981" t="s">
        <v>288</v>
      </c>
      <c r="D3981" t="s">
        <v>134</v>
      </c>
      <c r="E3981" t="s">
        <v>289</v>
      </c>
      <c r="F3981" s="7">
        <v>1005712005</v>
      </c>
      <c r="G3981" t="str">
        <f>VLOOKUP(F3981,'группы товаров'!$A$1:$C$88,2,0)</f>
        <v>Золотой теленок</v>
      </c>
      <c r="H3981" t="str">
        <f>VLOOKUP(Таблица1[[#This Row],[Код товара]],Группа_Товаров,3,0)</f>
        <v>Глазированные</v>
      </c>
      <c r="I3981" t="s">
        <v>8</v>
      </c>
      <c r="J3981">
        <v>8</v>
      </c>
      <c r="K3981" s="6">
        <v>1869.5920000000001</v>
      </c>
      <c r="L3981" s="6">
        <v>2126.4</v>
      </c>
      <c r="M3981" s="23">
        <f>Таблица1[[#This Row],[Сумма в ценах продажи]]-Таблица1[[#This Row],[Сумма в ценах закупки]]</f>
        <v>256.80799999999999</v>
      </c>
    </row>
    <row r="3982" spans="1:13" hidden="1" x14ac:dyDescent="0.3">
      <c r="A3982" s="16">
        <v>42816</v>
      </c>
      <c r="B3982" t="s">
        <v>9</v>
      </c>
      <c r="C3982" t="s">
        <v>252</v>
      </c>
      <c r="D3982" t="s">
        <v>134</v>
      </c>
      <c r="E3982" t="s">
        <v>253</v>
      </c>
      <c r="F3982" s="5">
        <v>1005201000</v>
      </c>
      <c r="G3982" t="str">
        <f>VLOOKUP(F3982,'группы товаров'!$A$1:$C$88,2,0)</f>
        <v xml:space="preserve"> крем-шоколад </v>
      </c>
      <c r="H3982" t="str">
        <f>VLOOKUP(Таблица1[[#This Row],[Код товара]],Группа_Товаров,3,0)</f>
        <v>Вафельные</v>
      </c>
      <c r="I3982" t="s">
        <v>8</v>
      </c>
      <c r="J3982">
        <v>12</v>
      </c>
      <c r="K3982" s="6">
        <v>1989.2424000000001</v>
      </c>
      <c r="L3982" s="6">
        <v>2382.6</v>
      </c>
      <c r="M3982" s="23">
        <f>Таблица1[[#This Row],[Сумма в ценах продажи]]-Таблица1[[#This Row],[Сумма в ценах закупки]]</f>
        <v>393.35759999999982</v>
      </c>
    </row>
    <row r="3983" spans="1:13" hidden="1" x14ac:dyDescent="0.3">
      <c r="A3983" s="16">
        <v>42816</v>
      </c>
      <c r="B3983" t="s">
        <v>9</v>
      </c>
      <c r="C3983" t="s">
        <v>149</v>
      </c>
      <c r="D3983" t="s">
        <v>134</v>
      </c>
      <c r="E3983" t="s">
        <v>150</v>
      </c>
      <c r="F3983" s="7">
        <v>260100</v>
      </c>
      <c r="G3983" t="str">
        <f>VLOOKUP(F3983,'группы товаров'!$A$1:$C$88,2,0)</f>
        <v xml:space="preserve">Банан-вишня </v>
      </c>
      <c r="H3983" t="str">
        <f>VLOOKUP(Таблица1[[#This Row],[Код товара]],Группа_Товаров,3,0)</f>
        <v>Отливная</v>
      </c>
      <c r="I3983" t="s">
        <v>8</v>
      </c>
      <c r="J3983">
        <v>37.5</v>
      </c>
      <c r="K3983" s="6">
        <v>2039.15</v>
      </c>
      <c r="L3983" s="6">
        <v>2576.25</v>
      </c>
      <c r="M3983" s="23">
        <f>Таблица1[[#This Row],[Сумма в ценах продажи]]-Таблица1[[#This Row],[Сумма в ценах закупки]]</f>
        <v>537.09999999999991</v>
      </c>
    </row>
    <row r="3984" spans="1:13" hidden="1" x14ac:dyDescent="0.3">
      <c r="A3984" s="16">
        <v>42815</v>
      </c>
      <c r="B3984" t="s">
        <v>9</v>
      </c>
      <c r="C3984" t="s">
        <v>138</v>
      </c>
      <c r="D3984" t="s">
        <v>134</v>
      </c>
      <c r="E3984" t="s">
        <v>139</v>
      </c>
      <c r="F3984" s="7">
        <v>270300</v>
      </c>
      <c r="G3984" t="str">
        <f>VLOOKUP(F3984,'группы товаров'!$A$1:$C$88,2,0)</f>
        <v xml:space="preserve">Шипучка лимонад </v>
      </c>
      <c r="H3984" t="str">
        <f>VLOOKUP(Таблица1[[#This Row],[Код товара]],Группа_Товаров,3,0)</f>
        <v>Леденцовая</v>
      </c>
      <c r="I3984" t="s">
        <v>8</v>
      </c>
      <c r="J3984">
        <v>2.6880000000000002</v>
      </c>
      <c r="K3984" s="6">
        <v>290.62880000000001</v>
      </c>
      <c r="L3984" s="6">
        <v>308</v>
      </c>
      <c r="M3984" s="23">
        <f>Таблица1[[#This Row],[Сумма в ценах продажи]]-Таблица1[[#This Row],[Сумма в ценах закупки]]</f>
        <v>17.371199999999988</v>
      </c>
    </row>
    <row r="3985" spans="1:13" hidden="1" x14ac:dyDescent="0.3">
      <c r="A3985" s="16">
        <v>42815</v>
      </c>
      <c r="B3985" t="s">
        <v>9</v>
      </c>
      <c r="C3985" t="s">
        <v>138</v>
      </c>
      <c r="D3985" t="s">
        <v>134</v>
      </c>
      <c r="E3985" t="s">
        <v>139</v>
      </c>
      <c r="F3985" s="5">
        <v>1005040800</v>
      </c>
      <c r="G3985" t="str">
        <f>VLOOKUP(F3985,'группы товаров'!$A$1:$C$88,2,0)</f>
        <v>Бим-Бом</v>
      </c>
      <c r="H3985" t="str">
        <f>VLOOKUP(Таблица1[[#This Row],[Код товара]],Группа_Товаров,3,0)</f>
        <v>Глазированные</v>
      </c>
      <c r="I3985" t="s">
        <v>8</v>
      </c>
      <c r="J3985">
        <v>3</v>
      </c>
      <c r="K3985" s="6">
        <v>214.62</v>
      </c>
      <c r="L3985" s="6">
        <v>244.11</v>
      </c>
      <c r="M3985" s="23">
        <f>Таблица1[[#This Row],[Сумма в ценах продажи]]-Таблица1[[#This Row],[Сумма в ценах закупки]]</f>
        <v>29.490000000000009</v>
      </c>
    </row>
    <row r="3986" spans="1:13" hidden="1" x14ac:dyDescent="0.3">
      <c r="A3986" s="16">
        <v>42815</v>
      </c>
      <c r="B3986" t="s">
        <v>9</v>
      </c>
      <c r="C3986" t="s">
        <v>203</v>
      </c>
      <c r="D3986" t="s">
        <v>134</v>
      </c>
      <c r="E3986" t="s">
        <v>204</v>
      </c>
      <c r="F3986" s="5">
        <v>1005040800</v>
      </c>
      <c r="G3986" t="str">
        <f>VLOOKUP(F3986,'группы товаров'!$A$1:$C$88,2,0)</f>
        <v>Бим-Бом</v>
      </c>
      <c r="H3986" t="str">
        <f>VLOOKUP(Таблица1[[#This Row],[Код товара]],Группа_Товаров,3,0)</f>
        <v>Глазированные</v>
      </c>
      <c r="I3986" t="s">
        <v>8</v>
      </c>
      <c r="J3986">
        <v>3</v>
      </c>
      <c r="K3986" s="6">
        <v>214.62</v>
      </c>
      <c r="L3986" s="6">
        <v>244.11</v>
      </c>
      <c r="M3986" s="23">
        <f>Таблица1[[#This Row],[Сумма в ценах продажи]]-Таблица1[[#This Row],[Сумма в ценах закупки]]</f>
        <v>29.490000000000009</v>
      </c>
    </row>
    <row r="3987" spans="1:13" hidden="1" x14ac:dyDescent="0.3">
      <c r="A3987" s="16">
        <v>42815</v>
      </c>
      <c r="B3987" t="s">
        <v>7</v>
      </c>
      <c r="C3987" t="s">
        <v>303</v>
      </c>
      <c r="D3987" t="s">
        <v>208</v>
      </c>
      <c r="E3987" t="s">
        <v>304</v>
      </c>
      <c r="F3987" s="8">
        <v>1500000601</v>
      </c>
      <c r="G3987" t="str">
        <f>VLOOKUP(F3987,'группы товаров'!$A$1:$C$88,2,0)</f>
        <v xml:space="preserve">Рулет сгущенное молоко МФ </v>
      </c>
      <c r="H3987" t="str">
        <f>VLOOKUP(Таблица1[[#This Row],[Код товара]],Группа_Товаров,3,0)</f>
        <v>Бисквиты</v>
      </c>
      <c r="I3987" t="s">
        <v>8</v>
      </c>
      <c r="J3987">
        <v>3.4</v>
      </c>
      <c r="K3987" s="6">
        <v>243.23600000000002</v>
      </c>
      <c r="L3987" s="6">
        <v>276.65800000000002</v>
      </c>
      <c r="M3987" s="23">
        <f>Таблица1[[#This Row],[Сумма в ценах продажи]]-Таблица1[[#This Row],[Сумма в ценах закупки]]</f>
        <v>33.421999999999997</v>
      </c>
    </row>
    <row r="3988" spans="1:13" hidden="1" x14ac:dyDescent="0.3">
      <c r="A3988" s="16">
        <v>42815</v>
      </c>
      <c r="B3988" t="s">
        <v>9</v>
      </c>
      <c r="C3988" t="s">
        <v>222</v>
      </c>
      <c r="D3988" t="s">
        <v>134</v>
      </c>
      <c r="E3988" t="s">
        <v>223</v>
      </c>
      <c r="F3988" s="7">
        <v>1005300000</v>
      </c>
      <c r="G3988" t="str">
        <f>VLOOKUP(F3988,'группы товаров'!$A$1:$C$88,2,0)</f>
        <v>Нежные</v>
      </c>
      <c r="H3988" t="str">
        <f>VLOOKUP(Таблица1[[#This Row],[Код товара]],Группа_Товаров,3,0)</f>
        <v>Кремовые</v>
      </c>
      <c r="I3988" t="s">
        <v>8</v>
      </c>
      <c r="J3988">
        <v>7</v>
      </c>
      <c r="K3988" s="6">
        <v>748.79700000000003</v>
      </c>
      <c r="L3988" s="6">
        <v>797.44</v>
      </c>
      <c r="M3988" s="23">
        <f>Таблица1[[#This Row],[Сумма в ценах продажи]]-Таблица1[[#This Row],[Сумма в ценах закупки]]</f>
        <v>48.643000000000029</v>
      </c>
    </row>
    <row r="3989" spans="1:13" hidden="1" x14ac:dyDescent="0.3">
      <c r="A3989" s="16">
        <v>42815</v>
      </c>
      <c r="B3989" t="s">
        <v>7</v>
      </c>
      <c r="C3989" t="s">
        <v>303</v>
      </c>
      <c r="D3989" t="s">
        <v>208</v>
      </c>
      <c r="E3989" t="s">
        <v>304</v>
      </c>
      <c r="F3989" s="7">
        <v>1005212000</v>
      </c>
      <c r="G3989" t="str">
        <f>VLOOKUP(F3989,'группы товаров'!$A$1:$C$88,2,0)</f>
        <v xml:space="preserve">Знаки Зодиака </v>
      </c>
      <c r="H3989" t="str">
        <f>VLOOKUP(Таблица1[[#This Row],[Код товара]],Группа_Товаров,3,0)</f>
        <v>Вафельные</v>
      </c>
      <c r="I3989" t="s">
        <v>8</v>
      </c>
      <c r="J3989">
        <v>2.5</v>
      </c>
      <c r="K3989" s="6">
        <v>344.81580000000002</v>
      </c>
      <c r="L3989" s="6">
        <v>401.42500000000001</v>
      </c>
      <c r="M3989" s="23">
        <f>Таблица1[[#This Row],[Сумма в ценах продажи]]-Таблица1[[#This Row],[Сумма в ценах закупки]]</f>
        <v>56.609199999999987</v>
      </c>
    </row>
    <row r="3990" spans="1:13" hidden="1" x14ac:dyDescent="0.3">
      <c r="A3990" s="16">
        <v>42815</v>
      </c>
      <c r="B3990" t="s">
        <v>9</v>
      </c>
      <c r="C3990" t="s">
        <v>280</v>
      </c>
      <c r="D3990" t="s">
        <v>134</v>
      </c>
      <c r="E3990" t="s">
        <v>281</v>
      </c>
      <c r="F3990" s="7">
        <v>190000</v>
      </c>
      <c r="G3990" t="str">
        <f>VLOOKUP(F3990,'группы товаров'!$A$1:$C$88,2,0)</f>
        <v>Капри молоко</v>
      </c>
      <c r="H3990" t="str">
        <f>VLOOKUP(Таблица1[[#This Row],[Код товара]],Группа_Товаров,3,0)</f>
        <v>Отливная</v>
      </c>
      <c r="I3990" t="s">
        <v>8</v>
      </c>
      <c r="J3990">
        <v>8</v>
      </c>
      <c r="K3990" s="6">
        <v>427.23200000000003</v>
      </c>
      <c r="L3990" s="6">
        <v>484.24</v>
      </c>
      <c r="M3990" s="23">
        <f>Таблица1[[#This Row],[Сумма в ценах продажи]]-Таблица1[[#This Row],[Сумма в ценах закупки]]</f>
        <v>57.007999999999981</v>
      </c>
    </row>
    <row r="3991" spans="1:13" hidden="1" x14ac:dyDescent="0.3">
      <c r="A3991" s="16">
        <v>42815</v>
      </c>
      <c r="B3991" t="s">
        <v>9</v>
      </c>
      <c r="C3991" t="s">
        <v>226</v>
      </c>
      <c r="D3991" t="s">
        <v>134</v>
      </c>
      <c r="E3991" t="s">
        <v>227</v>
      </c>
      <c r="F3991" s="7">
        <v>251000</v>
      </c>
      <c r="G3991" t="str">
        <f>VLOOKUP(F3991,'группы товаров'!$A$1:$C$88,2,0)</f>
        <v>Стеклышки микс</v>
      </c>
      <c r="H3991" t="str">
        <f>VLOOKUP(Таблица1[[#This Row],[Код товара]],Группа_Товаров,3,0)</f>
        <v>Отливная</v>
      </c>
      <c r="I3991" t="s">
        <v>8</v>
      </c>
      <c r="J3991">
        <v>5</v>
      </c>
      <c r="K3991" s="6">
        <v>477</v>
      </c>
      <c r="L3991" s="6">
        <v>542.5</v>
      </c>
      <c r="M3991" s="23">
        <f>Таблица1[[#This Row],[Сумма в ценах продажи]]-Таблица1[[#This Row],[Сумма в ценах закупки]]</f>
        <v>65.5</v>
      </c>
    </row>
    <row r="3992" spans="1:13" hidden="1" x14ac:dyDescent="0.3">
      <c r="A3992" s="16">
        <v>42815</v>
      </c>
      <c r="B3992" t="s">
        <v>9</v>
      </c>
      <c r="C3992" t="s">
        <v>181</v>
      </c>
      <c r="D3992" t="s">
        <v>134</v>
      </c>
      <c r="E3992" t="s">
        <v>182</v>
      </c>
      <c r="F3992" s="5">
        <v>1005712005</v>
      </c>
      <c r="G3992" t="str">
        <f>VLOOKUP(F3992,'группы товаров'!$A$1:$C$88,2,0)</f>
        <v>Золотой теленок</v>
      </c>
      <c r="H3992" t="str">
        <f>VLOOKUP(Таблица1[[#This Row],[Код товара]],Группа_Товаров,3,0)</f>
        <v>Глазированные</v>
      </c>
      <c r="I3992" t="s">
        <v>8</v>
      </c>
      <c r="J3992">
        <v>4.8</v>
      </c>
      <c r="K3992" s="6">
        <v>506.25840000000005</v>
      </c>
      <c r="L3992" s="6">
        <v>580.79999999999995</v>
      </c>
      <c r="M3992" s="23">
        <f>Таблица1[[#This Row],[Сумма в ценах продажи]]-Таблица1[[#This Row],[Сумма в ценах закупки]]</f>
        <v>74.541599999999903</v>
      </c>
    </row>
    <row r="3993" spans="1:13" hidden="1" x14ac:dyDescent="0.3">
      <c r="A3993" s="16">
        <v>42815</v>
      </c>
      <c r="B3993" t="s">
        <v>9</v>
      </c>
      <c r="C3993" t="s">
        <v>199</v>
      </c>
      <c r="D3993" t="s">
        <v>134</v>
      </c>
      <c r="E3993" t="s">
        <v>200</v>
      </c>
      <c r="F3993" s="7">
        <v>1005040500</v>
      </c>
      <c r="G3993" t="str">
        <f>VLOOKUP(F3993,'группы товаров'!$A$1:$C$88,2,0)</f>
        <v>Пилот</v>
      </c>
      <c r="H3993" t="str">
        <f>VLOOKUP(Таблица1[[#This Row],[Код товара]],Группа_Товаров,3,0)</f>
        <v>Глазированные</v>
      </c>
      <c r="I3993" t="s">
        <v>8</v>
      </c>
      <c r="J3993">
        <v>6.4</v>
      </c>
      <c r="K3993" s="6">
        <v>520.70400000000006</v>
      </c>
      <c r="L3993" s="6">
        <v>607.20000000000005</v>
      </c>
      <c r="M3993" s="23">
        <f>Таблица1[[#This Row],[Сумма в ценах продажи]]-Таблица1[[#This Row],[Сумма в ценах закупки]]</f>
        <v>86.495999999999981</v>
      </c>
    </row>
    <row r="3994" spans="1:13" hidden="1" x14ac:dyDescent="0.3">
      <c r="A3994" s="16">
        <v>42815</v>
      </c>
      <c r="B3994" t="s">
        <v>9</v>
      </c>
      <c r="C3994" t="s">
        <v>244</v>
      </c>
      <c r="D3994" t="s">
        <v>134</v>
      </c>
      <c r="E3994" t="s">
        <v>245</v>
      </c>
      <c r="F3994" s="5">
        <v>1005050100</v>
      </c>
      <c r="G3994" t="str">
        <f>VLOOKUP(F3994,'группы товаров'!$A$1:$C$88,2,0)</f>
        <v>Золотой  крем-брюле</v>
      </c>
      <c r="H3994" t="str">
        <f>VLOOKUP(Таблица1[[#This Row],[Код товара]],Группа_Товаров,3,0)</f>
        <v>Помадка</v>
      </c>
      <c r="I3994" t="s">
        <v>8</v>
      </c>
      <c r="J3994">
        <v>7</v>
      </c>
      <c r="K3994" s="6">
        <v>701.05</v>
      </c>
      <c r="L3994" s="6">
        <v>797.44</v>
      </c>
      <c r="M3994" s="23">
        <f>Таблица1[[#This Row],[Сумма в ценах продажи]]-Таблица1[[#This Row],[Сумма в ценах закупки]]</f>
        <v>96.3900000000001</v>
      </c>
    </row>
    <row r="3995" spans="1:13" hidden="1" x14ac:dyDescent="0.3">
      <c r="A3995" s="16">
        <v>42815</v>
      </c>
      <c r="B3995" t="s">
        <v>9</v>
      </c>
      <c r="C3995" t="s">
        <v>138</v>
      </c>
      <c r="D3995" t="s">
        <v>134</v>
      </c>
      <c r="E3995" t="s">
        <v>139</v>
      </c>
      <c r="F3995" s="7">
        <v>1005040500</v>
      </c>
      <c r="G3995" t="str">
        <f>VLOOKUP(F3995,'группы товаров'!$A$1:$C$88,2,0)</f>
        <v>Пилот</v>
      </c>
      <c r="H3995" t="str">
        <f>VLOOKUP(Таблица1[[#This Row],[Код товара]],Группа_Товаров,3,0)</f>
        <v>Глазированные</v>
      </c>
      <c r="I3995" t="s">
        <v>8</v>
      </c>
      <c r="J3995">
        <v>4</v>
      </c>
      <c r="K3995" s="6">
        <v>820</v>
      </c>
      <c r="L3995" s="6">
        <v>933.2</v>
      </c>
      <c r="M3995" s="23">
        <f>Таблица1[[#This Row],[Сумма в ценах продажи]]-Таблица1[[#This Row],[Сумма в ценах закупки]]</f>
        <v>113.20000000000005</v>
      </c>
    </row>
    <row r="3996" spans="1:13" hidden="1" x14ac:dyDescent="0.3">
      <c r="A3996" s="16">
        <v>42815</v>
      </c>
      <c r="B3996" t="s">
        <v>9</v>
      </c>
      <c r="C3996" t="s">
        <v>242</v>
      </c>
      <c r="D3996" t="s">
        <v>134</v>
      </c>
      <c r="E3996" t="s">
        <v>243</v>
      </c>
      <c r="F3996" s="7">
        <v>260000</v>
      </c>
      <c r="G3996" t="str">
        <f>VLOOKUP(F3996,'группы товаров'!$A$1:$C$88,2,0)</f>
        <v xml:space="preserve">Банан-клубника </v>
      </c>
      <c r="H3996" t="str">
        <f>VLOOKUP(Таблица1[[#This Row],[Код товара]],Группа_Товаров,3,0)</f>
        <v>Отливная</v>
      </c>
      <c r="I3996" t="s">
        <v>8</v>
      </c>
      <c r="J3996">
        <v>4</v>
      </c>
      <c r="K3996" s="6">
        <v>858.4</v>
      </c>
      <c r="L3996" s="6">
        <v>976.8</v>
      </c>
      <c r="M3996" s="23">
        <f>Таблица1[[#This Row],[Сумма в ценах продажи]]-Таблица1[[#This Row],[Сумма в ценах закупки]]</f>
        <v>118.39999999999998</v>
      </c>
    </row>
    <row r="3997" spans="1:13" hidden="1" x14ac:dyDescent="0.3">
      <c r="A3997" s="16">
        <v>42815</v>
      </c>
      <c r="B3997" t="s">
        <v>9</v>
      </c>
      <c r="C3997" t="s">
        <v>195</v>
      </c>
      <c r="D3997" t="s">
        <v>131</v>
      </c>
      <c r="E3997" t="s">
        <v>196</v>
      </c>
      <c r="F3997" s="7">
        <v>251000</v>
      </c>
      <c r="G3997" t="str">
        <f>VLOOKUP(F3997,'группы товаров'!$A$1:$C$88,2,0)</f>
        <v>Стеклышки микс</v>
      </c>
      <c r="H3997" t="str">
        <f>VLOOKUP(Таблица1[[#This Row],[Код товара]],Группа_Товаров,3,0)</f>
        <v>Отливная</v>
      </c>
      <c r="I3997" t="s">
        <v>8</v>
      </c>
      <c r="J3997">
        <v>4</v>
      </c>
      <c r="K3997" s="6">
        <v>934.8</v>
      </c>
      <c r="L3997" s="6">
        <v>1063.2</v>
      </c>
      <c r="M3997" s="23">
        <f>Таблица1[[#This Row],[Сумма в ценах продажи]]-Таблица1[[#This Row],[Сумма в ценах закупки]]</f>
        <v>128.40000000000009</v>
      </c>
    </row>
    <row r="3998" spans="1:13" hidden="1" x14ac:dyDescent="0.3">
      <c r="A3998" s="16">
        <v>42815</v>
      </c>
      <c r="B3998" t="s">
        <v>9</v>
      </c>
      <c r="C3998" t="s">
        <v>282</v>
      </c>
      <c r="D3998" t="s">
        <v>134</v>
      </c>
      <c r="E3998" t="s">
        <v>283</v>
      </c>
      <c r="F3998" s="7">
        <v>1005050300</v>
      </c>
      <c r="G3998" t="str">
        <f>VLOOKUP(F3998,'группы товаров'!$A$1:$C$88,2,0)</f>
        <v>Золотой шар</v>
      </c>
      <c r="H3998" t="str">
        <f>VLOOKUP(Таблица1[[#This Row],[Код товара]],Группа_Товаров,3,0)</f>
        <v>Помадка</v>
      </c>
      <c r="I3998" t="s">
        <v>8</v>
      </c>
      <c r="J3998">
        <v>4</v>
      </c>
      <c r="K3998" s="6">
        <v>934.79600000000005</v>
      </c>
      <c r="L3998" s="6">
        <v>1063.2</v>
      </c>
      <c r="M3998" s="23">
        <f>Таблица1[[#This Row],[Сумма в ценах продажи]]-Таблица1[[#This Row],[Сумма в ценах закупки]]</f>
        <v>128.404</v>
      </c>
    </row>
    <row r="3999" spans="1:13" hidden="1" x14ac:dyDescent="0.3">
      <c r="A3999" s="16">
        <v>42815</v>
      </c>
      <c r="B3999" t="s">
        <v>9</v>
      </c>
      <c r="C3999" t="s">
        <v>167</v>
      </c>
      <c r="D3999" t="s">
        <v>134</v>
      </c>
      <c r="E3999" t="s">
        <v>168</v>
      </c>
      <c r="F3999" s="7">
        <v>1005050300</v>
      </c>
      <c r="G3999" t="str">
        <f>VLOOKUP(F3999,'группы товаров'!$A$1:$C$88,2,0)</f>
        <v>Золотой шар</v>
      </c>
      <c r="H3999" t="str">
        <f>VLOOKUP(Таблица1[[#This Row],[Код товара]],Группа_Товаров,3,0)</f>
        <v>Помадка</v>
      </c>
      <c r="I3999" t="s">
        <v>8</v>
      </c>
      <c r="J3999">
        <v>5</v>
      </c>
      <c r="K3999" s="6">
        <v>582.71749999999997</v>
      </c>
      <c r="L3999" s="6">
        <v>716.1</v>
      </c>
      <c r="M3999" s="23">
        <f>Таблица1[[#This Row],[Сумма в ценах продажи]]-Таблица1[[#This Row],[Сумма в ценах закупки]]</f>
        <v>133.38250000000005</v>
      </c>
    </row>
    <row r="4000" spans="1:13" hidden="1" x14ac:dyDescent="0.3">
      <c r="A4000" s="16">
        <v>42815</v>
      </c>
      <c r="B4000" t="s">
        <v>9</v>
      </c>
      <c r="C4000" t="s">
        <v>177</v>
      </c>
      <c r="D4000" t="s">
        <v>131</v>
      </c>
      <c r="E4000" t="s">
        <v>178</v>
      </c>
      <c r="F4000" s="7">
        <v>1005212000</v>
      </c>
      <c r="G4000" t="str">
        <f>VLOOKUP(F4000,'группы товаров'!$A$1:$C$88,2,0)</f>
        <v xml:space="preserve">Знаки Зодиака </v>
      </c>
      <c r="H4000" t="str">
        <f>VLOOKUP(Таблица1[[#This Row],[Код товара]],Группа_Товаров,3,0)</f>
        <v>Вафельные</v>
      </c>
      <c r="I4000" t="s">
        <v>8</v>
      </c>
      <c r="J4000">
        <v>3.5</v>
      </c>
      <c r="K4000" s="6">
        <v>626.74570000000006</v>
      </c>
      <c r="L4000" s="6">
        <v>778.43499999999995</v>
      </c>
      <c r="M4000" s="23">
        <f>Таблица1[[#This Row],[Сумма в ценах продажи]]-Таблица1[[#This Row],[Сумма в ценах закупки]]</f>
        <v>151.68929999999989</v>
      </c>
    </row>
    <row r="4001" spans="1:13" hidden="1" x14ac:dyDescent="0.3">
      <c r="A4001" s="16">
        <v>42815</v>
      </c>
      <c r="B4001" t="s">
        <v>9</v>
      </c>
      <c r="C4001" t="s">
        <v>149</v>
      </c>
      <c r="D4001" t="s">
        <v>134</v>
      </c>
      <c r="E4001" t="s">
        <v>150</v>
      </c>
      <c r="F4001" s="7">
        <v>1005040800</v>
      </c>
      <c r="G4001" t="str">
        <f>VLOOKUP(F4001,'группы товаров'!$A$1:$C$88,2,0)</f>
        <v>Бим-Бом</v>
      </c>
      <c r="H4001" t="str">
        <f>VLOOKUP(Таблица1[[#This Row],[Код товара]],Группа_Товаров,3,0)</f>
        <v>Глазированные</v>
      </c>
      <c r="I4001" t="s">
        <v>8</v>
      </c>
      <c r="J4001">
        <v>4</v>
      </c>
      <c r="K4001" s="6">
        <v>1316</v>
      </c>
      <c r="L4001" s="6">
        <v>1497.2</v>
      </c>
      <c r="M4001" s="23">
        <f>Таблица1[[#This Row],[Сумма в ценах продажи]]-Таблица1[[#This Row],[Сумма в ценах закупки]]</f>
        <v>181.20000000000005</v>
      </c>
    </row>
    <row r="4002" spans="1:13" hidden="1" x14ac:dyDescent="0.3">
      <c r="A4002" s="16">
        <v>42815</v>
      </c>
      <c r="B4002" t="s">
        <v>9</v>
      </c>
      <c r="C4002" t="s">
        <v>238</v>
      </c>
      <c r="D4002" t="s">
        <v>208</v>
      </c>
      <c r="E4002" t="s">
        <v>239</v>
      </c>
      <c r="F4002" s="7">
        <v>1005050000</v>
      </c>
      <c r="G4002" t="str">
        <f>VLOOKUP(F4002,'группы товаров'!$A$1:$C$88,2,0)</f>
        <v>Золотой орех</v>
      </c>
      <c r="H4002" t="str">
        <f>VLOOKUP(Таблица1[[#This Row],[Код товара]],Группа_Товаров,3,0)</f>
        <v>Помадка</v>
      </c>
      <c r="I4002" t="s">
        <v>8</v>
      </c>
      <c r="J4002">
        <v>4</v>
      </c>
      <c r="K4002" s="6">
        <v>1316</v>
      </c>
      <c r="L4002" s="6">
        <v>1497.2</v>
      </c>
      <c r="M4002" s="23">
        <f>Таблица1[[#This Row],[Сумма в ценах продажи]]-Таблица1[[#This Row],[Сумма в ценах закупки]]</f>
        <v>181.20000000000005</v>
      </c>
    </row>
    <row r="4003" spans="1:13" hidden="1" x14ac:dyDescent="0.3">
      <c r="A4003" s="16">
        <v>42815</v>
      </c>
      <c r="B4003" t="s">
        <v>9</v>
      </c>
      <c r="C4003" t="s">
        <v>248</v>
      </c>
      <c r="D4003" t="s">
        <v>156</v>
      </c>
      <c r="E4003" t="s">
        <v>249</v>
      </c>
      <c r="F4003" s="7">
        <v>1005050300</v>
      </c>
      <c r="G4003" t="str">
        <f>VLOOKUP(F4003,'группы товаров'!$A$1:$C$88,2,0)</f>
        <v>Золотой шар</v>
      </c>
      <c r="H4003" t="str">
        <f>VLOOKUP(Таблица1[[#This Row],[Код товара]],Группа_Товаров,3,0)</f>
        <v>Помадка</v>
      </c>
      <c r="I4003" t="s">
        <v>8</v>
      </c>
      <c r="J4003">
        <v>12</v>
      </c>
      <c r="K4003" s="6">
        <v>1157.9724000000001</v>
      </c>
      <c r="L4003" s="6">
        <v>1341</v>
      </c>
      <c r="M4003" s="23">
        <f>Таблица1[[#This Row],[Сумма в ценах продажи]]-Таблица1[[#This Row],[Сумма в ценах закупки]]</f>
        <v>183.02759999999989</v>
      </c>
    </row>
    <row r="4004" spans="1:13" hidden="1" x14ac:dyDescent="0.3">
      <c r="A4004" s="16">
        <v>42815</v>
      </c>
      <c r="B4004" t="s">
        <v>9</v>
      </c>
      <c r="C4004" t="s">
        <v>254</v>
      </c>
      <c r="D4004" t="s">
        <v>131</v>
      </c>
      <c r="E4004" t="s">
        <v>255</v>
      </c>
      <c r="F4004" s="5">
        <v>1005274000</v>
      </c>
      <c r="G4004" t="str">
        <f>VLOOKUP(F4004,'группы товаров'!$A$1:$C$88,2,0)</f>
        <v>Ванильные</v>
      </c>
      <c r="H4004" t="str">
        <f>VLOOKUP(Таблица1[[#This Row],[Код товара]],Группа_Товаров,3,0)</f>
        <v>Кремовые</v>
      </c>
      <c r="I4004" t="s">
        <v>8</v>
      </c>
      <c r="J4004">
        <v>7</v>
      </c>
      <c r="K4004" s="6">
        <v>1368.7667000000001</v>
      </c>
      <c r="L4004" s="6">
        <v>1556.87</v>
      </c>
      <c r="M4004" s="23">
        <f>Таблица1[[#This Row],[Сумма в ценах продажи]]-Таблица1[[#This Row],[Сумма в ценах закупки]]</f>
        <v>188.10329999999976</v>
      </c>
    </row>
    <row r="4005" spans="1:13" hidden="1" x14ac:dyDescent="0.3">
      <c r="A4005" s="16">
        <v>42815</v>
      </c>
      <c r="B4005" t="s">
        <v>7</v>
      </c>
      <c r="C4005" t="s">
        <v>290</v>
      </c>
      <c r="D4005" t="s">
        <v>291</v>
      </c>
      <c r="E4005" t="s">
        <v>292</v>
      </c>
      <c r="F4005" s="5">
        <v>1005040200</v>
      </c>
      <c r="G4005" t="str">
        <f>VLOOKUP(F4005,'группы товаров'!$A$1:$C$88,2,0)</f>
        <v xml:space="preserve">Южный вечер </v>
      </c>
      <c r="H4005" t="str">
        <f>VLOOKUP(Таблица1[[#This Row],[Код товара]],Группа_Товаров,3,0)</f>
        <v>Глазированные</v>
      </c>
      <c r="I4005" t="s">
        <v>8</v>
      </c>
      <c r="J4005">
        <v>3</v>
      </c>
      <c r="K4005" s="6">
        <v>0</v>
      </c>
      <c r="L4005" s="6">
        <v>244.11</v>
      </c>
      <c r="M4005" s="23">
        <f>Таблица1[[#This Row],[Сумма в ценах продажи]]-Таблица1[[#This Row],[Сумма в ценах закупки]]</f>
        <v>244.11</v>
      </c>
    </row>
    <row r="4006" spans="1:13" hidden="1" x14ac:dyDescent="0.3">
      <c r="A4006" s="16">
        <v>42815</v>
      </c>
      <c r="B4006" t="s">
        <v>9</v>
      </c>
      <c r="C4006" t="s">
        <v>201</v>
      </c>
      <c r="D4006" t="s">
        <v>134</v>
      </c>
      <c r="E4006" t="s">
        <v>202</v>
      </c>
      <c r="F4006" s="5">
        <v>1005201500</v>
      </c>
      <c r="G4006" t="str">
        <f>VLOOKUP(F4006,'группы товаров'!$A$1:$C$88,2,0)</f>
        <v xml:space="preserve">крем-сгущенное молоко </v>
      </c>
      <c r="H4006" t="str">
        <f>VLOOKUP(Таблица1[[#This Row],[Код товара]],Группа_Товаров,3,0)</f>
        <v>Вафельные</v>
      </c>
      <c r="I4006" t="s">
        <v>8</v>
      </c>
      <c r="J4006">
        <v>8</v>
      </c>
      <c r="K4006" s="6">
        <v>1321.5632000000001</v>
      </c>
      <c r="L4006" s="6">
        <v>1588.4</v>
      </c>
      <c r="M4006" s="23">
        <f>Таблица1[[#This Row],[Сумма в ценах продажи]]-Таблица1[[#This Row],[Сумма в ценах закупки]]</f>
        <v>266.83680000000004</v>
      </c>
    </row>
    <row r="4007" spans="1:13" hidden="1" x14ac:dyDescent="0.3">
      <c r="A4007" s="16">
        <v>42815</v>
      </c>
      <c r="B4007" t="s">
        <v>9</v>
      </c>
      <c r="C4007" t="s">
        <v>361</v>
      </c>
      <c r="D4007" t="s">
        <v>147</v>
      </c>
      <c r="E4007" t="s">
        <v>362</v>
      </c>
      <c r="F4007" s="7">
        <v>1005050100</v>
      </c>
      <c r="G4007" t="str">
        <f>VLOOKUP(F4007,'группы товаров'!$A$1:$C$88,2,0)</f>
        <v>Золотой  крем-брюле</v>
      </c>
      <c r="H4007" t="str">
        <f>VLOOKUP(Таблица1[[#This Row],[Код товара]],Группа_Товаров,3,0)</f>
        <v>Помадка</v>
      </c>
      <c r="I4007" t="s">
        <v>8</v>
      </c>
      <c r="J4007">
        <v>15.6</v>
      </c>
      <c r="K4007" s="6">
        <v>2198.9299999999998</v>
      </c>
      <c r="L4007" s="6">
        <v>2508</v>
      </c>
      <c r="M4007" s="23">
        <f>Таблица1[[#This Row],[Сумма в ценах продажи]]-Таблица1[[#This Row],[Сумма в ценах закупки]]</f>
        <v>309.07000000000016</v>
      </c>
    </row>
    <row r="4008" spans="1:13" hidden="1" x14ac:dyDescent="0.3">
      <c r="A4008" s="16">
        <v>42814</v>
      </c>
      <c r="B4008" t="s">
        <v>9</v>
      </c>
      <c r="C4008" t="s">
        <v>130</v>
      </c>
      <c r="D4008" t="s">
        <v>131</v>
      </c>
      <c r="E4008" t="s">
        <v>132</v>
      </c>
      <c r="F4008" s="7">
        <v>251000</v>
      </c>
      <c r="G4008" t="str">
        <f>VLOOKUP(F4008,'группы товаров'!$A$1:$C$88,2,0)</f>
        <v>Стеклышки микс</v>
      </c>
      <c r="H4008" t="str">
        <f>VLOOKUP(Таблица1[[#This Row],[Код товара]],Группа_Товаров,3,0)</f>
        <v>Отливная</v>
      </c>
      <c r="I4008" t="s">
        <v>8</v>
      </c>
      <c r="J4008">
        <v>2.52</v>
      </c>
      <c r="K4008" s="6">
        <v>206.64</v>
      </c>
      <c r="L4008" s="6">
        <v>234.78</v>
      </c>
      <c r="M4008" s="23">
        <f>Таблица1[[#This Row],[Сумма в ценах продажи]]-Таблица1[[#This Row],[Сумма в ценах закупки]]</f>
        <v>28.140000000000015</v>
      </c>
    </row>
    <row r="4009" spans="1:13" hidden="1" x14ac:dyDescent="0.3">
      <c r="A4009" s="16">
        <v>42814</v>
      </c>
      <c r="B4009" t="s">
        <v>9</v>
      </c>
      <c r="C4009" t="s">
        <v>242</v>
      </c>
      <c r="D4009" t="s">
        <v>134</v>
      </c>
      <c r="E4009" t="s">
        <v>243</v>
      </c>
      <c r="F4009" s="7">
        <v>20000</v>
      </c>
      <c r="G4009" t="str">
        <f>VLOOKUP(F4009,'группы товаров'!$A$1:$C$88,2,0)</f>
        <v>Карамель барбарис</v>
      </c>
      <c r="H4009" t="str">
        <f>VLOOKUP(Таблица1[[#This Row],[Код товара]],Группа_Товаров,3,0)</f>
        <v>Леденцовая</v>
      </c>
      <c r="I4009" t="s">
        <v>8</v>
      </c>
      <c r="J4009">
        <v>3.5</v>
      </c>
      <c r="K4009" s="6">
        <v>326.81360000000001</v>
      </c>
      <c r="L4009" s="6">
        <v>372.12</v>
      </c>
      <c r="M4009" s="23">
        <f>Таблица1[[#This Row],[Сумма в ценах продажи]]-Таблица1[[#This Row],[Сумма в ценах закупки]]</f>
        <v>45.306399999999996</v>
      </c>
    </row>
    <row r="4010" spans="1:13" hidden="1" x14ac:dyDescent="0.3">
      <c r="A4010" s="16">
        <v>42814</v>
      </c>
      <c r="B4010" t="s">
        <v>9</v>
      </c>
      <c r="C4010" t="s">
        <v>282</v>
      </c>
      <c r="D4010" t="s">
        <v>134</v>
      </c>
      <c r="E4010" t="s">
        <v>283</v>
      </c>
      <c r="F4010" s="7">
        <v>280500</v>
      </c>
      <c r="G4010" t="str">
        <f>VLOOKUP(F4010,'группы товаров'!$A$1:$C$88,2,0)</f>
        <v>Шипучка микс</v>
      </c>
      <c r="H4010" t="str">
        <f>VLOOKUP(Таблица1[[#This Row],[Код товара]],Группа_Товаров,3,0)</f>
        <v>Леденцовая</v>
      </c>
      <c r="I4010" t="s">
        <v>8</v>
      </c>
      <c r="J4010">
        <v>4</v>
      </c>
      <c r="K4010" s="6">
        <v>352.78</v>
      </c>
      <c r="L4010" s="6">
        <v>401.6</v>
      </c>
      <c r="M4010" s="23">
        <f>Таблица1[[#This Row],[Сумма в ценах продажи]]-Таблица1[[#This Row],[Сумма в ценах закупки]]</f>
        <v>48.82000000000005</v>
      </c>
    </row>
    <row r="4011" spans="1:13" hidden="1" x14ac:dyDescent="0.3">
      <c r="A4011" s="16">
        <v>42814</v>
      </c>
      <c r="B4011" t="s">
        <v>9</v>
      </c>
      <c r="C4011" t="s">
        <v>203</v>
      </c>
      <c r="D4011" t="s">
        <v>134</v>
      </c>
      <c r="E4011" t="s">
        <v>204</v>
      </c>
      <c r="F4011" s="7">
        <v>1005274600</v>
      </c>
      <c r="G4011" t="str">
        <f>VLOOKUP(F4011,'группы товаров'!$A$1:$C$88,2,0)</f>
        <v>Какао со сливками</v>
      </c>
      <c r="H4011" t="str">
        <f>VLOOKUP(Таблица1[[#This Row],[Код товара]],Группа_Товаров,3,0)</f>
        <v>Кремовые</v>
      </c>
      <c r="I4011" t="s">
        <v>8</v>
      </c>
      <c r="J4011">
        <v>8</v>
      </c>
      <c r="K4011" s="6">
        <v>427.32960000000003</v>
      </c>
      <c r="L4011" s="6">
        <v>484.24</v>
      </c>
      <c r="M4011" s="23">
        <f>Таблица1[[#This Row],[Сумма в ценах продажи]]-Таблица1[[#This Row],[Сумма в ценах закупки]]</f>
        <v>56.910399999999981</v>
      </c>
    </row>
    <row r="4012" spans="1:13" hidden="1" x14ac:dyDescent="0.3">
      <c r="A4012" s="16">
        <v>42814</v>
      </c>
      <c r="B4012" t="s">
        <v>9</v>
      </c>
      <c r="C4012" t="s">
        <v>264</v>
      </c>
      <c r="D4012" t="s">
        <v>134</v>
      </c>
      <c r="E4012" t="s">
        <v>265</v>
      </c>
      <c r="F4012" s="7">
        <v>1005220000</v>
      </c>
      <c r="G4012" t="str">
        <f>VLOOKUP(F4012,'группы товаров'!$A$1:$C$88,2,0)</f>
        <v>Веселый журавлик</v>
      </c>
      <c r="H4012" t="str">
        <f>VLOOKUP(Таблица1[[#This Row],[Код товара]],Группа_Товаров,3,0)</f>
        <v>Вафельные</v>
      </c>
      <c r="I4012" t="s">
        <v>8</v>
      </c>
      <c r="J4012">
        <v>5</v>
      </c>
      <c r="K4012" s="6">
        <v>591.77949999999998</v>
      </c>
      <c r="L4012" s="6">
        <v>658.75</v>
      </c>
      <c r="M4012" s="23">
        <f>Таблица1[[#This Row],[Сумма в ценах продажи]]-Таблица1[[#This Row],[Сумма в ценах закупки]]</f>
        <v>66.970500000000015</v>
      </c>
    </row>
    <row r="4013" spans="1:13" hidden="1" x14ac:dyDescent="0.3">
      <c r="A4013" s="16">
        <v>42814</v>
      </c>
      <c r="B4013" t="s">
        <v>9</v>
      </c>
      <c r="C4013" t="s">
        <v>160</v>
      </c>
      <c r="D4013" t="s">
        <v>134</v>
      </c>
      <c r="E4013" t="s">
        <v>161</v>
      </c>
      <c r="F4013" s="5">
        <v>1005040600</v>
      </c>
      <c r="G4013" t="str">
        <f>VLOOKUP(F4013,'группы товаров'!$A$1:$C$88,2,0)</f>
        <v xml:space="preserve">Морская звезда </v>
      </c>
      <c r="H4013" t="str">
        <f>VLOOKUP(Таблица1[[#This Row],[Код товара]],Группа_Товаров,3,0)</f>
        <v>Глазированные</v>
      </c>
      <c r="I4013" t="s">
        <v>8</v>
      </c>
      <c r="J4013">
        <v>9</v>
      </c>
      <c r="K4013" s="6">
        <v>643.95000000000005</v>
      </c>
      <c r="L4013" s="6">
        <v>732.33</v>
      </c>
      <c r="M4013" s="23">
        <f>Таблица1[[#This Row],[Сумма в ценах продажи]]-Таблица1[[#This Row],[Сумма в ценах закупки]]</f>
        <v>88.38</v>
      </c>
    </row>
    <row r="4014" spans="1:13" hidden="1" x14ac:dyDescent="0.3">
      <c r="A4014" s="16">
        <v>42814</v>
      </c>
      <c r="B4014" t="s">
        <v>9</v>
      </c>
      <c r="C4014" t="s">
        <v>359</v>
      </c>
      <c r="D4014" t="s">
        <v>147</v>
      </c>
      <c r="E4014" t="s">
        <v>360</v>
      </c>
      <c r="F4014" s="7">
        <v>20200</v>
      </c>
      <c r="G4014" t="str">
        <f>VLOOKUP(F4014,'группы товаров'!$A$1:$C$88,2,0)</f>
        <v xml:space="preserve">Карамель мята </v>
      </c>
      <c r="H4014" t="str">
        <f>VLOOKUP(Таблица1[[#This Row],[Код товара]],Группа_Товаров,3,0)</f>
        <v>Леденцовая</v>
      </c>
      <c r="I4014" t="s">
        <v>8</v>
      </c>
      <c r="J4014">
        <v>4</v>
      </c>
      <c r="K4014" s="6">
        <v>934.8</v>
      </c>
      <c r="L4014" s="6">
        <v>1063.2</v>
      </c>
      <c r="M4014" s="23">
        <f>Таблица1[[#This Row],[Сумма в ценах продажи]]-Таблица1[[#This Row],[Сумма в ценах закупки]]</f>
        <v>128.40000000000009</v>
      </c>
    </row>
    <row r="4015" spans="1:13" hidden="1" x14ac:dyDescent="0.3">
      <c r="A4015" s="16">
        <v>42814</v>
      </c>
      <c r="B4015" t="s">
        <v>9</v>
      </c>
      <c r="C4015" t="s">
        <v>185</v>
      </c>
      <c r="D4015" t="s">
        <v>134</v>
      </c>
      <c r="E4015" t="s">
        <v>186</v>
      </c>
      <c r="F4015" s="7">
        <v>20100</v>
      </c>
      <c r="G4015" t="str">
        <f>VLOOKUP(F4015,'группы товаров'!$A$1:$C$88,2,0)</f>
        <v xml:space="preserve">Карамель дюшес </v>
      </c>
      <c r="H4015" t="str">
        <f>VLOOKUP(Таблица1[[#This Row],[Код товара]],Группа_Товаров,3,0)</f>
        <v>Леденцовая</v>
      </c>
      <c r="I4015" t="s">
        <v>8</v>
      </c>
      <c r="J4015">
        <v>15</v>
      </c>
      <c r="K4015" s="6">
        <v>897.8</v>
      </c>
      <c r="L4015" s="6">
        <v>1030.5</v>
      </c>
      <c r="M4015" s="23">
        <f>Таблица1[[#This Row],[Сумма в ценах продажи]]-Таблица1[[#This Row],[Сумма в ценах закупки]]</f>
        <v>132.70000000000005</v>
      </c>
    </row>
    <row r="4016" spans="1:13" hidden="1" x14ac:dyDescent="0.3">
      <c r="A4016" s="16">
        <v>42814</v>
      </c>
      <c r="B4016" t="s">
        <v>9</v>
      </c>
      <c r="C4016" t="s">
        <v>222</v>
      </c>
      <c r="D4016" t="s">
        <v>134</v>
      </c>
      <c r="E4016" t="s">
        <v>223</v>
      </c>
      <c r="F4016" s="7">
        <v>1005274600</v>
      </c>
      <c r="G4016" t="str">
        <f>VLOOKUP(F4016,'группы товаров'!$A$1:$C$88,2,0)</f>
        <v>Какао со сливками</v>
      </c>
      <c r="H4016" t="str">
        <f>VLOOKUP(Таблица1[[#This Row],[Код товара]],Группа_Товаров,3,0)</f>
        <v>Кремовые</v>
      </c>
      <c r="I4016" t="s">
        <v>8</v>
      </c>
      <c r="J4016">
        <v>15</v>
      </c>
      <c r="K4016" s="6">
        <v>1179.2985000000001</v>
      </c>
      <c r="L4016" s="6">
        <v>1350.75</v>
      </c>
      <c r="M4016" s="23">
        <f>Таблица1[[#This Row],[Сумма в ценах продажи]]-Таблица1[[#This Row],[Сумма в ценах закупки]]</f>
        <v>171.4514999999999</v>
      </c>
    </row>
    <row r="4017" spans="1:13" hidden="1" x14ac:dyDescent="0.3">
      <c r="A4017" s="16">
        <v>42814</v>
      </c>
      <c r="B4017" t="s">
        <v>9</v>
      </c>
      <c r="C4017" t="s">
        <v>320</v>
      </c>
      <c r="D4017" t="s">
        <v>147</v>
      </c>
      <c r="E4017" t="s">
        <v>321</v>
      </c>
      <c r="F4017" s="7">
        <v>20200</v>
      </c>
      <c r="G4017" t="str">
        <f>VLOOKUP(F4017,'группы товаров'!$A$1:$C$88,2,0)</f>
        <v xml:space="preserve">Карамель мята </v>
      </c>
      <c r="H4017" t="str">
        <f>VLOOKUP(Таблица1[[#This Row],[Код товара]],Группа_Товаров,3,0)</f>
        <v>Леденцовая</v>
      </c>
      <c r="I4017" t="s">
        <v>8</v>
      </c>
      <c r="J4017">
        <v>22</v>
      </c>
      <c r="K4017" s="6">
        <v>2283.3448000000003</v>
      </c>
      <c r="L4017" s="6">
        <v>2596.88</v>
      </c>
      <c r="M4017" s="23">
        <f>Таблица1[[#This Row],[Сумма в ценах продажи]]-Таблица1[[#This Row],[Сумма в ценах закупки]]</f>
        <v>313.5351999999998</v>
      </c>
    </row>
    <row r="4018" spans="1:13" hidden="1" x14ac:dyDescent="0.3">
      <c r="A4018" s="16">
        <v>42811</v>
      </c>
      <c r="B4018" t="s">
        <v>7</v>
      </c>
      <c r="C4018" t="s">
        <v>272</v>
      </c>
      <c r="D4018" t="s">
        <v>156</v>
      </c>
      <c r="E4018" t="s">
        <v>273</v>
      </c>
      <c r="F4018" s="7">
        <v>1005052500</v>
      </c>
      <c r="G4018" t="str">
        <f>VLOOKUP(F4018,'группы товаров'!$A$1:$C$88,2,0)</f>
        <v>желе в помаде</v>
      </c>
      <c r="H4018" t="str">
        <f>VLOOKUP(Таблица1[[#This Row],[Код товара]],Группа_Товаров,3,0)</f>
        <v>Помадка</v>
      </c>
      <c r="I4018" t="s">
        <v>8</v>
      </c>
      <c r="J4018">
        <v>5.7</v>
      </c>
      <c r="K4018" s="6">
        <v>255.64500000000001</v>
      </c>
      <c r="L4018" s="6">
        <v>290.64300000000003</v>
      </c>
      <c r="M4018" s="23">
        <f>Таблица1[[#This Row],[Сумма в ценах продажи]]-Таблица1[[#This Row],[Сумма в ценах закупки]]</f>
        <v>34.998000000000019</v>
      </c>
    </row>
    <row r="4019" spans="1:13" hidden="1" x14ac:dyDescent="0.3">
      <c r="A4019" s="16">
        <v>42811</v>
      </c>
      <c r="B4019" t="s">
        <v>9</v>
      </c>
      <c r="C4019" t="s">
        <v>153</v>
      </c>
      <c r="D4019" t="s">
        <v>134</v>
      </c>
      <c r="E4019" t="s">
        <v>154</v>
      </c>
      <c r="F4019" s="7">
        <v>5221000</v>
      </c>
      <c r="G4019" t="str">
        <f>VLOOKUP(F4019,'группы товаров'!$A$1:$C$88,2,0)</f>
        <v>Сливочно-творожный</v>
      </c>
      <c r="H4019" t="str">
        <f>VLOOKUP(Таблица1[[#This Row],[Код товара]],Группа_Товаров,3,0)</f>
        <v>Отливная</v>
      </c>
      <c r="I4019" t="s">
        <v>8</v>
      </c>
      <c r="J4019">
        <v>2.5</v>
      </c>
      <c r="K4019" s="6">
        <v>305.25</v>
      </c>
      <c r="L4019" s="6">
        <v>347.2</v>
      </c>
      <c r="M4019" s="23">
        <f>Таблица1[[#This Row],[Сумма в ценах продажи]]-Таблица1[[#This Row],[Сумма в ценах закупки]]</f>
        <v>41.949999999999989</v>
      </c>
    </row>
    <row r="4020" spans="1:13" hidden="1" x14ac:dyDescent="0.3">
      <c r="A4020" s="16">
        <v>42811</v>
      </c>
      <c r="B4020" t="s">
        <v>9</v>
      </c>
      <c r="C4020" t="s">
        <v>262</v>
      </c>
      <c r="D4020" t="s">
        <v>134</v>
      </c>
      <c r="E4020" t="s">
        <v>263</v>
      </c>
      <c r="F4020" s="7">
        <v>270300</v>
      </c>
      <c r="G4020" t="str">
        <f>VLOOKUP(F4020,'группы товаров'!$A$1:$C$88,2,0)</f>
        <v xml:space="preserve">Шипучка лимонад </v>
      </c>
      <c r="H4020" t="str">
        <f>VLOOKUP(Таблица1[[#This Row],[Код товара]],Группа_Товаров,3,0)</f>
        <v>Леденцовая</v>
      </c>
      <c r="I4020" t="s">
        <v>8</v>
      </c>
      <c r="J4020">
        <v>2.64</v>
      </c>
      <c r="K4020" s="6">
        <v>400.5564</v>
      </c>
      <c r="L4020" s="6">
        <v>455.64</v>
      </c>
      <c r="M4020" s="23">
        <f>Таблица1[[#This Row],[Сумма в ценах продажи]]-Таблица1[[#This Row],[Сумма в ценах закупки]]</f>
        <v>55.08359999999999</v>
      </c>
    </row>
    <row r="4021" spans="1:13" hidden="1" x14ac:dyDescent="0.3">
      <c r="A4021" s="16">
        <v>42811</v>
      </c>
      <c r="B4021" t="s">
        <v>9</v>
      </c>
      <c r="C4021" t="s">
        <v>155</v>
      </c>
      <c r="D4021" t="s">
        <v>156</v>
      </c>
      <c r="E4021" t="s">
        <v>157</v>
      </c>
      <c r="F4021" s="7">
        <v>170101</v>
      </c>
      <c r="G4021" t="str">
        <f>VLOOKUP(F4021,'группы товаров'!$A$1:$C$88,2,0)</f>
        <v>Морошковая</v>
      </c>
      <c r="H4021" t="str">
        <f>VLOOKUP(Таблица1[[#This Row],[Код товара]],Группа_Товаров,3,0)</f>
        <v>Желейные</v>
      </c>
      <c r="I4021" t="s">
        <v>8</v>
      </c>
      <c r="J4021">
        <v>2.64</v>
      </c>
      <c r="K4021" s="6">
        <v>400.55280000000005</v>
      </c>
      <c r="L4021" s="6">
        <v>455.64</v>
      </c>
      <c r="M4021" s="23">
        <f>Таблица1[[#This Row],[Сумма в ценах продажи]]-Таблица1[[#This Row],[Сумма в ценах закупки]]</f>
        <v>55.087199999999939</v>
      </c>
    </row>
    <row r="4022" spans="1:13" hidden="1" x14ac:dyDescent="0.3">
      <c r="A4022" s="16">
        <v>42811</v>
      </c>
      <c r="B4022" t="s">
        <v>23</v>
      </c>
      <c r="C4022" t="s">
        <v>160</v>
      </c>
      <c r="D4022" t="s">
        <v>134</v>
      </c>
      <c r="E4022" t="s">
        <v>161</v>
      </c>
      <c r="F4022" s="5">
        <v>1005052600</v>
      </c>
      <c r="G4022" t="str">
        <f>VLOOKUP(F4022,'группы товаров'!$A$1:$C$88,2,0)</f>
        <v>Желе апельсина</v>
      </c>
      <c r="H4022" t="str">
        <f>VLOOKUP(Таблица1[[#This Row],[Код товара]],Группа_Товаров,3,0)</f>
        <v>Помадка</v>
      </c>
      <c r="I4022" t="s">
        <v>8</v>
      </c>
      <c r="J4022">
        <v>3.5</v>
      </c>
      <c r="K4022" s="6">
        <v>355.07740000000001</v>
      </c>
      <c r="L4022" s="6">
        <v>422.625</v>
      </c>
      <c r="M4022" s="23">
        <f>Таблица1[[#This Row],[Сумма в ценах продажи]]-Таблица1[[#This Row],[Сумма в ценах закупки]]</f>
        <v>67.547599999999989</v>
      </c>
    </row>
    <row r="4023" spans="1:13" hidden="1" x14ac:dyDescent="0.3">
      <c r="A4023" s="16">
        <v>42811</v>
      </c>
      <c r="B4023" t="s">
        <v>9</v>
      </c>
      <c r="C4023" t="s">
        <v>153</v>
      </c>
      <c r="D4023" t="s">
        <v>134</v>
      </c>
      <c r="E4023" t="s">
        <v>154</v>
      </c>
      <c r="F4023" s="7">
        <v>1005050300</v>
      </c>
      <c r="G4023" t="str">
        <f>VLOOKUP(F4023,'группы товаров'!$A$1:$C$88,2,0)</f>
        <v>Золотой шар</v>
      </c>
      <c r="H4023" t="str">
        <f>VLOOKUP(Таблица1[[#This Row],[Код товара]],Группа_Товаров,3,0)</f>
        <v>Помадка</v>
      </c>
      <c r="I4023" t="s">
        <v>8</v>
      </c>
      <c r="J4023">
        <v>2.15</v>
      </c>
      <c r="K4023" s="6">
        <v>572.25400000000002</v>
      </c>
      <c r="L4023" s="6">
        <v>647.9</v>
      </c>
      <c r="M4023" s="23">
        <f>Таблица1[[#This Row],[Сумма в ценах продажи]]-Таблица1[[#This Row],[Сумма в ценах закупки]]</f>
        <v>75.645999999999958</v>
      </c>
    </row>
    <row r="4024" spans="1:13" hidden="1" x14ac:dyDescent="0.3">
      <c r="A4024" s="16">
        <v>42811</v>
      </c>
      <c r="B4024" t="s">
        <v>9</v>
      </c>
      <c r="C4024" t="s">
        <v>262</v>
      </c>
      <c r="D4024" t="s">
        <v>134</v>
      </c>
      <c r="E4024" t="s">
        <v>263</v>
      </c>
      <c r="F4024" s="5">
        <v>1005274000</v>
      </c>
      <c r="G4024" t="str">
        <f>VLOOKUP(F4024,'группы товаров'!$A$1:$C$88,2,0)</f>
        <v>Ванильные</v>
      </c>
      <c r="H4024" t="str">
        <f>VLOOKUP(Таблица1[[#This Row],[Код товара]],Группа_Товаров,3,0)</f>
        <v>Кремовые</v>
      </c>
      <c r="I4024" t="s">
        <v>8</v>
      </c>
      <c r="J4024">
        <v>3.5</v>
      </c>
      <c r="K4024" s="6">
        <v>684.38340000000005</v>
      </c>
      <c r="L4024" s="6">
        <v>778.43499999999995</v>
      </c>
      <c r="M4024" s="23">
        <f>Таблица1[[#This Row],[Сумма в ценах продажи]]-Таблица1[[#This Row],[Сумма в ценах закупки]]</f>
        <v>94.051599999999894</v>
      </c>
    </row>
    <row r="4025" spans="1:13" hidden="1" x14ac:dyDescent="0.3">
      <c r="A4025" s="16">
        <v>42811</v>
      </c>
      <c r="B4025" t="s">
        <v>7</v>
      </c>
      <c r="C4025" t="s">
        <v>357</v>
      </c>
      <c r="D4025" t="s">
        <v>147</v>
      </c>
      <c r="E4025" t="s">
        <v>358</v>
      </c>
      <c r="F4025" s="7">
        <v>580000</v>
      </c>
      <c r="G4025" t="str">
        <f>VLOOKUP(F4025,'группы товаров'!$A$1:$C$88,2,0)</f>
        <v>Вишня</v>
      </c>
      <c r="H4025" t="str">
        <f>VLOOKUP(Таблица1[[#This Row],[Код товара]],Группа_Товаров,3,0)</f>
        <v>Желейные</v>
      </c>
      <c r="I4025" t="s">
        <v>8</v>
      </c>
      <c r="J4025">
        <v>4</v>
      </c>
      <c r="K4025" s="6">
        <v>820</v>
      </c>
      <c r="L4025" s="6">
        <v>933.2</v>
      </c>
      <c r="M4025" s="23">
        <f>Таблица1[[#This Row],[Сумма в ценах продажи]]-Таблица1[[#This Row],[Сумма в ценах закупки]]</f>
        <v>113.20000000000005</v>
      </c>
    </row>
    <row r="4026" spans="1:13" hidden="1" x14ac:dyDescent="0.3">
      <c r="A4026" s="16">
        <v>42811</v>
      </c>
      <c r="B4026" t="s">
        <v>7</v>
      </c>
      <c r="C4026" t="s">
        <v>264</v>
      </c>
      <c r="D4026" t="s">
        <v>134</v>
      </c>
      <c r="E4026" t="s">
        <v>265</v>
      </c>
      <c r="F4026" s="5">
        <v>580000</v>
      </c>
      <c r="G4026" t="str">
        <f>VLOOKUP(F4026,'группы товаров'!$A$1:$C$88,2,0)</f>
        <v>Вишня</v>
      </c>
      <c r="H4026" t="str">
        <f>VLOOKUP(Таблица1[[#This Row],[Код товара]],Группа_Товаров,3,0)</f>
        <v>Желейные</v>
      </c>
      <c r="I4026" t="s">
        <v>8</v>
      </c>
      <c r="J4026">
        <v>16</v>
      </c>
      <c r="K4026" s="6">
        <v>1190.7448000000002</v>
      </c>
      <c r="L4026" s="6">
        <v>1310</v>
      </c>
      <c r="M4026" s="23">
        <f>Таблица1[[#This Row],[Сумма в ценах продажи]]-Таблица1[[#This Row],[Сумма в ценах закупки]]</f>
        <v>119.25519999999983</v>
      </c>
    </row>
    <row r="4027" spans="1:13" hidden="1" x14ac:dyDescent="0.3">
      <c r="A4027" s="16">
        <v>42811</v>
      </c>
      <c r="B4027" t="s">
        <v>17</v>
      </c>
      <c r="C4027" t="s">
        <v>158</v>
      </c>
      <c r="D4027" t="s">
        <v>156</v>
      </c>
      <c r="E4027" t="s">
        <v>159</v>
      </c>
      <c r="F4027" s="5">
        <v>580000</v>
      </c>
      <c r="G4027" t="str">
        <f>VLOOKUP(F4027,'группы товаров'!$A$1:$C$88,2,0)</f>
        <v>Вишня</v>
      </c>
      <c r="H4027" t="str">
        <f>VLOOKUP(Таблица1[[#This Row],[Код товара]],Группа_Товаров,3,0)</f>
        <v>Желейные</v>
      </c>
      <c r="I4027" t="s">
        <v>8</v>
      </c>
      <c r="J4027">
        <v>8</v>
      </c>
      <c r="K4027" s="6">
        <v>595.30560000000003</v>
      </c>
      <c r="L4027" s="6">
        <v>731.92</v>
      </c>
      <c r="M4027" s="23">
        <f>Таблица1[[#This Row],[Сумма в ценах продажи]]-Таблица1[[#This Row],[Сумма в ценах закупки]]</f>
        <v>136.61439999999993</v>
      </c>
    </row>
    <row r="4028" spans="1:13" hidden="1" x14ac:dyDescent="0.3">
      <c r="A4028" s="16">
        <v>42810</v>
      </c>
      <c r="B4028" t="s">
        <v>9</v>
      </c>
      <c r="C4028" t="s">
        <v>167</v>
      </c>
      <c r="D4028" t="s">
        <v>134</v>
      </c>
      <c r="E4028" t="s">
        <v>168</v>
      </c>
      <c r="F4028" s="5">
        <v>1005040800</v>
      </c>
      <c r="G4028" t="str">
        <f>VLOOKUP(F4028,'группы товаров'!$A$1:$C$88,2,0)</f>
        <v>Бим-Бом</v>
      </c>
      <c r="H4028" t="str">
        <f>VLOOKUP(Таблица1[[#This Row],[Код товара]],Группа_Товаров,3,0)</f>
        <v>Глазированные</v>
      </c>
      <c r="I4028" t="s">
        <v>8</v>
      </c>
      <c r="J4028">
        <v>3</v>
      </c>
      <c r="K4028" s="6">
        <v>214.62</v>
      </c>
      <c r="L4028" s="6">
        <v>244.11</v>
      </c>
      <c r="M4028" s="23">
        <f>Таблица1[[#This Row],[Сумма в ценах продажи]]-Таблица1[[#This Row],[Сумма в ценах закупки]]</f>
        <v>29.490000000000009</v>
      </c>
    </row>
    <row r="4029" spans="1:13" hidden="1" x14ac:dyDescent="0.3">
      <c r="A4029" s="16">
        <v>42810</v>
      </c>
      <c r="B4029" t="s">
        <v>7</v>
      </c>
      <c r="C4029" t="s">
        <v>171</v>
      </c>
      <c r="D4029" t="s">
        <v>131</v>
      </c>
      <c r="E4029" t="s">
        <v>172</v>
      </c>
      <c r="F4029" s="7">
        <v>1005052700</v>
      </c>
      <c r="G4029" t="str">
        <f>VLOOKUP(F4029,'группы товаров'!$A$1:$C$88,2,0)</f>
        <v>Желе черники</v>
      </c>
      <c r="H4029" t="str">
        <f>VLOOKUP(Таблица1[[#This Row],[Код товара]],Группа_Товаров,3,0)</f>
        <v>Помадка</v>
      </c>
      <c r="I4029" t="s">
        <v>8</v>
      </c>
      <c r="J4029">
        <v>1.65</v>
      </c>
      <c r="K4029" s="6">
        <v>272.68889999999999</v>
      </c>
      <c r="L4029" s="6">
        <v>310.31</v>
      </c>
      <c r="M4029" s="23">
        <f>Таблица1[[#This Row],[Сумма в ценах продажи]]-Таблица1[[#This Row],[Сумма в ценах закупки]]</f>
        <v>37.621100000000013</v>
      </c>
    </row>
    <row r="4030" spans="1:13" hidden="1" x14ac:dyDescent="0.3">
      <c r="A4030" s="16">
        <v>42810</v>
      </c>
      <c r="B4030" t="s">
        <v>9</v>
      </c>
      <c r="C4030" t="s">
        <v>160</v>
      </c>
      <c r="D4030" t="s">
        <v>134</v>
      </c>
      <c r="E4030" t="s">
        <v>161</v>
      </c>
      <c r="F4030" s="7">
        <v>1005052700</v>
      </c>
      <c r="G4030" t="str">
        <f>VLOOKUP(F4030,'группы товаров'!$A$1:$C$88,2,0)</f>
        <v>Желе черники</v>
      </c>
      <c r="H4030" t="str">
        <f>VLOOKUP(Таблица1[[#This Row],[Код товара]],Группа_Товаров,3,0)</f>
        <v>Помадка</v>
      </c>
      <c r="I4030" t="s">
        <v>8</v>
      </c>
      <c r="J4030">
        <v>0.78500000000000003</v>
      </c>
      <c r="K4030" s="6">
        <v>305.19800000000004</v>
      </c>
      <c r="L4030" s="6">
        <v>347.15</v>
      </c>
      <c r="M4030" s="23">
        <f>Таблица1[[#This Row],[Сумма в ценах продажи]]-Таблица1[[#This Row],[Сумма в ценах закупки]]</f>
        <v>41.951999999999941</v>
      </c>
    </row>
    <row r="4031" spans="1:13" hidden="1" x14ac:dyDescent="0.3">
      <c r="A4031" s="16">
        <v>42810</v>
      </c>
      <c r="B4031" t="s">
        <v>7</v>
      </c>
      <c r="C4031" t="s">
        <v>153</v>
      </c>
      <c r="D4031" t="s">
        <v>134</v>
      </c>
      <c r="E4031" t="s">
        <v>154</v>
      </c>
      <c r="F4031" s="7">
        <v>1005212101</v>
      </c>
      <c r="G4031" t="str">
        <f>VLOOKUP(F4031,'группы товаров'!$A$1:$C$88,2,0)</f>
        <v>Зеленый петушок</v>
      </c>
      <c r="H4031" t="str">
        <f>VLOOKUP(Таблица1[[#This Row],[Код товара]],Группа_Товаров,3,0)</f>
        <v>Вафельные</v>
      </c>
      <c r="I4031" t="s">
        <v>8</v>
      </c>
      <c r="J4031">
        <v>3.2</v>
      </c>
      <c r="K4031" s="6">
        <v>260.35200000000003</v>
      </c>
      <c r="L4031" s="6">
        <v>303.60000000000002</v>
      </c>
      <c r="M4031" s="23">
        <f>Таблица1[[#This Row],[Сумма в ценах продажи]]-Таблица1[[#This Row],[Сумма в ценах закупки]]</f>
        <v>43.24799999999999</v>
      </c>
    </row>
    <row r="4032" spans="1:13" hidden="1" x14ac:dyDescent="0.3">
      <c r="A4032" s="16">
        <v>42810</v>
      </c>
      <c r="B4032" t="s">
        <v>7</v>
      </c>
      <c r="C4032" t="s">
        <v>177</v>
      </c>
      <c r="D4032" t="s">
        <v>131</v>
      </c>
      <c r="E4032" t="s">
        <v>178</v>
      </c>
      <c r="F4032" s="7">
        <v>1005052700</v>
      </c>
      <c r="G4032" t="str">
        <f>VLOOKUP(F4032,'группы товаров'!$A$1:$C$88,2,0)</f>
        <v>Желе черники</v>
      </c>
      <c r="H4032" t="str">
        <f>VLOOKUP(Таблица1[[#This Row],[Код товара]],Группа_Товаров,3,0)</f>
        <v>Помадка</v>
      </c>
      <c r="I4032" t="s">
        <v>8</v>
      </c>
      <c r="J4032">
        <v>4.5999999999999996</v>
      </c>
      <c r="K4032" s="6">
        <v>470.86520000000002</v>
      </c>
      <c r="L4032" s="6">
        <v>536.59</v>
      </c>
      <c r="M4032" s="23">
        <f>Таблица1[[#This Row],[Сумма в ценах продажи]]-Таблица1[[#This Row],[Сумма в ценах закупки]]</f>
        <v>65.724800000000016</v>
      </c>
    </row>
    <row r="4033" spans="1:13" hidden="1" x14ac:dyDescent="0.3">
      <c r="A4033" s="16">
        <v>42810</v>
      </c>
      <c r="B4033" t="s">
        <v>7</v>
      </c>
      <c r="C4033" t="s">
        <v>262</v>
      </c>
      <c r="D4033" t="s">
        <v>134</v>
      </c>
      <c r="E4033" t="s">
        <v>263</v>
      </c>
      <c r="F4033" s="5">
        <v>1005052700</v>
      </c>
      <c r="G4033" t="str">
        <f>VLOOKUP(F4033,'группы товаров'!$A$1:$C$88,2,0)</f>
        <v>Желе черники</v>
      </c>
      <c r="H4033" t="str">
        <f>VLOOKUP(Таблица1[[#This Row],[Код товара]],Группа_Товаров,3,0)</f>
        <v>Помадка</v>
      </c>
      <c r="I4033" t="s">
        <v>8</v>
      </c>
      <c r="J4033">
        <v>7</v>
      </c>
      <c r="K4033" s="6">
        <v>701.05</v>
      </c>
      <c r="L4033" s="6">
        <v>797.44</v>
      </c>
      <c r="M4033" s="23">
        <f>Таблица1[[#This Row],[Сумма в ценах продажи]]-Таблица1[[#This Row],[Сумма в ценах закупки]]</f>
        <v>96.3900000000001</v>
      </c>
    </row>
    <row r="4034" spans="1:13" hidden="1" x14ac:dyDescent="0.3">
      <c r="A4034" s="16">
        <v>42810</v>
      </c>
      <c r="B4034" t="s">
        <v>9</v>
      </c>
      <c r="C4034" t="s">
        <v>162</v>
      </c>
      <c r="D4034" t="s">
        <v>163</v>
      </c>
      <c r="E4034" t="s">
        <v>164</v>
      </c>
      <c r="F4034" s="7">
        <v>170101</v>
      </c>
      <c r="G4034" t="str">
        <f>VLOOKUP(F4034,'группы товаров'!$A$1:$C$88,2,0)</f>
        <v>Морошковая</v>
      </c>
      <c r="H4034" t="str">
        <f>VLOOKUP(Таблица1[[#This Row],[Код товара]],Группа_Товаров,3,0)</f>
        <v>Желейные</v>
      </c>
      <c r="I4034" t="s">
        <v>8</v>
      </c>
      <c r="J4034">
        <v>8</v>
      </c>
      <c r="K4034" s="6">
        <v>705.56</v>
      </c>
      <c r="L4034" s="6">
        <v>803.2</v>
      </c>
      <c r="M4034" s="23">
        <f>Таблица1[[#This Row],[Сумма в ценах продажи]]-Таблица1[[#This Row],[Сумма в ценах закупки]]</f>
        <v>97.6400000000001</v>
      </c>
    </row>
    <row r="4035" spans="1:13" hidden="1" x14ac:dyDescent="0.3">
      <c r="A4035" s="16">
        <v>42810</v>
      </c>
      <c r="B4035" t="s">
        <v>7</v>
      </c>
      <c r="C4035" t="s">
        <v>264</v>
      </c>
      <c r="D4035" t="s">
        <v>134</v>
      </c>
      <c r="E4035" t="s">
        <v>265</v>
      </c>
      <c r="F4035" s="7">
        <v>1005052500</v>
      </c>
      <c r="G4035" t="str">
        <f>VLOOKUP(F4035,'группы товаров'!$A$1:$C$88,2,0)</f>
        <v>желе в помаде</v>
      </c>
      <c r="H4035" t="str">
        <f>VLOOKUP(Таблица1[[#This Row],[Код товара]],Группа_Товаров,3,0)</f>
        <v>Помадка</v>
      </c>
      <c r="I4035" t="s">
        <v>8</v>
      </c>
      <c r="J4035">
        <v>7.5</v>
      </c>
      <c r="K4035" s="6">
        <v>407.83</v>
      </c>
      <c r="L4035" s="6">
        <v>515.25</v>
      </c>
      <c r="M4035" s="23">
        <f>Таблица1[[#This Row],[Сумма в ценах продажи]]-Таблица1[[#This Row],[Сумма в ценах закупки]]</f>
        <v>107.42000000000002</v>
      </c>
    </row>
    <row r="4036" spans="1:13" hidden="1" x14ac:dyDescent="0.3">
      <c r="A4036" s="16">
        <v>42810</v>
      </c>
      <c r="B4036" t="s">
        <v>9</v>
      </c>
      <c r="C4036" t="s">
        <v>138</v>
      </c>
      <c r="D4036" t="s">
        <v>134</v>
      </c>
      <c r="E4036" t="s">
        <v>139</v>
      </c>
      <c r="F4036" s="8">
        <v>210100</v>
      </c>
      <c r="G4036" t="str">
        <f>VLOOKUP(F4036,'группы товаров'!$A$1:$C$88,2,0)</f>
        <v>Сливки-малина</v>
      </c>
      <c r="H4036" t="str">
        <f>VLOOKUP(Таблица1[[#This Row],[Код товара]],Группа_Товаров,3,0)</f>
        <v>Отливная</v>
      </c>
      <c r="I4036" t="s">
        <v>8</v>
      </c>
      <c r="J4036">
        <v>16</v>
      </c>
      <c r="K4036" s="6">
        <v>854.46400000000006</v>
      </c>
      <c r="L4036" s="6">
        <v>968.48</v>
      </c>
      <c r="M4036" s="23">
        <f>Таблица1[[#This Row],[Сумма в ценах продажи]]-Таблица1[[#This Row],[Сумма в ценах закупки]]</f>
        <v>114.01599999999996</v>
      </c>
    </row>
    <row r="4037" spans="1:13" hidden="1" x14ac:dyDescent="0.3">
      <c r="A4037" s="16">
        <v>42810</v>
      </c>
      <c r="B4037" t="s">
        <v>9</v>
      </c>
      <c r="C4037" t="s">
        <v>256</v>
      </c>
      <c r="D4037" t="s">
        <v>134</v>
      </c>
      <c r="E4037" t="s">
        <v>257</v>
      </c>
      <c r="F4037" s="7">
        <v>270300</v>
      </c>
      <c r="G4037" t="str">
        <f>VLOOKUP(F4037,'группы товаров'!$A$1:$C$88,2,0)</f>
        <v xml:space="preserve">Шипучка лимонад </v>
      </c>
      <c r="H4037" t="str">
        <f>VLOOKUP(Таблица1[[#This Row],[Код товара]],Группа_Товаров,3,0)</f>
        <v>Леденцовая</v>
      </c>
      <c r="I4037" t="s">
        <v>8</v>
      </c>
      <c r="J4037">
        <v>3</v>
      </c>
      <c r="K4037" s="6">
        <v>588.29129999999998</v>
      </c>
      <c r="L4037" s="6">
        <v>732.3</v>
      </c>
      <c r="M4037" s="23">
        <f>Таблица1[[#This Row],[Сумма в ценах продажи]]-Таблица1[[#This Row],[Сумма в ценах закупки]]</f>
        <v>144.00869999999998</v>
      </c>
    </row>
    <row r="4038" spans="1:13" hidden="1" x14ac:dyDescent="0.3">
      <c r="A4038" s="16">
        <v>42809</v>
      </c>
      <c r="B4038" t="s">
        <v>7</v>
      </c>
      <c r="C4038" t="s">
        <v>230</v>
      </c>
      <c r="D4038" t="s">
        <v>147</v>
      </c>
      <c r="E4038" t="s">
        <v>231</v>
      </c>
      <c r="F4038" s="7">
        <v>1005212101</v>
      </c>
      <c r="G4038" t="str">
        <f>VLOOKUP(F4038,'группы товаров'!$A$1:$C$88,2,0)</f>
        <v>Зеленый петушок</v>
      </c>
      <c r="H4038" t="str">
        <f>VLOOKUP(Таблица1[[#This Row],[Код товара]],Группа_Товаров,3,0)</f>
        <v>Вафельные</v>
      </c>
      <c r="I4038" t="s">
        <v>8</v>
      </c>
      <c r="J4038">
        <v>8</v>
      </c>
      <c r="K4038" s="6">
        <v>427.23200000000003</v>
      </c>
      <c r="L4038" s="6">
        <v>441.12</v>
      </c>
      <c r="M4038" s="23">
        <f>Таблица1[[#This Row],[Сумма в ценах продажи]]-Таблица1[[#This Row],[Сумма в ценах закупки]]</f>
        <v>13.887999999999977</v>
      </c>
    </row>
    <row r="4039" spans="1:13" hidden="1" x14ac:dyDescent="0.3">
      <c r="A4039" s="16">
        <v>42809</v>
      </c>
      <c r="B4039" t="s">
        <v>9</v>
      </c>
      <c r="C4039" t="s">
        <v>185</v>
      </c>
      <c r="D4039" t="s">
        <v>134</v>
      </c>
      <c r="E4039" t="s">
        <v>186</v>
      </c>
      <c r="F4039" s="5">
        <v>1005040500</v>
      </c>
      <c r="G4039" t="str">
        <f>VLOOKUP(F4039,'группы товаров'!$A$1:$C$88,2,0)</f>
        <v>Пилот</v>
      </c>
      <c r="H4039" t="str">
        <f>VLOOKUP(Таблица1[[#This Row],[Код товара]],Группа_Товаров,3,0)</f>
        <v>Глазированные</v>
      </c>
      <c r="I4039" t="s">
        <v>8</v>
      </c>
      <c r="J4039">
        <v>3</v>
      </c>
      <c r="K4039" s="6">
        <v>214.62</v>
      </c>
      <c r="L4039" s="6">
        <v>244.11</v>
      </c>
      <c r="M4039" s="23">
        <f>Таблица1[[#This Row],[Сумма в ценах продажи]]-Таблица1[[#This Row],[Сумма в ценах закупки]]</f>
        <v>29.490000000000009</v>
      </c>
    </row>
    <row r="4040" spans="1:13" hidden="1" x14ac:dyDescent="0.3">
      <c r="A4040" s="16">
        <v>42809</v>
      </c>
      <c r="B4040" t="s">
        <v>7</v>
      </c>
      <c r="C4040" t="s">
        <v>201</v>
      </c>
      <c r="D4040" t="s">
        <v>134</v>
      </c>
      <c r="E4040" t="s">
        <v>202</v>
      </c>
      <c r="F4040" s="5">
        <v>1005050300</v>
      </c>
      <c r="G4040" t="str">
        <f>VLOOKUP(F4040,'группы товаров'!$A$1:$C$88,2,0)</f>
        <v>Золотой шар</v>
      </c>
      <c r="H4040" t="str">
        <f>VLOOKUP(Таблица1[[#This Row],[Код товара]],Группа_Товаров,3,0)</f>
        <v>Помадка</v>
      </c>
      <c r="I4040" t="s">
        <v>8</v>
      </c>
      <c r="J4040">
        <v>3.5</v>
      </c>
      <c r="K4040" s="6">
        <v>365.10599999999999</v>
      </c>
      <c r="L4040" s="6">
        <v>398.72</v>
      </c>
      <c r="M4040" s="23">
        <f>Таблица1[[#This Row],[Сумма в ценах продажи]]-Таблица1[[#This Row],[Сумма в ценах закупки]]</f>
        <v>33.614000000000033</v>
      </c>
    </row>
    <row r="4041" spans="1:13" hidden="1" x14ac:dyDescent="0.3">
      <c r="A4041" s="16">
        <v>42809</v>
      </c>
      <c r="B4041" t="s">
        <v>7</v>
      </c>
      <c r="C4041" t="s">
        <v>352</v>
      </c>
      <c r="D4041" t="s">
        <v>353</v>
      </c>
      <c r="E4041" t="s">
        <v>354</v>
      </c>
      <c r="F4041" s="7">
        <v>1005212101</v>
      </c>
      <c r="G4041" t="str">
        <f>VLOOKUP(F4041,'группы товаров'!$A$1:$C$88,2,0)</f>
        <v>Зеленый петушок</v>
      </c>
      <c r="H4041" t="str">
        <f>VLOOKUP(Таблица1[[#This Row],[Код товара]],Группа_Товаров,3,0)</f>
        <v>Вафельные</v>
      </c>
      <c r="I4041" t="s">
        <v>8</v>
      </c>
      <c r="J4041">
        <v>5.7</v>
      </c>
      <c r="K4041" s="6">
        <v>255.62450000000001</v>
      </c>
      <c r="L4041" s="6">
        <v>290.64300000000003</v>
      </c>
      <c r="M4041" s="23">
        <f>Таблица1[[#This Row],[Сумма в ценах продажи]]-Таблица1[[#This Row],[Сумма в ценах закупки]]</f>
        <v>35.018500000000017</v>
      </c>
    </row>
    <row r="4042" spans="1:13" hidden="1" x14ac:dyDescent="0.3">
      <c r="A4042" s="16">
        <v>42809</v>
      </c>
      <c r="B4042" t="s">
        <v>9</v>
      </c>
      <c r="C4042" t="s">
        <v>142</v>
      </c>
      <c r="D4042" t="s">
        <v>134</v>
      </c>
      <c r="E4042" t="s">
        <v>143</v>
      </c>
      <c r="F4042" s="5">
        <v>1005052700</v>
      </c>
      <c r="G4042" t="str">
        <f>VLOOKUP(F4042,'группы товаров'!$A$1:$C$88,2,0)</f>
        <v>Желе черники</v>
      </c>
      <c r="H4042" t="str">
        <f>VLOOKUP(Таблица1[[#This Row],[Код товара]],Группа_Товаров,3,0)</f>
        <v>Помадка</v>
      </c>
      <c r="I4042" t="s">
        <v>8</v>
      </c>
      <c r="J4042">
        <v>3.5</v>
      </c>
      <c r="K4042" s="6">
        <v>350.52499999999998</v>
      </c>
      <c r="L4042" s="6">
        <v>398.72</v>
      </c>
      <c r="M4042" s="23">
        <f>Таблица1[[#This Row],[Сумма в ценах продажи]]-Таблица1[[#This Row],[Сумма в ценах закупки]]</f>
        <v>48.19500000000005</v>
      </c>
    </row>
    <row r="4043" spans="1:13" hidden="1" x14ac:dyDescent="0.3">
      <c r="A4043" s="16">
        <v>42809</v>
      </c>
      <c r="B4043" t="s">
        <v>7</v>
      </c>
      <c r="C4043" t="s">
        <v>252</v>
      </c>
      <c r="D4043" t="s">
        <v>134</v>
      </c>
      <c r="E4043" t="s">
        <v>253</v>
      </c>
      <c r="F4043" s="5">
        <v>1005050100</v>
      </c>
      <c r="G4043" t="str">
        <f>VLOOKUP(F4043,'группы товаров'!$A$1:$C$88,2,0)</f>
        <v>Золотой  крем-брюле</v>
      </c>
      <c r="H4043" t="str">
        <f>VLOOKUP(Таблица1[[#This Row],[Код товара]],Группа_Товаров,3,0)</f>
        <v>Помадка</v>
      </c>
      <c r="I4043" t="s">
        <v>8</v>
      </c>
      <c r="J4043">
        <v>3.5</v>
      </c>
      <c r="K4043" s="6">
        <v>350.52499999999998</v>
      </c>
      <c r="L4043" s="6">
        <v>398.72</v>
      </c>
      <c r="M4043" s="23">
        <f>Таблица1[[#This Row],[Сумма в ценах продажи]]-Таблица1[[#This Row],[Сумма в ценах закупки]]</f>
        <v>48.19500000000005</v>
      </c>
    </row>
    <row r="4044" spans="1:13" hidden="1" x14ac:dyDescent="0.3">
      <c r="A4044" s="16">
        <v>42809</v>
      </c>
      <c r="B4044" t="s">
        <v>9</v>
      </c>
      <c r="C4044" t="s">
        <v>210</v>
      </c>
      <c r="D4044" t="s">
        <v>156</v>
      </c>
      <c r="E4044" t="s">
        <v>211</v>
      </c>
      <c r="F4044" s="7">
        <v>270400</v>
      </c>
      <c r="G4044" t="str">
        <f>VLOOKUP(F4044,'группы товаров'!$A$1:$C$88,2,0)</f>
        <v>Шипучка лимон</v>
      </c>
      <c r="H4044" t="str">
        <f>VLOOKUP(Таблица1[[#This Row],[Код товара]],Группа_Товаров,3,0)</f>
        <v>Леденцовая</v>
      </c>
      <c r="I4044" t="s">
        <v>8</v>
      </c>
      <c r="J4044">
        <v>4</v>
      </c>
      <c r="K4044" s="6">
        <v>350.238</v>
      </c>
      <c r="L4044" s="6">
        <v>401.6</v>
      </c>
      <c r="M4044" s="23">
        <f>Таблица1[[#This Row],[Сумма в ценах продажи]]-Таблица1[[#This Row],[Сумма в ценах закупки]]</f>
        <v>51.362000000000023</v>
      </c>
    </row>
    <row r="4045" spans="1:13" hidden="1" x14ac:dyDescent="0.3">
      <c r="A4045" s="16">
        <v>42809</v>
      </c>
      <c r="B4045" t="s">
        <v>9</v>
      </c>
      <c r="C4045" t="s">
        <v>149</v>
      </c>
      <c r="D4045" t="s">
        <v>134</v>
      </c>
      <c r="E4045" t="s">
        <v>150</v>
      </c>
      <c r="F4045" s="8">
        <v>210200</v>
      </c>
      <c r="G4045" t="str">
        <f>VLOOKUP(F4045,'группы товаров'!$A$1:$C$88,2,0)</f>
        <v>Сливки-клубника</v>
      </c>
      <c r="H4045" t="str">
        <f>VLOOKUP(Таблица1[[#This Row],[Код товара]],Группа_Товаров,3,0)</f>
        <v>Отливная</v>
      </c>
      <c r="I4045" t="s">
        <v>8</v>
      </c>
      <c r="J4045">
        <v>5</v>
      </c>
      <c r="K4045" s="6">
        <v>395.9</v>
      </c>
      <c r="L4045" s="6">
        <v>450.25</v>
      </c>
      <c r="M4045" s="23">
        <f>Таблица1[[#This Row],[Сумма в ценах продажи]]-Таблица1[[#This Row],[Сумма в ценах закупки]]</f>
        <v>54.350000000000023</v>
      </c>
    </row>
    <row r="4046" spans="1:13" hidden="1" x14ac:dyDescent="0.3">
      <c r="A4046" s="16">
        <v>42809</v>
      </c>
      <c r="B4046" t="s">
        <v>9</v>
      </c>
      <c r="C4046" t="s">
        <v>165</v>
      </c>
      <c r="D4046" t="s">
        <v>134</v>
      </c>
      <c r="E4046" t="s">
        <v>166</v>
      </c>
      <c r="F4046" s="7">
        <v>580000</v>
      </c>
      <c r="G4046" t="str">
        <f>VLOOKUP(F4046,'группы товаров'!$A$1:$C$88,2,0)</f>
        <v>Вишня</v>
      </c>
      <c r="H4046" t="str">
        <f>VLOOKUP(Таблица1[[#This Row],[Код товара]],Группа_Товаров,3,0)</f>
        <v>Желейные</v>
      </c>
      <c r="I4046" t="s">
        <v>8</v>
      </c>
      <c r="J4046">
        <v>2.64</v>
      </c>
      <c r="K4046" s="6">
        <v>400.56720000000001</v>
      </c>
      <c r="L4046" s="6">
        <v>455.64</v>
      </c>
      <c r="M4046" s="23">
        <f>Таблица1[[#This Row],[Сумма в ценах продажи]]-Таблица1[[#This Row],[Сумма в ценах закупки]]</f>
        <v>55.072799999999972</v>
      </c>
    </row>
    <row r="4047" spans="1:13" hidden="1" x14ac:dyDescent="0.3">
      <c r="A4047" s="16">
        <v>42809</v>
      </c>
      <c r="B4047" t="s">
        <v>7</v>
      </c>
      <c r="C4047" t="s">
        <v>181</v>
      </c>
      <c r="D4047" t="s">
        <v>134</v>
      </c>
      <c r="E4047" t="s">
        <v>182</v>
      </c>
      <c r="F4047" s="7">
        <v>20000</v>
      </c>
      <c r="G4047" t="str">
        <f>VLOOKUP(F4047,'группы товаров'!$A$1:$C$88,2,0)</f>
        <v>Карамель барбарис</v>
      </c>
      <c r="H4047" t="str">
        <f>VLOOKUP(Таблица1[[#This Row],[Код товара]],Группа_Товаров,3,0)</f>
        <v>Леденцовая</v>
      </c>
      <c r="I4047" t="s">
        <v>8</v>
      </c>
      <c r="J4047">
        <v>2.5</v>
      </c>
      <c r="K4047" s="6">
        <v>344.81580000000002</v>
      </c>
      <c r="L4047" s="6">
        <v>401.42500000000001</v>
      </c>
      <c r="M4047" s="23">
        <f>Таблица1[[#This Row],[Сумма в ценах продажи]]-Таблица1[[#This Row],[Сумма в ценах закупки]]</f>
        <v>56.609199999999987</v>
      </c>
    </row>
    <row r="4048" spans="1:13" hidden="1" x14ac:dyDescent="0.3">
      <c r="A4048" s="16">
        <v>42809</v>
      </c>
      <c r="B4048" t="s">
        <v>7</v>
      </c>
      <c r="C4048" t="s">
        <v>167</v>
      </c>
      <c r="D4048" t="s">
        <v>134</v>
      </c>
      <c r="E4048" t="s">
        <v>168</v>
      </c>
      <c r="F4048" s="7">
        <v>20000</v>
      </c>
      <c r="G4048" t="str">
        <f>VLOOKUP(F4048,'группы товаров'!$A$1:$C$88,2,0)</f>
        <v>Карамель барбарис</v>
      </c>
      <c r="H4048" t="str">
        <f>VLOOKUP(Таблица1[[#This Row],[Код товара]],Группа_Товаров,3,0)</f>
        <v>Леденцовая</v>
      </c>
      <c r="I4048" t="s">
        <v>8</v>
      </c>
      <c r="J4048">
        <v>3.5</v>
      </c>
      <c r="K4048" s="6">
        <v>315.35210000000001</v>
      </c>
      <c r="L4048" s="6">
        <v>372.12</v>
      </c>
      <c r="M4048" s="23">
        <f>Таблица1[[#This Row],[Сумма в ценах продажи]]-Таблица1[[#This Row],[Сумма в ценах закупки]]</f>
        <v>56.767899999999997</v>
      </c>
    </row>
    <row r="4049" spans="1:13" hidden="1" x14ac:dyDescent="0.3">
      <c r="A4049" s="16">
        <v>42809</v>
      </c>
      <c r="B4049" t="s">
        <v>9</v>
      </c>
      <c r="C4049" t="s">
        <v>264</v>
      </c>
      <c r="D4049" t="s">
        <v>134</v>
      </c>
      <c r="E4049" t="s">
        <v>265</v>
      </c>
      <c r="F4049" s="5">
        <v>1005040800</v>
      </c>
      <c r="G4049" t="str">
        <f>VLOOKUP(F4049,'группы товаров'!$A$1:$C$88,2,0)</f>
        <v>Бим-Бом</v>
      </c>
      <c r="H4049" t="str">
        <f>VLOOKUP(Таблица1[[#This Row],[Код товара]],Группа_Товаров,3,0)</f>
        <v>Глазированные</v>
      </c>
      <c r="I4049" t="s">
        <v>8</v>
      </c>
      <c r="J4049">
        <v>6</v>
      </c>
      <c r="K4049" s="6">
        <v>429.24</v>
      </c>
      <c r="L4049" s="6">
        <v>488.22</v>
      </c>
      <c r="M4049" s="23">
        <f>Таблица1[[#This Row],[Сумма в ценах продажи]]-Таблица1[[#This Row],[Сумма в ценах закупки]]</f>
        <v>58.980000000000018</v>
      </c>
    </row>
    <row r="4050" spans="1:13" hidden="1" x14ac:dyDescent="0.3">
      <c r="A4050" s="16">
        <v>42809</v>
      </c>
      <c r="B4050" t="s">
        <v>7</v>
      </c>
      <c r="C4050" t="s">
        <v>138</v>
      </c>
      <c r="D4050" t="s">
        <v>134</v>
      </c>
      <c r="E4050" t="s">
        <v>139</v>
      </c>
      <c r="F4050" s="5">
        <v>20100</v>
      </c>
      <c r="G4050" t="str">
        <f>VLOOKUP(F4050,'группы товаров'!$A$1:$C$88,2,0)</f>
        <v xml:space="preserve">Карамель дюшес </v>
      </c>
      <c r="H4050" t="str">
        <f>VLOOKUP(Таблица1[[#This Row],[Код товара]],Группа_Товаров,3,0)</f>
        <v>Леденцовая</v>
      </c>
      <c r="I4050" t="s">
        <v>8</v>
      </c>
      <c r="J4050">
        <v>8</v>
      </c>
      <c r="K4050" s="6">
        <v>426.85680000000002</v>
      </c>
      <c r="L4050" s="6">
        <v>486</v>
      </c>
      <c r="M4050" s="23">
        <f>Таблица1[[#This Row],[Сумма в ценах продажи]]-Таблица1[[#This Row],[Сумма в ценах закупки]]</f>
        <v>59.143199999999979</v>
      </c>
    </row>
    <row r="4051" spans="1:13" hidden="1" x14ac:dyDescent="0.3">
      <c r="A4051" s="16">
        <v>42809</v>
      </c>
      <c r="B4051" t="s">
        <v>9</v>
      </c>
      <c r="C4051" t="s">
        <v>133</v>
      </c>
      <c r="D4051" t="s">
        <v>134</v>
      </c>
      <c r="E4051" t="s">
        <v>135</v>
      </c>
      <c r="F4051" s="7">
        <v>1005360000</v>
      </c>
      <c r="G4051" t="str">
        <f>VLOOKUP(F4051,'группы товаров'!$A$1:$C$88,2,0)</f>
        <v>Вишня в шоколаде</v>
      </c>
      <c r="H4051" t="str">
        <f>VLOOKUP(Таблица1[[#This Row],[Код товара]],Группа_Товаров,3,0)</f>
        <v>Кремовые</v>
      </c>
      <c r="I4051" t="s">
        <v>8</v>
      </c>
      <c r="J4051">
        <v>11.4</v>
      </c>
      <c r="K4051" s="6">
        <v>511.29</v>
      </c>
      <c r="L4051" s="6">
        <v>581.28600000000006</v>
      </c>
      <c r="M4051" s="23">
        <f>Таблица1[[#This Row],[Сумма в ценах продажи]]-Таблица1[[#This Row],[Сумма в ценах закупки]]</f>
        <v>69.996000000000038</v>
      </c>
    </row>
    <row r="4052" spans="1:13" hidden="1" x14ac:dyDescent="0.3">
      <c r="A4052" s="16">
        <v>42809</v>
      </c>
      <c r="B4052" t="s">
        <v>7</v>
      </c>
      <c r="C4052" t="s">
        <v>254</v>
      </c>
      <c r="D4052" t="s">
        <v>131</v>
      </c>
      <c r="E4052" t="s">
        <v>255</v>
      </c>
      <c r="F4052" s="7">
        <v>20000</v>
      </c>
      <c r="G4052" t="str">
        <f>VLOOKUP(F4052,'группы товаров'!$A$1:$C$88,2,0)</f>
        <v>Карамель барбарис</v>
      </c>
      <c r="H4052" t="str">
        <f>VLOOKUP(Таблица1[[#This Row],[Код товара]],Группа_Товаров,3,0)</f>
        <v>Леденцовая</v>
      </c>
      <c r="I4052" t="s">
        <v>8</v>
      </c>
      <c r="J4052">
        <v>16</v>
      </c>
      <c r="K4052" s="6">
        <v>854.76800000000003</v>
      </c>
      <c r="L4052" s="6">
        <v>925.36</v>
      </c>
      <c r="M4052" s="23">
        <f>Таблица1[[#This Row],[Сумма в ценах продажи]]-Таблица1[[#This Row],[Сумма в ценах закупки]]</f>
        <v>70.591999999999985</v>
      </c>
    </row>
    <row r="4053" spans="1:13" hidden="1" x14ac:dyDescent="0.3">
      <c r="A4053" s="16">
        <v>42809</v>
      </c>
      <c r="B4053" t="s">
        <v>7</v>
      </c>
      <c r="C4053" t="s">
        <v>355</v>
      </c>
      <c r="D4053" t="s">
        <v>147</v>
      </c>
      <c r="E4053" t="s">
        <v>356</v>
      </c>
      <c r="F4053" s="7">
        <v>1005212101</v>
      </c>
      <c r="G4053" t="str">
        <f>VLOOKUP(F4053,'группы товаров'!$A$1:$C$88,2,0)</f>
        <v>Зеленый петушок</v>
      </c>
      <c r="H4053" t="str">
        <f>VLOOKUP(Таблица1[[#This Row],[Код товара]],Группа_Товаров,3,0)</f>
        <v>Вафельные</v>
      </c>
      <c r="I4053" t="s">
        <v>8</v>
      </c>
      <c r="J4053">
        <v>2.2999999999999998</v>
      </c>
      <c r="K4053" s="6">
        <v>544.08800000000008</v>
      </c>
      <c r="L4053" s="6">
        <v>618.83800000000008</v>
      </c>
      <c r="M4053" s="23">
        <f>Таблица1[[#This Row],[Сумма в ценах продажи]]-Таблица1[[#This Row],[Сумма в ценах закупки]]</f>
        <v>74.75</v>
      </c>
    </row>
    <row r="4054" spans="1:13" hidden="1" x14ac:dyDescent="0.3">
      <c r="A4054" s="16">
        <v>42809</v>
      </c>
      <c r="B4054" t="s">
        <v>7</v>
      </c>
      <c r="C4054" t="s">
        <v>133</v>
      </c>
      <c r="D4054" t="s">
        <v>134</v>
      </c>
      <c r="E4054" t="s">
        <v>135</v>
      </c>
      <c r="F4054" s="7">
        <v>1005050000</v>
      </c>
      <c r="G4054" t="str">
        <f>VLOOKUP(F4054,'группы товаров'!$A$1:$C$88,2,0)</f>
        <v>Золотой орех</v>
      </c>
      <c r="H4054" t="str">
        <f>VLOOKUP(Таблица1[[#This Row],[Код товара]],Группа_Товаров,3,0)</f>
        <v>Помадка</v>
      </c>
      <c r="I4054" t="s">
        <v>8</v>
      </c>
      <c r="J4054">
        <v>10.199999999999999</v>
      </c>
      <c r="K4054" s="6">
        <v>729.70800000000008</v>
      </c>
      <c r="L4054" s="6">
        <v>829.97400000000005</v>
      </c>
      <c r="M4054" s="23">
        <f>Таблица1[[#This Row],[Сумма в ценах продажи]]-Таблица1[[#This Row],[Сумма в ценах закупки]]</f>
        <v>100.26599999999996</v>
      </c>
    </row>
    <row r="4055" spans="1:13" hidden="1" x14ac:dyDescent="0.3">
      <c r="A4055" s="16">
        <v>42809</v>
      </c>
      <c r="B4055" t="s">
        <v>7</v>
      </c>
      <c r="C4055" t="s">
        <v>326</v>
      </c>
      <c r="D4055" t="s">
        <v>134</v>
      </c>
      <c r="E4055" t="s">
        <v>327</v>
      </c>
      <c r="F4055" s="7">
        <v>1005050000</v>
      </c>
      <c r="G4055" t="str">
        <f>VLOOKUP(F4055,'группы товаров'!$A$1:$C$88,2,0)</f>
        <v>Золотой орех</v>
      </c>
      <c r="H4055" t="str">
        <f>VLOOKUP(Таблица1[[#This Row],[Код товара]],Группа_Товаров,3,0)</f>
        <v>Помадка</v>
      </c>
      <c r="I4055" t="s">
        <v>8</v>
      </c>
      <c r="J4055">
        <v>7</v>
      </c>
      <c r="K4055" s="6">
        <v>633.74850000000004</v>
      </c>
      <c r="L4055" s="6">
        <v>744.24</v>
      </c>
      <c r="M4055" s="23">
        <f>Таблица1[[#This Row],[Сумма в ценах продажи]]-Таблица1[[#This Row],[Сумма в ценах закупки]]</f>
        <v>110.49149999999997</v>
      </c>
    </row>
    <row r="4056" spans="1:13" hidden="1" x14ac:dyDescent="0.3">
      <c r="A4056" s="16">
        <v>42809</v>
      </c>
      <c r="B4056" t="s">
        <v>7</v>
      </c>
      <c r="C4056" t="s">
        <v>346</v>
      </c>
      <c r="D4056" t="s">
        <v>156</v>
      </c>
      <c r="E4056" t="s">
        <v>347</v>
      </c>
      <c r="F4056" s="5">
        <v>190000</v>
      </c>
      <c r="G4056" t="str">
        <f>VLOOKUP(F4056,'группы товаров'!$A$1:$C$88,2,0)</f>
        <v>Капри молоко</v>
      </c>
      <c r="H4056" t="str">
        <f>VLOOKUP(Таблица1[[#This Row],[Код товара]],Группа_Товаров,3,0)</f>
        <v>Отливная</v>
      </c>
      <c r="I4056" t="s">
        <v>8</v>
      </c>
      <c r="J4056">
        <v>10</v>
      </c>
      <c r="K4056" s="6">
        <v>778.77499999999998</v>
      </c>
      <c r="L4056" s="6">
        <v>889.6</v>
      </c>
      <c r="M4056" s="23">
        <f>Таблица1[[#This Row],[Сумма в ценах продажи]]-Таблица1[[#This Row],[Сумма в ценах закупки]]</f>
        <v>110.82500000000005</v>
      </c>
    </row>
    <row r="4057" spans="1:13" hidden="1" x14ac:dyDescent="0.3">
      <c r="A4057" s="16">
        <v>42809</v>
      </c>
      <c r="B4057" t="s">
        <v>7</v>
      </c>
      <c r="C4057" t="s">
        <v>199</v>
      </c>
      <c r="D4057" t="s">
        <v>134</v>
      </c>
      <c r="E4057" t="s">
        <v>200</v>
      </c>
      <c r="F4057" s="5">
        <v>20200</v>
      </c>
      <c r="G4057" t="str">
        <f>VLOOKUP(F4057,'группы товаров'!$A$1:$C$88,2,0)</f>
        <v xml:space="preserve">Карамель мята </v>
      </c>
      <c r="H4057" t="str">
        <f>VLOOKUP(Таблица1[[#This Row],[Код товара]],Группа_Товаров,3,0)</f>
        <v>Леденцовая</v>
      </c>
      <c r="I4057" t="s">
        <v>8</v>
      </c>
      <c r="J4057">
        <v>16</v>
      </c>
      <c r="K4057" s="6">
        <v>852.86880000000008</v>
      </c>
      <c r="L4057" s="6">
        <v>972</v>
      </c>
      <c r="M4057" s="23">
        <f>Таблица1[[#This Row],[Сумма в ценах продажи]]-Таблица1[[#This Row],[Сумма в ценах закупки]]</f>
        <v>119.13119999999992</v>
      </c>
    </row>
    <row r="4058" spans="1:13" hidden="1" x14ac:dyDescent="0.3">
      <c r="A4058" s="16">
        <v>42809</v>
      </c>
      <c r="B4058" t="s">
        <v>9</v>
      </c>
      <c r="C4058" t="s">
        <v>160</v>
      </c>
      <c r="D4058" t="s">
        <v>134</v>
      </c>
      <c r="E4058" t="s">
        <v>161</v>
      </c>
      <c r="F4058" s="7">
        <v>260100</v>
      </c>
      <c r="G4058" t="str">
        <f>VLOOKUP(F4058,'группы товаров'!$A$1:$C$88,2,0)</f>
        <v xml:space="preserve">Банан-вишня </v>
      </c>
      <c r="H4058" t="str">
        <f>VLOOKUP(Таблица1[[#This Row],[Код товара]],Группа_Товаров,3,0)</f>
        <v>Отливная</v>
      </c>
      <c r="I4058" t="s">
        <v>8</v>
      </c>
      <c r="J4058">
        <v>3</v>
      </c>
      <c r="K4058" s="6">
        <v>595.96350000000007</v>
      </c>
      <c r="L4058" s="6">
        <v>732.3</v>
      </c>
      <c r="M4058" s="23">
        <f>Таблица1[[#This Row],[Сумма в ценах продажи]]-Таблица1[[#This Row],[Сумма в ценах закупки]]</f>
        <v>136.33649999999989</v>
      </c>
    </row>
    <row r="4059" spans="1:13" hidden="1" x14ac:dyDescent="0.3">
      <c r="A4059" s="16">
        <v>42809</v>
      </c>
      <c r="B4059" t="s">
        <v>7</v>
      </c>
      <c r="C4059" t="s">
        <v>258</v>
      </c>
      <c r="D4059" t="s">
        <v>134</v>
      </c>
      <c r="E4059" t="s">
        <v>259</v>
      </c>
      <c r="F4059" s="7">
        <v>1005050000</v>
      </c>
      <c r="G4059" t="str">
        <f>VLOOKUP(F4059,'группы товаров'!$A$1:$C$88,2,0)</f>
        <v>Золотой орех</v>
      </c>
      <c r="H4059" t="str">
        <f>VLOOKUP(Таблица1[[#This Row],[Код товара]],Группа_Товаров,3,0)</f>
        <v>Помадка</v>
      </c>
      <c r="I4059" t="s">
        <v>8</v>
      </c>
      <c r="J4059">
        <v>7</v>
      </c>
      <c r="K4059" s="6">
        <v>602.54039999999998</v>
      </c>
      <c r="L4059" s="6">
        <v>744.24</v>
      </c>
      <c r="M4059" s="23">
        <f>Таблица1[[#This Row],[Сумма в ценах продажи]]-Таблица1[[#This Row],[Сумма в ценах закупки]]</f>
        <v>141.69960000000003</v>
      </c>
    </row>
    <row r="4060" spans="1:13" hidden="1" x14ac:dyDescent="0.3">
      <c r="A4060" s="16">
        <v>42809</v>
      </c>
      <c r="B4060" t="s">
        <v>9</v>
      </c>
      <c r="C4060" t="s">
        <v>348</v>
      </c>
      <c r="D4060" t="s">
        <v>147</v>
      </c>
      <c r="E4060" t="s">
        <v>349</v>
      </c>
      <c r="F4060" s="7">
        <v>1005040500</v>
      </c>
      <c r="G4060" t="str">
        <f>VLOOKUP(F4060,'группы товаров'!$A$1:$C$88,2,0)</f>
        <v>Пилот</v>
      </c>
      <c r="H4060" t="str">
        <f>VLOOKUP(Таблица1[[#This Row],[Код товара]],Группа_Товаров,3,0)</f>
        <v>Глазированные</v>
      </c>
      <c r="I4060" t="s">
        <v>8</v>
      </c>
      <c r="J4060">
        <v>7.5</v>
      </c>
      <c r="K4060" s="6">
        <v>356.495</v>
      </c>
      <c r="L4060" s="6">
        <v>515.25</v>
      </c>
      <c r="M4060" s="23">
        <f>Таблица1[[#This Row],[Сумма в ценах продажи]]-Таблица1[[#This Row],[Сумма в ценах закупки]]</f>
        <v>158.755</v>
      </c>
    </row>
    <row r="4061" spans="1:13" hidden="1" x14ac:dyDescent="0.3">
      <c r="A4061" s="16">
        <v>42809</v>
      </c>
      <c r="B4061" t="s">
        <v>9</v>
      </c>
      <c r="C4061" t="s">
        <v>149</v>
      </c>
      <c r="D4061" t="s">
        <v>134</v>
      </c>
      <c r="E4061" t="s">
        <v>150</v>
      </c>
      <c r="F4061" s="7">
        <v>1005186300</v>
      </c>
      <c r="G4061" t="str">
        <f>VLOOKUP(F4061,'группы товаров'!$A$1:$C$88,2,0)</f>
        <v>Мини  молоко</v>
      </c>
      <c r="H4061" t="str">
        <f>VLOOKUP(Таблица1[[#This Row],[Код товара]],Группа_Товаров,3,0)</f>
        <v>Вафельные</v>
      </c>
      <c r="I4061" t="s">
        <v>8</v>
      </c>
      <c r="J4061">
        <v>4</v>
      </c>
      <c r="K4061" s="6">
        <v>125.78280000000001</v>
      </c>
      <c r="L4061" s="6">
        <v>290.76</v>
      </c>
      <c r="M4061" s="23">
        <f>Таблица1[[#This Row],[Сумма в ценах продажи]]-Таблица1[[#This Row],[Сумма в ценах закупки]]</f>
        <v>164.97719999999998</v>
      </c>
    </row>
    <row r="4062" spans="1:13" hidden="1" x14ac:dyDescent="0.3">
      <c r="A4062" s="16">
        <v>42809</v>
      </c>
      <c r="B4062" t="s">
        <v>9</v>
      </c>
      <c r="C4062" t="s">
        <v>248</v>
      </c>
      <c r="D4062" t="s">
        <v>156</v>
      </c>
      <c r="E4062" t="s">
        <v>249</v>
      </c>
      <c r="F4062" s="7">
        <v>1005360000</v>
      </c>
      <c r="G4062" t="str">
        <f>VLOOKUP(F4062,'группы товаров'!$A$1:$C$88,2,0)</f>
        <v>Вишня в шоколаде</v>
      </c>
      <c r="H4062" t="str">
        <f>VLOOKUP(Таблица1[[#This Row],[Код товара]],Группа_Товаров,3,0)</f>
        <v>Кремовые</v>
      </c>
      <c r="I4062" t="s">
        <v>8</v>
      </c>
      <c r="J4062">
        <v>25.5</v>
      </c>
      <c r="K4062" s="6">
        <v>1265.0550000000001</v>
      </c>
      <c r="L4062" s="6">
        <v>1438.71</v>
      </c>
      <c r="M4062" s="23">
        <f>Таблица1[[#This Row],[Сумма в ценах продажи]]-Таблица1[[#This Row],[Сумма в ценах закупки]]</f>
        <v>173.65499999999997</v>
      </c>
    </row>
    <row r="4063" spans="1:13" hidden="1" x14ac:dyDescent="0.3">
      <c r="A4063" s="16">
        <v>42809</v>
      </c>
      <c r="B4063" t="s">
        <v>7</v>
      </c>
      <c r="C4063" t="s">
        <v>252</v>
      </c>
      <c r="D4063" t="s">
        <v>134</v>
      </c>
      <c r="E4063" t="s">
        <v>253</v>
      </c>
      <c r="F4063" s="5">
        <v>20000</v>
      </c>
      <c r="G4063" t="str">
        <f>VLOOKUP(F4063,'группы товаров'!$A$1:$C$88,2,0)</f>
        <v>Карамель барбарис</v>
      </c>
      <c r="H4063" t="str">
        <f>VLOOKUP(Таблица1[[#This Row],[Код товара]],Группа_Товаров,3,0)</f>
        <v>Леденцовая</v>
      </c>
      <c r="I4063" t="s">
        <v>8</v>
      </c>
      <c r="J4063">
        <v>24</v>
      </c>
      <c r="K4063" s="6">
        <v>1282.0968</v>
      </c>
      <c r="L4063" s="6">
        <v>1458</v>
      </c>
      <c r="M4063" s="23">
        <f>Таблица1[[#This Row],[Сумма в ценах продажи]]-Таблица1[[#This Row],[Сумма в ценах закупки]]</f>
        <v>175.90319999999997</v>
      </c>
    </row>
    <row r="4064" spans="1:13" hidden="1" x14ac:dyDescent="0.3">
      <c r="A4064" s="16">
        <v>42809</v>
      </c>
      <c r="B4064" t="s">
        <v>9</v>
      </c>
      <c r="C4064" t="s">
        <v>175</v>
      </c>
      <c r="D4064" t="s">
        <v>134</v>
      </c>
      <c r="E4064" t="s">
        <v>176</v>
      </c>
      <c r="F4064" s="7">
        <v>1005360000</v>
      </c>
      <c r="G4064" t="str">
        <f>VLOOKUP(F4064,'группы товаров'!$A$1:$C$88,2,0)</f>
        <v>Вишня в шоколаде</v>
      </c>
      <c r="H4064" t="str">
        <f>VLOOKUP(Таблица1[[#This Row],[Код товара]],Группа_Товаров,3,0)</f>
        <v>Кремовые</v>
      </c>
      <c r="I4064" t="s">
        <v>8</v>
      </c>
      <c r="J4064">
        <v>6</v>
      </c>
      <c r="K4064" s="6">
        <v>1176.4212</v>
      </c>
      <c r="L4064" s="6">
        <v>1464.6</v>
      </c>
      <c r="M4064" s="23">
        <f>Таблица1[[#This Row],[Сумма в ценах продажи]]-Таблица1[[#This Row],[Сумма в ценах закупки]]</f>
        <v>288.17879999999991</v>
      </c>
    </row>
    <row r="4065" spans="1:13" hidden="1" x14ac:dyDescent="0.3">
      <c r="A4065" s="16">
        <v>42809</v>
      </c>
      <c r="B4065" t="s">
        <v>9</v>
      </c>
      <c r="C4065" t="s">
        <v>193</v>
      </c>
      <c r="D4065" t="s">
        <v>134</v>
      </c>
      <c r="E4065" t="s">
        <v>194</v>
      </c>
      <c r="F4065" s="7">
        <v>580000</v>
      </c>
      <c r="G4065" t="str">
        <f>VLOOKUP(F4065,'группы товаров'!$A$1:$C$88,2,0)</f>
        <v>Вишня</v>
      </c>
      <c r="H4065" t="str">
        <f>VLOOKUP(Таблица1[[#This Row],[Код товара]],Группа_Товаров,3,0)</f>
        <v>Желейные</v>
      </c>
      <c r="I4065" t="s">
        <v>8</v>
      </c>
      <c r="J4065">
        <v>26.1</v>
      </c>
      <c r="K4065" s="6">
        <v>2439.741</v>
      </c>
      <c r="L4065" s="6">
        <v>2774.9520000000002</v>
      </c>
      <c r="M4065" s="23">
        <f>Таблица1[[#This Row],[Сумма в ценах продажи]]-Таблица1[[#This Row],[Сумма в ценах закупки]]</f>
        <v>335.21100000000024</v>
      </c>
    </row>
    <row r="4066" spans="1:13" hidden="1" x14ac:dyDescent="0.3">
      <c r="A4066" s="16">
        <v>42809</v>
      </c>
      <c r="B4066" t="s">
        <v>9</v>
      </c>
      <c r="C4066" t="s">
        <v>169</v>
      </c>
      <c r="D4066" t="s">
        <v>156</v>
      </c>
      <c r="E4066" t="s">
        <v>170</v>
      </c>
      <c r="F4066" s="5">
        <v>1005360000</v>
      </c>
      <c r="G4066" t="str">
        <f>VLOOKUP(F4066,'группы товаров'!$A$1:$C$88,2,0)</f>
        <v>Вишня в шоколаде</v>
      </c>
      <c r="H4066" t="str">
        <f>VLOOKUP(Таблица1[[#This Row],[Код товара]],Группа_Товаров,3,0)</f>
        <v>Кремовые</v>
      </c>
      <c r="I4066" t="s">
        <v>8</v>
      </c>
      <c r="J4066">
        <v>7.5</v>
      </c>
      <c r="K4066" s="6">
        <v>1580.076</v>
      </c>
      <c r="L4066" s="6">
        <v>1952.85</v>
      </c>
      <c r="M4066" s="23">
        <f>Таблица1[[#This Row],[Сумма в ценах продажи]]-Таблица1[[#This Row],[Сумма в ценах закупки]]</f>
        <v>372.77399999999989</v>
      </c>
    </row>
    <row r="4067" spans="1:13" hidden="1" x14ac:dyDescent="0.3">
      <c r="A4067" s="16">
        <v>42809</v>
      </c>
      <c r="B4067" t="s">
        <v>9</v>
      </c>
      <c r="C4067" t="s">
        <v>350</v>
      </c>
      <c r="D4067" t="s">
        <v>147</v>
      </c>
      <c r="E4067" t="s">
        <v>351</v>
      </c>
      <c r="F4067" s="5">
        <v>580000</v>
      </c>
      <c r="G4067" t="str">
        <f>VLOOKUP(F4067,'группы товаров'!$A$1:$C$88,2,0)</f>
        <v>Вишня</v>
      </c>
      <c r="H4067" t="str">
        <f>VLOOKUP(Таблица1[[#This Row],[Код товара]],Группа_Товаров,3,0)</f>
        <v>Желейные</v>
      </c>
      <c r="I4067" t="s">
        <v>8</v>
      </c>
      <c r="J4067">
        <v>48</v>
      </c>
      <c r="K4067" s="6">
        <v>3572.1008000000002</v>
      </c>
      <c r="L4067" s="6">
        <v>4043.04</v>
      </c>
      <c r="M4067" s="23">
        <f>Таблица1[[#This Row],[Сумма в ценах продажи]]-Таблица1[[#This Row],[Сумма в ценах закупки]]</f>
        <v>470.9391999999998</v>
      </c>
    </row>
    <row r="4068" spans="1:13" hidden="1" x14ac:dyDescent="0.3">
      <c r="A4068" s="16">
        <v>42808</v>
      </c>
      <c r="B4068" t="s">
        <v>9</v>
      </c>
      <c r="C4068" t="s">
        <v>136</v>
      </c>
      <c r="D4068" t="s">
        <v>131</v>
      </c>
      <c r="E4068" t="s">
        <v>137</v>
      </c>
      <c r="F4068" s="5">
        <v>1005051700</v>
      </c>
      <c r="G4068" t="str">
        <f>VLOOKUP(F4068,'группы товаров'!$A$1:$C$88,2,0)</f>
        <v>Аромат мяты</v>
      </c>
      <c r="H4068" t="str">
        <f>VLOOKUP(Таблица1[[#This Row],[Код товара]],Группа_Товаров,3,0)</f>
        <v>Помадка</v>
      </c>
      <c r="I4068" t="s">
        <v>8</v>
      </c>
      <c r="J4068">
        <v>3.5</v>
      </c>
      <c r="K4068" s="6">
        <v>393.70590000000004</v>
      </c>
      <c r="L4068" s="6">
        <v>398.72</v>
      </c>
      <c r="M4068" s="23">
        <f>Таблица1[[#This Row],[Сумма в ценах продажи]]-Таблица1[[#This Row],[Сумма в ценах закупки]]</f>
        <v>5.0140999999999849</v>
      </c>
    </row>
    <row r="4069" spans="1:13" hidden="1" x14ac:dyDescent="0.3">
      <c r="A4069" s="16">
        <v>42808</v>
      </c>
      <c r="B4069" t="s">
        <v>9</v>
      </c>
      <c r="C4069" t="s">
        <v>171</v>
      </c>
      <c r="D4069" t="s">
        <v>131</v>
      </c>
      <c r="E4069" t="s">
        <v>172</v>
      </c>
      <c r="F4069" s="7">
        <v>270200</v>
      </c>
      <c r="G4069" t="str">
        <f>VLOOKUP(F4069,'группы товаров'!$A$1:$C$88,2,0)</f>
        <v>Шипучка апельсин</v>
      </c>
      <c r="H4069" t="str">
        <f>VLOOKUP(Таблица1[[#This Row],[Код товара]],Группа_Товаров,3,0)</f>
        <v>Леденцовая</v>
      </c>
      <c r="I4069" t="s">
        <v>8</v>
      </c>
      <c r="J4069">
        <v>2.6880000000000002</v>
      </c>
      <c r="K4069" s="6">
        <v>290.62880000000001</v>
      </c>
      <c r="L4069" s="6">
        <v>308</v>
      </c>
      <c r="M4069" s="23">
        <f>Таблица1[[#This Row],[Сумма в ценах продажи]]-Таблица1[[#This Row],[Сумма в ценах закупки]]</f>
        <v>17.371199999999988</v>
      </c>
    </row>
    <row r="4070" spans="1:13" hidden="1" x14ac:dyDescent="0.3">
      <c r="A4070" s="16">
        <v>42808</v>
      </c>
      <c r="B4070" t="s">
        <v>9</v>
      </c>
      <c r="C4070" t="s">
        <v>199</v>
      </c>
      <c r="D4070" t="s">
        <v>134</v>
      </c>
      <c r="E4070" t="s">
        <v>200</v>
      </c>
      <c r="F4070" s="7">
        <v>1005712305</v>
      </c>
      <c r="G4070" t="str">
        <f>VLOOKUP(F4070,'группы товаров'!$A$1:$C$88,2,0)</f>
        <v>Золотой шедевр</v>
      </c>
      <c r="H4070" t="str">
        <f>VLOOKUP(Таблица1[[#This Row],[Код товара]],Группа_Товаров,3,0)</f>
        <v>Глазированные</v>
      </c>
      <c r="I4070" t="s">
        <v>8</v>
      </c>
      <c r="J4070">
        <v>1.65</v>
      </c>
      <c r="K4070" s="6">
        <v>230.78</v>
      </c>
      <c r="L4070" s="6">
        <v>262.57</v>
      </c>
      <c r="M4070" s="23">
        <f>Таблица1[[#This Row],[Сумма в ценах продажи]]-Таблица1[[#This Row],[Сумма в ценах закупки]]</f>
        <v>31.789999999999992</v>
      </c>
    </row>
    <row r="4071" spans="1:13" hidden="1" x14ac:dyDescent="0.3">
      <c r="A4071" s="16">
        <v>42808</v>
      </c>
      <c r="B4071" t="s">
        <v>7</v>
      </c>
      <c r="C4071" t="s">
        <v>340</v>
      </c>
      <c r="D4071" t="s">
        <v>147</v>
      </c>
      <c r="E4071" t="s">
        <v>341</v>
      </c>
      <c r="F4071" s="7">
        <v>170000</v>
      </c>
      <c r="G4071" t="str">
        <f>VLOOKUP(F4071,'группы товаров'!$A$1:$C$88,2,0)</f>
        <v>Лайм</v>
      </c>
      <c r="H4071" t="str">
        <f>VLOOKUP(Таблица1[[#This Row],[Код товара]],Группа_Товаров,3,0)</f>
        <v>Желейные</v>
      </c>
      <c r="I4071" t="s">
        <v>8</v>
      </c>
      <c r="J4071">
        <v>2.8</v>
      </c>
      <c r="K4071" s="6">
        <v>273.87360000000001</v>
      </c>
      <c r="L4071" s="6">
        <v>308</v>
      </c>
      <c r="M4071" s="23">
        <f>Таблица1[[#This Row],[Сумма в ценах продажи]]-Таблица1[[#This Row],[Сумма в ценах закупки]]</f>
        <v>34.12639999999999</v>
      </c>
    </row>
    <row r="4072" spans="1:13" hidden="1" x14ac:dyDescent="0.3">
      <c r="A4072" s="16">
        <v>42808</v>
      </c>
      <c r="B4072" t="s">
        <v>9</v>
      </c>
      <c r="C4072" t="s">
        <v>326</v>
      </c>
      <c r="D4072" t="s">
        <v>134</v>
      </c>
      <c r="E4072" t="s">
        <v>327</v>
      </c>
      <c r="F4072" s="7">
        <v>1005300000</v>
      </c>
      <c r="G4072" t="str">
        <f>VLOOKUP(F4072,'группы товаров'!$A$1:$C$88,2,0)</f>
        <v>Нежные</v>
      </c>
      <c r="H4072" t="str">
        <f>VLOOKUP(Таблица1[[#This Row],[Код товара]],Группа_Товаров,3,0)</f>
        <v>Кремовые</v>
      </c>
      <c r="I4072" t="s">
        <v>8</v>
      </c>
      <c r="J4072">
        <v>1.65</v>
      </c>
      <c r="K4072" s="6">
        <v>272.68889999999999</v>
      </c>
      <c r="L4072" s="6">
        <v>310.31</v>
      </c>
      <c r="M4072" s="23">
        <f>Таблица1[[#This Row],[Сумма в ценах продажи]]-Таблица1[[#This Row],[Сумма в ценах закупки]]</f>
        <v>37.621100000000013</v>
      </c>
    </row>
    <row r="4073" spans="1:13" hidden="1" x14ac:dyDescent="0.3">
      <c r="A4073" s="16">
        <v>42808</v>
      </c>
      <c r="B4073" t="s">
        <v>9</v>
      </c>
      <c r="C4073" t="s">
        <v>326</v>
      </c>
      <c r="D4073" t="s">
        <v>134</v>
      </c>
      <c r="E4073" t="s">
        <v>327</v>
      </c>
      <c r="F4073" s="7">
        <v>1005300000</v>
      </c>
      <c r="G4073" t="str">
        <f>VLOOKUP(F4073,'группы товаров'!$A$1:$C$88,2,0)</f>
        <v>Нежные</v>
      </c>
      <c r="H4073" t="str">
        <f>VLOOKUP(Таблица1[[#This Row],[Код товара]],Группа_Товаров,3,0)</f>
        <v>Кремовые</v>
      </c>
      <c r="I4073" t="s">
        <v>8</v>
      </c>
      <c r="J4073">
        <v>0.98</v>
      </c>
      <c r="K4073" s="6">
        <v>280.92700000000002</v>
      </c>
      <c r="L4073" s="6">
        <v>320.05</v>
      </c>
      <c r="M4073" s="23">
        <f>Таблица1[[#This Row],[Сумма в ценах продажи]]-Таблица1[[#This Row],[Сумма в ценах закупки]]</f>
        <v>39.12299999999999</v>
      </c>
    </row>
    <row r="4074" spans="1:13" hidden="1" x14ac:dyDescent="0.3">
      <c r="A4074" s="16">
        <v>42808</v>
      </c>
      <c r="B4074" t="s">
        <v>9</v>
      </c>
      <c r="C4074" t="s">
        <v>153</v>
      </c>
      <c r="D4074" t="s">
        <v>134</v>
      </c>
      <c r="E4074" t="s">
        <v>154</v>
      </c>
      <c r="F4074" s="5">
        <v>1005220000</v>
      </c>
      <c r="G4074" t="str">
        <f>VLOOKUP(F4074,'группы товаров'!$A$1:$C$88,2,0)</f>
        <v>Веселый журавлик</v>
      </c>
      <c r="H4074" t="str">
        <f>VLOOKUP(Таблица1[[#This Row],[Код товара]],Группа_Товаров,3,0)</f>
        <v>Вафельные</v>
      </c>
      <c r="I4074" t="s">
        <v>8</v>
      </c>
      <c r="J4074">
        <v>3.5</v>
      </c>
      <c r="K4074" s="6">
        <v>327.14499999999998</v>
      </c>
      <c r="L4074" s="6">
        <v>372.12</v>
      </c>
      <c r="M4074" s="23">
        <f>Таблица1[[#This Row],[Сумма в ценах продажи]]-Таблица1[[#This Row],[Сумма в ценах закупки]]</f>
        <v>44.975000000000023</v>
      </c>
    </row>
    <row r="4075" spans="1:13" hidden="1" x14ac:dyDescent="0.3">
      <c r="A4075" s="16">
        <v>42808</v>
      </c>
      <c r="B4075" t="s">
        <v>7</v>
      </c>
      <c r="C4075" t="s">
        <v>242</v>
      </c>
      <c r="D4075" t="s">
        <v>134</v>
      </c>
      <c r="E4075" t="s">
        <v>243</v>
      </c>
      <c r="F4075" s="7">
        <v>1005186400</v>
      </c>
      <c r="G4075" t="str">
        <f>VLOOKUP(F4075,'группы товаров'!$A$1:$C$88,2,0)</f>
        <v xml:space="preserve">Мини вкус вишни </v>
      </c>
      <c r="H4075" t="str">
        <f>VLOOKUP(Таблица1[[#This Row],[Код товара]],Группа_Товаров,3,0)</f>
        <v>Вафельные</v>
      </c>
      <c r="I4075" t="s">
        <v>8</v>
      </c>
      <c r="J4075">
        <v>2.4</v>
      </c>
      <c r="K4075" s="6">
        <v>209.2654</v>
      </c>
      <c r="L4075" s="6">
        <v>255.16800000000001</v>
      </c>
      <c r="M4075" s="23">
        <f>Таблица1[[#This Row],[Сумма в ценах продажи]]-Таблица1[[#This Row],[Сумма в ценах закупки]]</f>
        <v>45.902600000000007</v>
      </c>
    </row>
    <row r="4076" spans="1:13" hidden="1" x14ac:dyDescent="0.3">
      <c r="A4076" s="16">
        <v>42808</v>
      </c>
      <c r="B4076" t="s">
        <v>7</v>
      </c>
      <c r="C4076" t="s">
        <v>346</v>
      </c>
      <c r="D4076" t="s">
        <v>156</v>
      </c>
      <c r="E4076" t="s">
        <v>347</v>
      </c>
      <c r="F4076" s="5">
        <v>5162402</v>
      </c>
      <c r="G4076" t="str">
        <f>VLOOKUP(F4076,'группы товаров'!$A$1:$C$88,2,0)</f>
        <v>Лимонно-апельсиновый</v>
      </c>
      <c r="H4076" t="str">
        <f>VLOOKUP(Таблица1[[#This Row],[Код товара]],Группа_Товаров,3,0)</f>
        <v>Отливная</v>
      </c>
      <c r="I4076" t="s">
        <v>8</v>
      </c>
      <c r="J4076">
        <v>3.2</v>
      </c>
      <c r="K4076" s="6">
        <v>256.55600000000004</v>
      </c>
      <c r="L4076" s="6">
        <v>303.60000000000002</v>
      </c>
      <c r="M4076" s="23">
        <f>Таблица1[[#This Row],[Сумма в ценах продажи]]-Таблица1[[#This Row],[Сумма в ценах закупки]]</f>
        <v>47.043999999999983</v>
      </c>
    </row>
    <row r="4077" spans="1:13" hidden="1" x14ac:dyDescent="0.3">
      <c r="A4077" s="16">
        <v>42808</v>
      </c>
      <c r="B4077" t="s">
        <v>9</v>
      </c>
      <c r="C4077" t="s">
        <v>228</v>
      </c>
      <c r="D4077" t="s">
        <v>134</v>
      </c>
      <c r="E4077" t="s">
        <v>229</v>
      </c>
      <c r="F4077" s="7">
        <v>1005274000</v>
      </c>
      <c r="G4077" t="str">
        <f>VLOOKUP(F4077,'группы товаров'!$A$1:$C$88,2,0)</f>
        <v>Ванильные</v>
      </c>
      <c r="H4077" t="str">
        <f>VLOOKUP(Таблица1[[#This Row],[Код товара]],Группа_Товаров,3,0)</f>
        <v>Кремовые</v>
      </c>
      <c r="I4077" t="s">
        <v>8</v>
      </c>
      <c r="J4077">
        <v>2.64</v>
      </c>
      <c r="K4077" s="6">
        <v>400.5564</v>
      </c>
      <c r="L4077" s="6">
        <v>455.64</v>
      </c>
      <c r="M4077" s="23">
        <f>Таблица1[[#This Row],[Сумма в ценах продажи]]-Таблица1[[#This Row],[Сумма в ценах закупки]]</f>
        <v>55.08359999999999</v>
      </c>
    </row>
    <row r="4078" spans="1:13" hidden="1" x14ac:dyDescent="0.3">
      <c r="A4078" s="16">
        <v>42808</v>
      </c>
      <c r="B4078" t="s">
        <v>9</v>
      </c>
      <c r="C4078" t="s">
        <v>301</v>
      </c>
      <c r="D4078" t="s">
        <v>134</v>
      </c>
      <c r="E4078" t="s">
        <v>302</v>
      </c>
      <c r="F4078" s="7">
        <v>220000</v>
      </c>
      <c r="G4078" t="str">
        <f>VLOOKUP(F4078,'группы товаров'!$A$1:$C$88,2,0)</f>
        <v>Сливки-апельсин</v>
      </c>
      <c r="H4078" t="str">
        <f>VLOOKUP(Таблица1[[#This Row],[Код товара]],Группа_Товаров,3,0)</f>
        <v>Отливная</v>
      </c>
      <c r="I4078" t="s">
        <v>8</v>
      </c>
      <c r="J4078">
        <v>7.5</v>
      </c>
      <c r="K4078" s="6">
        <v>453</v>
      </c>
      <c r="L4078" s="6">
        <v>515.25</v>
      </c>
      <c r="M4078" s="23">
        <f>Таблица1[[#This Row],[Сумма в ценах продажи]]-Таблица1[[#This Row],[Сумма в ценах закупки]]</f>
        <v>62.25</v>
      </c>
    </row>
    <row r="4079" spans="1:13" hidden="1" x14ac:dyDescent="0.3">
      <c r="A4079" s="16">
        <v>42808</v>
      </c>
      <c r="B4079" t="s">
        <v>7</v>
      </c>
      <c r="C4079" t="s">
        <v>171</v>
      </c>
      <c r="D4079" t="s">
        <v>131</v>
      </c>
      <c r="E4079" t="s">
        <v>172</v>
      </c>
      <c r="F4079" s="7">
        <v>1005274300</v>
      </c>
      <c r="G4079" t="str">
        <f>VLOOKUP(F4079,'группы товаров'!$A$1:$C$88,2,0)</f>
        <v>Миндальные</v>
      </c>
      <c r="H4079" t="str">
        <f>VLOOKUP(Таблица1[[#This Row],[Код товара]],Группа_Товаров,3,0)</f>
        <v>Кремовые</v>
      </c>
      <c r="I4079" t="s">
        <v>8</v>
      </c>
      <c r="J4079">
        <v>1.92</v>
      </c>
      <c r="K4079" s="6">
        <v>467.5</v>
      </c>
      <c r="L4079" s="6">
        <v>531.70000000000005</v>
      </c>
      <c r="M4079" s="23">
        <f>Таблица1[[#This Row],[Сумма в ценах продажи]]-Таблица1[[#This Row],[Сумма в ценах закупки]]</f>
        <v>64.200000000000045</v>
      </c>
    </row>
    <row r="4080" spans="1:13" hidden="1" x14ac:dyDescent="0.3">
      <c r="A4080" s="16">
        <v>42808</v>
      </c>
      <c r="B4080" t="s">
        <v>7</v>
      </c>
      <c r="C4080" t="s">
        <v>158</v>
      </c>
      <c r="D4080" t="s">
        <v>156</v>
      </c>
      <c r="E4080" t="s">
        <v>159</v>
      </c>
      <c r="F4080" s="5">
        <v>1005244600</v>
      </c>
      <c r="G4080" t="str">
        <f>VLOOKUP(F4080,'группы товаров'!$A$1:$C$88,2,0)</f>
        <v>Кремовые</v>
      </c>
      <c r="H4080" t="str">
        <f>VLOOKUP(Таблица1[[#This Row],[Код товара]],Группа_Товаров,3,0)</f>
        <v>Кремовые</v>
      </c>
      <c r="I4080" t="s">
        <v>8</v>
      </c>
      <c r="J4080">
        <v>2.7</v>
      </c>
      <c r="K4080" s="6">
        <v>474.15350000000001</v>
      </c>
      <c r="L4080" s="6">
        <v>547.803</v>
      </c>
      <c r="M4080" s="23">
        <f>Таблица1[[#This Row],[Сумма в ценах продажи]]-Таблица1[[#This Row],[Сумма в ценах закупки]]</f>
        <v>73.649499999999989</v>
      </c>
    </row>
    <row r="4081" spans="1:13" hidden="1" x14ac:dyDescent="0.3">
      <c r="A4081" s="16">
        <v>42808</v>
      </c>
      <c r="B4081" t="s">
        <v>7</v>
      </c>
      <c r="C4081" t="s">
        <v>344</v>
      </c>
      <c r="D4081" t="s">
        <v>156</v>
      </c>
      <c r="E4081" t="s">
        <v>345</v>
      </c>
      <c r="F4081" s="5">
        <v>1005400001</v>
      </c>
      <c r="G4081" t="str">
        <f>VLOOKUP(F4081,'группы товаров'!$A$1:$C$88,2,0)</f>
        <v>Лесной орех</v>
      </c>
      <c r="H4081" t="str">
        <f>VLOOKUP(Таблица1[[#This Row],[Код товара]],Группа_Товаров,3,0)</f>
        <v>Кремовые</v>
      </c>
      <c r="I4081" t="s">
        <v>8</v>
      </c>
      <c r="J4081">
        <v>2.2999999999999998</v>
      </c>
      <c r="K4081" s="6">
        <v>542.97270000000003</v>
      </c>
      <c r="L4081" s="6">
        <v>618.83800000000008</v>
      </c>
      <c r="M4081" s="23">
        <f>Таблица1[[#This Row],[Сумма в ценах продажи]]-Таблица1[[#This Row],[Сумма в ценах закупки]]</f>
        <v>75.865300000000047</v>
      </c>
    </row>
    <row r="4082" spans="1:13" hidden="1" x14ac:dyDescent="0.3">
      <c r="A4082" s="16">
        <v>42808</v>
      </c>
      <c r="B4082" t="s">
        <v>9</v>
      </c>
      <c r="C4082" t="s">
        <v>181</v>
      </c>
      <c r="D4082" t="s">
        <v>134</v>
      </c>
      <c r="E4082" t="s">
        <v>182</v>
      </c>
      <c r="F4082" s="7">
        <v>1005274300</v>
      </c>
      <c r="G4082" t="str">
        <f>VLOOKUP(F4082,'группы товаров'!$A$1:$C$88,2,0)</f>
        <v>Миндальные</v>
      </c>
      <c r="H4082" t="str">
        <f>VLOOKUP(Таблица1[[#This Row],[Код товара]],Группа_Товаров,3,0)</f>
        <v>Кремовые</v>
      </c>
      <c r="I4082" t="s">
        <v>8</v>
      </c>
      <c r="J4082">
        <v>1.96</v>
      </c>
      <c r="K4082" s="6">
        <v>561.85400000000004</v>
      </c>
      <c r="L4082" s="6">
        <v>640.1</v>
      </c>
      <c r="M4082" s="23">
        <f>Таблица1[[#This Row],[Сумма в ценах продажи]]-Таблица1[[#This Row],[Сумма в ценах закупки]]</f>
        <v>78.245999999999981</v>
      </c>
    </row>
    <row r="4083" spans="1:13" hidden="1" x14ac:dyDescent="0.3">
      <c r="A4083" s="16">
        <v>42808</v>
      </c>
      <c r="B4083" t="s">
        <v>7</v>
      </c>
      <c r="C4083" t="s">
        <v>246</v>
      </c>
      <c r="D4083" t="s">
        <v>156</v>
      </c>
      <c r="E4083" t="s">
        <v>247</v>
      </c>
      <c r="F4083" s="5">
        <v>170000</v>
      </c>
      <c r="G4083" t="str">
        <f>VLOOKUP(F4083,'группы товаров'!$A$1:$C$88,2,0)</f>
        <v>Лайм</v>
      </c>
      <c r="H4083" t="str">
        <f>VLOOKUP(Таблица1[[#This Row],[Код товара]],Группа_Товаров,3,0)</f>
        <v>Желейные</v>
      </c>
      <c r="I4083" t="s">
        <v>8</v>
      </c>
      <c r="J4083">
        <v>5</v>
      </c>
      <c r="K4083" s="6">
        <v>363.88150000000002</v>
      </c>
      <c r="L4083" s="6">
        <v>444.8</v>
      </c>
      <c r="M4083" s="23">
        <f>Таблица1[[#This Row],[Сумма в ценах продажи]]-Таблица1[[#This Row],[Сумма в ценах закупки]]</f>
        <v>80.918499999999995</v>
      </c>
    </row>
    <row r="4084" spans="1:13" hidden="1" x14ac:dyDescent="0.3">
      <c r="A4084" s="16">
        <v>42808</v>
      </c>
      <c r="B4084" t="s">
        <v>7</v>
      </c>
      <c r="C4084" t="s">
        <v>199</v>
      </c>
      <c r="D4084" t="s">
        <v>134</v>
      </c>
      <c r="E4084" t="s">
        <v>200</v>
      </c>
      <c r="F4084" s="7">
        <v>1005400001</v>
      </c>
      <c r="G4084" t="str">
        <f>VLOOKUP(F4084,'группы товаров'!$A$1:$C$88,2,0)</f>
        <v>Лесной орех</v>
      </c>
      <c r="H4084" t="str">
        <f>VLOOKUP(Таблица1[[#This Row],[Код товара]],Группа_Товаров,3,0)</f>
        <v>Кремовые</v>
      </c>
      <c r="I4084" t="s">
        <v>8</v>
      </c>
      <c r="J4084">
        <v>6</v>
      </c>
      <c r="K4084" s="6">
        <v>588.57119999999998</v>
      </c>
      <c r="L4084" s="6">
        <v>670.5</v>
      </c>
      <c r="M4084" s="23">
        <f>Таблица1[[#This Row],[Сумма в ценах продажи]]-Таблица1[[#This Row],[Сумма в ценах закупки]]</f>
        <v>81.928800000000024</v>
      </c>
    </row>
    <row r="4085" spans="1:13" hidden="1" x14ac:dyDescent="0.3">
      <c r="A4085" s="16">
        <v>42808</v>
      </c>
      <c r="B4085" t="s">
        <v>7</v>
      </c>
      <c r="C4085" t="s">
        <v>175</v>
      </c>
      <c r="D4085" t="s">
        <v>134</v>
      </c>
      <c r="E4085" t="s">
        <v>176</v>
      </c>
      <c r="F4085" s="7">
        <v>260200</v>
      </c>
      <c r="G4085" t="str">
        <f>VLOOKUP(F4085,'группы товаров'!$A$1:$C$88,2,0)</f>
        <v>Медовая дыня</v>
      </c>
      <c r="H4085" t="str">
        <f>VLOOKUP(Таблица1[[#This Row],[Код товара]],Группа_Товаров,3,0)</f>
        <v>Отливная</v>
      </c>
      <c r="I4085" t="s">
        <v>8</v>
      </c>
      <c r="J4085">
        <v>2.2999999999999998</v>
      </c>
      <c r="K4085" s="6">
        <v>658.24300000000005</v>
      </c>
      <c r="L4085" s="6">
        <v>748.7</v>
      </c>
      <c r="M4085" s="23">
        <f>Таблица1[[#This Row],[Сумма в ценах продажи]]-Таблица1[[#This Row],[Сумма в ценах закупки]]</f>
        <v>90.456999999999994</v>
      </c>
    </row>
    <row r="4086" spans="1:13" hidden="1" x14ac:dyDescent="0.3">
      <c r="A4086" s="16">
        <v>42808</v>
      </c>
      <c r="B4086" t="s">
        <v>7</v>
      </c>
      <c r="C4086" t="s">
        <v>248</v>
      </c>
      <c r="D4086" t="s">
        <v>156</v>
      </c>
      <c r="E4086" t="s">
        <v>249</v>
      </c>
      <c r="F4086" s="7">
        <v>1005010100</v>
      </c>
      <c r="G4086" t="str">
        <f>VLOOKUP(F4086,'группы товаров'!$A$1:$C$88,2,0)</f>
        <v>Кофейная со сливками</v>
      </c>
      <c r="H4086" t="str">
        <f>VLOOKUP(Таблица1[[#This Row],[Код товара]],Группа_Товаров,3,0)</f>
        <v>Глазированные</v>
      </c>
      <c r="I4086" t="s">
        <v>8</v>
      </c>
      <c r="J4086">
        <v>6</v>
      </c>
      <c r="K4086" s="6">
        <v>572.1576</v>
      </c>
      <c r="L4086" s="6">
        <v>670.5</v>
      </c>
      <c r="M4086" s="23">
        <f>Таблица1[[#This Row],[Сумма в ценах продажи]]-Таблица1[[#This Row],[Сумма в ценах закупки]]</f>
        <v>98.342399999999998</v>
      </c>
    </row>
    <row r="4087" spans="1:13" hidden="1" x14ac:dyDescent="0.3">
      <c r="A4087" s="16">
        <v>42808</v>
      </c>
      <c r="B4087" t="s">
        <v>9</v>
      </c>
      <c r="C4087" t="s">
        <v>252</v>
      </c>
      <c r="D4087" t="s">
        <v>134</v>
      </c>
      <c r="E4087" t="s">
        <v>253</v>
      </c>
      <c r="F4087" s="7">
        <v>1005051600</v>
      </c>
      <c r="G4087" t="str">
        <f>VLOOKUP(F4087,'группы товаров'!$A$1:$C$88,2,0)</f>
        <v xml:space="preserve">Тарантелла </v>
      </c>
      <c r="H4087" t="str">
        <f>VLOOKUP(Таблица1[[#This Row],[Код товара]],Группа_Товаров,3,0)</f>
        <v>Помадка</v>
      </c>
      <c r="I4087" t="s">
        <v>8</v>
      </c>
      <c r="J4087">
        <v>8</v>
      </c>
      <c r="K4087" s="6">
        <v>387.09360000000004</v>
      </c>
      <c r="L4087" s="6">
        <v>486</v>
      </c>
      <c r="M4087" s="23">
        <f>Таблица1[[#This Row],[Сумма в ценах продажи]]-Таблица1[[#This Row],[Сумма в ценах закупки]]</f>
        <v>98.906399999999962</v>
      </c>
    </row>
    <row r="4088" spans="1:13" hidden="1" x14ac:dyDescent="0.3">
      <c r="A4088" s="16">
        <v>42808</v>
      </c>
      <c r="B4088" t="s">
        <v>7</v>
      </c>
      <c r="C4088" t="s">
        <v>195</v>
      </c>
      <c r="D4088" t="s">
        <v>131</v>
      </c>
      <c r="E4088" t="s">
        <v>196</v>
      </c>
      <c r="F4088" s="7">
        <v>20200</v>
      </c>
      <c r="G4088" t="str">
        <f>VLOOKUP(F4088,'группы товаров'!$A$1:$C$88,2,0)</f>
        <v xml:space="preserve">Карамель мята </v>
      </c>
      <c r="H4088" t="str">
        <f>VLOOKUP(Таблица1[[#This Row],[Код товара]],Группа_Товаров,3,0)</f>
        <v>Леденцовая</v>
      </c>
      <c r="I4088" t="s">
        <v>8</v>
      </c>
      <c r="J4088">
        <v>10</v>
      </c>
      <c r="K4088" s="6">
        <v>791.8</v>
      </c>
      <c r="L4088" s="6">
        <v>900.5</v>
      </c>
      <c r="M4088" s="23">
        <f>Таблица1[[#This Row],[Сумма в ценах продажи]]-Таблица1[[#This Row],[Сумма в ценах закупки]]</f>
        <v>108.70000000000005</v>
      </c>
    </row>
    <row r="4089" spans="1:13" hidden="1" x14ac:dyDescent="0.3">
      <c r="A4089" s="16">
        <v>42808</v>
      </c>
      <c r="B4089" t="s">
        <v>9</v>
      </c>
      <c r="C4089" t="s">
        <v>226</v>
      </c>
      <c r="D4089" t="s">
        <v>134</v>
      </c>
      <c r="E4089" t="s">
        <v>227</v>
      </c>
      <c r="F4089" s="5">
        <v>1005040500</v>
      </c>
      <c r="G4089" t="str">
        <f>VLOOKUP(F4089,'группы товаров'!$A$1:$C$88,2,0)</f>
        <v>Пилот</v>
      </c>
      <c r="H4089" t="str">
        <f>VLOOKUP(Таблица1[[#This Row],[Код товара]],Группа_Товаров,3,0)</f>
        <v>Глазированные</v>
      </c>
      <c r="I4089" t="s">
        <v>8</v>
      </c>
      <c r="J4089">
        <v>12</v>
      </c>
      <c r="K4089" s="6">
        <v>858.48</v>
      </c>
      <c r="L4089" s="6">
        <v>976.44</v>
      </c>
      <c r="M4089" s="23">
        <f>Таблица1[[#This Row],[Сумма в ценах продажи]]-Таблица1[[#This Row],[Сумма в ценах закупки]]</f>
        <v>117.96000000000004</v>
      </c>
    </row>
    <row r="4090" spans="1:13" hidden="1" x14ac:dyDescent="0.3">
      <c r="A4090" s="16">
        <v>42808</v>
      </c>
      <c r="B4090" t="s">
        <v>9</v>
      </c>
      <c r="C4090" t="s">
        <v>179</v>
      </c>
      <c r="D4090" t="s">
        <v>131</v>
      </c>
      <c r="E4090" t="s">
        <v>180</v>
      </c>
      <c r="F4090" s="5">
        <v>1005360000</v>
      </c>
      <c r="G4090" t="str">
        <f>VLOOKUP(F4090,'группы товаров'!$A$1:$C$88,2,0)</f>
        <v>Вишня в шоколаде</v>
      </c>
      <c r="H4090" t="str">
        <f>VLOOKUP(Таблица1[[#This Row],[Код товара]],Группа_Товаров,3,0)</f>
        <v>Кремовые</v>
      </c>
      <c r="I4090" t="s">
        <v>8</v>
      </c>
      <c r="J4090">
        <v>2.5</v>
      </c>
      <c r="K4090" s="6">
        <v>526.69200000000001</v>
      </c>
      <c r="L4090" s="6">
        <v>650.95000000000005</v>
      </c>
      <c r="M4090" s="23">
        <f>Таблица1[[#This Row],[Сумма в ценах продажи]]-Таблица1[[#This Row],[Сумма в ценах закупки]]</f>
        <v>124.25800000000004</v>
      </c>
    </row>
    <row r="4091" spans="1:13" hidden="1" x14ac:dyDescent="0.3">
      <c r="A4091" s="16">
        <v>42808</v>
      </c>
      <c r="B4091" t="s">
        <v>9</v>
      </c>
      <c r="C4091" t="s">
        <v>254</v>
      </c>
      <c r="D4091" t="s">
        <v>131</v>
      </c>
      <c r="E4091" t="s">
        <v>255</v>
      </c>
      <c r="F4091" s="7">
        <v>252505</v>
      </c>
      <c r="G4091" t="str">
        <f>VLOOKUP(F4091,'группы товаров'!$A$1:$C$88,2,0)</f>
        <v>Байкальская мята</v>
      </c>
      <c r="H4091" t="str">
        <f>VLOOKUP(Таблица1[[#This Row],[Код товара]],Группа_Товаров,3,0)</f>
        <v>Леденцовая</v>
      </c>
      <c r="I4091" t="s">
        <v>8</v>
      </c>
      <c r="J4091">
        <v>4</v>
      </c>
      <c r="K4091" s="6">
        <v>934.8</v>
      </c>
      <c r="L4091" s="6">
        <v>1063.2</v>
      </c>
      <c r="M4091" s="23">
        <f>Таблица1[[#This Row],[Сумма в ценах продажи]]-Таблица1[[#This Row],[Сумма в ценах закупки]]</f>
        <v>128.40000000000009</v>
      </c>
    </row>
    <row r="4092" spans="1:13" hidden="1" x14ac:dyDescent="0.3">
      <c r="A4092" s="16">
        <v>42808</v>
      </c>
      <c r="B4092" t="s">
        <v>7</v>
      </c>
      <c r="C4092" t="s">
        <v>262</v>
      </c>
      <c r="D4092" t="s">
        <v>134</v>
      </c>
      <c r="E4092" t="s">
        <v>263</v>
      </c>
      <c r="F4092" s="5">
        <v>1005201500</v>
      </c>
      <c r="G4092" t="str">
        <f>VLOOKUP(F4092,'группы товаров'!$A$1:$C$88,2,0)</f>
        <v xml:space="preserve">крем-сгущенное молоко </v>
      </c>
      <c r="H4092" t="str">
        <f>VLOOKUP(Таблица1[[#This Row],[Код товара]],Группа_Товаров,3,0)</f>
        <v>Вафельные</v>
      </c>
      <c r="I4092" t="s">
        <v>8</v>
      </c>
      <c r="J4092">
        <v>4</v>
      </c>
      <c r="K4092" s="6">
        <v>660.78160000000003</v>
      </c>
      <c r="L4092" s="6">
        <v>794.2</v>
      </c>
      <c r="M4092" s="23">
        <f>Таблица1[[#This Row],[Сумма в ценах продажи]]-Таблица1[[#This Row],[Сумма в ценах закупки]]</f>
        <v>133.41840000000002</v>
      </c>
    </row>
    <row r="4093" spans="1:13" hidden="1" x14ac:dyDescent="0.3">
      <c r="A4093" s="16">
        <v>42808</v>
      </c>
      <c r="B4093" t="s">
        <v>7</v>
      </c>
      <c r="C4093" t="s">
        <v>140</v>
      </c>
      <c r="D4093" t="s">
        <v>134</v>
      </c>
      <c r="E4093" t="s">
        <v>141</v>
      </c>
      <c r="F4093" s="5">
        <v>1005201100</v>
      </c>
      <c r="G4093" t="str">
        <f>VLOOKUP(F4093,'группы товаров'!$A$1:$C$88,2,0)</f>
        <v xml:space="preserve">крем-орех </v>
      </c>
      <c r="H4093" t="str">
        <f>VLOOKUP(Таблица1[[#This Row],[Код товара]],Группа_Товаров,3,0)</f>
        <v>Вафельные</v>
      </c>
      <c r="I4093" t="s">
        <v>8</v>
      </c>
      <c r="J4093">
        <v>4</v>
      </c>
      <c r="K4093" s="6">
        <v>648.61080000000004</v>
      </c>
      <c r="L4093" s="6">
        <v>794.2</v>
      </c>
      <c r="M4093" s="23">
        <f>Таблица1[[#This Row],[Сумма в ценах продажи]]-Таблица1[[#This Row],[Сумма в ценах закупки]]</f>
        <v>145.58920000000001</v>
      </c>
    </row>
    <row r="4094" spans="1:13" hidden="1" x14ac:dyDescent="0.3">
      <c r="A4094" s="16">
        <v>42808</v>
      </c>
      <c r="B4094" t="s">
        <v>7</v>
      </c>
      <c r="C4094" t="s">
        <v>342</v>
      </c>
      <c r="D4094" t="s">
        <v>147</v>
      </c>
      <c r="E4094" t="s">
        <v>343</v>
      </c>
      <c r="F4094" s="7">
        <v>170000</v>
      </c>
      <c r="G4094" t="str">
        <f>VLOOKUP(F4094,'группы товаров'!$A$1:$C$88,2,0)</f>
        <v>Лайм</v>
      </c>
      <c r="H4094" t="str">
        <f>VLOOKUP(Таблица1[[#This Row],[Код товара]],Группа_Товаров,3,0)</f>
        <v>Желейные</v>
      </c>
      <c r="I4094" t="s">
        <v>8</v>
      </c>
      <c r="J4094">
        <v>16</v>
      </c>
      <c r="K4094" s="6">
        <v>813.09199999999998</v>
      </c>
      <c r="L4094" s="6">
        <v>972</v>
      </c>
      <c r="M4094" s="23">
        <f>Таблица1[[#This Row],[Сумма в ценах продажи]]-Таблица1[[#This Row],[Сумма в ценах закупки]]</f>
        <v>158.90800000000002</v>
      </c>
    </row>
    <row r="4095" spans="1:13" hidden="1" x14ac:dyDescent="0.3">
      <c r="A4095" s="16">
        <v>42808</v>
      </c>
      <c r="B4095" t="s">
        <v>9</v>
      </c>
      <c r="C4095" t="s">
        <v>228</v>
      </c>
      <c r="D4095" t="s">
        <v>134</v>
      </c>
      <c r="E4095" t="s">
        <v>229</v>
      </c>
      <c r="F4095" s="7">
        <v>1005040500</v>
      </c>
      <c r="G4095" t="str">
        <f>VLOOKUP(F4095,'группы товаров'!$A$1:$C$88,2,0)</f>
        <v>Пилот</v>
      </c>
      <c r="H4095" t="str">
        <f>VLOOKUP(Таблица1[[#This Row],[Код товара]],Группа_Товаров,3,0)</f>
        <v>Глазированные</v>
      </c>
      <c r="I4095" t="s">
        <v>8</v>
      </c>
      <c r="J4095">
        <v>8.25</v>
      </c>
      <c r="K4095" s="6">
        <v>1153.9000000000001</v>
      </c>
      <c r="L4095" s="6">
        <v>1312.85</v>
      </c>
      <c r="M4095" s="23">
        <f>Таблица1[[#This Row],[Сумма в ценах продажи]]-Таблица1[[#This Row],[Сумма в ценах закупки]]</f>
        <v>158.94999999999982</v>
      </c>
    </row>
    <row r="4096" spans="1:13" hidden="1" x14ac:dyDescent="0.3">
      <c r="A4096" s="16">
        <v>42808</v>
      </c>
      <c r="B4096" t="s">
        <v>7</v>
      </c>
      <c r="C4096" t="s">
        <v>195</v>
      </c>
      <c r="D4096" t="s">
        <v>131</v>
      </c>
      <c r="E4096" t="s">
        <v>196</v>
      </c>
      <c r="F4096" s="7">
        <v>170100</v>
      </c>
      <c r="G4096" t="str">
        <f>VLOOKUP(F4096,'группы товаров'!$A$1:$C$88,2,0)</f>
        <v>Клюковка</v>
      </c>
      <c r="H4096" t="str">
        <f>VLOOKUP(Таблица1[[#This Row],[Код товара]],Группа_Товаров,3,0)</f>
        <v>Желейные</v>
      </c>
      <c r="I4096" t="s">
        <v>8</v>
      </c>
      <c r="J4096">
        <v>4</v>
      </c>
      <c r="K4096" s="6">
        <v>1316</v>
      </c>
      <c r="L4096" s="6">
        <v>1497.2</v>
      </c>
      <c r="M4096" s="23">
        <f>Таблица1[[#This Row],[Сумма в ценах продажи]]-Таблица1[[#This Row],[Сумма в ценах закупки]]</f>
        <v>181.20000000000005</v>
      </c>
    </row>
    <row r="4097" spans="1:13" hidden="1" x14ac:dyDescent="0.3">
      <c r="A4097" s="16">
        <v>42808</v>
      </c>
      <c r="B4097" t="s">
        <v>9</v>
      </c>
      <c r="C4097" t="s">
        <v>144</v>
      </c>
      <c r="D4097" t="s">
        <v>134</v>
      </c>
      <c r="E4097" t="s">
        <v>145</v>
      </c>
      <c r="F4097" s="5">
        <v>580000</v>
      </c>
      <c r="G4097" t="str">
        <f>VLOOKUP(F4097,'группы товаров'!$A$1:$C$88,2,0)</f>
        <v>Вишня</v>
      </c>
      <c r="H4097" t="str">
        <f>VLOOKUP(Таблица1[[#This Row],[Код товара]],Группа_Товаров,3,0)</f>
        <v>Желейные</v>
      </c>
      <c r="I4097" t="s">
        <v>8</v>
      </c>
      <c r="J4097">
        <v>128</v>
      </c>
      <c r="K4097" s="6">
        <v>9525.6912000000011</v>
      </c>
      <c r="L4097" s="6">
        <v>10781.44</v>
      </c>
      <c r="M4097" s="23">
        <f>Таблица1[[#This Row],[Сумма в ценах продажи]]-Таблица1[[#This Row],[Сумма в ценах закупки]]</f>
        <v>1255.7487999999994</v>
      </c>
    </row>
    <row r="4098" spans="1:13" hidden="1" x14ac:dyDescent="0.3">
      <c r="A4098" s="16">
        <v>42807</v>
      </c>
      <c r="B4098" t="s">
        <v>7</v>
      </c>
      <c r="C4098" t="s">
        <v>138</v>
      </c>
      <c r="D4098" t="s">
        <v>134</v>
      </c>
      <c r="E4098" t="s">
        <v>139</v>
      </c>
      <c r="F4098" s="7">
        <v>5190002</v>
      </c>
      <c r="G4098" t="str">
        <f>VLOOKUP(F4098,'группы товаров'!$A$1:$C$88,2,0)</f>
        <v>Молочный</v>
      </c>
      <c r="H4098" t="str">
        <f>VLOOKUP(Таблица1[[#This Row],[Код товара]],Группа_Товаров,3,0)</f>
        <v>Отливная</v>
      </c>
      <c r="I4098" t="s">
        <v>8</v>
      </c>
      <c r="J4098">
        <v>2.52</v>
      </c>
      <c r="K4098" s="6">
        <v>206.64</v>
      </c>
      <c r="L4098" s="6">
        <v>234.78</v>
      </c>
      <c r="M4098" s="23">
        <f>Таблица1[[#This Row],[Сумма в ценах продажи]]-Таблица1[[#This Row],[Сумма в ценах закупки]]</f>
        <v>28.140000000000015</v>
      </c>
    </row>
    <row r="4099" spans="1:13" hidden="1" x14ac:dyDescent="0.3">
      <c r="A4099" s="16">
        <v>42807</v>
      </c>
      <c r="B4099" t="s">
        <v>9</v>
      </c>
      <c r="C4099" t="s">
        <v>160</v>
      </c>
      <c r="D4099" t="s">
        <v>134</v>
      </c>
      <c r="E4099" t="s">
        <v>161</v>
      </c>
      <c r="F4099" s="7">
        <v>5190002</v>
      </c>
      <c r="G4099" t="str">
        <f>VLOOKUP(F4099,'группы товаров'!$A$1:$C$88,2,0)</f>
        <v>Молочный</v>
      </c>
      <c r="H4099" t="str">
        <f>VLOOKUP(Таблица1[[#This Row],[Код товара]],Группа_Товаров,3,0)</f>
        <v>Отливная</v>
      </c>
      <c r="I4099" t="s">
        <v>8</v>
      </c>
      <c r="J4099">
        <v>2.5</v>
      </c>
      <c r="K4099" s="6">
        <v>305.25</v>
      </c>
      <c r="L4099" s="6">
        <v>347.2</v>
      </c>
      <c r="M4099" s="23">
        <f>Таблица1[[#This Row],[Сумма в ценах продажи]]-Таблица1[[#This Row],[Сумма в ценах закупки]]</f>
        <v>41.949999999999989</v>
      </c>
    </row>
    <row r="4100" spans="1:13" hidden="1" x14ac:dyDescent="0.3">
      <c r="A4100" s="16">
        <v>42807</v>
      </c>
      <c r="B4100" t="s">
        <v>7</v>
      </c>
      <c r="C4100" t="s">
        <v>282</v>
      </c>
      <c r="D4100" t="s">
        <v>134</v>
      </c>
      <c r="E4100" t="s">
        <v>283</v>
      </c>
      <c r="F4100" s="7">
        <v>1005186200</v>
      </c>
      <c r="G4100" t="str">
        <f>VLOOKUP(F4100,'группы товаров'!$A$1:$C$88,2,0)</f>
        <v xml:space="preserve">Мини  орех </v>
      </c>
      <c r="H4100" t="str">
        <f>VLOOKUP(Таблица1[[#This Row],[Код товара]],Группа_Товаров,3,0)</f>
        <v>Вафельные</v>
      </c>
      <c r="I4100" t="s">
        <v>8</v>
      </c>
      <c r="J4100">
        <v>5</v>
      </c>
      <c r="K4100" s="6">
        <v>395.95</v>
      </c>
      <c r="L4100" s="6">
        <v>450.25</v>
      </c>
      <c r="M4100" s="23">
        <f>Таблица1[[#This Row],[Сумма в ценах продажи]]-Таблица1[[#This Row],[Сумма в ценах закупки]]</f>
        <v>54.300000000000011</v>
      </c>
    </row>
    <row r="4101" spans="1:13" hidden="1" x14ac:dyDescent="0.3">
      <c r="A4101" s="16">
        <v>42807</v>
      </c>
      <c r="B4101" t="s">
        <v>9</v>
      </c>
      <c r="C4101" t="s">
        <v>136</v>
      </c>
      <c r="D4101" t="s">
        <v>131</v>
      </c>
      <c r="E4101" t="s">
        <v>137</v>
      </c>
      <c r="F4101" s="8">
        <v>1500000050</v>
      </c>
      <c r="G4101" t="str">
        <f>VLOOKUP(F4101,'группы товаров'!$A$1:$C$88,2,0)</f>
        <v xml:space="preserve">Рулет шоколадно-ореховый </v>
      </c>
      <c r="H4101" t="str">
        <f>VLOOKUP(Таблица1[[#This Row],[Код товара]],Группа_Товаров,3,0)</f>
        <v>Бисквиты</v>
      </c>
      <c r="I4101" t="s">
        <v>8</v>
      </c>
      <c r="J4101">
        <v>2.64</v>
      </c>
      <c r="K4101" s="6">
        <v>400.56720000000001</v>
      </c>
      <c r="L4101" s="6">
        <v>455.64</v>
      </c>
      <c r="M4101" s="23">
        <f>Таблица1[[#This Row],[Сумма в ценах продажи]]-Таблица1[[#This Row],[Сумма в ценах закупки]]</f>
        <v>55.072799999999972</v>
      </c>
    </row>
    <row r="4102" spans="1:13" hidden="1" x14ac:dyDescent="0.3">
      <c r="A4102" s="16">
        <v>42807</v>
      </c>
      <c r="B4102" t="s">
        <v>7</v>
      </c>
      <c r="C4102" t="s">
        <v>140</v>
      </c>
      <c r="D4102" t="s">
        <v>134</v>
      </c>
      <c r="E4102" t="s">
        <v>141</v>
      </c>
      <c r="F4102" s="5">
        <v>1005040600</v>
      </c>
      <c r="G4102" t="str">
        <f>VLOOKUP(F4102,'группы товаров'!$A$1:$C$88,2,0)</f>
        <v xml:space="preserve">Морская звезда </v>
      </c>
      <c r="H4102" t="str">
        <f>VLOOKUP(Таблица1[[#This Row],[Код товара]],Группа_Товаров,3,0)</f>
        <v>Глазированные</v>
      </c>
      <c r="I4102" t="s">
        <v>8</v>
      </c>
      <c r="J4102">
        <v>6</v>
      </c>
      <c r="K4102" s="6">
        <v>429.3</v>
      </c>
      <c r="L4102" s="6">
        <v>488.22</v>
      </c>
      <c r="M4102" s="23">
        <f>Таблица1[[#This Row],[Сумма в ценах продажи]]-Таблица1[[#This Row],[Сумма в ценах закупки]]</f>
        <v>58.920000000000016</v>
      </c>
    </row>
    <row r="4103" spans="1:13" hidden="1" x14ac:dyDescent="0.3">
      <c r="A4103" s="16">
        <v>42807</v>
      </c>
      <c r="B4103" t="s">
        <v>7</v>
      </c>
      <c r="C4103" t="s">
        <v>336</v>
      </c>
      <c r="D4103" t="s">
        <v>147</v>
      </c>
      <c r="E4103" t="s">
        <v>337</v>
      </c>
      <c r="F4103" s="5">
        <v>1005244300</v>
      </c>
      <c r="G4103" t="str">
        <f>VLOOKUP(F4103,'группы товаров'!$A$1:$C$88,2,0)</f>
        <v>Ореховые</v>
      </c>
      <c r="H4103" t="str">
        <f>VLOOKUP(Таблица1[[#This Row],[Код товара]],Группа_Товаров,3,0)</f>
        <v>Кремовые</v>
      </c>
      <c r="I4103" t="s">
        <v>8</v>
      </c>
      <c r="J4103">
        <v>2.7</v>
      </c>
      <c r="K4103" s="6">
        <v>481.65300000000002</v>
      </c>
      <c r="L4103" s="6">
        <v>547.803</v>
      </c>
      <c r="M4103" s="23">
        <f>Таблица1[[#This Row],[Сумма в ценах продажи]]-Таблица1[[#This Row],[Сумма в ценах закупки]]</f>
        <v>66.149999999999977</v>
      </c>
    </row>
    <row r="4104" spans="1:13" hidden="1" x14ac:dyDescent="0.3">
      <c r="A4104" s="16">
        <v>42807</v>
      </c>
      <c r="B4104" t="s">
        <v>9</v>
      </c>
      <c r="C4104" t="s">
        <v>149</v>
      </c>
      <c r="D4104" t="s">
        <v>134</v>
      </c>
      <c r="E4104" t="s">
        <v>150</v>
      </c>
      <c r="F4104" s="5">
        <v>1005712010</v>
      </c>
      <c r="G4104" t="str">
        <f>VLOOKUP(F4104,'группы товаров'!$A$1:$C$88,2,0)</f>
        <v>Сказочный мишка</v>
      </c>
      <c r="H4104" t="str">
        <f>VLOOKUP(Таблица1[[#This Row],[Код товара]],Группа_Товаров,3,0)</f>
        <v>Глазированные</v>
      </c>
      <c r="I4104" t="s">
        <v>8</v>
      </c>
      <c r="J4104">
        <v>4.8</v>
      </c>
      <c r="K4104" s="6">
        <v>509.98080000000004</v>
      </c>
      <c r="L4104" s="6">
        <v>580.79999999999995</v>
      </c>
      <c r="M4104" s="23">
        <f>Таблица1[[#This Row],[Сумма в ценах продажи]]-Таблица1[[#This Row],[Сумма в ценах закупки]]</f>
        <v>70.81919999999991</v>
      </c>
    </row>
    <row r="4105" spans="1:13" hidden="1" x14ac:dyDescent="0.3">
      <c r="A4105" s="16">
        <v>42807</v>
      </c>
      <c r="B4105" t="s">
        <v>7</v>
      </c>
      <c r="C4105" t="s">
        <v>252</v>
      </c>
      <c r="D4105" t="s">
        <v>134</v>
      </c>
      <c r="E4105" t="s">
        <v>253</v>
      </c>
      <c r="F4105" s="7">
        <v>573100</v>
      </c>
      <c r="G4105" t="str">
        <f>VLOOKUP(F4105,'группы товаров'!$A$1:$C$88,2,0)</f>
        <v xml:space="preserve">Пчелка </v>
      </c>
      <c r="H4105" t="str">
        <f>VLOOKUP(Таблица1[[#This Row],[Код товара]],Группа_Товаров,3,0)</f>
        <v>Желейные</v>
      </c>
      <c r="I4105" t="s">
        <v>8</v>
      </c>
      <c r="J4105">
        <v>2.15</v>
      </c>
      <c r="K4105" s="6">
        <v>572.25400000000002</v>
      </c>
      <c r="L4105" s="6">
        <v>647.9</v>
      </c>
      <c r="M4105" s="23">
        <f>Таблица1[[#This Row],[Сумма в ценах продажи]]-Таблица1[[#This Row],[Сумма в ценах закупки]]</f>
        <v>75.645999999999958</v>
      </c>
    </row>
    <row r="4106" spans="1:13" hidden="1" x14ac:dyDescent="0.3">
      <c r="A4106" s="16">
        <v>42807</v>
      </c>
      <c r="B4106" t="s">
        <v>7</v>
      </c>
      <c r="C4106" t="s">
        <v>274</v>
      </c>
      <c r="D4106" t="s">
        <v>147</v>
      </c>
      <c r="E4106" t="s">
        <v>275</v>
      </c>
      <c r="F4106" s="7">
        <v>1005030501</v>
      </c>
      <c r="G4106" t="str">
        <f>VLOOKUP(F4106,'группы товаров'!$A$1:$C$88,2,0)</f>
        <v>Орешек</v>
      </c>
      <c r="H4106" t="str">
        <f>VLOOKUP(Таблица1[[#This Row],[Код товара]],Группа_Товаров,3,0)</f>
        <v>Глазированные</v>
      </c>
      <c r="I4106" t="s">
        <v>8</v>
      </c>
      <c r="J4106">
        <v>1.96</v>
      </c>
      <c r="K4106" s="6">
        <v>562.798</v>
      </c>
      <c r="L4106" s="6">
        <v>640.1</v>
      </c>
      <c r="M4106" s="23">
        <f>Таблица1[[#This Row],[Сумма в ценах продажи]]-Таблица1[[#This Row],[Сумма в ценах закупки]]</f>
        <v>77.302000000000021</v>
      </c>
    </row>
    <row r="4107" spans="1:13" hidden="1" x14ac:dyDescent="0.3">
      <c r="A4107" s="16">
        <v>42807</v>
      </c>
      <c r="B4107" t="s">
        <v>9</v>
      </c>
      <c r="C4107" t="s">
        <v>246</v>
      </c>
      <c r="D4107" t="s">
        <v>156</v>
      </c>
      <c r="E4107" t="s">
        <v>247</v>
      </c>
      <c r="F4107" s="7">
        <v>30000</v>
      </c>
      <c r="G4107" t="str">
        <f>VLOOKUP(F4107,'группы товаров'!$A$1:$C$88,2,0)</f>
        <v>Цитрусовая карамель</v>
      </c>
      <c r="H4107" t="str">
        <f>VLOOKUP(Таблица1[[#This Row],[Код товара]],Группа_Товаров,3,0)</f>
        <v>Леденцовая</v>
      </c>
      <c r="I4107" t="s">
        <v>8</v>
      </c>
      <c r="J4107">
        <v>1.84</v>
      </c>
      <c r="K4107" s="6">
        <v>591.7432</v>
      </c>
      <c r="L4107" s="6">
        <v>682.16</v>
      </c>
      <c r="M4107" s="23">
        <f>Таблица1[[#This Row],[Сумма в ценах продажи]]-Таблица1[[#This Row],[Сумма в ценах закупки]]</f>
        <v>90.416799999999967</v>
      </c>
    </row>
    <row r="4108" spans="1:13" hidden="1" x14ac:dyDescent="0.3">
      <c r="A4108" s="16">
        <v>42807</v>
      </c>
      <c r="B4108" t="s">
        <v>9</v>
      </c>
      <c r="C4108" t="s">
        <v>254</v>
      </c>
      <c r="D4108" t="s">
        <v>131</v>
      </c>
      <c r="E4108" t="s">
        <v>255</v>
      </c>
      <c r="F4108" s="7">
        <v>1005274300</v>
      </c>
      <c r="G4108" t="str">
        <f>VLOOKUP(F4108,'группы товаров'!$A$1:$C$88,2,0)</f>
        <v>Миндальные</v>
      </c>
      <c r="H4108" t="str">
        <f>VLOOKUP(Таблица1[[#This Row],[Код товара]],Группа_Товаров,3,0)</f>
        <v>Кремовые</v>
      </c>
      <c r="I4108" t="s">
        <v>8</v>
      </c>
      <c r="J4108">
        <v>4.8</v>
      </c>
      <c r="K4108" s="6">
        <v>755.52</v>
      </c>
      <c r="L4108" s="6">
        <v>859.2</v>
      </c>
      <c r="M4108" s="23">
        <f>Таблица1[[#This Row],[Сумма в ценах продажи]]-Таблица1[[#This Row],[Сумма в ценах закупки]]</f>
        <v>103.68000000000006</v>
      </c>
    </row>
    <row r="4109" spans="1:13" hidden="1" x14ac:dyDescent="0.3">
      <c r="A4109" s="16">
        <v>42807</v>
      </c>
      <c r="B4109" t="s">
        <v>9</v>
      </c>
      <c r="C4109" t="s">
        <v>224</v>
      </c>
      <c r="D4109" t="s">
        <v>134</v>
      </c>
      <c r="E4109" t="s">
        <v>225</v>
      </c>
      <c r="F4109" s="7">
        <v>5160002</v>
      </c>
      <c r="G4109" t="str">
        <f>VLOOKUP(F4109,'группы товаров'!$A$1:$C$88,2,0)</f>
        <v>Микс</v>
      </c>
      <c r="H4109" t="str">
        <f>VLOOKUP(Таблица1[[#This Row],[Код товара]],Группа_Товаров,3,0)</f>
        <v>Отливная</v>
      </c>
      <c r="I4109" t="s">
        <v>8</v>
      </c>
      <c r="J4109">
        <v>7.5</v>
      </c>
      <c r="K4109" s="6">
        <v>407.83</v>
      </c>
      <c r="L4109" s="6">
        <v>515.25</v>
      </c>
      <c r="M4109" s="23">
        <f>Таблица1[[#This Row],[Сумма в ценах продажи]]-Таблица1[[#This Row],[Сумма в ценах закупки]]</f>
        <v>107.42000000000002</v>
      </c>
    </row>
    <row r="4110" spans="1:13" hidden="1" x14ac:dyDescent="0.3">
      <c r="A4110" s="16">
        <v>42807</v>
      </c>
      <c r="B4110" t="s">
        <v>9</v>
      </c>
      <c r="C4110" t="s">
        <v>160</v>
      </c>
      <c r="D4110" t="s">
        <v>134</v>
      </c>
      <c r="E4110" t="s">
        <v>161</v>
      </c>
      <c r="F4110" s="7">
        <v>1005274300</v>
      </c>
      <c r="G4110" t="str">
        <f>VLOOKUP(F4110,'группы товаров'!$A$1:$C$88,2,0)</f>
        <v>Миндальные</v>
      </c>
      <c r="H4110" t="str">
        <f>VLOOKUP(Таблица1[[#This Row],[Код товара]],Группа_Товаров,3,0)</f>
        <v>Кремовые</v>
      </c>
      <c r="I4110" t="s">
        <v>8</v>
      </c>
      <c r="J4110">
        <v>16</v>
      </c>
      <c r="K4110" s="6">
        <v>854.56640000000004</v>
      </c>
      <c r="L4110" s="6">
        <v>968.48</v>
      </c>
      <c r="M4110" s="23">
        <f>Таблица1[[#This Row],[Сумма в ценах продажи]]-Таблица1[[#This Row],[Сумма в ценах закупки]]</f>
        <v>113.91359999999997</v>
      </c>
    </row>
    <row r="4111" spans="1:13" hidden="1" x14ac:dyDescent="0.3">
      <c r="A4111" s="16">
        <v>42807</v>
      </c>
      <c r="B4111" t="s">
        <v>7</v>
      </c>
      <c r="C4111" t="s">
        <v>338</v>
      </c>
      <c r="D4111" t="s">
        <v>147</v>
      </c>
      <c r="E4111" t="s">
        <v>339</v>
      </c>
      <c r="F4111" s="5">
        <v>1005030501</v>
      </c>
      <c r="G4111" t="str">
        <f>VLOOKUP(F4111,'группы товаров'!$A$1:$C$88,2,0)</f>
        <v>Орешек</v>
      </c>
      <c r="H4111" t="str">
        <f>VLOOKUP(Таблица1[[#This Row],[Код товара]],Группа_Товаров,3,0)</f>
        <v>Глазированные</v>
      </c>
      <c r="I4111" t="s">
        <v>8</v>
      </c>
      <c r="J4111">
        <v>8.4</v>
      </c>
      <c r="K4111" s="6">
        <v>841.26</v>
      </c>
      <c r="L4111" s="6">
        <v>956.928</v>
      </c>
      <c r="M4111" s="23">
        <f>Таблица1[[#This Row],[Сумма в ценах продажи]]-Таблица1[[#This Row],[Сумма в ценах закупки]]</f>
        <v>115.66800000000001</v>
      </c>
    </row>
    <row r="4112" spans="1:13" hidden="1" x14ac:dyDescent="0.3">
      <c r="A4112" s="16">
        <v>42807</v>
      </c>
      <c r="B4112" t="s">
        <v>7</v>
      </c>
      <c r="C4112" t="s">
        <v>142</v>
      </c>
      <c r="D4112" t="s">
        <v>134</v>
      </c>
      <c r="E4112" t="s">
        <v>143</v>
      </c>
      <c r="F4112" s="7">
        <v>170101</v>
      </c>
      <c r="G4112" t="str">
        <f>VLOOKUP(F4112,'группы товаров'!$A$1:$C$88,2,0)</f>
        <v>Морошковая</v>
      </c>
      <c r="H4112" t="str">
        <f>VLOOKUP(Таблица1[[#This Row],[Код товара]],Группа_Товаров,3,0)</f>
        <v>Желейные</v>
      </c>
      <c r="I4112" t="s">
        <v>8</v>
      </c>
      <c r="J4112">
        <v>2.496</v>
      </c>
      <c r="K4112" s="6">
        <v>915.84</v>
      </c>
      <c r="L4112" s="6">
        <v>1041.5999999999999</v>
      </c>
      <c r="M4112" s="23">
        <f>Таблица1[[#This Row],[Сумма в ценах продажи]]-Таблица1[[#This Row],[Сумма в ценах закупки]]</f>
        <v>125.75999999999988</v>
      </c>
    </row>
    <row r="4113" spans="1:13" hidden="1" x14ac:dyDescent="0.3">
      <c r="A4113" s="16">
        <v>42807</v>
      </c>
      <c r="B4113" t="s">
        <v>9</v>
      </c>
      <c r="C4113" t="s">
        <v>153</v>
      </c>
      <c r="D4113" t="s">
        <v>134</v>
      </c>
      <c r="E4113" t="s">
        <v>154</v>
      </c>
      <c r="F4113" s="7">
        <v>1005274000</v>
      </c>
      <c r="G4113" t="str">
        <f>VLOOKUP(F4113,'группы товаров'!$A$1:$C$88,2,0)</f>
        <v>Ванильные</v>
      </c>
      <c r="H4113" t="str">
        <f>VLOOKUP(Таблица1[[#This Row],[Код товара]],Группа_Товаров,3,0)</f>
        <v>Кремовые</v>
      </c>
      <c r="I4113" t="s">
        <v>8</v>
      </c>
      <c r="J4113">
        <v>4</v>
      </c>
      <c r="K4113" s="6">
        <v>934.8</v>
      </c>
      <c r="L4113" s="6">
        <v>1063.2</v>
      </c>
      <c r="M4113" s="23">
        <f>Таблица1[[#This Row],[Сумма в ценах продажи]]-Таблица1[[#This Row],[Сумма в ценах закупки]]</f>
        <v>128.40000000000009</v>
      </c>
    </row>
    <row r="4114" spans="1:13" hidden="1" x14ac:dyDescent="0.3">
      <c r="A4114" s="16">
        <v>42807</v>
      </c>
      <c r="B4114" t="s">
        <v>9</v>
      </c>
      <c r="C4114" t="s">
        <v>177</v>
      </c>
      <c r="D4114" t="s">
        <v>131</v>
      </c>
      <c r="E4114" t="s">
        <v>178</v>
      </c>
      <c r="F4114" s="8">
        <v>210100</v>
      </c>
      <c r="G4114" t="str">
        <f>VLOOKUP(F4114,'группы товаров'!$A$1:$C$88,2,0)</f>
        <v>Сливки-малина</v>
      </c>
      <c r="H4114" t="str">
        <f>VLOOKUP(Таблица1[[#This Row],[Код товара]],Группа_Товаров,3,0)</f>
        <v>Отливная</v>
      </c>
      <c r="I4114" t="s">
        <v>8</v>
      </c>
      <c r="J4114">
        <v>10</v>
      </c>
      <c r="K4114" s="6">
        <v>953.976</v>
      </c>
      <c r="L4114" s="6">
        <v>1085</v>
      </c>
      <c r="M4114" s="23">
        <f>Таблица1[[#This Row],[Сумма в ценах продажи]]-Таблица1[[#This Row],[Сумма в ценах закупки]]</f>
        <v>131.024</v>
      </c>
    </row>
    <row r="4115" spans="1:13" hidden="1" x14ac:dyDescent="0.3">
      <c r="A4115" s="16">
        <v>42807</v>
      </c>
      <c r="B4115" t="s">
        <v>7</v>
      </c>
      <c r="C4115" t="s">
        <v>149</v>
      </c>
      <c r="D4115" t="s">
        <v>134</v>
      </c>
      <c r="E4115" t="s">
        <v>150</v>
      </c>
      <c r="F4115" s="5">
        <v>1005300500</v>
      </c>
      <c r="G4115" t="str">
        <f>VLOOKUP(F4115,'группы товаров'!$A$1:$C$88,2,0)</f>
        <v>Рококо</v>
      </c>
      <c r="H4115" t="str">
        <f>VLOOKUP(Таблица1[[#This Row],[Код товара]],Группа_Товаров,3,0)</f>
        <v>Кремовые</v>
      </c>
      <c r="I4115" t="s">
        <v>8</v>
      </c>
      <c r="J4115">
        <v>3.5</v>
      </c>
      <c r="K4115" s="6">
        <v>632.12620000000004</v>
      </c>
      <c r="L4115" s="6">
        <v>778.43499999999995</v>
      </c>
      <c r="M4115" s="23">
        <f>Таблица1[[#This Row],[Сумма в ценах продажи]]-Таблица1[[#This Row],[Сумма в ценах закупки]]</f>
        <v>146.30879999999991</v>
      </c>
    </row>
    <row r="4116" spans="1:13" hidden="1" x14ac:dyDescent="0.3">
      <c r="A4116" s="16">
        <v>42807</v>
      </c>
      <c r="B4116" t="s">
        <v>9</v>
      </c>
      <c r="C4116" t="s">
        <v>193</v>
      </c>
      <c r="D4116" t="s">
        <v>134</v>
      </c>
      <c r="E4116" t="s">
        <v>194</v>
      </c>
      <c r="F4116" s="5">
        <v>1005040800</v>
      </c>
      <c r="G4116" t="str">
        <f>VLOOKUP(F4116,'группы товаров'!$A$1:$C$88,2,0)</f>
        <v>Бим-Бом</v>
      </c>
      <c r="H4116" t="str">
        <f>VLOOKUP(Таблица1[[#This Row],[Код товара]],Группа_Товаров,3,0)</f>
        <v>Глазированные</v>
      </c>
      <c r="I4116" t="s">
        <v>8</v>
      </c>
      <c r="J4116">
        <v>15</v>
      </c>
      <c r="K4116" s="6">
        <v>1073.0999999999999</v>
      </c>
      <c r="L4116" s="6">
        <v>1220.55</v>
      </c>
      <c r="M4116" s="23">
        <f>Таблица1[[#This Row],[Сумма в ценах продажи]]-Таблица1[[#This Row],[Сумма в ценах закупки]]</f>
        <v>147.45000000000005</v>
      </c>
    </row>
    <row r="4117" spans="1:13" hidden="1" x14ac:dyDescent="0.3">
      <c r="A4117" s="16">
        <v>42807</v>
      </c>
      <c r="B4117" t="s">
        <v>7</v>
      </c>
      <c r="C4117" t="s">
        <v>278</v>
      </c>
      <c r="D4117" t="s">
        <v>208</v>
      </c>
      <c r="E4117" t="s">
        <v>279</v>
      </c>
      <c r="F4117" s="5">
        <v>1005300000</v>
      </c>
      <c r="G4117" t="str">
        <f>VLOOKUP(F4117,'группы товаров'!$A$1:$C$88,2,0)</f>
        <v>Нежные</v>
      </c>
      <c r="H4117" t="str">
        <f>VLOOKUP(Таблица1[[#This Row],[Код товара]],Группа_Товаров,3,0)</f>
        <v>Кремовые</v>
      </c>
      <c r="I4117" t="s">
        <v>8</v>
      </c>
      <c r="J4117">
        <v>3.5</v>
      </c>
      <c r="K4117" s="6">
        <v>627.96510000000001</v>
      </c>
      <c r="L4117" s="6">
        <v>778.43499999999995</v>
      </c>
      <c r="M4117" s="23">
        <f>Таблица1[[#This Row],[Сумма в ценах продажи]]-Таблица1[[#This Row],[Сумма в ценах закупки]]</f>
        <v>150.46989999999994</v>
      </c>
    </row>
    <row r="4118" spans="1:13" hidden="1" x14ac:dyDescent="0.3">
      <c r="A4118" s="16">
        <v>42807</v>
      </c>
      <c r="B4118" t="s">
        <v>9</v>
      </c>
      <c r="C4118" t="s">
        <v>130</v>
      </c>
      <c r="D4118" t="s">
        <v>131</v>
      </c>
      <c r="E4118" t="s">
        <v>132</v>
      </c>
      <c r="F4118" s="7">
        <v>1005051500</v>
      </c>
      <c r="G4118" t="str">
        <f>VLOOKUP(F4118,'группы товаров'!$A$1:$C$88,2,0)</f>
        <v>Ароматный банан</v>
      </c>
      <c r="H4118" t="str">
        <f>VLOOKUP(Таблица1[[#This Row],[Код товара]],Группа_Товаров,3,0)</f>
        <v>Помадка</v>
      </c>
      <c r="I4118" t="s">
        <v>8</v>
      </c>
      <c r="J4118">
        <v>4.3</v>
      </c>
      <c r="K4118" s="6">
        <v>1144.508</v>
      </c>
      <c r="L4118" s="6">
        <v>1295.8</v>
      </c>
      <c r="M4118" s="23">
        <f>Таблица1[[#This Row],[Сумма в ценах продажи]]-Таблица1[[#This Row],[Сумма в ценах закупки]]</f>
        <v>151.29199999999992</v>
      </c>
    </row>
    <row r="4119" spans="1:13" hidden="1" x14ac:dyDescent="0.3">
      <c r="A4119" s="16">
        <v>42807</v>
      </c>
      <c r="B4119" t="s">
        <v>9</v>
      </c>
      <c r="C4119" t="s">
        <v>252</v>
      </c>
      <c r="D4119" t="s">
        <v>134</v>
      </c>
      <c r="E4119" t="s">
        <v>253</v>
      </c>
      <c r="F4119" s="5">
        <v>580000</v>
      </c>
      <c r="G4119" t="str">
        <f>VLOOKUP(F4119,'группы товаров'!$A$1:$C$88,2,0)</f>
        <v>Вишня</v>
      </c>
      <c r="H4119" t="str">
        <f>VLOOKUP(Таблица1[[#This Row],[Код товара]],Группа_Товаров,3,0)</f>
        <v>Желейные</v>
      </c>
      <c r="I4119" t="s">
        <v>8</v>
      </c>
      <c r="J4119">
        <v>16</v>
      </c>
      <c r="K4119" s="6">
        <v>1190.6112000000001</v>
      </c>
      <c r="L4119" s="6">
        <v>1347.68</v>
      </c>
      <c r="M4119" s="23">
        <f>Таблица1[[#This Row],[Сумма в ценах продажи]]-Таблица1[[#This Row],[Сумма в ценах закупки]]</f>
        <v>157.06880000000001</v>
      </c>
    </row>
    <row r="4120" spans="1:13" hidden="1" x14ac:dyDescent="0.3">
      <c r="A4120" s="16">
        <v>42807</v>
      </c>
      <c r="B4120" t="s">
        <v>9</v>
      </c>
      <c r="C4120" t="s">
        <v>334</v>
      </c>
      <c r="D4120" t="s">
        <v>147</v>
      </c>
      <c r="E4120" t="s">
        <v>335</v>
      </c>
      <c r="F4120" s="5">
        <v>1005274000</v>
      </c>
      <c r="G4120" t="str">
        <f>VLOOKUP(F4120,'группы товаров'!$A$1:$C$88,2,0)</f>
        <v>Ванильные</v>
      </c>
      <c r="H4120" t="str">
        <f>VLOOKUP(Таблица1[[#This Row],[Код товара]],Группа_Товаров,3,0)</f>
        <v>Кремовые</v>
      </c>
      <c r="I4120" t="s">
        <v>8</v>
      </c>
      <c r="J4120">
        <v>10.5</v>
      </c>
      <c r="K4120" s="6">
        <v>2053.1501000000003</v>
      </c>
      <c r="L4120" s="6">
        <v>2335.3049999999998</v>
      </c>
      <c r="M4120" s="23">
        <f>Таблица1[[#This Row],[Сумма в ценах продажи]]-Таблица1[[#This Row],[Сумма в ценах закупки]]</f>
        <v>282.15489999999954</v>
      </c>
    </row>
    <row r="4121" spans="1:13" hidden="1" x14ac:dyDescent="0.3">
      <c r="A4121" s="16">
        <v>42807</v>
      </c>
      <c r="B4121" t="s">
        <v>9</v>
      </c>
      <c r="C4121" t="s">
        <v>183</v>
      </c>
      <c r="D4121" t="s">
        <v>156</v>
      </c>
      <c r="E4121" t="s">
        <v>184</v>
      </c>
      <c r="F4121" s="7">
        <v>1005040800</v>
      </c>
      <c r="G4121" t="str">
        <f>VLOOKUP(F4121,'группы товаров'!$A$1:$C$88,2,0)</f>
        <v>Бим-Бом</v>
      </c>
      <c r="H4121" t="str">
        <f>VLOOKUP(Таблица1[[#This Row],[Код товара]],Группа_Товаров,3,0)</f>
        <v>Глазированные</v>
      </c>
      <c r="I4121" t="s">
        <v>8</v>
      </c>
      <c r="J4121">
        <v>45</v>
      </c>
      <c r="K4121" s="6">
        <v>3563.1</v>
      </c>
      <c r="L4121" s="6">
        <v>4052.25</v>
      </c>
      <c r="M4121" s="23">
        <f>Таблица1[[#This Row],[Сумма в ценах продажи]]-Таблица1[[#This Row],[Сумма в ценах закупки]]</f>
        <v>489.15000000000009</v>
      </c>
    </row>
    <row r="4122" spans="1:13" hidden="1" x14ac:dyDescent="0.3">
      <c r="A4122" s="16">
        <v>42807</v>
      </c>
      <c r="B4122" t="s">
        <v>9</v>
      </c>
      <c r="C4122" t="s">
        <v>133</v>
      </c>
      <c r="D4122" t="s">
        <v>134</v>
      </c>
      <c r="E4122" t="s">
        <v>135</v>
      </c>
      <c r="F4122" s="7">
        <v>1005274000</v>
      </c>
      <c r="G4122" t="str">
        <f>VLOOKUP(F4122,'группы товаров'!$A$1:$C$88,2,0)</f>
        <v>Ванильные</v>
      </c>
      <c r="H4122" t="str">
        <f>VLOOKUP(Таблица1[[#This Row],[Код товара]],Группа_Товаров,3,0)</f>
        <v>Кремовые</v>
      </c>
      <c r="I4122" t="s">
        <v>8</v>
      </c>
      <c r="J4122">
        <v>55</v>
      </c>
      <c r="K4122" s="6">
        <v>6715.7250000000004</v>
      </c>
      <c r="L4122" s="6">
        <v>7638.4</v>
      </c>
      <c r="M4122" s="23">
        <f>Таблица1[[#This Row],[Сумма в ценах продажи]]-Таблица1[[#This Row],[Сумма в ценах закупки]]</f>
        <v>922.67499999999927</v>
      </c>
    </row>
    <row r="4123" spans="1:13" hidden="1" x14ac:dyDescent="0.3">
      <c r="A4123" s="16">
        <v>42804</v>
      </c>
      <c r="B4123" t="s">
        <v>9</v>
      </c>
      <c r="C4123" t="s">
        <v>328</v>
      </c>
      <c r="D4123" t="s">
        <v>156</v>
      </c>
      <c r="E4123" t="s">
        <v>329</v>
      </c>
      <c r="F4123" s="7">
        <v>270400</v>
      </c>
      <c r="G4123" t="str">
        <f>VLOOKUP(F4123,'группы товаров'!$A$1:$C$88,2,0)</f>
        <v>Шипучка лимон</v>
      </c>
      <c r="H4123" t="str">
        <f>VLOOKUP(Таблица1[[#This Row],[Код товара]],Группа_Товаров,3,0)</f>
        <v>Леденцовая</v>
      </c>
      <c r="I4123" t="s">
        <v>8</v>
      </c>
      <c r="J4123">
        <v>1.65</v>
      </c>
      <c r="K4123" s="6">
        <v>229.9539</v>
      </c>
      <c r="L4123" s="6">
        <v>262.57</v>
      </c>
      <c r="M4123" s="23">
        <f>Таблица1[[#This Row],[Сумма в ценах продажи]]-Таблица1[[#This Row],[Сумма в ценах закупки]]</f>
        <v>32.616099999999989</v>
      </c>
    </row>
    <row r="4124" spans="1:13" hidden="1" x14ac:dyDescent="0.3">
      <c r="A4124" s="16">
        <v>42804</v>
      </c>
      <c r="B4124" t="s">
        <v>9</v>
      </c>
      <c r="C4124" t="s">
        <v>138</v>
      </c>
      <c r="D4124" t="s">
        <v>134</v>
      </c>
      <c r="E4124" t="s">
        <v>139</v>
      </c>
      <c r="F4124" s="7">
        <v>1005040200</v>
      </c>
      <c r="G4124" t="str">
        <f>VLOOKUP(F4124,'группы товаров'!$A$1:$C$88,2,0)</f>
        <v xml:space="preserve">Южный вечер </v>
      </c>
      <c r="H4124" t="str">
        <f>VLOOKUP(Таблица1[[#This Row],[Код товара]],Группа_Товаров,3,0)</f>
        <v>Глазированные</v>
      </c>
      <c r="I4124" t="s">
        <v>8</v>
      </c>
      <c r="J4124">
        <v>5.7</v>
      </c>
      <c r="K4124" s="6">
        <v>255.62450000000001</v>
      </c>
      <c r="L4124" s="6">
        <v>290.64300000000003</v>
      </c>
      <c r="M4124" s="23">
        <f>Таблица1[[#This Row],[Сумма в ценах продажи]]-Таблица1[[#This Row],[Сумма в ценах закупки]]</f>
        <v>35.018500000000017</v>
      </c>
    </row>
    <row r="4125" spans="1:13" hidden="1" x14ac:dyDescent="0.3">
      <c r="A4125" s="16">
        <v>42804</v>
      </c>
      <c r="B4125" t="s">
        <v>9</v>
      </c>
      <c r="C4125" t="s">
        <v>330</v>
      </c>
      <c r="D4125" t="s">
        <v>291</v>
      </c>
      <c r="E4125" t="s">
        <v>331</v>
      </c>
      <c r="F4125" s="7">
        <v>270300</v>
      </c>
      <c r="G4125" t="str">
        <f>VLOOKUP(F4125,'группы товаров'!$A$1:$C$88,2,0)</f>
        <v xml:space="preserve">Шипучка лимонад </v>
      </c>
      <c r="H4125" t="str">
        <f>VLOOKUP(Таблица1[[#This Row],[Код товара]],Группа_Товаров,3,0)</f>
        <v>Леденцовая</v>
      </c>
      <c r="I4125" t="s">
        <v>8</v>
      </c>
      <c r="J4125">
        <v>5.7</v>
      </c>
      <c r="K4125" s="6">
        <v>255.58800000000002</v>
      </c>
      <c r="L4125" s="6">
        <v>290.64300000000003</v>
      </c>
      <c r="M4125" s="23">
        <f>Таблица1[[#This Row],[Сумма в ценах продажи]]-Таблица1[[#This Row],[Сумма в ценах закупки]]</f>
        <v>35.055000000000007</v>
      </c>
    </row>
    <row r="4126" spans="1:13" hidden="1" x14ac:dyDescent="0.3">
      <c r="A4126" s="16">
        <v>42804</v>
      </c>
      <c r="B4126" t="s">
        <v>9</v>
      </c>
      <c r="C4126" t="s">
        <v>332</v>
      </c>
      <c r="D4126" t="s">
        <v>147</v>
      </c>
      <c r="E4126" t="s">
        <v>333</v>
      </c>
      <c r="F4126" s="5">
        <v>280500</v>
      </c>
      <c r="G4126" t="str">
        <f>VLOOKUP(F4126,'группы товаров'!$A$1:$C$88,2,0)</f>
        <v>Шипучка микс</v>
      </c>
      <c r="H4126" t="str">
        <f>VLOOKUP(Таблица1[[#This Row],[Код товара]],Группа_Товаров,3,0)</f>
        <v>Леденцовая</v>
      </c>
      <c r="I4126" t="s">
        <v>8</v>
      </c>
      <c r="J4126">
        <v>5</v>
      </c>
      <c r="K4126" s="6">
        <v>391.0385</v>
      </c>
      <c r="L4126" s="6">
        <v>444.8</v>
      </c>
      <c r="M4126" s="23">
        <f>Таблица1[[#This Row],[Сумма в ценах продажи]]-Таблица1[[#This Row],[Сумма в ценах закупки]]</f>
        <v>53.761500000000012</v>
      </c>
    </row>
    <row r="4127" spans="1:13" hidden="1" x14ac:dyDescent="0.3">
      <c r="A4127" s="16">
        <v>42804</v>
      </c>
      <c r="B4127" t="s">
        <v>9</v>
      </c>
      <c r="C4127" t="s">
        <v>272</v>
      </c>
      <c r="D4127" t="s">
        <v>156</v>
      </c>
      <c r="E4127" t="s">
        <v>273</v>
      </c>
      <c r="F4127" s="7">
        <v>1005050400</v>
      </c>
      <c r="G4127" t="str">
        <f>VLOOKUP(F4127,'группы товаров'!$A$1:$C$88,2,0)</f>
        <v>Золотой кокос</v>
      </c>
      <c r="H4127" t="str">
        <f>VLOOKUP(Таблица1[[#This Row],[Код товара]],Группа_Товаров,3,0)</f>
        <v>Помадка</v>
      </c>
      <c r="I4127" t="s">
        <v>8</v>
      </c>
      <c r="J4127">
        <v>5</v>
      </c>
      <c r="K4127" s="6">
        <v>395.95</v>
      </c>
      <c r="L4127" s="6">
        <v>450.25</v>
      </c>
      <c r="M4127" s="23">
        <f>Таблица1[[#This Row],[Сумма в ценах продажи]]-Таблица1[[#This Row],[Сумма в ценах закупки]]</f>
        <v>54.300000000000011</v>
      </c>
    </row>
    <row r="4128" spans="1:13" hidden="1" x14ac:dyDescent="0.3">
      <c r="A4128" s="16">
        <v>42804</v>
      </c>
      <c r="B4128" t="s">
        <v>9</v>
      </c>
      <c r="C4128" t="s">
        <v>195</v>
      </c>
      <c r="D4128" t="s">
        <v>131</v>
      </c>
      <c r="E4128" t="s">
        <v>196</v>
      </c>
      <c r="F4128" s="7">
        <v>1005051500</v>
      </c>
      <c r="G4128" t="str">
        <f>VLOOKUP(F4128,'группы товаров'!$A$1:$C$88,2,0)</f>
        <v>Ароматный банан</v>
      </c>
      <c r="H4128" t="str">
        <f>VLOOKUP(Таблица1[[#This Row],[Код товара]],Группа_Товаров,3,0)</f>
        <v>Помадка</v>
      </c>
      <c r="I4128" t="s">
        <v>8</v>
      </c>
      <c r="J4128">
        <v>5</v>
      </c>
      <c r="K4128" s="6">
        <v>395.95</v>
      </c>
      <c r="L4128" s="6">
        <v>450.25</v>
      </c>
      <c r="M4128" s="23">
        <f>Таблица1[[#This Row],[Сумма в ценах продажи]]-Таблица1[[#This Row],[Сумма в ценах закупки]]</f>
        <v>54.300000000000011</v>
      </c>
    </row>
    <row r="4129" spans="1:13" hidden="1" x14ac:dyDescent="0.3">
      <c r="A4129" s="16">
        <v>42804</v>
      </c>
      <c r="B4129" t="s">
        <v>9</v>
      </c>
      <c r="C4129" t="s">
        <v>248</v>
      </c>
      <c r="D4129" t="s">
        <v>156</v>
      </c>
      <c r="E4129" t="s">
        <v>249</v>
      </c>
      <c r="F4129" s="8">
        <v>1500001200</v>
      </c>
      <c r="G4129" t="str">
        <f>VLOOKUP(F4129,'группы товаров'!$A$1:$C$88,2,0)</f>
        <v>Рулет клубника-крем</v>
      </c>
      <c r="H4129" t="str">
        <f>VLOOKUP(Таблица1[[#This Row],[Код товара]],Группа_Товаров,3,0)</f>
        <v>Бисквиты</v>
      </c>
      <c r="I4129" t="s">
        <v>8</v>
      </c>
      <c r="J4129">
        <v>1.248</v>
      </c>
      <c r="K4129" s="6">
        <v>457.92</v>
      </c>
      <c r="L4129" s="6">
        <v>520.79999999999995</v>
      </c>
      <c r="M4129" s="23">
        <f>Таблица1[[#This Row],[Сумма в ценах продажи]]-Таблица1[[#This Row],[Сумма в ценах закупки]]</f>
        <v>62.879999999999939</v>
      </c>
    </row>
    <row r="4130" spans="1:13" hidden="1" x14ac:dyDescent="0.3">
      <c r="A4130" s="16">
        <v>42804</v>
      </c>
      <c r="B4130" t="s">
        <v>9</v>
      </c>
      <c r="C4130" t="s">
        <v>250</v>
      </c>
      <c r="D4130" t="s">
        <v>208</v>
      </c>
      <c r="E4130" t="s">
        <v>251</v>
      </c>
      <c r="F4130" s="7">
        <v>252005</v>
      </c>
      <c r="G4130" t="str">
        <f>VLOOKUP(F4130,'группы товаров'!$A$1:$C$88,2,0)</f>
        <v>Кленовая</v>
      </c>
      <c r="H4130" t="str">
        <f>VLOOKUP(Таблица1[[#This Row],[Код товара]],Группа_Товаров,3,0)</f>
        <v>Леденцовая</v>
      </c>
      <c r="I4130" t="s">
        <v>8</v>
      </c>
      <c r="J4130">
        <v>6</v>
      </c>
      <c r="K4130" s="6">
        <v>492.2328</v>
      </c>
      <c r="L4130" s="6">
        <v>559.91999999999996</v>
      </c>
      <c r="M4130" s="23">
        <f>Таблица1[[#This Row],[Сумма в ценах продажи]]-Таблица1[[#This Row],[Сумма в ценах закупки]]</f>
        <v>67.687199999999962</v>
      </c>
    </row>
    <row r="4131" spans="1:13" hidden="1" x14ac:dyDescent="0.3">
      <c r="A4131" s="16">
        <v>42804</v>
      </c>
      <c r="B4131" t="s">
        <v>9</v>
      </c>
      <c r="C4131" t="s">
        <v>242</v>
      </c>
      <c r="D4131" t="s">
        <v>134</v>
      </c>
      <c r="E4131" t="s">
        <v>243</v>
      </c>
      <c r="F4131" s="7">
        <v>270400</v>
      </c>
      <c r="G4131" t="str">
        <f>VLOOKUP(F4131,'группы товаров'!$A$1:$C$88,2,0)</f>
        <v>Шипучка лимон</v>
      </c>
      <c r="H4131" t="str">
        <f>VLOOKUP(Таблица1[[#This Row],[Код товара]],Группа_Товаров,3,0)</f>
        <v>Леденцовая</v>
      </c>
      <c r="I4131" t="s">
        <v>8</v>
      </c>
      <c r="J4131">
        <v>5</v>
      </c>
      <c r="K4131" s="6">
        <v>581.85</v>
      </c>
      <c r="L4131" s="6">
        <v>658.75</v>
      </c>
      <c r="M4131" s="23">
        <f>Таблица1[[#This Row],[Сумма в ценах продажи]]-Таблица1[[#This Row],[Сумма в ценах закупки]]</f>
        <v>76.899999999999977</v>
      </c>
    </row>
    <row r="4132" spans="1:13" hidden="1" x14ac:dyDescent="0.3">
      <c r="A4132" s="16">
        <v>42804</v>
      </c>
      <c r="B4132" t="s">
        <v>9</v>
      </c>
      <c r="C4132" t="s">
        <v>153</v>
      </c>
      <c r="D4132" t="s">
        <v>134</v>
      </c>
      <c r="E4132" t="s">
        <v>154</v>
      </c>
      <c r="F4132" s="7">
        <v>252505</v>
      </c>
      <c r="G4132" t="str">
        <f>VLOOKUP(F4132,'группы товаров'!$A$1:$C$88,2,0)</f>
        <v>Байкальская мята</v>
      </c>
      <c r="H4132" t="str">
        <f>VLOOKUP(Таблица1[[#This Row],[Код товара]],Группа_Товаров,3,0)</f>
        <v>Леденцовая</v>
      </c>
      <c r="I4132" t="s">
        <v>8</v>
      </c>
      <c r="J4132">
        <v>5.5</v>
      </c>
      <c r="K4132" s="6">
        <v>570.9</v>
      </c>
      <c r="L4132" s="6">
        <v>649.22</v>
      </c>
      <c r="M4132" s="23">
        <f>Таблица1[[#This Row],[Сумма в ценах продажи]]-Таблица1[[#This Row],[Сумма в ценах закупки]]</f>
        <v>78.32000000000005</v>
      </c>
    </row>
    <row r="4133" spans="1:13" hidden="1" x14ac:dyDescent="0.3">
      <c r="A4133" s="16">
        <v>42804</v>
      </c>
      <c r="B4133" t="s">
        <v>9</v>
      </c>
      <c r="C4133" t="s">
        <v>201</v>
      </c>
      <c r="D4133" t="s">
        <v>134</v>
      </c>
      <c r="E4133" t="s">
        <v>202</v>
      </c>
      <c r="F4133" s="7">
        <v>280500</v>
      </c>
      <c r="G4133" t="str">
        <f>VLOOKUP(F4133,'группы товаров'!$A$1:$C$88,2,0)</f>
        <v>Шипучка микс</v>
      </c>
      <c r="H4133" t="str">
        <f>VLOOKUP(Таблица1[[#This Row],[Код товара]],Группа_Товаров,3,0)</f>
        <v>Леденцовая</v>
      </c>
      <c r="I4133" t="s">
        <v>8</v>
      </c>
      <c r="J4133">
        <v>1.84</v>
      </c>
      <c r="K4133" s="6">
        <v>598.35520000000008</v>
      </c>
      <c r="L4133" s="6">
        <v>682.16</v>
      </c>
      <c r="M4133" s="23">
        <f>Таблица1[[#This Row],[Сумма в ценах продажи]]-Таблица1[[#This Row],[Сумма в ценах закупки]]</f>
        <v>83.804799999999886</v>
      </c>
    </row>
    <row r="4134" spans="1:13" hidden="1" x14ac:dyDescent="0.3">
      <c r="A4134" s="16">
        <v>42804</v>
      </c>
      <c r="B4134" t="s">
        <v>9</v>
      </c>
      <c r="C4134" t="s">
        <v>185</v>
      </c>
      <c r="D4134" t="s">
        <v>134</v>
      </c>
      <c r="E4134" t="s">
        <v>186</v>
      </c>
      <c r="F4134" s="7">
        <v>270400</v>
      </c>
      <c r="G4134" t="str">
        <f>VLOOKUP(F4134,'группы товаров'!$A$1:$C$88,2,0)</f>
        <v>Шипучка лимон</v>
      </c>
      <c r="H4134" t="str">
        <f>VLOOKUP(Таблица1[[#This Row],[Код товара]],Группа_Товаров,3,0)</f>
        <v>Леденцовая</v>
      </c>
      <c r="I4134" t="s">
        <v>8</v>
      </c>
      <c r="J4134">
        <v>8</v>
      </c>
      <c r="K4134" s="6">
        <v>702.35599999999999</v>
      </c>
      <c r="L4134" s="6">
        <v>803.2</v>
      </c>
      <c r="M4134" s="23">
        <f>Таблица1[[#This Row],[Сумма в ценах продажи]]-Таблица1[[#This Row],[Сумма в ценах закупки]]</f>
        <v>100.84400000000005</v>
      </c>
    </row>
    <row r="4135" spans="1:13" hidden="1" x14ac:dyDescent="0.3">
      <c r="A4135" s="16">
        <v>42804</v>
      </c>
      <c r="B4135" t="s">
        <v>10</v>
      </c>
      <c r="C4135" t="s">
        <v>262</v>
      </c>
      <c r="D4135" t="s">
        <v>134</v>
      </c>
      <c r="E4135" t="s">
        <v>263</v>
      </c>
      <c r="F4135" s="5">
        <v>573100</v>
      </c>
      <c r="G4135" t="str">
        <f>VLOOKUP(F4135,'группы товаров'!$A$1:$C$88,2,0)</f>
        <v xml:space="preserve">Пчелка </v>
      </c>
      <c r="H4135" t="str">
        <f>VLOOKUP(Таблица1[[#This Row],[Код товара]],Группа_Товаров,3,0)</f>
        <v>Желейные</v>
      </c>
      <c r="I4135" t="s">
        <v>8</v>
      </c>
      <c r="J4135">
        <v>6</v>
      </c>
      <c r="K4135" s="6">
        <v>560.88</v>
      </c>
      <c r="L4135" s="6">
        <v>676.2</v>
      </c>
      <c r="M4135" s="23">
        <f>Таблица1[[#This Row],[Сумма в ценах продажи]]-Таблица1[[#This Row],[Сумма в ценах закупки]]</f>
        <v>115.32000000000005</v>
      </c>
    </row>
    <row r="4136" spans="1:13" hidden="1" x14ac:dyDescent="0.3">
      <c r="A4136" s="16">
        <v>42804</v>
      </c>
      <c r="B4136" t="s">
        <v>9</v>
      </c>
      <c r="C4136" t="s">
        <v>185</v>
      </c>
      <c r="D4136" t="s">
        <v>134</v>
      </c>
      <c r="E4136" t="s">
        <v>186</v>
      </c>
      <c r="F4136" s="7">
        <v>1005040800</v>
      </c>
      <c r="G4136" t="str">
        <f>VLOOKUP(F4136,'группы товаров'!$A$1:$C$88,2,0)</f>
        <v>Бим-Бом</v>
      </c>
      <c r="H4136" t="str">
        <f>VLOOKUP(Таблица1[[#This Row],[Код товара]],Группа_Товаров,3,0)</f>
        <v>Глазированные</v>
      </c>
      <c r="I4136" t="s">
        <v>8</v>
      </c>
      <c r="J4136">
        <v>9.6</v>
      </c>
      <c r="K4136" s="6">
        <v>785.23599999999999</v>
      </c>
      <c r="L4136" s="6">
        <v>910.8</v>
      </c>
      <c r="M4136" s="23">
        <f>Таблица1[[#This Row],[Сумма в ценах продажи]]-Таблица1[[#This Row],[Сумма в ценах закупки]]</f>
        <v>125.56399999999996</v>
      </c>
    </row>
    <row r="4137" spans="1:13" hidden="1" x14ac:dyDescent="0.3">
      <c r="A4137" s="16">
        <v>42804</v>
      </c>
      <c r="B4137" t="s">
        <v>9</v>
      </c>
      <c r="C4137" t="s">
        <v>167</v>
      </c>
      <c r="D4137" t="s">
        <v>134</v>
      </c>
      <c r="E4137" t="s">
        <v>168</v>
      </c>
      <c r="F4137" s="7">
        <v>260000</v>
      </c>
      <c r="G4137" t="str">
        <f>VLOOKUP(F4137,'группы товаров'!$A$1:$C$88,2,0)</f>
        <v xml:space="preserve">Банан-клубника </v>
      </c>
      <c r="H4137" t="str">
        <f>VLOOKUP(Таблица1[[#This Row],[Код товара]],Группа_Товаров,3,0)</f>
        <v>Отливная</v>
      </c>
      <c r="I4137" t="s">
        <v>8</v>
      </c>
      <c r="J4137">
        <v>2.496</v>
      </c>
      <c r="K4137" s="6">
        <v>915.84</v>
      </c>
      <c r="L4137" s="6">
        <v>1041.5999999999999</v>
      </c>
      <c r="M4137" s="23">
        <f>Таблица1[[#This Row],[Сумма в ценах продажи]]-Таблица1[[#This Row],[Сумма в ценах закупки]]</f>
        <v>125.75999999999988</v>
      </c>
    </row>
    <row r="4138" spans="1:13" hidden="1" x14ac:dyDescent="0.3">
      <c r="A4138" s="16">
        <v>42804</v>
      </c>
      <c r="B4138" t="s">
        <v>9</v>
      </c>
      <c r="C4138" t="s">
        <v>167</v>
      </c>
      <c r="D4138" t="s">
        <v>134</v>
      </c>
      <c r="E4138" t="s">
        <v>168</v>
      </c>
      <c r="F4138" s="7">
        <v>260000</v>
      </c>
      <c r="G4138" t="str">
        <f>VLOOKUP(F4138,'группы товаров'!$A$1:$C$88,2,0)</f>
        <v xml:space="preserve">Банан-клубника </v>
      </c>
      <c r="H4138" t="str">
        <f>VLOOKUP(Таблица1[[#This Row],[Код товара]],Группа_Товаров,3,0)</f>
        <v>Отливная</v>
      </c>
      <c r="I4138" t="s">
        <v>8</v>
      </c>
      <c r="J4138">
        <v>13.6</v>
      </c>
      <c r="K4138" s="6">
        <v>972.94400000000007</v>
      </c>
      <c r="L4138" s="6">
        <v>1106.6320000000001</v>
      </c>
      <c r="M4138" s="23">
        <f>Таблица1[[#This Row],[Сумма в ценах продажи]]-Таблица1[[#This Row],[Сумма в ценах закупки]]</f>
        <v>133.68799999999999</v>
      </c>
    </row>
    <row r="4139" spans="1:13" hidden="1" x14ac:dyDescent="0.3">
      <c r="A4139" s="16">
        <v>42804</v>
      </c>
      <c r="B4139" t="s">
        <v>9</v>
      </c>
      <c r="C4139" t="s">
        <v>160</v>
      </c>
      <c r="D4139" t="s">
        <v>134</v>
      </c>
      <c r="E4139" t="s">
        <v>161</v>
      </c>
      <c r="F4139" s="7">
        <v>252505</v>
      </c>
      <c r="G4139" t="str">
        <f>VLOOKUP(F4139,'группы товаров'!$A$1:$C$88,2,0)</f>
        <v>Байкальская мята</v>
      </c>
      <c r="H4139" t="str">
        <f>VLOOKUP(Таблица1[[#This Row],[Код товара]],Группа_Товаров,3,0)</f>
        <v>Леденцовая</v>
      </c>
      <c r="I4139" t="s">
        <v>8</v>
      </c>
      <c r="J4139">
        <v>12</v>
      </c>
      <c r="K4139" s="6">
        <v>984.46559999999999</v>
      </c>
      <c r="L4139" s="6">
        <v>1119.8399999999999</v>
      </c>
      <c r="M4139" s="23">
        <f>Таблица1[[#This Row],[Сумма в ценах продажи]]-Таблица1[[#This Row],[Сумма в ценах закупки]]</f>
        <v>135.37439999999992</v>
      </c>
    </row>
    <row r="4140" spans="1:13" hidden="1" x14ac:dyDescent="0.3">
      <c r="A4140" s="16">
        <v>42804</v>
      </c>
      <c r="B4140" t="s">
        <v>9</v>
      </c>
      <c r="C4140" t="s">
        <v>248</v>
      </c>
      <c r="D4140" t="s">
        <v>156</v>
      </c>
      <c r="E4140" t="s">
        <v>249</v>
      </c>
      <c r="F4140" s="5">
        <v>1005201100</v>
      </c>
      <c r="G4140" t="str">
        <f>VLOOKUP(F4140,'группы товаров'!$A$1:$C$88,2,0)</f>
        <v xml:space="preserve">крем-орех </v>
      </c>
      <c r="H4140" t="str">
        <f>VLOOKUP(Таблица1[[#This Row],[Код товара]],Группа_Товаров,3,0)</f>
        <v>Вафельные</v>
      </c>
      <c r="I4140" t="s">
        <v>8</v>
      </c>
      <c r="J4140">
        <v>4</v>
      </c>
      <c r="K4140" s="6">
        <v>648.61080000000004</v>
      </c>
      <c r="L4140" s="6">
        <v>794.2</v>
      </c>
      <c r="M4140" s="23">
        <f>Таблица1[[#This Row],[Сумма в ценах продажи]]-Таблица1[[#This Row],[Сумма в ценах закупки]]</f>
        <v>145.58920000000001</v>
      </c>
    </row>
    <row r="4141" spans="1:13" hidden="1" x14ac:dyDescent="0.3">
      <c r="A4141" s="16">
        <v>42804</v>
      </c>
      <c r="B4141" t="s">
        <v>9</v>
      </c>
      <c r="C4141" t="s">
        <v>203</v>
      </c>
      <c r="D4141" t="s">
        <v>134</v>
      </c>
      <c r="E4141" t="s">
        <v>204</v>
      </c>
      <c r="F4141" s="7">
        <v>270400</v>
      </c>
      <c r="G4141" t="str">
        <f>VLOOKUP(F4141,'группы товаров'!$A$1:$C$88,2,0)</f>
        <v>Шипучка лимон</v>
      </c>
      <c r="H4141" t="str">
        <f>VLOOKUP(Таблица1[[#This Row],[Код товара]],Группа_Товаров,3,0)</f>
        <v>Леденцовая</v>
      </c>
      <c r="I4141" t="s">
        <v>8</v>
      </c>
      <c r="J4141">
        <v>7.68</v>
      </c>
      <c r="K4141" s="6">
        <v>798.94080000000008</v>
      </c>
      <c r="L4141" s="6">
        <v>958.08</v>
      </c>
      <c r="M4141" s="23">
        <f>Таблица1[[#This Row],[Сумма в ценах продажи]]-Таблица1[[#This Row],[Сумма в ценах закупки]]</f>
        <v>159.13919999999996</v>
      </c>
    </row>
    <row r="4142" spans="1:13" hidden="1" x14ac:dyDescent="0.3">
      <c r="A4142" s="16">
        <v>42804</v>
      </c>
      <c r="B4142" t="s">
        <v>9</v>
      </c>
      <c r="C4142" t="s">
        <v>272</v>
      </c>
      <c r="D4142" t="s">
        <v>156</v>
      </c>
      <c r="E4142" t="s">
        <v>273</v>
      </c>
      <c r="F4142" s="7">
        <v>252505</v>
      </c>
      <c r="G4142" t="str">
        <f>VLOOKUP(F4142,'группы товаров'!$A$1:$C$88,2,0)</f>
        <v>Байкальская мята</v>
      </c>
      <c r="H4142" t="str">
        <f>VLOOKUP(Таблица1[[#This Row],[Код товара]],Группа_Товаров,3,0)</f>
        <v>Леденцовая</v>
      </c>
      <c r="I4142" t="s">
        <v>8</v>
      </c>
      <c r="J4142">
        <v>14</v>
      </c>
      <c r="K4142" s="6">
        <v>1284.4622000000002</v>
      </c>
      <c r="L4142" s="6">
        <v>1488.48</v>
      </c>
      <c r="M4142" s="23">
        <f>Таблица1[[#This Row],[Сумма в ценах продажи]]-Таблица1[[#This Row],[Сумма в ценах закупки]]</f>
        <v>204.01779999999985</v>
      </c>
    </row>
    <row r="4143" spans="1:13" hidden="1" x14ac:dyDescent="0.3">
      <c r="A4143" s="16">
        <v>42804</v>
      </c>
      <c r="B4143" t="s">
        <v>9</v>
      </c>
      <c r="C4143" t="s">
        <v>142</v>
      </c>
      <c r="D4143" t="s">
        <v>134</v>
      </c>
      <c r="E4143" t="s">
        <v>143</v>
      </c>
      <c r="F4143" s="7">
        <v>260200</v>
      </c>
      <c r="G4143" t="str">
        <f>VLOOKUP(F4143,'группы товаров'!$A$1:$C$88,2,0)</f>
        <v>Медовая дыня</v>
      </c>
      <c r="H4143" t="str">
        <f>VLOOKUP(Таблица1[[#This Row],[Код товара]],Группа_Товаров,3,0)</f>
        <v>Отливная</v>
      </c>
      <c r="I4143" t="s">
        <v>8</v>
      </c>
      <c r="J4143">
        <v>15</v>
      </c>
      <c r="K4143" s="6">
        <v>1831.5675000000001</v>
      </c>
      <c r="L4143" s="6">
        <v>2083.1999999999998</v>
      </c>
      <c r="M4143" s="23">
        <f>Таблица1[[#This Row],[Сумма в ценах продажи]]-Таблица1[[#This Row],[Сумма в ценах закупки]]</f>
        <v>251.63249999999971</v>
      </c>
    </row>
    <row r="4144" spans="1:13" hidden="1" x14ac:dyDescent="0.3">
      <c r="A4144" s="16">
        <v>42804</v>
      </c>
      <c r="B4144" t="s">
        <v>9</v>
      </c>
      <c r="C4144" t="s">
        <v>201</v>
      </c>
      <c r="D4144" t="s">
        <v>134</v>
      </c>
      <c r="E4144" t="s">
        <v>202</v>
      </c>
      <c r="F4144" s="7">
        <v>252505</v>
      </c>
      <c r="G4144" t="str">
        <f>VLOOKUP(F4144,'группы товаров'!$A$1:$C$88,2,0)</f>
        <v>Байкальская мята</v>
      </c>
      <c r="H4144" t="str">
        <f>VLOOKUP(Таблица1[[#This Row],[Код товара]],Группа_Товаров,3,0)</f>
        <v>Леденцовая</v>
      </c>
      <c r="I4144" t="s">
        <v>8</v>
      </c>
      <c r="J4144">
        <v>20</v>
      </c>
      <c r="K4144" s="6">
        <v>2327.4</v>
      </c>
      <c r="L4144" s="6">
        <v>2635</v>
      </c>
      <c r="M4144" s="23">
        <f>Таблица1[[#This Row],[Сумма в ценах продажи]]-Таблица1[[#This Row],[Сумма в ценах закупки]]</f>
        <v>307.59999999999991</v>
      </c>
    </row>
    <row r="4145" spans="1:13" hidden="1" x14ac:dyDescent="0.3">
      <c r="A4145" s="16">
        <v>42804</v>
      </c>
      <c r="B4145" t="s">
        <v>9</v>
      </c>
      <c r="C4145" t="s">
        <v>260</v>
      </c>
      <c r="D4145" t="s">
        <v>134</v>
      </c>
      <c r="E4145" t="s">
        <v>261</v>
      </c>
      <c r="F4145" s="7">
        <v>260100</v>
      </c>
      <c r="G4145" t="str">
        <f>VLOOKUP(F4145,'группы товаров'!$A$1:$C$88,2,0)</f>
        <v xml:space="preserve">Банан-вишня </v>
      </c>
      <c r="H4145" t="str">
        <f>VLOOKUP(Таблица1[[#This Row],[Код товара]],Группа_Товаров,3,0)</f>
        <v>Отливная</v>
      </c>
      <c r="I4145" t="s">
        <v>8</v>
      </c>
      <c r="J4145">
        <v>20</v>
      </c>
      <c r="K4145" s="6">
        <v>1380.98</v>
      </c>
      <c r="L4145" s="6">
        <v>1779.2</v>
      </c>
      <c r="M4145" s="23">
        <f>Таблица1[[#This Row],[Сумма в ценах продажи]]-Таблица1[[#This Row],[Сумма в ценах закупки]]</f>
        <v>398.22</v>
      </c>
    </row>
    <row r="4146" spans="1:13" hidden="1" x14ac:dyDescent="0.3">
      <c r="A4146" s="16">
        <v>42804</v>
      </c>
      <c r="B4146" t="s">
        <v>9</v>
      </c>
      <c r="C4146" t="s">
        <v>191</v>
      </c>
      <c r="D4146" t="s">
        <v>156</v>
      </c>
      <c r="E4146" t="s">
        <v>192</v>
      </c>
      <c r="F4146" s="7">
        <v>260000</v>
      </c>
      <c r="G4146" t="str">
        <f>VLOOKUP(F4146,'группы товаров'!$A$1:$C$88,2,0)</f>
        <v xml:space="preserve">Банан-клубника </v>
      </c>
      <c r="H4146" t="str">
        <f>VLOOKUP(Таблица1[[#This Row],[Код товара]],Группа_Товаров,3,0)</f>
        <v>Отливная</v>
      </c>
      <c r="I4146" t="s">
        <v>8</v>
      </c>
      <c r="J4146">
        <v>64</v>
      </c>
      <c r="K4146" s="6">
        <v>3417.8560000000002</v>
      </c>
      <c r="L4146" s="6">
        <v>3873.92</v>
      </c>
      <c r="M4146" s="23">
        <f>Таблица1[[#This Row],[Сумма в ценах продажи]]-Таблица1[[#This Row],[Сумма в ценах закупки]]</f>
        <v>456.06399999999985</v>
      </c>
    </row>
    <row r="4147" spans="1:13" hidden="1" x14ac:dyDescent="0.3">
      <c r="A4147" s="16">
        <v>42803</v>
      </c>
      <c r="B4147" t="s">
        <v>9</v>
      </c>
      <c r="C4147" t="s">
        <v>212</v>
      </c>
      <c r="D4147" t="s">
        <v>156</v>
      </c>
      <c r="E4147" t="s">
        <v>213</v>
      </c>
      <c r="F4147" s="5">
        <v>1005051700</v>
      </c>
      <c r="G4147" t="str">
        <f>VLOOKUP(F4147,'группы товаров'!$A$1:$C$88,2,0)</f>
        <v>Аромат мяты</v>
      </c>
      <c r="H4147" t="str">
        <f>VLOOKUP(Таблица1[[#This Row],[Код товара]],Группа_Товаров,3,0)</f>
        <v>Помадка</v>
      </c>
      <c r="I4147" t="s">
        <v>8</v>
      </c>
      <c r="J4147">
        <v>7</v>
      </c>
      <c r="K4147" s="6">
        <v>787.41180000000008</v>
      </c>
      <c r="L4147" s="6">
        <v>797.44</v>
      </c>
      <c r="M4147" s="23">
        <f>Таблица1[[#This Row],[Сумма в ценах продажи]]-Таблица1[[#This Row],[Сумма в ценах закупки]]</f>
        <v>10.02819999999997</v>
      </c>
    </row>
    <row r="4148" spans="1:13" hidden="1" x14ac:dyDescent="0.3">
      <c r="A4148" s="16">
        <v>42803</v>
      </c>
      <c r="B4148" t="s">
        <v>9</v>
      </c>
      <c r="C4148" t="s">
        <v>212</v>
      </c>
      <c r="D4148" t="s">
        <v>156</v>
      </c>
      <c r="E4148" t="s">
        <v>213</v>
      </c>
      <c r="F4148" s="7">
        <v>1005712365</v>
      </c>
      <c r="G4148" t="str">
        <f>VLOOKUP(F4148,'группы товаров'!$A$1:$C$88,2,0)</f>
        <v>Желе в помаде</v>
      </c>
      <c r="H4148" t="str">
        <f>VLOOKUP(Таблица1[[#This Row],[Код товара]],Группа_Товаров,3,0)</f>
        <v>Глазированные</v>
      </c>
      <c r="I4148" t="s">
        <v>8</v>
      </c>
      <c r="J4148">
        <v>1.65</v>
      </c>
      <c r="K4148" s="6">
        <v>230.78</v>
      </c>
      <c r="L4148" s="6">
        <v>262.57</v>
      </c>
      <c r="M4148" s="23">
        <f>Таблица1[[#This Row],[Сумма в ценах продажи]]-Таблица1[[#This Row],[Сумма в ценах закупки]]</f>
        <v>31.789999999999992</v>
      </c>
    </row>
    <row r="4149" spans="1:13" hidden="1" x14ac:dyDescent="0.3">
      <c r="A4149" s="16">
        <v>42803</v>
      </c>
      <c r="B4149" t="s">
        <v>9</v>
      </c>
      <c r="C4149" t="s">
        <v>153</v>
      </c>
      <c r="D4149" t="s">
        <v>134</v>
      </c>
      <c r="E4149" t="s">
        <v>154</v>
      </c>
      <c r="F4149" s="7">
        <v>5221000</v>
      </c>
      <c r="G4149" t="str">
        <f>VLOOKUP(F4149,'группы товаров'!$A$1:$C$88,2,0)</f>
        <v>Сливочно-творожный</v>
      </c>
      <c r="H4149" t="str">
        <f>VLOOKUP(Таблица1[[#This Row],[Код товара]],Группа_Товаров,3,0)</f>
        <v>Отливная</v>
      </c>
      <c r="I4149" t="s">
        <v>8</v>
      </c>
      <c r="J4149">
        <v>1.65</v>
      </c>
      <c r="K4149" s="6">
        <v>229.67450000000002</v>
      </c>
      <c r="L4149" s="6">
        <v>262.57</v>
      </c>
      <c r="M4149" s="23">
        <f>Таблица1[[#This Row],[Сумма в ценах продажи]]-Таблица1[[#This Row],[Сумма в ценах закупки]]</f>
        <v>32.89549999999997</v>
      </c>
    </row>
    <row r="4150" spans="1:13" hidden="1" x14ac:dyDescent="0.3">
      <c r="A4150" s="16">
        <v>42803</v>
      </c>
      <c r="B4150" t="s">
        <v>9</v>
      </c>
      <c r="C4150" t="s">
        <v>133</v>
      </c>
      <c r="D4150" t="s">
        <v>134</v>
      </c>
      <c r="E4150" t="s">
        <v>135</v>
      </c>
      <c r="F4150" s="8">
        <v>1500001001</v>
      </c>
      <c r="G4150" t="str">
        <f>VLOOKUP(F4150,'группы товаров'!$A$1:$C$88,2,0)</f>
        <v>Рулет абрикос-крем</v>
      </c>
      <c r="H4150" t="str">
        <f>VLOOKUP(Таблица1[[#This Row],[Код товара]],Группа_Товаров,3,0)</f>
        <v>Бисквиты</v>
      </c>
      <c r="I4150" t="s">
        <v>8</v>
      </c>
      <c r="J4150">
        <v>3.4</v>
      </c>
      <c r="K4150" s="6">
        <v>243.23600000000002</v>
      </c>
      <c r="L4150" s="6">
        <v>276.65800000000002</v>
      </c>
      <c r="M4150" s="23">
        <f>Таблица1[[#This Row],[Сумма в ценах продажи]]-Таблица1[[#This Row],[Сумма в ценах закупки]]</f>
        <v>33.421999999999997</v>
      </c>
    </row>
    <row r="4151" spans="1:13" hidden="1" x14ac:dyDescent="0.3">
      <c r="A4151" s="16">
        <v>42803</v>
      </c>
      <c r="B4151" t="s">
        <v>9</v>
      </c>
      <c r="C4151" t="s">
        <v>140</v>
      </c>
      <c r="D4151" t="s">
        <v>134</v>
      </c>
      <c r="E4151" t="s">
        <v>141</v>
      </c>
      <c r="F4151" s="8">
        <v>1500000401</v>
      </c>
      <c r="G4151" t="str">
        <f>VLOOKUP(F4151,'группы товаров'!$A$1:$C$88,2,0)</f>
        <v>Рулет вишня-крем</v>
      </c>
      <c r="H4151" t="str">
        <f>VLOOKUP(Таблица1[[#This Row],[Код товара]],Группа_Товаров,3,0)</f>
        <v>Бисквиты</v>
      </c>
      <c r="I4151" t="s">
        <v>8</v>
      </c>
      <c r="J4151">
        <v>3.4</v>
      </c>
      <c r="K4151" s="6">
        <v>243.23600000000002</v>
      </c>
      <c r="L4151" s="6">
        <v>276.65800000000002</v>
      </c>
      <c r="M4151" s="23">
        <f>Таблица1[[#This Row],[Сумма в ценах продажи]]-Таблица1[[#This Row],[Сумма в ценах закупки]]</f>
        <v>33.421999999999997</v>
      </c>
    </row>
    <row r="4152" spans="1:13" hidden="1" x14ac:dyDescent="0.3">
      <c r="A4152" s="16">
        <v>42803</v>
      </c>
      <c r="B4152" t="s">
        <v>9</v>
      </c>
      <c r="C4152" t="s">
        <v>220</v>
      </c>
      <c r="D4152" t="s">
        <v>134</v>
      </c>
      <c r="E4152" t="s">
        <v>221</v>
      </c>
      <c r="F4152" s="7">
        <v>1005053500</v>
      </c>
      <c r="G4152" t="str">
        <f>VLOOKUP(F4152,'группы товаров'!$A$1:$C$88,2,0)</f>
        <v>Тоффи в помаде</v>
      </c>
      <c r="H4152" t="str">
        <f>VLOOKUP(Таблица1[[#This Row],[Код товара]],Группа_Товаров,3,0)</f>
        <v>Помадка</v>
      </c>
      <c r="I4152" t="s">
        <v>8</v>
      </c>
      <c r="J4152">
        <v>3</v>
      </c>
      <c r="K4152" s="6">
        <v>290.4144</v>
      </c>
      <c r="L4152" s="6">
        <v>335.25</v>
      </c>
      <c r="M4152" s="23">
        <f>Таблица1[[#This Row],[Сумма в ценах продажи]]-Таблица1[[#This Row],[Сумма в ценах закупки]]</f>
        <v>44.835599999999999</v>
      </c>
    </row>
    <row r="4153" spans="1:13" hidden="1" x14ac:dyDescent="0.3">
      <c r="A4153" s="16">
        <v>42803</v>
      </c>
      <c r="B4153" t="s">
        <v>9</v>
      </c>
      <c r="C4153" t="s">
        <v>201</v>
      </c>
      <c r="D4153" t="s">
        <v>134</v>
      </c>
      <c r="E4153" t="s">
        <v>202</v>
      </c>
      <c r="F4153" s="8">
        <v>1500000801</v>
      </c>
      <c r="G4153" t="str">
        <f>VLOOKUP(F4153,'группы товаров'!$A$1:$C$88,2,0)</f>
        <v>Рулет апельсин-крем</v>
      </c>
      <c r="H4153" t="str">
        <f>VLOOKUP(Таблица1[[#This Row],[Код товара]],Группа_Товаров,3,0)</f>
        <v>Бисквиты</v>
      </c>
      <c r="I4153" t="s">
        <v>8</v>
      </c>
      <c r="J4153">
        <v>5.5</v>
      </c>
      <c r="K4153" s="6">
        <v>377.685</v>
      </c>
      <c r="L4153" s="6">
        <v>429.60500000000002</v>
      </c>
      <c r="M4153" s="23">
        <f>Таблица1[[#This Row],[Сумма в ценах продажи]]-Таблица1[[#This Row],[Сумма в ценах закупки]]</f>
        <v>51.920000000000016</v>
      </c>
    </row>
    <row r="4154" spans="1:13" hidden="1" x14ac:dyDescent="0.3">
      <c r="A4154" s="16">
        <v>42803</v>
      </c>
      <c r="B4154" t="s">
        <v>9</v>
      </c>
      <c r="C4154" t="s">
        <v>199</v>
      </c>
      <c r="D4154" t="s">
        <v>134</v>
      </c>
      <c r="E4154" t="s">
        <v>200</v>
      </c>
      <c r="F4154" s="8">
        <v>210000</v>
      </c>
      <c r="G4154" t="str">
        <f>VLOOKUP(F4154,'группы товаров'!$A$1:$C$88,2,0)</f>
        <v>Сливки-апельсин</v>
      </c>
      <c r="H4154" t="str">
        <f>VLOOKUP(Таблица1[[#This Row],[Код товара]],Группа_Товаров,3,0)</f>
        <v>Отливная</v>
      </c>
      <c r="I4154" t="s">
        <v>8</v>
      </c>
      <c r="J4154">
        <v>5</v>
      </c>
      <c r="K4154" s="6">
        <v>395.9</v>
      </c>
      <c r="L4154" s="6">
        <v>450.25</v>
      </c>
      <c r="M4154" s="23">
        <f>Таблица1[[#This Row],[Сумма в ценах продажи]]-Таблица1[[#This Row],[Сумма в ценах закупки]]</f>
        <v>54.350000000000023</v>
      </c>
    </row>
    <row r="4155" spans="1:13" hidden="1" x14ac:dyDescent="0.3">
      <c r="A4155" s="16">
        <v>42803</v>
      </c>
      <c r="B4155" t="s">
        <v>9</v>
      </c>
      <c r="C4155" t="s">
        <v>324</v>
      </c>
      <c r="D4155" t="s">
        <v>147</v>
      </c>
      <c r="E4155" t="s">
        <v>325</v>
      </c>
      <c r="F4155" s="7">
        <v>1005051600</v>
      </c>
      <c r="G4155" t="str">
        <f>VLOOKUP(F4155,'группы товаров'!$A$1:$C$88,2,0)</f>
        <v xml:space="preserve">Тарантелла </v>
      </c>
      <c r="H4155" t="str">
        <f>VLOOKUP(Таблица1[[#This Row],[Код товара]],Группа_Товаров,3,0)</f>
        <v>Помадка</v>
      </c>
      <c r="I4155" t="s">
        <v>8</v>
      </c>
      <c r="J4155">
        <v>2.64</v>
      </c>
      <c r="K4155" s="6">
        <v>400.55880000000002</v>
      </c>
      <c r="L4155" s="6">
        <v>455.64</v>
      </c>
      <c r="M4155" s="23">
        <f>Таблица1[[#This Row],[Сумма в ценах продажи]]-Таблица1[[#This Row],[Сумма в ценах закупки]]</f>
        <v>55.081199999999967</v>
      </c>
    </row>
    <row r="4156" spans="1:13" hidden="1" x14ac:dyDescent="0.3">
      <c r="A4156" s="16">
        <v>42803</v>
      </c>
      <c r="B4156" t="s">
        <v>9</v>
      </c>
      <c r="C4156" t="s">
        <v>138</v>
      </c>
      <c r="D4156" t="s">
        <v>134</v>
      </c>
      <c r="E4156" t="s">
        <v>139</v>
      </c>
      <c r="F4156" s="8">
        <v>210000</v>
      </c>
      <c r="G4156" t="str">
        <f>VLOOKUP(F4156,'группы товаров'!$A$1:$C$88,2,0)</f>
        <v>Сливки-апельсин</v>
      </c>
      <c r="H4156" t="str">
        <f>VLOOKUP(Таблица1[[#This Row],[Код товара]],Группа_Товаров,3,0)</f>
        <v>Отливная</v>
      </c>
      <c r="I4156" t="s">
        <v>8</v>
      </c>
      <c r="J4156">
        <v>7.5</v>
      </c>
      <c r="K4156" s="6">
        <v>453</v>
      </c>
      <c r="L4156" s="6">
        <v>515.25</v>
      </c>
      <c r="M4156" s="23">
        <f>Таблица1[[#This Row],[Сумма в ценах продажи]]-Таблица1[[#This Row],[Сумма в ценах закупки]]</f>
        <v>62.25</v>
      </c>
    </row>
    <row r="4157" spans="1:13" hidden="1" x14ac:dyDescent="0.3">
      <c r="A4157" s="16">
        <v>42803</v>
      </c>
      <c r="B4157" t="s">
        <v>9</v>
      </c>
      <c r="C4157" t="s">
        <v>165</v>
      </c>
      <c r="D4157" t="s">
        <v>134</v>
      </c>
      <c r="E4157" t="s">
        <v>166</v>
      </c>
      <c r="F4157" s="7">
        <v>1005050400</v>
      </c>
      <c r="G4157" t="str">
        <f>VLOOKUP(F4157,'группы товаров'!$A$1:$C$88,2,0)</f>
        <v>Золотой кокос</v>
      </c>
      <c r="H4157" t="str">
        <f>VLOOKUP(Таблица1[[#This Row],[Код товара]],Группа_Товаров,3,0)</f>
        <v>Помадка</v>
      </c>
      <c r="I4157" t="s">
        <v>8</v>
      </c>
      <c r="J4157">
        <v>1.96</v>
      </c>
      <c r="K4157" s="6">
        <v>562.79999999999995</v>
      </c>
      <c r="L4157" s="6">
        <v>640.1</v>
      </c>
      <c r="M4157" s="23">
        <f>Таблица1[[#This Row],[Сумма в ценах продажи]]-Таблица1[[#This Row],[Сумма в ценах закупки]]</f>
        <v>77.300000000000068</v>
      </c>
    </row>
    <row r="4158" spans="1:13" hidden="1" x14ac:dyDescent="0.3">
      <c r="A4158" s="16">
        <v>42803</v>
      </c>
      <c r="B4158" t="s">
        <v>9</v>
      </c>
      <c r="C4158" t="s">
        <v>138</v>
      </c>
      <c r="D4158" t="s">
        <v>134</v>
      </c>
      <c r="E4158" t="s">
        <v>139</v>
      </c>
      <c r="F4158" s="7">
        <v>1005051500</v>
      </c>
      <c r="G4158" t="str">
        <f>VLOOKUP(F4158,'группы товаров'!$A$1:$C$88,2,0)</f>
        <v>Ароматный банан</v>
      </c>
      <c r="H4158" t="str">
        <f>VLOOKUP(Таблица1[[#This Row],[Код товара]],Группа_Товаров,3,0)</f>
        <v>Помадка</v>
      </c>
      <c r="I4158" t="s">
        <v>8</v>
      </c>
      <c r="J4158">
        <v>1.96</v>
      </c>
      <c r="K4158" s="6">
        <v>562.79999999999995</v>
      </c>
      <c r="L4158" s="6">
        <v>640.1</v>
      </c>
      <c r="M4158" s="23">
        <f>Таблица1[[#This Row],[Сумма в ценах продажи]]-Таблица1[[#This Row],[Сумма в ценах закупки]]</f>
        <v>77.300000000000068</v>
      </c>
    </row>
    <row r="4159" spans="1:13" hidden="1" x14ac:dyDescent="0.3">
      <c r="A4159" s="16">
        <v>42803</v>
      </c>
      <c r="B4159" t="s">
        <v>9</v>
      </c>
      <c r="C4159" t="s">
        <v>278</v>
      </c>
      <c r="D4159" t="s">
        <v>208</v>
      </c>
      <c r="E4159" t="s">
        <v>279</v>
      </c>
      <c r="F4159" s="7">
        <v>1005051600</v>
      </c>
      <c r="G4159" t="str">
        <f>VLOOKUP(F4159,'группы товаров'!$A$1:$C$88,2,0)</f>
        <v xml:space="preserve">Тарантелла </v>
      </c>
      <c r="H4159" t="str">
        <f>VLOOKUP(Таблица1[[#This Row],[Код товара]],Группа_Товаров,3,0)</f>
        <v>Помадка</v>
      </c>
      <c r="I4159" t="s">
        <v>8</v>
      </c>
      <c r="J4159">
        <v>6</v>
      </c>
      <c r="K4159" s="6">
        <v>578.98620000000005</v>
      </c>
      <c r="L4159" s="6">
        <v>670.5</v>
      </c>
      <c r="M4159" s="23">
        <f>Таблица1[[#This Row],[Сумма в ценах продажи]]-Таблица1[[#This Row],[Сумма в ценах закупки]]</f>
        <v>91.513799999999947</v>
      </c>
    </row>
    <row r="4160" spans="1:13" hidden="1" x14ac:dyDescent="0.3">
      <c r="A4160" s="16">
        <v>42803</v>
      </c>
      <c r="B4160" t="s">
        <v>9</v>
      </c>
      <c r="C4160" t="s">
        <v>212</v>
      </c>
      <c r="D4160" t="s">
        <v>156</v>
      </c>
      <c r="E4160" t="s">
        <v>213</v>
      </c>
      <c r="F4160" s="7">
        <v>1005051700</v>
      </c>
      <c r="G4160" t="str">
        <f>VLOOKUP(F4160,'группы товаров'!$A$1:$C$88,2,0)</f>
        <v>Аромат мяты</v>
      </c>
      <c r="H4160" t="str">
        <f>VLOOKUP(Таблица1[[#This Row],[Код товара]],Группа_Товаров,3,0)</f>
        <v>Помадка</v>
      </c>
      <c r="I4160" t="s">
        <v>8</v>
      </c>
      <c r="J4160">
        <v>4</v>
      </c>
      <c r="K4160" s="6">
        <v>858.4</v>
      </c>
      <c r="L4160" s="6">
        <v>976.8</v>
      </c>
      <c r="M4160" s="23">
        <f>Таблица1[[#This Row],[Сумма в ценах продажи]]-Таблица1[[#This Row],[Сумма в ценах закупки]]</f>
        <v>118.39999999999998</v>
      </c>
    </row>
    <row r="4161" spans="1:13" hidden="1" x14ac:dyDescent="0.3">
      <c r="A4161" s="16">
        <v>42803</v>
      </c>
      <c r="B4161" t="s">
        <v>9</v>
      </c>
      <c r="C4161" t="s">
        <v>326</v>
      </c>
      <c r="D4161" t="s">
        <v>134</v>
      </c>
      <c r="E4161" t="s">
        <v>327</v>
      </c>
      <c r="F4161" s="7">
        <v>260100</v>
      </c>
      <c r="G4161" t="str">
        <f>VLOOKUP(F4161,'группы товаров'!$A$1:$C$88,2,0)</f>
        <v xml:space="preserve">Банан-вишня </v>
      </c>
      <c r="H4161" t="str">
        <f>VLOOKUP(Таблица1[[#This Row],[Код товара]],Группа_Товаров,3,0)</f>
        <v>Отливная</v>
      </c>
      <c r="I4161" t="s">
        <v>8</v>
      </c>
      <c r="J4161">
        <v>10</v>
      </c>
      <c r="K4161" s="6">
        <v>953.976</v>
      </c>
      <c r="L4161" s="6">
        <v>1085</v>
      </c>
      <c r="M4161" s="23">
        <f>Таблица1[[#This Row],[Сумма в ценах продажи]]-Таблица1[[#This Row],[Сумма в ценах закупки]]</f>
        <v>131.024</v>
      </c>
    </row>
    <row r="4162" spans="1:13" hidden="1" x14ac:dyDescent="0.3">
      <c r="A4162" s="16">
        <v>42803</v>
      </c>
      <c r="B4162" t="s">
        <v>9</v>
      </c>
      <c r="C4162" t="s">
        <v>320</v>
      </c>
      <c r="D4162" t="s">
        <v>147</v>
      </c>
      <c r="E4162" t="s">
        <v>321</v>
      </c>
      <c r="F4162" s="5">
        <v>1005201000</v>
      </c>
      <c r="G4162" t="str">
        <f>VLOOKUP(F4162,'группы товаров'!$A$1:$C$88,2,0)</f>
        <v xml:space="preserve"> крем-шоколад </v>
      </c>
      <c r="H4162" t="str">
        <f>VLOOKUP(Таблица1[[#This Row],[Код товара]],Группа_Товаров,3,0)</f>
        <v>Вафельные</v>
      </c>
      <c r="I4162" t="s">
        <v>8</v>
      </c>
      <c r="J4162">
        <v>4</v>
      </c>
      <c r="K4162" s="6">
        <v>663.08080000000007</v>
      </c>
      <c r="L4162" s="6">
        <v>794.2</v>
      </c>
      <c r="M4162" s="23">
        <f>Таблица1[[#This Row],[Сумма в ценах продажи]]-Таблица1[[#This Row],[Сумма в ценах закупки]]</f>
        <v>131.11919999999998</v>
      </c>
    </row>
    <row r="4163" spans="1:13" hidden="1" x14ac:dyDescent="0.3">
      <c r="A4163" s="16">
        <v>42803</v>
      </c>
      <c r="B4163" t="s">
        <v>9</v>
      </c>
      <c r="C4163" t="s">
        <v>142</v>
      </c>
      <c r="D4163" t="s">
        <v>134</v>
      </c>
      <c r="E4163" t="s">
        <v>143</v>
      </c>
      <c r="F4163" s="7">
        <v>1005201000</v>
      </c>
      <c r="G4163" t="str">
        <f>VLOOKUP(F4163,'группы товаров'!$A$1:$C$88,2,0)</f>
        <v xml:space="preserve"> крем-шоколад </v>
      </c>
      <c r="H4163" t="str">
        <f>VLOOKUP(Таблица1[[#This Row],[Код товара]],Группа_Товаров,3,0)</f>
        <v>Вафельные</v>
      </c>
      <c r="I4163" t="s">
        <v>8</v>
      </c>
      <c r="J4163">
        <v>3.68</v>
      </c>
      <c r="K4163" s="6">
        <v>1197.8672000000001</v>
      </c>
      <c r="L4163" s="6">
        <v>1364.32</v>
      </c>
      <c r="M4163" s="23">
        <f>Таблица1[[#This Row],[Сумма в ценах продажи]]-Таблица1[[#This Row],[Сумма в ценах закупки]]</f>
        <v>166.4527999999998</v>
      </c>
    </row>
    <row r="4164" spans="1:13" hidden="1" x14ac:dyDescent="0.3">
      <c r="A4164" s="16">
        <v>42803</v>
      </c>
      <c r="B4164" t="s">
        <v>9</v>
      </c>
      <c r="C4164" t="s">
        <v>130</v>
      </c>
      <c r="D4164" t="s">
        <v>131</v>
      </c>
      <c r="E4164" t="s">
        <v>132</v>
      </c>
      <c r="F4164" s="7">
        <v>30000</v>
      </c>
      <c r="G4164" t="str">
        <f>VLOOKUP(F4164,'группы товаров'!$A$1:$C$88,2,0)</f>
        <v>Цитрусовая карамель</v>
      </c>
      <c r="H4164" t="str">
        <f>VLOOKUP(Таблица1[[#This Row],[Код товара]],Группа_Товаров,3,0)</f>
        <v>Леденцовая</v>
      </c>
      <c r="I4164" t="s">
        <v>8</v>
      </c>
      <c r="J4164">
        <v>24</v>
      </c>
      <c r="K4164" s="6">
        <v>1281.6960000000001</v>
      </c>
      <c r="L4164" s="6">
        <v>1452.72</v>
      </c>
      <c r="M4164" s="23">
        <f>Таблица1[[#This Row],[Сумма в ценах продажи]]-Таблица1[[#This Row],[Сумма в ценах закупки]]</f>
        <v>171.02399999999989</v>
      </c>
    </row>
    <row r="4165" spans="1:13" hidden="1" x14ac:dyDescent="0.3">
      <c r="A4165" s="16">
        <v>42803</v>
      </c>
      <c r="B4165" t="s">
        <v>9</v>
      </c>
      <c r="C4165" t="s">
        <v>149</v>
      </c>
      <c r="D4165" t="s">
        <v>134</v>
      </c>
      <c r="E4165" t="s">
        <v>150</v>
      </c>
      <c r="F4165" s="8">
        <v>1500000201</v>
      </c>
      <c r="G4165" t="str">
        <f>VLOOKUP(F4165,'группы товаров'!$A$1:$C$88,2,0)</f>
        <v>Рулет капучино</v>
      </c>
      <c r="H4165" t="str">
        <f>VLOOKUP(Таблица1[[#This Row],[Код товара]],Группа_Товаров,3,0)</f>
        <v>Бисквиты</v>
      </c>
      <c r="I4165" t="s">
        <v>8</v>
      </c>
      <c r="J4165">
        <v>4</v>
      </c>
      <c r="K4165" s="6">
        <v>1316</v>
      </c>
      <c r="L4165" s="6">
        <v>1497.2</v>
      </c>
      <c r="M4165" s="23">
        <f>Таблица1[[#This Row],[Сумма в ценах продажи]]-Таблица1[[#This Row],[Сумма в ценах закупки]]</f>
        <v>181.20000000000005</v>
      </c>
    </row>
    <row r="4166" spans="1:13" hidden="1" x14ac:dyDescent="0.3">
      <c r="A4166" s="16">
        <v>42803</v>
      </c>
      <c r="B4166" t="s">
        <v>9</v>
      </c>
      <c r="C4166" t="s">
        <v>138</v>
      </c>
      <c r="D4166" t="s">
        <v>134</v>
      </c>
      <c r="E4166" t="s">
        <v>139</v>
      </c>
      <c r="F4166" s="7">
        <v>15000</v>
      </c>
      <c r="G4166" t="str">
        <f>VLOOKUP(F4166,'группы товаров'!$A$1:$C$88,2,0)</f>
        <v>Цитрусовый коктейль</v>
      </c>
      <c r="H4166" t="str">
        <f>VLOOKUP(Таблица1[[#This Row],[Код товара]],Группа_Товаров,3,0)</f>
        <v>Отливная</v>
      </c>
      <c r="I4166" t="s">
        <v>8</v>
      </c>
      <c r="J4166">
        <v>15</v>
      </c>
      <c r="K4166" s="6">
        <v>1645.35</v>
      </c>
      <c r="L4166" s="6">
        <v>1863</v>
      </c>
      <c r="M4166" s="23">
        <f>Таблица1[[#This Row],[Сумма в ценах продажи]]-Таблица1[[#This Row],[Сумма в ценах закупки]]</f>
        <v>217.65000000000009</v>
      </c>
    </row>
    <row r="4167" spans="1:13" hidden="1" x14ac:dyDescent="0.3">
      <c r="A4167" s="16">
        <v>42803</v>
      </c>
      <c r="B4167" t="s">
        <v>9</v>
      </c>
      <c r="C4167" t="s">
        <v>260</v>
      </c>
      <c r="D4167" t="s">
        <v>134</v>
      </c>
      <c r="E4167" t="s">
        <v>261</v>
      </c>
      <c r="F4167" s="7">
        <v>1005244600</v>
      </c>
      <c r="G4167" t="str">
        <f>VLOOKUP(F4167,'группы товаров'!$A$1:$C$88,2,0)</f>
        <v>Кремовые</v>
      </c>
      <c r="H4167" t="str">
        <f>VLOOKUP(Таблица1[[#This Row],[Код товара]],Группа_Товаров,3,0)</f>
        <v>Кремовые</v>
      </c>
      <c r="I4167" t="s">
        <v>8</v>
      </c>
      <c r="J4167">
        <v>32</v>
      </c>
      <c r="K4167" s="6">
        <v>1709.2824000000001</v>
      </c>
      <c r="L4167" s="6">
        <v>1936.96</v>
      </c>
      <c r="M4167" s="23">
        <f>Таблица1[[#This Row],[Сумма в ценах продажи]]-Таблица1[[#This Row],[Сумма в ценах закупки]]</f>
        <v>227.67759999999998</v>
      </c>
    </row>
    <row r="4168" spans="1:13" hidden="1" x14ac:dyDescent="0.3">
      <c r="A4168" s="16">
        <v>42803</v>
      </c>
      <c r="B4168" t="s">
        <v>9</v>
      </c>
      <c r="C4168" t="s">
        <v>167</v>
      </c>
      <c r="D4168" t="s">
        <v>134</v>
      </c>
      <c r="E4168" t="s">
        <v>168</v>
      </c>
      <c r="F4168" s="7">
        <v>220000</v>
      </c>
      <c r="G4168" t="str">
        <f>VLOOKUP(F4168,'группы товаров'!$A$1:$C$88,2,0)</f>
        <v>Сливки-апельсин</v>
      </c>
      <c r="H4168" t="str">
        <f>VLOOKUP(Таблица1[[#This Row],[Код товара]],Группа_Товаров,3,0)</f>
        <v>Отливная</v>
      </c>
      <c r="I4168" t="s">
        <v>8</v>
      </c>
      <c r="J4168">
        <v>15</v>
      </c>
      <c r="K4168" s="6">
        <v>2061.4475000000002</v>
      </c>
      <c r="L4168" s="6">
        <v>2408.5500000000002</v>
      </c>
      <c r="M4168" s="23">
        <f>Таблица1[[#This Row],[Сумма в ценах продажи]]-Таблица1[[#This Row],[Сумма в ценах закупки]]</f>
        <v>347.10249999999996</v>
      </c>
    </row>
    <row r="4169" spans="1:13" hidden="1" x14ac:dyDescent="0.3">
      <c r="A4169" s="16">
        <v>42803</v>
      </c>
      <c r="B4169" t="s">
        <v>9</v>
      </c>
      <c r="C4169" t="s">
        <v>322</v>
      </c>
      <c r="D4169" t="s">
        <v>147</v>
      </c>
      <c r="E4169" t="s">
        <v>323</v>
      </c>
      <c r="F4169" s="5">
        <v>1005201500</v>
      </c>
      <c r="G4169" t="str">
        <f>VLOOKUP(F4169,'группы товаров'!$A$1:$C$88,2,0)</f>
        <v xml:space="preserve">крем-сгущенное молоко </v>
      </c>
      <c r="H4169" t="str">
        <f>VLOOKUP(Таблица1[[#This Row],[Код товара]],Группа_Товаров,3,0)</f>
        <v>Вафельные</v>
      </c>
      <c r="I4169" t="s">
        <v>8</v>
      </c>
      <c r="J4169">
        <v>12</v>
      </c>
      <c r="K4169" s="6">
        <v>1982.3448000000001</v>
      </c>
      <c r="L4169" s="6">
        <v>2382.6</v>
      </c>
      <c r="M4169" s="23">
        <f>Таблица1[[#This Row],[Сумма в ценах продажи]]-Таблица1[[#This Row],[Сумма в ценах закупки]]</f>
        <v>400.25519999999983</v>
      </c>
    </row>
    <row r="4170" spans="1:13" hidden="1" x14ac:dyDescent="0.3">
      <c r="A4170" s="16">
        <v>42803</v>
      </c>
      <c r="B4170" t="s">
        <v>9</v>
      </c>
      <c r="C4170" t="s">
        <v>203</v>
      </c>
      <c r="D4170" t="s">
        <v>134</v>
      </c>
      <c r="E4170" t="s">
        <v>204</v>
      </c>
      <c r="F4170" s="5">
        <v>1005201000</v>
      </c>
      <c r="G4170" t="str">
        <f>VLOOKUP(F4170,'группы товаров'!$A$1:$C$88,2,0)</f>
        <v xml:space="preserve"> крем-шоколад </v>
      </c>
      <c r="H4170" t="str">
        <f>VLOOKUP(Таблица1[[#This Row],[Код товара]],Группа_Товаров,3,0)</f>
        <v>Вафельные</v>
      </c>
      <c r="I4170" t="s">
        <v>8</v>
      </c>
      <c r="J4170">
        <v>26</v>
      </c>
      <c r="K4170" s="6">
        <v>4310.0252</v>
      </c>
      <c r="L4170" s="6">
        <v>5162.3</v>
      </c>
      <c r="M4170" s="23">
        <f>Таблица1[[#This Row],[Сумма в ценах продажи]]-Таблица1[[#This Row],[Сумма в ценах закупки]]</f>
        <v>852.27480000000014</v>
      </c>
    </row>
    <row r="4171" spans="1:13" hidden="1" x14ac:dyDescent="0.3">
      <c r="A4171" s="16">
        <v>42802</v>
      </c>
      <c r="B4171" t="s">
        <v>9</v>
      </c>
      <c r="C4171" t="s">
        <v>228</v>
      </c>
      <c r="D4171" t="s">
        <v>134</v>
      </c>
      <c r="E4171" t="s">
        <v>229</v>
      </c>
      <c r="F4171" s="7">
        <v>1005712010</v>
      </c>
      <c r="G4171" t="str">
        <f>VLOOKUP(F4171,'группы товаров'!$A$1:$C$88,2,0)</f>
        <v>Сказочный мишка</v>
      </c>
      <c r="H4171" t="str">
        <f>VLOOKUP(Таблица1[[#This Row],[Код товара]],Группа_Товаров,3,0)</f>
        <v>Глазированные</v>
      </c>
      <c r="I4171" t="s">
        <v>8</v>
      </c>
      <c r="J4171">
        <v>1.65</v>
      </c>
      <c r="K4171" s="6">
        <v>230.78</v>
      </c>
      <c r="L4171" s="6">
        <v>262.57</v>
      </c>
      <c r="M4171" s="23">
        <f>Таблица1[[#This Row],[Сумма в ценах продажи]]-Таблица1[[#This Row],[Сумма в ценах закупки]]</f>
        <v>31.789999999999992</v>
      </c>
    </row>
    <row r="4172" spans="1:13" hidden="1" x14ac:dyDescent="0.3">
      <c r="A4172" s="16">
        <v>42802</v>
      </c>
      <c r="B4172" t="s">
        <v>9</v>
      </c>
      <c r="C4172" t="s">
        <v>311</v>
      </c>
      <c r="D4172" t="s">
        <v>134</v>
      </c>
      <c r="E4172" t="s">
        <v>312</v>
      </c>
      <c r="F4172" s="7">
        <v>1005040200</v>
      </c>
      <c r="G4172" t="str">
        <f>VLOOKUP(F4172,'группы товаров'!$A$1:$C$88,2,0)</f>
        <v xml:space="preserve">Южный вечер </v>
      </c>
      <c r="H4172" t="str">
        <f>VLOOKUP(Таблица1[[#This Row],[Код товара]],Группа_Товаров,3,0)</f>
        <v>Глазированные</v>
      </c>
      <c r="I4172" t="s">
        <v>8</v>
      </c>
      <c r="J4172">
        <v>1.65</v>
      </c>
      <c r="K4172" s="6">
        <v>230.78</v>
      </c>
      <c r="L4172" s="6">
        <v>262.57</v>
      </c>
      <c r="M4172" s="23">
        <f>Таблица1[[#This Row],[Сумма в ценах продажи]]-Таблица1[[#This Row],[Сумма в ценах закупки]]</f>
        <v>31.789999999999992</v>
      </c>
    </row>
    <row r="4173" spans="1:13" hidden="1" x14ac:dyDescent="0.3">
      <c r="A4173" s="16">
        <v>42802</v>
      </c>
      <c r="B4173" t="s">
        <v>9</v>
      </c>
      <c r="C4173" t="s">
        <v>226</v>
      </c>
      <c r="D4173" t="s">
        <v>134</v>
      </c>
      <c r="E4173" t="s">
        <v>227</v>
      </c>
      <c r="F4173" s="5">
        <v>1005050300</v>
      </c>
      <c r="G4173" t="str">
        <f>VLOOKUP(F4173,'группы товаров'!$A$1:$C$88,2,0)</f>
        <v>Золотой шар</v>
      </c>
      <c r="H4173" t="str">
        <f>VLOOKUP(Таблица1[[#This Row],[Код товара]],Группа_Товаров,3,0)</f>
        <v>Помадка</v>
      </c>
      <c r="I4173" t="s">
        <v>8</v>
      </c>
      <c r="J4173">
        <v>7</v>
      </c>
      <c r="K4173" s="6">
        <v>740.62729999999999</v>
      </c>
      <c r="L4173" s="6">
        <v>797.44</v>
      </c>
      <c r="M4173" s="23">
        <f>Таблица1[[#This Row],[Сумма в ценах продажи]]-Таблица1[[#This Row],[Сумма в ценах закупки]]</f>
        <v>56.812700000000063</v>
      </c>
    </row>
    <row r="4174" spans="1:13" hidden="1" x14ac:dyDescent="0.3">
      <c r="A4174" s="16">
        <v>42802</v>
      </c>
      <c r="B4174" t="s">
        <v>9</v>
      </c>
      <c r="C4174" t="s">
        <v>199</v>
      </c>
      <c r="D4174" t="s">
        <v>134</v>
      </c>
      <c r="E4174" t="s">
        <v>200</v>
      </c>
      <c r="F4174" s="7">
        <v>1005050200</v>
      </c>
      <c r="G4174" t="str">
        <f>VLOOKUP(F4174,'группы товаров'!$A$1:$C$88,2,0)</f>
        <v>Серебрянный шедевр</v>
      </c>
      <c r="H4174" t="str">
        <f>VLOOKUP(Таблица1[[#This Row],[Код товара]],Группа_Товаров,3,0)</f>
        <v>Помадка</v>
      </c>
      <c r="I4174" t="s">
        <v>8</v>
      </c>
      <c r="J4174">
        <v>8</v>
      </c>
      <c r="K4174" s="6">
        <v>425.9984</v>
      </c>
      <c r="L4174" s="6">
        <v>486</v>
      </c>
      <c r="M4174" s="23">
        <f>Таблица1[[#This Row],[Сумма в ценах продажи]]-Таблица1[[#This Row],[Сумма в ценах закупки]]</f>
        <v>60.001599999999996</v>
      </c>
    </row>
    <row r="4175" spans="1:13" hidden="1" x14ac:dyDescent="0.3">
      <c r="A4175" s="16">
        <v>42802</v>
      </c>
      <c r="B4175" t="s">
        <v>9</v>
      </c>
      <c r="C4175" t="s">
        <v>171</v>
      </c>
      <c r="D4175" t="s">
        <v>131</v>
      </c>
      <c r="E4175" t="s">
        <v>172</v>
      </c>
      <c r="F4175" s="7">
        <v>1005050200</v>
      </c>
      <c r="G4175" t="str">
        <f>VLOOKUP(F4175,'группы товаров'!$A$1:$C$88,2,0)</f>
        <v>Серебрянный шедевр</v>
      </c>
      <c r="H4175" t="str">
        <f>VLOOKUP(Таблица1[[#This Row],[Код товара]],Группа_Товаров,3,0)</f>
        <v>Помадка</v>
      </c>
      <c r="I4175" t="s">
        <v>8</v>
      </c>
      <c r="J4175">
        <v>2.64</v>
      </c>
      <c r="K4175" s="6">
        <v>480.68880000000001</v>
      </c>
      <c r="L4175" s="6">
        <v>546.84</v>
      </c>
      <c r="M4175" s="23">
        <f>Таблица1[[#This Row],[Сумма в ценах продажи]]-Таблица1[[#This Row],[Сумма в ценах закупки]]</f>
        <v>66.151200000000017</v>
      </c>
    </row>
    <row r="4176" spans="1:13" hidden="1" x14ac:dyDescent="0.3">
      <c r="A4176" s="16">
        <v>42802</v>
      </c>
      <c r="B4176" t="s">
        <v>9</v>
      </c>
      <c r="C4176" t="s">
        <v>193</v>
      </c>
      <c r="D4176" t="s">
        <v>134</v>
      </c>
      <c r="E4176" t="s">
        <v>194</v>
      </c>
      <c r="F4176" s="5">
        <v>1005712010</v>
      </c>
      <c r="G4176" t="str">
        <f>VLOOKUP(F4176,'группы товаров'!$A$1:$C$88,2,0)</f>
        <v>Сказочный мишка</v>
      </c>
      <c r="H4176" t="str">
        <f>VLOOKUP(Таблица1[[#This Row],[Код товара]],Группа_Товаров,3,0)</f>
        <v>Глазированные</v>
      </c>
      <c r="I4176" t="s">
        <v>8</v>
      </c>
      <c r="J4176">
        <v>4.8</v>
      </c>
      <c r="K4176" s="6">
        <v>509.98080000000004</v>
      </c>
      <c r="L4176" s="6">
        <v>580.79999999999995</v>
      </c>
      <c r="M4176" s="23">
        <f>Таблица1[[#This Row],[Сумма в ценах продажи]]-Таблица1[[#This Row],[Сумма в ценах закупки]]</f>
        <v>70.81919999999991</v>
      </c>
    </row>
    <row r="4177" spans="1:13" hidden="1" x14ac:dyDescent="0.3">
      <c r="A4177" s="16">
        <v>42802</v>
      </c>
      <c r="B4177" t="s">
        <v>9</v>
      </c>
      <c r="C4177" t="s">
        <v>288</v>
      </c>
      <c r="D4177" t="s">
        <v>134</v>
      </c>
      <c r="E4177" t="s">
        <v>289</v>
      </c>
      <c r="F4177" s="5">
        <v>1005244600</v>
      </c>
      <c r="G4177" t="str">
        <f>VLOOKUP(F4177,'группы товаров'!$A$1:$C$88,2,0)</f>
        <v>Кремовые</v>
      </c>
      <c r="H4177" t="str">
        <f>VLOOKUP(Таблица1[[#This Row],[Код товара]],Группа_Товаров,3,0)</f>
        <v>Кремовые</v>
      </c>
      <c r="I4177" t="s">
        <v>8</v>
      </c>
      <c r="J4177">
        <v>2.7</v>
      </c>
      <c r="K4177" s="6">
        <v>474.15350000000001</v>
      </c>
      <c r="L4177" s="6">
        <v>547.803</v>
      </c>
      <c r="M4177" s="23">
        <f>Таблица1[[#This Row],[Сумма в ценах продажи]]-Таблица1[[#This Row],[Сумма в ценах закупки]]</f>
        <v>73.649499999999989</v>
      </c>
    </row>
    <row r="4178" spans="1:13" hidden="1" x14ac:dyDescent="0.3">
      <c r="A4178" s="16">
        <v>42802</v>
      </c>
      <c r="B4178" t="s">
        <v>9</v>
      </c>
      <c r="C4178" t="s">
        <v>212</v>
      </c>
      <c r="D4178" t="s">
        <v>156</v>
      </c>
      <c r="E4178" t="s">
        <v>213</v>
      </c>
      <c r="F4178" s="5">
        <v>1005712005</v>
      </c>
      <c r="G4178" t="str">
        <f>VLOOKUP(F4178,'группы товаров'!$A$1:$C$88,2,0)</f>
        <v>Золотой теленок</v>
      </c>
      <c r="H4178" t="str">
        <f>VLOOKUP(Таблица1[[#This Row],[Код товара]],Группа_Товаров,3,0)</f>
        <v>Глазированные</v>
      </c>
      <c r="I4178" t="s">
        <v>8</v>
      </c>
      <c r="J4178">
        <v>4.8</v>
      </c>
      <c r="K4178" s="6">
        <v>506.25840000000005</v>
      </c>
      <c r="L4178" s="6">
        <v>580.79999999999995</v>
      </c>
      <c r="M4178" s="23">
        <f>Таблица1[[#This Row],[Сумма в ценах продажи]]-Таблица1[[#This Row],[Сумма в ценах закупки]]</f>
        <v>74.541599999999903</v>
      </c>
    </row>
    <row r="4179" spans="1:13" hidden="1" x14ac:dyDescent="0.3">
      <c r="A4179" s="16">
        <v>42802</v>
      </c>
      <c r="B4179" t="s">
        <v>9</v>
      </c>
      <c r="C4179" t="s">
        <v>173</v>
      </c>
      <c r="D4179" t="s">
        <v>156</v>
      </c>
      <c r="E4179" t="s">
        <v>174</v>
      </c>
      <c r="F4179" s="7">
        <v>1005050400</v>
      </c>
      <c r="G4179" t="str">
        <f>VLOOKUP(F4179,'группы товаров'!$A$1:$C$88,2,0)</f>
        <v>Золотой кокос</v>
      </c>
      <c r="H4179" t="str">
        <f>VLOOKUP(Таблица1[[#This Row],[Код товара]],Группа_Товаров,3,0)</f>
        <v>Помадка</v>
      </c>
      <c r="I4179" t="s">
        <v>8</v>
      </c>
      <c r="J4179">
        <v>4</v>
      </c>
      <c r="K4179" s="6">
        <v>858.4</v>
      </c>
      <c r="L4179" s="6">
        <v>976.8</v>
      </c>
      <c r="M4179" s="23">
        <f>Таблица1[[#This Row],[Сумма в ценах продажи]]-Таблица1[[#This Row],[Сумма в ценах закупки]]</f>
        <v>118.39999999999998</v>
      </c>
    </row>
    <row r="4180" spans="1:13" hidden="1" x14ac:dyDescent="0.3">
      <c r="A4180" s="16">
        <v>42801</v>
      </c>
      <c r="B4180" t="s">
        <v>9</v>
      </c>
      <c r="C4180" t="s">
        <v>250</v>
      </c>
      <c r="D4180" t="s">
        <v>208</v>
      </c>
      <c r="E4180" t="s">
        <v>319</v>
      </c>
      <c r="F4180" s="5">
        <v>1005050000</v>
      </c>
      <c r="G4180" t="str">
        <f>VLOOKUP(F4180,'группы товаров'!$A$1:$C$88,2,0)</f>
        <v>Золотой орех</v>
      </c>
      <c r="H4180" t="str">
        <f>VLOOKUP(Таблица1[[#This Row],[Код товара]],Группа_Товаров,3,0)</f>
        <v>Помадка</v>
      </c>
      <c r="I4180" t="s">
        <v>8</v>
      </c>
      <c r="J4180">
        <v>3.5</v>
      </c>
      <c r="K4180" s="6">
        <v>355.06100000000004</v>
      </c>
      <c r="L4180" s="6">
        <v>398.72</v>
      </c>
      <c r="M4180" s="23">
        <f>Таблица1[[#This Row],[Сумма в ценах продажи]]-Таблица1[[#This Row],[Сумма в ценах закупки]]</f>
        <v>43.658999999999992</v>
      </c>
    </row>
    <row r="4181" spans="1:13" hidden="1" x14ac:dyDescent="0.3">
      <c r="A4181" s="16">
        <v>42801</v>
      </c>
      <c r="B4181" t="s">
        <v>9</v>
      </c>
      <c r="C4181" t="s">
        <v>153</v>
      </c>
      <c r="D4181" t="s">
        <v>134</v>
      </c>
      <c r="E4181" t="s">
        <v>154</v>
      </c>
      <c r="F4181" s="5">
        <v>1005050100</v>
      </c>
      <c r="G4181" t="str">
        <f>VLOOKUP(F4181,'группы товаров'!$A$1:$C$88,2,0)</f>
        <v>Золотой  крем-брюле</v>
      </c>
      <c r="H4181" t="str">
        <f>VLOOKUP(Таблица1[[#This Row],[Код товара]],Группа_Товаров,3,0)</f>
        <v>Помадка</v>
      </c>
      <c r="I4181" t="s">
        <v>8</v>
      </c>
      <c r="J4181">
        <v>3.5</v>
      </c>
      <c r="K4181" s="6">
        <v>350.52499999999998</v>
      </c>
      <c r="L4181" s="6">
        <v>398.72</v>
      </c>
      <c r="M4181" s="23">
        <f>Таблица1[[#This Row],[Сумма в ценах продажи]]-Таблица1[[#This Row],[Сумма в ценах закупки]]</f>
        <v>48.19500000000005</v>
      </c>
    </row>
    <row r="4182" spans="1:13" hidden="1" x14ac:dyDescent="0.3">
      <c r="A4182" s="16">
        <v>42801</v>
      </c>
      <c r="B4182" t="s">
        <v>9</v>
      </c>
      <c r="C4182" t="s">
        <v>185</v>
      </c>
      <c r="D4182" t="s">
        <v>134</v>
      </c>
      <c r="E4182" t="s">
        <v>186</v>
      </c>
      <c r="F4182" s="8">
        <v>1500000601</v>
      </c>
      <c r="G4182" t="str">
        <f>VLOOKUP(F4182,'группы товаров'!$A$1:$C$88,2,0)</f>
        <v xml:space="preserve">Рулет сгущенное молоко МФ </v>
      </c>
      <c r="H4182" t="str">
        <f>VLOOKUP(Таблица1[[#This Row],[Код товара]],Группа_Товаров,3,0)</f>
        <v>Бисквиты</v>
      </c>
      <c r="I4182" t="s">
        <v>8</v>
      </c>
      <c r="J4182">
        <v>5.5</v>
      </c>
      <c r="K4182" s="6">
        <v>377.685</v>
      </c>
      <c r="L4182" s="6">
        <v>429.60500000000002</v>
      </c>
      <c r="M4182" s="23">
        <f>Таблица1[[#This Row],[Сумма в ценах продажи]]-Таблица1[[#This Row],[Сумма в ценах закупки]]</f>
        <v>51.920000000000016</v>
      </c>
    </row>
    <row r="4183" spans="1:13" hidden="1" x14ac:dyDescent="0.3">
      <c r="A4183" s="16">
        <v>42801</v>
      </c>
      <c r="B4183" t="s">
        <v>9</v>
      </c>
      <c r="C4183" t="s">
        <v>317</v>
      </c>
      <c r="D4183" t="s">
        <v>147</v>
      </c>
      <c r="E4183" t="s">
        <v>318</v>
      </c>
      <c r="F4183" s="7">
        <v>1005050000</v>
      </c>
      <c r="G4183" t="str">
        <f>VLOOKUP(F4183,'группы товаров'!$A$1:$C$88,2,0)</f>
        <v>Золотой орех</v>
      </c>
      <c r="H4183" t="str">
        <f>VLOOKUP(Таблица1[[#This Row],[Код товара]],Группа_Товаров,3,0)</f>
        <v>Помадка</v>
      </c>
      <c r="I4183" t="s">
        <v>8</v>
      </c>
      <c r="J4183">
        <v>5</v>
      </c>
      <c r="K4183" s="6">
        <v>393.09950000000003</v>
      </c>
      <c r="L4183" s="6">
        <v>450.25</v>
      </c>
      <c r="M4183" s="23">
        <f>Таблица1[[#This Row],[Сумма в ценах продажи]]-Таблица1[[#This Row],[Сумма в ценах закупки]]</f>
        <v>57.150499999999965</v>
      </c>
    </row>
    <row r="4184" spans="1:13" hidden="1" x14ac:dyDescent="0.3">
      <c r="A4184" s="16">
        <v>42801</v>
      </c>
      <c r="B4184" t="s">
        <v>9</v>
      </c>
      <c r="C4184" t="s">
        <v>171</v>
      </c>
      <c r="D4184" t="s">
        <v>131</v>
      </c>
      <c r="E4184" t="s">
        <v>172</v>
      </c>
      <c r="F4184" s="7">
        <v>1005050000</v>
      </c>
      <c r="G4184" t="str">
        <f>VLOOKUP(F4184,'группы товаров'!$A$1:$C$88,2,0)</f>
        <v>Золотой орех</v>
      </c>
      <c r="H4184" t="str">
        <f>VLOOKUP(Таблица1[[#This Row],[Код товара]],Группа_Товаров,3,0)</f>
        <v>Помадка</v>
      </c>
      <c r="I4184" t="s">
        <v>8</v>
      </c>
      <c r="J4184">
        <v>4.5999999999999996</v>
      </c>
      <c r="K4184" s="6">
        <v>470.86520000000002</v>
      </c>
      <c r="L4184" s="6">
        <v>536.59</v>
      </c>
      <c r="M4184" s="23">
        <f>Таблица1[[#This Row],[Сумма в ценах продажи]]-Таблица1[[#This Row],[Сумма в ценах закупки]]</f>
        <v>65.724800000000016</v>
      </c>
    </row>
    <row r="4185" spans="1:13" hidden="1" x14ac:dyDescent="0.3">
      <c r="A4185" s="16">
        <v>42801</v>
      </c>
      <c r="B4185" t="s">
        <v>9</v>
      </c>
      <c r="C4185" t="s">
        <v>201</v>
      </c>
      <c r="D4185" t="s">
        <v>134</v>
      </c>
      <c r="E4185" t="s">
        <v>202</v>
      </c>
      <c r="F4185" s="8">
        <v>1500000601</v>
      </c>
      <c r="G4185" t="str">
        <f>VLOOKUP(F4185,'группы товаров'!$A$1:$C$88,2,0)</f>
        <v xml:space="preserve">Рулет сгущенное молоко МФ </v>
      </c>
      <c r="H4185" t="str">
        <f>VLOOKUP(Таблица1[[#This Row],[Код товара]],Группа_Товаров,3,0)</f>
        <v>Бисквиты</v>
      </c>
      <c r="I4185" t="s">
        <v>8</v>
      </c>
      <c r="J4185">
        <v>1.5649999999999999</v>
      </c>
      <c r="K4185" s="6">
        <v>515.09800000000007</v>
      </c>
      <c r="L4185" s="6">
        <v>585.9</v>
      </c>
      <c r="M4185" s="23">
        <f>Таблица1[[#This Row],[Сумма в ценах продажи]]-Таблица1[[#This Row],[Сумма в ценах закупки]]</f>
        <v>70.801999999999907</v>
      </c>
    </row>
    <row r="4186" spans="1:13" hidden="1" x14ac:dyDescent="0.3">
      <c r="A4186" s="16">
        <v>42801</v>
      </c>
      <c r="B4186" t="s">
        <v>9</v>
      </c>
      <c r="C4186" t="s">
        <v>252</v>
      </c>
      <c r="D4186" t="s">
        <v>134</v>
      </c>
      <c r="E4186" t="s">
        <v>253</v>
      </c>
      <c r="F4186" s="7">
        <v>1005050200</v>
      </c>
      <c r="G4186" t="str">
        <f>VLOOKUP(F4186,'группы товаров'!$A$1:$C$88,2,0)</f>
        <v>Серебрянный шедевр</v>
      </c>
      <c r="H4186" t="str">
        <f>VLOOKUP(Таблица1[[#This Row],[Код товара]],Группа_Товаров,3,0)</f>
        <v>Помадка</v>
      </c>
      <c r="I4186" t="s">
        <v>8</v>
      </c>
      <c r="J4186">
        <v>1.96</v>
      </c>
      <c r="K4186" s="6">
        <v>562.798</v>
      </c>
      <c r="L4186" s="6">
        <v>640.1</v>
      </c>
      <c r="M4186" s="23">
        <f>Таблица1[[#This Row],[Сумма в ценах продажи]]-Таблица1[[#This Row],[Сумма в ценах закупки]]</f>
        <v>77.302000000000021</v>
      </c>
    </row>
    <row r="4187" spans="1:13" hidden="1" x14ac:dyDescent="0.3">
      <c r="A4187" s="16">
        <v>42801</v>
      </c>
      <c r="B4187" t="s">
        <v>9</v>
      </c>
      <c r="C4187" t="s">
        <v>195</v>
      </c>
      <c r="D4187" t="s">
        <v>131</v>
      </c>
      <c r="E4187" t="s">
        <v>196</v>
      </c>
      <c r="F4187" s="5">
        <v>1005050200</v>
      </c>
      <c r="G4187" t="str">
        <f>VLOOKUP(F4187,'группы товаров'!$A$1:$C$88,2,0)</f>
        <v>Серебрянный шедевр</v>
      </c>
      <c r="H4187" t="str">
        <f>VLOOKUP(Таблица1[[#This Row],[Код товара]],Группа_Товаров,3,0)</f>
        <v>Помадка</v>
      </c>
      <c r="I4187" t="s">
        <v>8</v>
      </c>
      <c r="J4187">
        <v>7</v>
      </c>
      <c r="K4187" s="6">
        <v>704.06200000000001</v>
      </c>
      <c r="L4187" s="6">
        <v>797.44</v>
      </c>
      <c r="M4187" s="23">
        <f>Таблица1[[#This Row],[Сумма в ценах продажи]]-Таблица1[[#This Row],[Сумма в ценах закупки]]</f>
        <v>93.378000000000043</v>
      </c>
    </row>
    <row r="4188" spans="1:13" hidden="1" x14ac:dyDescent="0.3">
      <c r="A4188" s="16">
        <v>42801</v>
      </c>
      <c r="B4188" t="s">
        <v>9</v>
      </c>
      <c r="C4188" t="s">
        <v>199</v>
      </c>
      <c r="D4188" t="s">
        <v>134</v>
      </c>
      <c r="E4188" t="s">
        <v>200</v>
      </c>
      <c r="F4188" s="7">
        <v>1005201100</v>
      </c>
      <c r="G4188" t="str">
        <f>VLOOKUP(F4188,'группы товаров'!$A$1:$C$88,2,0)</f>
        <v xml:space="preserve">крем-орех </v>
      </c>
      <c r="H4188" t="str">
        <f>VLOOKUP(Таблица1[[#This Row],[Код товара]],Группа_Товаров,3,0)</f>
        <v>Вафельные</v>
      </c>
      <c r="I4188" t="s">
        <v>8</v>
      </c>
      <c r="J4188">
        <v>15</v>
      </c>
      <c r="K4188" s="6">
        <v>905.31</v>
      </c>
      <c r="L4188" s="6">
        <v>1030.5</v>
      </c>
      <c r="M4188" s="23">
        <f>Таблица1[[#This Row],[Сумма в ценах продажи]]-Таблица1[[#This Row],[Сумма в ценах закупки]]</f>
        <v>125.19000000000005</v>
      </c>
    </row>
    <row r="4189" spans="1:13" hidden="1" x14ac:dyDescent="0.3">
      <c r="A4189" s="16">
        <v>42801</v>
      </c>
      <c r="B4189" t="s">
        <v>9</v>
      </c>
      <c r="C4189" t="s">
        <v>242</v>
      </c>
      <c r="D4189" t="s">
        <v>134</v>
      </c>
      <c r="E4189" t="s">
        <v>243</v>
      </c>
      <c r="F4189" s="7">
        <v>1005244000</v>
      </c>
      <c r="G4189" t="str">
        <f>VLOOKUP(F4189,'группы товаров'!$A$1:$C$88,2,0)</f>
        <v>Кофейные</v>
      </c>
      <c r="H4189" t="str">
        <f>VLOOKUP(Таблица1[[#This Row],[Код товара]],Группа_Товаров,3,0)</f>
        <v>Кремовые</v>
      </c>
      <c r="I4189" t="s">
        <v>8</v>
      </c>
      <c r="J4189">
        <v>7</v>
      </c>
      <c r="K4189" s="6">
        <v>602.54039999999998</v>
      </c>
      <c r="L4189" s="6">
        <v>744.24</v>
      </c>
      <c r="M4189" s="23">
        <f>Таблица1[[#This Row],[Сумма в ценах продажи]]-Таблица1[[#This Row],[Сумма в ценах закупки]]</f>
        <v>141.69960000000003</v>
      </c>
    </row>
    <row r="4190" spans="1:13" hidden="1" x14ac:dyDescent="0.3">
      <c r="A4190" s="16">
        <v>42801</v>
      </c>
      <c r="B4190" t="s">
        <v>9</v>
      </c>
      <c r="C4190" t="s">
        <v>252</v>
      </c>
      <c r="D4190" t="s">
        <v>134</v>
      </c>
      <c r="E4190" t="s">
        <v>253</v>
      </c>
      <c r="F4190" s="7">
        <v>1005050100</v>
      </c>
      <c r="G4190" t="str">
        <f>VLOOKUP(F4190,'группы товаров'!$A$1:$C$88,2,0)</f>
        <v>Золотой  крем-брюле</v>
      </c>
      <c r="H4190" t="str">
        <f>VLOOKUP(Таблица1[[#This Row],[Код товара]],Группа_Товаров,3,0)</f>
        <v>Помадка</v>
      </c>
      <c r="I4190" t="s">
        <v>8</v>
      </c>
      <c r="J4190">
        <v>6.45</v>
      </c>
      <c r="K4190" s="6">
        <v>1716.7620000000002</v>
      </c>
      <c r="L4190" s="6">
        <v>1943.7</v>
      </c>
      <c r="M4190" s="23">
        <f>Таблица1[[#This Row],[Сумма в ценах продажи]]-Таблица1[[#This Row],[Сумма в ценах закупки]]</f>
        <v>226.93799999999987</v>
      </c>
    </row>
    <row r="4191" spans="1:13" hidden="1" x14ac:dyDescent="0.3">
      <c r="A4191" s="16">
        <v>42801</v>
      </c>
      <c r="B4191" t="s">
        <v>9</v>
      </c>
      <c r="C4191" t="s">
        <v>169</v>
      </c>
      <c r="D4191" t="s">
        <v>156</v>
      </c>
      <c r="E4191" t="s">
        <v>170</v>
      </c>
      <c r="F4191" s="8">
        <v>1500000601</v>
      </c>
      <c r="G4191" t="str">
        <f>VLOOKUP(F4191,'группы товаров'!$A$1:$C$88,2,0)</f>
        <v xml:space="preserve">Рулет сгущенное молоко МФ </v>
      </c>
      <c r="H4191" t="str">
        <f>VLOOKUP(Таблица1[[#This Row],[Код товара]],Группа_Товаров,3,0)</f>
        <v>Бисквиты</v>
      </c>
      <c r="I4191" t="s">
        <v>8</v>
      </c>
      <c r="J4191">
        <v>6.24</v>
      </c>
      <c r="K4191" s="6">
        <v>2289.6</v>
      </c>
      <c r="L4191" s="6">
        <v>2604</v>
      </c>
      <c r="M4191" s="23">
        <f>Таблица1[[#This Row],[Сумма в ценах продажи]]-Таблица1[[#This Row],[Сумма в ценах закупки]]</f>
        <v>314.40000000000009</v>
      </c>
    </row>
    <row r="4192" spans="1:13" hidden="1" x14ac:dyDescent="0.3">
      <c r="A4192" s="16">
        <v>42800</v>
      </c>
      <c r="B4192" t="s">
        <v>9</v>
      </c>
      <c r="C4192" t="s">
        <v>193</v>
      </c>
      <c r="D4192" t="s">
        <v>134</v>
      </c>
      <c r="E4192" t="s">
        <v>194</v>
      </c>
      <c r="F4192" s="7">
        <v>573100</v>
      </c>
      <c r="G4192" t="str">
        <f>VLOOKUP(F4192,'группы товаров'!$A$1:$C$88,2,0)</f>
        <v xml:space="preserve">Пчелка </v>
      </c>
      <c r="H4192" t="str">
        <f>VLOOKUP(Таблица1[[#This Row],[Код товара]],Группа_Товаров,3,0)</f>
        <v>Желейные</v>
      </c>
      <c r="I4192" t="s">
        <v>8</v>
      </c>
      <c r="J4192">
        <v>2.6880000000000002</v>
      </c>
      <c r="K4192" s="6">
        <v>290.62880000000001</v>
      </c>
      <c r="L4192" s="6">
        <v>308</v>
      </c>
      <c r="M4192" s="23">
        <f>Таблица1[[#This Row],[Сумма в ценах продажи]]-Таблица1[[#This Row],[Сумма в ценах закупки]]</f>
        <v>17.371199999999988</v>
      </c>
    </row>
    <row r="4193" spans="1:13" hidden="1" x14ac:dyDescent="0.3">
      <c r="A4193" s="16">
        <v>42800</v>
      </c>
      <c r="B4193" t="s">
        <v>9</v>
      </c>
      <c r="C4193" t="s">
        <v>315</v>
      </c>
      <c r="D4193" t="s">
        <v>147</v>
      </c>
      <c r="E4193" t="s">
        <v>316</v>
      </c>
      <c r="F4193" s="7">
        <v>1005052500</v>
      </c>
      <c r="G4193" t="str">
        <f>VLOOKUP(F4193,'группы товаров'!$A$1:$C$88,2,0)</f>
        <v>желе в помаде</v>
      </c>
      <c r="H4193" t="str">
        <f>VLOOKUP(Таблица1[[#This Row],[Код товара]],Группа_Товаров,3,0)</f>
        <v>Помадка</v>
      </c>
      <c r="I4193" t="s">
        <v>8</v>
      </c>
      <c r="J4193">
        <v>2.4</v>
      </c>
      <c r="K4193" s="6">
        <v>224.352</v>
      </c>
      <c r="L4193" s="6">
        <v>255.16800000000001</v>
      </c>
      <c r="M4193" s="23">
        <f>Таблица1[[#This Row],[Сумма в ценах продажи]]-Таблица1[[#This Row],[Сумма в ценах закупки]]</f>
        <v>30.816000000000003</v>
      </c>
    </row>
    <row r="4194" spans="1:13" hidden="1" x14ac:dyDescent="0.3">
      <c r="A4194" s="16">
        <v>42800</v>
      </c>
      <c r="B4194" t="s">
        <v>9</v>
      </c>
      <c r="C4194" t="s">
        <v>177</v>
      </c>
      <c r="D4194" t="s">
        <v>131</v>
      </c>
      <c r="E4194" t="s">
        <v>178</v>
      </c>
      <c r="F4194" s="8">
        <v>210200</v>
      </c>
      <c r="G4194" t="str">
        <f>VLOOKUP(F4194,'группы товаров'!$A$1:$C$88,2,0)</f>
        <v>Сливки-клубника</v>
      </c>
      <c r="H4194" t="str">
        <f>VLOOKUP(Таблица1[[#This Row],[Код товара]],Группа_Товаров,3,0)</f>
        <v>Отливная</v>
      </c>
      <c r="I4194" t="s">
        <v>8</v>
      </c>
      <c r="J4194">
        <v>5</v>
      </c>
      <c r="K4194" s="6">
        <v>477</v>
      </c>
      <c r="L4194" s="6">
        <v>542.5</v>
      </c>
      <c r="M4194" s="23">
        <f>Таблица1[[#This Row],[Сумма в ценах продажи]]-Таблица1[[#This Row],[Сумма в ценах закупки]]</f>
        <v>65.5</v>
      </c>
    </row>
    <row r="4195" spans="1:13" hidden="1" x14ac:dyDescent="0.3">
      <c r="A4195" s="16">
        <v>42800</v>
      </c>
      <c r="B4195" t="s">
        <v>9</v>
      </c>
      <c r="C4195" t="s">
        <v>195</v>
      </c>
      <c r="D4195" t="s">
        <v>131</v>
      </c>
      <c r="E4195" t="s">
        <v>196</v>
      </c>
      <c r="F4195" s="5">
        <v>1005244000</v>
      </c>
      <c r="G4195" t="str">
        <f>VLOOKUP(F4195,'группы товаров'!$A$1:$C$88,2,0)</f>
        <v>Кофейные</v>
      </c>
      <c r="H4195" t="str">
        <f>VLOOKUP(Таблица1[[#This Row],[Код товара]],Группа_Товаров,3,0)</f>
        <v>Кремовые</v>
      </c>
      <c r="I4195" t="s">
        <v>8</v>
      </c>
      <c r="J4195">
        <v>2.7</v>
      </c>
      <c r="K4195" s="6">
        <v>481.65300000000002</v>
      </c>
      <c r="L4195" s="6">
        <v>547.803</v>
      </c>
      <c r="M4195" s="23">
        <f>Таблица1[[#This Row],[Сумма в ценах продажи]]-Таблица1[[#This Row],[Сумма в ценах закупки]]</f>
        <v>66.149999999999977</v>
      </c>
    </row>
    <row r="4196" spans="1:13" hidden="1" x14ac:dyDescent="0.3">
      <c r="A4196" s="16">
        <v>42800</v>
      </c>
      <c r="B4196" t="s">
        <v>9</v>
      </c>
      <c r="C4196" t="s">
        <v>262</v>
      </c>
      <c r="D4196" t="s">
        <v>134</v>
      </c>
      <c r="E4196" t="s">
        <v>263</v>
      </c>
      <c r="F4196" s="7">
        <v>1005052500</v>
      </c>
      <c r="G4196" t="str">
        <f>VLOOKUP(F4196,'группы товаров'!$A$1:$C$88,2,0)</f>
        <v>желе в помаде</v>
      </c>
      <c r="H4196" t="str">
        <f>VLOOKUP(Таблица1[[#This Row],[Код товара]],Группа_Товаров,3,0)</f>
        <v>Помадка</v>
      </c>
      <c r="I4196" t="s">
        <v>8</v>
      </c>
      <c r="J4196">
        <v>2.15</v>
      </c>
      <c r="K4196" s="6">
        <v>572.25400000000002</v>
      </c>
      <c r="L4196" s="6">
        <v>647.9</v>
      </c>
      <c r="M4196" s="23">
        <f>Таблица1[[#This Row],[Сумма в ценах продажи]]-Таблица1[[#This Row],[Сумма в ценах закупки]]</f>
        <v>75.645999999999958</v>
      </c>
    </row>
    <row r="4197" spans="1:13" hidden="1" x14ac:dyDescent="0.3">
      <c r="A4197" s="16">
        <v>42800</v>
      </c>
      <c r="B4197" t="s">
        <v>9</v>
      </c>
      <c r="C4197" t="s">
        <v>313</v>
      </c>
      <c r="D4197" t="s">
        <v>147</v>
      </c>
      <c r="E4197" t="s">
        <v>314</v>
      </c>
      <c r="F4197" s="7">
        <v>1005052500</v>
      </c>
      <c r="G4197" t="str">
        <f>VLOOKUP(F4197,'группы товаров'!$A$1:$C$88,2,0)</f>
        <v>желе в помаде</v>
      </c>
      <c r="H4197" t="str">
        <f>VLOOKUP(Таблица1[[#This Row],[Код товара]],Группа_Товаров,3,0)</f>
        <v>Помадка</v>
      </c>
      <c r="I4197" t="s">
        <v>8</v>
      </c>
      <c r="J4197">
        <v>6</v>
      </c>
      <c r="K4197" s="6">
        <v>578.98620000000005</v>
      </c>
      <c r="L4197" s="6">
        <v>670.5</v>
      </c>
      <c r="M4197" s="23">
        <f>Таблица1[[#This Row],[Сумма в ценах продажи]]-Таблица1[[#This Row],[Сумма в ценах закупки]]</f>
        <v>91.513799999999947</v>
      </c>
    </row>
    <row r="4198" spans="1:13" hidden="1" x14ac:dyDescent="0.3">
      <c r="A4198" s="16">
        <v>42800</v>
      </c>
      <c r="B4198" t="s">
        <v>9</v>
      </c>
      <c r="C4198" t="s">
        <v>165</v>
      </c>
      <c r="D4198" t="s">
        <v>134</v>
      </c>
      <c r="E4198" t="s">
        <v>166</v>
      </c>
      <c r="F4198" s="5">
        <v>1005052700</v>
      </c>
      <c r="G4198" t="str">
        <f>VLOOKUP(F4198,'группы товаров'!$A$1:$C$88,2,0)</f>
        <v>Желе черники</v>
      </c>
      <c r="H4198" t="str">
        <f>VLOOKUP(Таблица1[[#This Row],[Код товара]],Группа_Товаров,3,0)</f>
        <v>Помадка</v>
      </c>
      <c r="I4198" t="s">
        <v>8</v>
      </c>
      <c r="J4198">
        <v>7</v>
      </c>
      <c r="K4198" s="6">
        <v>701.05</v>
      </c>
      <c r="L4198" s="6">
        <v>797.44</v>
      </c>
      <c r="M4198" s="23">
        <f>Таблица1[[#This Row],[Сумма в ценах продажи]]-Таблица1[[#This Row],[Сумма в ценах закупки]]</f>
        <v>96.3900000000001</v>
      </c>
    </row>
    <row r="4199" spans="1:13" hidden="1" x14ac:dyDescent="0.3">
      <c r="A4199" s="16">
        <v>42800</v>
      </c>
      <c r="B4199" t="s">
        <v>9</v>
      </c>
      <c r="C4199" t="s">
        <v>195</v>
      </c>
      <c r="D4199" t="s">
        <v>131</v>
      </c>
      <c r="E4199" t="s">
        <v>196</v>
      </c>
      <c r="F4199" s="7">
        <v>1005212101</v>
      </c>
      <c r="G4199" t="str">
        <f>VLOOKUP(F4199,'группы товаров'!$A$1:$C$88,2,0)</f>
        <v>Зеленый петушок</v>
      </c>
      <c r="H4199" t="str">
        <f>VLOOKUP(Таблица1[[#This Row],[Код товара]],Группа_Товаров,3,0)</f>
        <v>Вафельные</v>
      </c>
      <c r="I4199" t="s">
        <v>8</v>
      </c>
      <c r="J4199">
        <v>4</v>
      </c>
      <c r="K4199" s="6">
        <v>820.94800000000009</v>
      </c>
      <c r="L4199" s="6">
        <v>933.2</v>
      </c>
      <c r="M4199" s="23">
        <f>Таблица1[[#This Row],[Сумма в ценах продажи]]-Таблица1[[#This Row],[Сумма в ценах закупки]]</f>
        <v>112.25199999999995</v>
      </c>
    </row>
    <row r="4200" spans="1:13" hidden="1" x14ac:dyDescent="0.3">
      <c r="A4200" s="16">
        <v>42800</v>
      </c>
      <c r="B4200" t="s">
        <v>9</v>
      </c>
      <c r="C4200" t="s">
        <v>311</v>
      </c>
      <c r="D4200" t="s">
        <v>134</v>
      </c>
      <c r="E4200" t="s">
        <v>312</v>
      </c>
      <c r="F4200" s="7">
        <v>1005040700</v>
      </c>
      <c r="G4200" t="str">
        <f>VLOOKUP(F4200,'группы товаров'!$A$1:$C$88,2,0)</f>
        <v>Буревестник</v>
      </c>
      <c r="H4200" t="str">
        <f>VLOOKUP(Таблица1[[#This Row],[Код товара]],Группа_Товаров,3,0)</f>
        <v>Глазированные</v>
      </c>
      <c r="I4200" t="s">
        <v>8</v>
      </c>
      <c r="J4200">
        <v>6.5</v>
      </c>
      <c r="K4200" s="6">
        <v>917.96500000000003</v>
      </c>
      <c r="L4200" s="6">
        <v>1045</v>
      </c>
      <c r="M4200" s="23">
        <f>Таблица1[[#This Row],[Сумма в ценах продажи]]-Таблица1[[#This Row],[Сумма в ценах закупки]]</f>
        <v>127.03499999999997</v>
      </c>
    </row>
    <row r="4201" spans="1:13" hidden="1" x14ac:dyDescent="0.3">
      <c r="A4201" s="16">
        <v>42800</v>
      </c>
      <c r="B4201" t="s">
        <v>9</v>
      </c>
      <c r="C4201" t="s">
        <v>171</v>
      </c>
      <c r="D4201" t="s">
        <v>131</v>
      </c>
      <c r="E4201" t="s">
        <v>172</v>
      </c>
      <c r="F4201" s="5">
        <v>1005201100</v>
      </c>
      <c r="G4201" t="str">
        <f>VLOOKUP(F4201,'группы товаров'!$A$1:$C$88,2,0)</f>
        <v xml:space="preserve">крем-орех </v>
      </c>
      <c r="H4201" t="str">
        <f>VLOOKUP(Таблица1[[#This Row],[Код товара]],Группа_Товаров,3,0)</f>
        <v>Вафельные</v>
      </c>
      <c r="I4201" t="s">
        <v>8</v>
      </c>
      <c r="J4201">
        <v>4</v>
      </c>
      <c r="K4201" s="6">
        <v>648.61080000000004</v>
      </c>
      <c r="L4201" s="6">
        <v>794.2</v>
      </c>
      <c r="M4201" s="23">
        <f>Таблица1[[#This Row],[Сумма в ценах продажи]]-Таблица1[[#This Row],[Сумма в ценах закупки]]</f>
        <v>145.58920000000001</v>
      </c>
    </row>
    <row r="4202" spans="1:13" hidden="1" x14ac:dyDescent="0.3">
      <c r="A4202" s="16">
        <v>42800</v>
      </c>
      <c r="B4202" t="s">
        <v>9</v>
      </c>
      <c r="C4202" t="s">
        <v>248</v>
      </c>
      <c r="D4202" t="s">
        <v>156</v>
      </c>
      <c r="E4202" t="s">
        <v>249</v>
      </c>
      <c r="F4202" s="7">
        <v>1005040400</v>
      </c>
      <c r="G4202" t="str">
        <f>VLOOKUP(F4202,'группы товаров'!$A$1:$C$88,2,0)</f>
        <v>Ласточка</v>
      </c>
      <c r="H4202" t="str">
        <f>VLOOKUP(Таблица1[[#This Row],[Код товара]],Группа_Товаров,3,0)</f>
        <v>Глазированные</v>
      </c>
      <c r="I4202" t="s">
        <v>8</v>
      </c>
      <c r="J4202">
        <v>7.5</v>
      </c>
      <c r="K4202" s="6">
        <v>356.495</v>
      </c>
      <c r="L4202" s="6">
        <v>515.25</v>
      </c>
      <c r="M4202" s="23">
        <f>Таблица1[[#This Row],[Сумма в ценах продажи]]-Таблица1[[#This Row],[Сумма в ценах закупки]]</f>
        <v>158.755</v>
      </c>
    </row>
    <row r="4203" spans="1:13" hidden="1" x14ac:dyDescent="0.3">
      <c r="A4203" s="16">
        <v>42800</v>
      </c>
      <c r="B4203" t="s">
        <v>9</v>
      </c>
      <c r="C4203" t="s">
        <v>177</v>
      </c>
      <c r="D4203" t="s">
        <v>131</v>
      </c>
      <c r="E4203" t="s">
        <v>178</v>
      </c>
      <c r="F4203" s="7">
        <v>1005300500</v>
      </c>
      <c r="G4203" t="str">
        <f>VLOOKUP(F4203,'группы товаров'!$A$1:$C$88,2,0)</f>
        <v>Рококо</v>
      </c>
      <c r="H4203" t="str">
        <f>VLOOKUP(Таблица1[[#This Row],[Код товара]],Группа_Товаров,3,0)</f>
        <v>Кремовые</v>
      </c>
      <c r="I4203" t="s">
        <v>8</v>
      </c>
      <c r="J4203">
        <v>6.45</v>
      </c>
      <c r="K4203" s="6">
        <v>1716.807</v>
      </c>
      <c r="L4203" s="6">
        <v>1943.7</v>
      </c>
      <c r="M4203" s="23">
        <f>Таблица1[[#This Row],[Сумма в ценах продажи]]-Таблица1[[#This Row],[Сумма в ценах закупки]]</f>
        <v>226.89300000000003</v>
      </c>
    </row>
    <row r="4204" spans="1:13" hidden="1" x14ac:dyDescent="0.3">
      <c r="A4204" s="16">
        <v>42797</v>
      </c>
      <c r="B4204" t="s">
        <v>9</v>
      </c>
      <c r="C4204" t="s">
        <v>309</v>
      </c>
      <c r="D4204" t="s">
        <v>147</v>
      </c>
      <c r="E4204" t="s">
        <v>310</v>
      </c>
      <c r="F4204" s="7">
        <v>1005712365</v>
      </c>
      <c r="G4204" t="str">
        <f>VLOOKUP(F4204,'группы товаров'!$A$1:$C$88,2,0)</f>
        <v>Желе в помаде</v>
      </c>
      <c r="H4204" t="str">
        <f>VLOOKUP(Таблица1[[#This Row],[Код товара]],Группа_Товаров,3,0)</f>
        <v>Глазированные</v>
      </c>
      <c r="I4204" t="s">
        <v>8</v>
      </c>
      <c r="J4204">
        <v>1.65</v>
      </c>
      <c r="K4204" s="6">
        <v>230.78</v>
      </c>
      <c r="L4204" s="6">
        <v>262.57</v>
      </c>
      <c r="M4204" s="23">
        <f>Таблица1[[#This Row],[Сумма в ценах продажи]]-Таблица1[[#This Row],[Сумма в ценах закупки]]</f>
        <v>31.789999999999992</v>
      </c>
    </row>
    <row r="4205" spans="1:13" hidden="1" x14ac:dyDescent="0.3">
      <c r="A4205" s="16">
        <v>42797</v>
      </c>
      <c r="B4205" t="s">
        <v>9</v>
      </c>
      <c r="C4205" t="s">
        <v>142</v>
      </c>
      <c r="D4205" t="s">
        <v>134</v>
      </c>
      <c r="E4205" t="s">
        <v>143</v>
      </c>
      <c r="F4205" s="7">
        <v>170100</v>
      </c>
      <c r="G4205" t="str">
        <f>VLOOKUP(F4205,'группы товаров'!$A$1:$C$88,2,0)</f>
        <v>Клюковка</v>
      </c>
      <c r="H4205" t="str">
        <f>VLOOKUP(Таблица1[[#This Row],[Код товара]],Группа_Товаров,3,0)</f>
        <v>Желейные</v>
      </c>
      <c r="I4205" t="s">
        <v>8</v>
      </c>
      <c r="J4205">
        <v>2.9</v>
      </c>
      <c r="K4205" s="6">
        <v>271.09200000000004</v>
      </c>
      <c r="L4205" s="6">
        <v>308.32800000000003</v>
      </c>
      <c r="M4205" s="23">
        <f>Таблица1[[#This Row],[Сумма в ценах продажи]]-Таблица1[[#This Row],[Сумма в ценах закупки]]</f>
        <v>37.23599999999999</v>
      </c>
    </row>
    <row r="4206" spans="1:13" hidden="1" x14ac:dyDescent="0.3">
      <c r="A4206" s="16">
        <v>42797</v>
      </c>
      <c r="B4206" t="s">
        <v>9</v>
      </c>
      <c r="C4206" t="s">
        <v>307</v>
      </c>
      <c r="D4206" t="s">
        <v>147</v>
      </c>
      <c r="E4206" t="s">
        <v>308</v>
      </c>
      <c r="F4206" s="7">
        <v>1005040700</v>
      </c>
      <c r="G4206" t="str">
        <f>VLOOKUP(F4206,'группы товаров'!$A$1:$C$88,2,0)</f>
        <v>Буревестник</v>
      </c>
      <c r="H4206" t="str">
        <f>VLOOKUP(Таблица1[[#This Row],[Код товара]],Группа_Товаров,3,0)</f>
        <v>Глазированные</v>
      </c>
      <c r="I4206" t="s">
        <v>8</v>
      </c>
      <c r="J4206">
        <v>3.2</v>
      </c>
      <c r="K4206" s="6">
        <v>264.53200000000004</v>
      </c>
      <c r="L4206" s="6">
        <v>303.60000000000002</v>
      </c>
      <c r="M4206" s="23">
        <f>Таблица1[[#This Row],[Сумма в ценах продажи]]-Таблица1[[#This Row],[Сумма в ценах закупки]]</f>
        <v>39.067999999999984</v>
      </c>
    </row>
    <row r="4207" spans="1:13" hidden="1" x14ac:dyDescent="0.3">
      <c r="A4207" s="16">
        <v>42797</v>
      </c>
      <c r="B4207" t="s">
        <v>9</v>
      </c>
      <c r="C4207" t="s">
        <v>301</v>
      </c>
      <c r="D4207" t="s">
        <v>134</v>
      </c>
      <c r="E4207" t="s">
        <v>302</v>
      </c>
      <c r="F4207" s="5">
        <v>1005052600</v>
      </c>
      <c r="G4207" t="str">
        <f>VLOOKUP(F4207,'группы товаров'!$A$1:$C$88,2,0)</f>
        <v>Желе апельсина</v>
      </c>
      <c r="H4207" t="str">
        <f>VLOOKUP(Таблица1[[#This Row],[Код товара]],Группа_Товаров,3,0)</f>
        <v>Помадка</v>
      </c>
      <c r="I4207" t="s">
        <v>8</v>
      </c>
      <c r="J4207">
        <v>3.5</v>
      </c>
      <c r="K4207" s="6">
        <v>355.07740000000001</v>
      </c>
      <c r="L4207" s="6">
        <v>398.72</v>
      </c>
      <c r="M4207" s="23">
        <f>Таблица1[[#This Row],[Сумма в ценах продажи]]-Таблица1[[#This Row],[Сумма в ценах закупки]]</f>
        <v>43.642600000000016</v>
      </c>
    </row>
    <row r="4208" spans="1:13" hidden="1" x14ac:dyDescent="0.3">
      <c r="A4208" s="16">
        <v>42797</v>
      </c>
      <c r="B4208" t="s">
        <v>9</v>
      </c>
      <c r="C4208" t="s">
        <v>133</v>
      </c>
      <c r="D4208" t="s">
        <v>134</v>
      </c>
      <c r="E4208" t="s">
        <v>135</v>
      </c>
      <c r="F4208" s="7">
        <v>1005360000</v>
      </c>
      <c r="G4208" t="str">
        <f>VLOOKUP(F4208,'группы товаров'!$A$1:$C$88,2,0)</f>
        <v>Вишня в шоколаде</v>
      </c>
      <c r="H4208" t="str">
        <f>VLOOKUP(Таблица1[[#This Row],[Код товара]],Группа_Товаров,3,0)</f>
        <v>Кремовые</v>
      </c>
      <c r="I4208" t="s">
        <v>8</v>
      </c>
      <c r="J4208">
        <v>8</v>
      </c>
      <c r="K4208" s="6">
        <v>427.28320000000002</v>
      </c>
      <c r="L4208" s="6">
        <v>484.24</v>
      </c>
      <c r="M4208" s="23">
        <f>Таблица1[[#This Row],[Сумма в ценах продажи]]-Таблица1[[#This Row],[Сумма в ценах закупки]]</f>
        <v>56.956799999999987</v>
      </c>
    </row>
    <row r="4209" spans="1:13" hidden="1" x14ac:dyDescent="0.3">
      <c r="A4209" s="16">
        <v>42797</v>
      </c>
      <c r="B4209" t="s">
        <v>9</v>
      </c>
      <c r="C4209" t="s">
        <v>252</v>
      </c>
      <c r="D4209" t="s">
        <v>134</v>
      </c>
      <c r="E4209" t="s">
        <v>253</v>
      </c>
      <c r="F4209" s="7">
        <v>1005244600</v>
      </c>
      <c r="G4209" t="str">
        <f>VLOOKUP(F4209,'группы товаров'!$A$1:$C$88,2,0)</f>
        <v>Кремовые</v>
      </c>
      <c r="H4209" t="str">
        <f>VLOOKUP(Таблица1[[#This Row],[Код товара]],Группа_Товаров,3,0)</f>
        <v>Кремовые</v>
      </c>
      <c r="I4209" t="s">
        <v>8</v>
      </c>
      <c r="J4209">
        <v>6</v>
      </c>
      <c r="K4209" s="6">
        <v>429.24</v>
      </c>
      <c r="L4209" s="6">
        <v>488.22</v>
      </c>
      <c r="M4209" s="23">
        <f>Таблица1[[#This Row],[Сумма в ценах продажи]]-Таблица1[[#This Row],[Сумма в ценах закупки]]</f>
        <v>58.980000000000018</v>
      </c>
    </row>
    <row r="4210" spans="1:13" hidden="1" x14ac:dyDescent="0.3">
      <c r="A4210" s="16">
        <v>42797</v>
      </c>
      <c r="B4210" t="s">
        <v>9</v>
      </c>
      <c r="C4210" t="s">
        <v>160</v>
      </c>
      <c r="D4210" t="s">
        <v>134</v>
      </c>
      <c r="E4210" t="s">
        <v>161</v>
      </c>
      <c r="F4210" s="7">
        <v>1005040200</v>
      </c>
      <c r="G4210" t="str">
        <f>VLOOKUP(F4210,'группы товаров'!$A$1:$C$88,2,0)</f>
        <v xml:space="preserve">Южный вечер </v>
      </c>
      <c r="H4210" t="str">
        <f>VLOOKUP(Таблица1[[#This Row],[Код товара]],Группа_Товаров,3,0)</f>
        <v>Глазированные</v>
      </c>
      <c r="I4210" t="s">
        <v>8</v>
      </c>
      <c r="J4210">
        <v>5</v>
      </c>
      <c r="K4210" s="6">
        <v>582.78650000000005</v>
      </c>
      <c r="L4210" s="6">
        <v>658.75</v>
      </c>
      <c r="M4210" s="23">
        <f>Таблица1[[#This Row],[Сумма в ценах продажи]]-Таблица1[[#This Row],[Сумма в ценах закупки]]</f>
        <v>75.963499999999954</v>
      </c>
    </row>
    <row r="4211" spans="1:13" hidden="1" x14ac:dyDescent="0.3">
      <c r="A4211" s="16">
        <v>42797</v>
      </c>
      <c r="B4211" t="s">
        <v>9</v>
      </c>
      <c r="C4211" t="s">
        <v>254</v>
      </c>
      <c r="D4211" t="s">
        <v>131</v>
      </c>
      <c r="E4211" t="s">
        <v>255</v>
      </c>
      <c r="F4211" s="7">
        <v>1005010100</v>
      </c>
      <c r="G4211" t="str">
        <f>VLOOKUP(F4211,'группы товаров'!$A$1:$C$88,2,0)</f>
        <v>Кофейная со сливками</v>
      </c>
      <c r="H4211" t="str">
        <f>VLOOKUP(Таблица1[[#This Row],[Код товара]],Группа_Товаров,3,0)</f>
        <v>Глазированные</v>
      </c>
      <c r="I4211" t="s">
        <v>8</v>
      </c>
      <c r="J4211">
        <v>4</v>
      </c>
      <c r="K4211" s="6">
        <v>820</v>
      </c>
      <c r="L4211" s="6">
        <v>933.2</v>
      </c>
      <c r="M4211" s="23">
        <f>Таблица1[[#This Row],[Сумма в ценах продажи]]-Таблица1[[#This Row],[Сумма в ценах закупки]]</f>
        <v>113.20000000000005</v>
      </c>
    </row>
    <row r="4212" spans="1:13" hidden="1" x14ac:dyDescent="0.3">
      <c r="A4212" s="16">
        <v>42797</v>
      </c>
      <c r="B4212" t="s">
        <v>9</v>
      </c>
      <c r="C4212" t="s">
        <v>185</v>
      </c>
      <c r="D4212" t="s">
        <v>134</v>
      </c>
      <c r="E4212" t="s">
        <v>186</v>
      </c>
      <c r="F4212" s="7">
        <v>170100</v>
      </c>
      <c r="G4212" t="str">
        <f>VLOOKUP(F4212,'группы товаров'!$A$1:$C$88,2,0)</f>
        <v>Клюковка</v>
      </c>
      <c r="H4212" t="str">
        <f>VLOOKUP(Таблица1[[#This Row],[Код товара]],Группа_Товаров,3,0)</f>
        <v>Желейные</v>
      </c>
      <c r="I4212" t="s">
        <v>8</v>
      </c>
      <c r="J4212">
        <v>8</v>
      </c>
      <c r="K4212" s="6">
        <v>685.54399999999998</v>
      </c>
      <c r="L4212" s="6">
        <v>803.2</v>
      </c>
      <c r="M4212" s="23">
        <f>Таблица1[[#This Row],[Сумма в ценах продажи]]-Таблица1[[#This Row],[Сумма в ценах закупки]]</f>
        <v>117.65600000000006</v>
      </c>
    </row>
    <row r="4213" spans="1:13" hidden="1" x14ac:dyDescent="0.3">
      <c r="A4213" s="16">
        <v>42797</v>
      </c>
      <c r="B4213" t="s">
        <v>9</v>
      </c>
      <c r="C4213" t="s">
        <v>210</v>
      </c>
      <c r="D4213" t="s">
        <v>156</v>
      </c>
      <c r="E4213" t="s">
        <v>211</v>
      </c>
      <c r="F4213" s="5">
        <v>1005360000</v>
      </c>
      <c r="G4213" t="str">
        <f>VLOOKUP(F4213,'группы товаров'!$A$1:$C$88,2,0)</f>
        <v>Вишня в шоколаде</v>
      </c>
      <c r="H4213" t="str">
        <f>VLOOKUP(Таблица1[[#This Row],[Код товара]],Группа_Товаров,3,0)</f>
        <v>Кремовые</v>
      </c>
      <c r="I4213" t="s">
        <v>8</v>
      </c>
      <c r="J4213">
        <v>2.5</v>
      </c>
      <c r="K4213" s="6">
        <v>526.69200000000001</v>
      </c>
      <c r="L4213" s="6">
        <v>650.95000000000005</v>
      </c>
      <c r="M4213" s="23">
        <f>Таблица1[[#This Row],[Сумма в ценах продажи]]-Таблица1[[#This Row],[Сумма в ценах закупки]]</f>
        <v>124.25800000000004</v>
      </c>
    </row>
    <row r="4214" spans="1:13" hidden="1" x14ac:dyDescent="0.3">
      <c r="A4214" s="16">
        <v>42797</v>
      </c>
      <c r="B4214" t="s">
        <v>9</v>
      </c>
      <c r="C4214" t="s">
        <v>254</v>
      </c>
      <c r="D4214" t="s">
        <v>131</v>
      </c>
      <c r="E4214" t="s">
        <v>255</v>
      </c>
      <c r="F4214" s="7">
        <v>1005360000</v>
      </c>
      <c r="G4214" t="str">
        <f>VLOOKUP(F4214,'группы товаров'!$A$1:$C$88,2,0)</f>
        <v>Вишня в шоколаде</v>
      </c>
      <c r="H4214" t="str">
        <f>VLOOKUP(Таблица1[[#This Row],[Код товара]],Группа_Товаров,3,0)</f>
        <v>Кремовые</v>
      </c>
      <c r="I4214" t="s">
        <v>8</v>
      </c>
      <c r="J4214">
        <v>9.6</v>
      </c>
      <c r="K4214" s="6">
        <v>1511.04</v>
      </c>
      <c r="L4214" s="6">
        <v>1718.4</v>
      </c>
      <c r="M4214" s="23">
        <f>Таблица1[[#This Row],[Сумма в ценах продажи]]-Таблица1[[#This Row],[Сумма в ценах закупки]]</f>
        <v>207.36000000000013</v>
      </c>
    </row>
    <row r="4215" spans="1:13" hidden="1" x14ac:dyDescent="0.3">
      <c r="A4215" s="16">
        <v>42797</v>
      </c>
      <c r="B4215" t="s">
        <v>9</v>
      </c>
      <c r="C4215" t="s">
        <v>305</v>
      </c>
      <c r="D4215" t="s">
        <v>147</v>
      </c>
      <c r="E4215" t="s">
        <v>306</v>
      </c>
      <c r="F4215" s="7">
        <v>1005244300</v>
      </c>
      <c r="G4215" t="str">
        <f>VLOOKUP(F4215,'группы товаров'!$A$1:$C$88,2,0)</f>
        <v>Ореховые</v>
      </c>
      <c r="H4215" t="str">
        <f>VLOOKUP(Таблица1[[#This Row],[Код товара]],Группа_Товаров,3,0)</f>
        <v>Кремовые</v>
      </c>
      <c r="I4215" t="s">
        <v>8</v>
      </c>
      <c r="J4215">
        <v>48</v>
      </c>
      <c r="K4215" s="6">
        <v>2564.0864000000001</v>
      </c>
      <c r="L4215" s="6">
        <v>2905.44</v>
      </c>
      <c r="M4215" s="23">
        <f>Таблица1[[#This Row],[Сумма в ценах продажи]]-Таблица1[[#This Row],[Сумма в ценах закупки]]</f>
        <v>341.35359999999991</v>
      </c>
    </row>
    <row r="4216" spans="1:13" hidden="1" x14ac:dyDescent="0.3">
      <c r="A4216" s="16">
        <v>42796</v>
      </c>
      <c r="B4216" t="s">
        <v>9</v>
      </c>
      <c r="C4216" t="s">
        <v>248</v>
      </c>
      <c r="D4216" t="s">
        <v>156</v>
      </c>
      <c r="E4216" t="s">
        <v>249</v>
      </c>
      <c r="F4216" s="5">
        <v>1005040500</v>
      </c>
      <c r="G4216" t="str">
        <f>VLOOKUP(F4216,'группы товаров'!$A$1:$C$88,2,0)</f>
        <v>Пилот</v>
      </c>
      <c r="H4216" t="str">
        <f>VLOOKUP(Таблица1[[#This Row],[Код товара]],Группа_Товаров,3,0)</f>
        <v>Глазированные</v>
      </c>
      <c r="I4216" t="s">
        <v>8</v>
      </c>
      <c r="J4216">
        <v>3</v>
      </c>
      <c r="K4216" s="6">
        <v>214.62</v>
      </c>
      <c r="L4216" s="6">
        <v>244.11</v>
      </c>
      <c r="M4216" s="23">
        <f>Таблица1[[#This Row],[Сумма в ценах продажи]]-Таблица1[[#This Row],[Сумма в ценах закупки]]</f>
        <v>29.490000000000009</v>
      </c>
    </row>
    <row r="4217" spans="1:13" hidden="1" x14ac:dyDescent="0.3">
      <c r="A4217" s="16">
        <v>42796</v>
      </c>
      <c r="B4217" t="s">
        <v>9</v>
      </c>
      <c r="C4217" t="s">
        <v>130</v>
      </c>
      <c r="D4217" t="s">
        <v>131</v>
      </c>
      <c r="E4217" t="s">
        <v>132</v>
      </c>
      <c r="F4217" s="7">
        <v>280500</v>
      </c>
      <c r="G4217" t="str">
        <f>VLOOKUP(F4217,'группы товаров'!$A$1:$C$88,2,0)</f>
        <v>Шипучка микс</v>
      </c>
      <c r="H4217" t="str">
        <f>VLOOKUP(Таблица1[[#This Row],[Код товара]],Группа_Товаров,3,0)</f>
        <v>Леденцовая</v>
      </c>
      <c r="I4217" t="s">
        <v>8</v>
      </c>
      <c r="J4217">
        <v>1.65</v>
      </c>
      <c r="K4217" s="6">
        <v>229.9539</v>
      </c>
      <c r="L4217" s="6">
        <v>262.57</v>
      </c>
      <c r="M4217" s="23">
        <f>Таблица1[[#This Row],[Сумма в ценах продажи]]-Таблица1[[#This Row],[Сумма в ценах закупки]]</f>
        <v>32.616099999999989</v>
      </c>
    </row>
    <row r="4218" spans="1:13" hidden="1" x14ac:dyDescent="0.3">
      <c r="A4218" s="16">
        <v>42796</v>
      </c>
      <c r="B4218" t="s">
        <v>9</v>
      </c>
      <c r="C4218" t="s">
        <v>169</v>
      </c>
      <c r="D4218" t="s">
        <v>156</v>
      </c>
      <c r="E4218" t="s">
        <v>170</v>
      </c>
      <c r="F4218" s="5">
        <v>1005220000</v>
      </c>
      <c r="G4218" t="str">
        <f>VLOOKUP(F4218,'группы товаров'!$A$1:$C$88,2,0)</f>
        <v>Веселый журавлик</v>
      </c>
      <c r="H4218" t="str">
        <f>VLOOKUP(Таблица1[[#This Row],[Код товара]],Группа_Товаров,3,0)</f>
        <v>Вафельные</v>
      </c>
      <c r="I4218" t="s">
        <v>8</v>
      </c>
      <c r="J4218">
        <v>3.5</v>
      </c>
      <c r="K4218" s="6">
        <v>327.14499999999998</v>
      </c>
      <c r="L4218" s="6">
        <v>372.12</v>
      </c>
      <c r="M4218" s="23">
        <f>Таблица1[[#This Row],[Сумма в ценах продажи]]-Таблица1[[#This Row],[Сумма в ценах закупки]]</f>
        <v>44.975000000000023</v>
      </c>
    </row>
    <row r="4219" spans="1:13" hidden="1" x14ac:dyDescent="0.3">
      <c r="A4219" s="16">
        <v>42796</v>
      </c>
      <c r="B4219" t="s">
        <v>9</v>
      </c>
      <c r="C4219" t="s">
        <v>264</v>
      </c>
      <c r="D4219" t="s">
        <v>134</v>
      </c>
      <c r="E4219" t="s">
        <v>265</v>
      </c>
      <c r="F4219" s="7">
        <v>1005052800</v>
      </c>
      <c r="G4219" t="str">
        <f>VLOOKUP(F4219,'группы товаров'!$A$1:$C$88,2,0)</f>
        <v>Желе барбариса</v>
      </c>
      <c r="H4219" t="str">
        <f>VLOOKUP(Таблица1[[#This Row],[Код товара]],Группа_Товаров,3,0)</f>
        <v>Помадка</v>
      </c>
      <c r="I4219" t="s">
        <v>8</v>
      </c>
      <c r="J4219">
        <v>3</v>
      </c>
      <c r="K4219" s="6">
        <v>286.0788</v>
      </c>
      <c r="L4219" s="6">
        <v>335.25</v>
      </c>
      <c r="M4219" s="23">
        <f>Таблица1[[#This Row],[Сумма в ценах продажи]]-Таблица1[[#This Row],[Сумма в ценах закупки]]</f>
        <v>49.171199999999999</v>
      </c>
    </row>
    <row r="4220" spans="1:13" hidden="1" x14ac:dyDescent="0.3">
      <c r="A4220" s="16">
        <v>42796</v>
      </c>
      <c r="B4220" t="s">
        <v>9</v>
      </c>
      <c r="C4220" t="s">
        <v>130</v>
      </c>
      <c r="D4220" t="s">
        <v>131</v>
      </c>
      <c r="E4220" t="s">
        <v>132</v>
      </c>
      <c r="F4220" s="7">
        <v>20200</v>
      </c>
      <c r="G4220" t="str">
        <f>VLOOKUP(F4220,'группы товаров'!$A$1:$C$88,2,0)</f>
        <v xml:space="preserve">Карамель мята </v>
      </c>
      <c r="H4220" t="str">
        <f>VLOOKUP(Таблица1[[#This Row],[Код товара]],Группа_Товаров,3,0)</f>
        <v>Леденцовая</v>
      </c>
      <c r="I4220" t="s">
        <v>8</v>
      </c>
      <c r="J4220">
        <v>4</v>
      </c>
      <c r="K4220" s="6">
        <v>239.79640000000001</v>
      </c>
      <c r="L4220" s="6">
        <v>290.76</v>
      </c>
      <c r="M4220" s="23">
        <f>Таблица1[[#This Row],[Сумма в ценах продажи]]-Таблица1[[#This Row],[Сумма в ценах закупки]]</f>
        <v>50.963599999999985</v>
      </c>
    </row>
    <row r="4221" spans="1:13" hidden="1" x14ac:dyDescent="0.3">
      <c r="A4221" s="16">
        <v>42796</v>
      </c>
      <c r="B4221" t="s">
        <v>9</v>
      </c>
      <c r="C4221" t="s">
        <v>290</v>
      </c>
      <c r="D4221" t="s">
        <v>291</v>
      </c>
      <c r="E4221" t="s">
        <v>292</v>
      </c>
      <c r="F4221" s="7">
        <v>20200</v>
      </c>
      <c r="G4221" t="str">
        <f>VLOOKUP(F4221,'группы товаров'!$A$1:$C$88,2,0)</f>
        <v xml:space="preserve">Карамель мята </v>
      </c>
      <c r="H4221" t="str">
        <f>VLOOKUP(Таблица1[[#This Row],[Код товара]],Группа_Товаров,3,0)</f>
        <v>Леденцовая</v>
      </c>
      <c r="I4221" t="s">
        <v>8</v>
      </c>
      <c r="J4221">
        <v>6</v>
      </c>
      <c r="K4221" s="6">
        <v>492.2328</v>
      </c>
      <c r="L4221" s="6">
        <v>559.91999999999996</v>
      </c>
      <c r="M4221" s="23">
        <f>Таблица1[[#This Row],[Сумма в ценах продажи]]-Таблица1[[#This Row],[Сумма в ценах закупки]]</f>
        <v>67.687199999999962</v>
      </c>
    </row>
    <row r="4222" spans="1:13" hidden="1" x14ac:dyDescent="0.3">
      <c r="A4222" s="16">
        <v>42796</v>
      </c>
      <c r="B4222" t="s">
        <v>9</v>
      </c>
      <c r="C4222" t="s">
        <v>207</v>
      </c>
      <c r="D4222" t="s">
        <v>208</v>
      </c>
      <c r="E4222" t="s">
        <v>209</v>
      </c>
      <c r="F4222" s="5">
        <v>1005244600</v>
      </c>
      <c r="G4222" t="str">
        <f>VLOOKUP(F4222,'группы товаров'!$A$1:$C$88,2,0)</f>
        <v>Кремовые</v>
      </c>
      <c r="H4222" t="str">
        <f>VLOOKUP(Таблица1[[#This Row],[Код товара]],Группа_Товаров,3,0)</f>
        <v>Кремовые</v>
      </c>
      <c r="I4222" t="s">
        <v>8</v>
      </c>
      <c r="J4222">
        <v>2.7</v>
      </c>
      <c r="K4222" s="6">
        <v>479.15309999999999</v>
      </c>
      <c r="L4222" s="6">
        <v>547.803</v>
      </c>
      <c r="M4222" s="23">
        <f>Таблица1[[#This Row],[Сумма в ценах продажи]]-Таблица1[[#This Row],[Сумма в ценах закупки]]</f>
        <v>68.649900000000002</v>
      </c>
    </row>
    <row r="4223" spans="1:13" hidden="1" x14ac:dyDescent="0.3">
      <c r="A4223" s="16">
        <v>42796</v>
      </c>
      <c r="B4223" t="s">
        <v>9</v>
      </c>
      <c r="C4223" t="s">
        <v>207</v>
      </c>
      <c r="D4223" t="s">
        <v>208</v>
      </c>
      <c r="E4223" t="s">
        <v>209</v>
      </c>
      <c r="F4223" s="7">
        <v>20100</v>
      </c>
      <c r="G4223" t="str">
        <f>VLOOKUP(F4223,'группы товаров'!$A$1:$C$88,2,0)</f>
        <v xml:space="preserve">Карамель дюшес </v>
      </c>
      <c r="H4223" t="str">
        <f>VLOOKUP(Таблица1[[#This Row],[Код товара]],Группа_Товаров,3,0)</f>
        <v>Леденцовая</v>
      </c>
      <c r="I4223" t="s">
        <v>8</v>
      </c>
      <c r="J4223">
        <v>2.2999999999999998</v>
      </c>
      <c r="K4223" s="6">
        <v>658.21300000000008</v>
      </c>
      <c r="L4223" s="6">
        <v>748.7</v>
      </c>
      <c r="M4223" s="23">
        <f>Таблица1[[#This Row],[Сумма в ценах продажи]]-Таблица1[[#This Row],[Сумма в ценах закупки]]</f>
        <v>90.486999999999966</v>
      </c>
    </row>
    <row r="4224" spans="1:13" hidden="1" x14ac:dyDescent="0.3">
      <c r="A4224" s="16">
        <v>42796</v>
      </c>
      <c r="B4224" t="s">
        <v>9</v>
      </c>
      <c r="C4224" t="s">
        <v>222</v>
      </c>
      <c r="D4224" t="s">
        <v>134</v>
      </c>
      <c r="E4224" t="s">
        <v>223</v>
      </c>
      <c r="F4224" s="7">
        <v>170100</v>
      </c>
      <c r="G4224" t="str">
        <f>VLOOKUP(F4224,'группы товаров'!$A$1:$C$88,2,0)</f>
        <v>Клюковка</v>
      </c>
      <c r="H4224" t="str">
        <f>VLOOKUP(Таблица1[[#This Row],[Код товара]],Группа_Товаров,3,0)</f>
        <v>Желейные</v>
      </c>
      <c r="I4224" t="s">
        <v>8</v>
      </c>
      <c r="J4224">
        <v>1.8880000000000001</v>
      </c>
      <c r="K4224" s="6">
        <v>667.76</v>
      </c>
      <c r="L4224" s="6">
        <v>759.48</v>
      </c>
      <c r="M4224" s="23">
        <f>Таблица1[[#This Row],[Сумма в ценах продажи]]-Таблица1[[#This Row],[Сумма в ценах закупки]]</f>
        <v>91.720000000000027</v>
      </c>
    </row>
    <row r="4225" spans="1:13" hidden="1" x14ac:dyDescent="0.3">
      <c r="A4225" s="16">
        <v>42796</v>
      </c>
      <c r="B4225" t="s">
        <v>9</v>
      </c>
      <c r="C4225" t="s">
        <v>303</v>
      </c>
      <c r="D4225" t="s">
        <v>208</v>
      </c>
      <c r="E4225" t="s">
        <v>304</v>
      </c>
      <c r="F4225" s="7">
        <v>580000</v>
      </c>
      <c r="G4225" t="str">
        <f>VLOOKUP(F4225,'группы товаров'!$A$1:$C$88,2,0)</f>
        <v>Вишня</v>
      </c>
      <c r="H4225" t="str">
        <f>VLOOKUP(Таблица1[[#This Row],[Код товара]],Группа_Товаров,3,0)</f>
        <v>Желейные</v>
      </c>
      <c r="I4225" t="s">
        <v>8</v>
      </c>
      <c r="J4225">
        <v>4</v>
      </c>
      <c r="K4225" s="6">
        <v>820.94800000000009</v>
      </c>
      <c r="L4225" s="6">
        <v>933.2</v>
      </c>
      <c r="M4225" s="23">
        <f>Таблица1[[#This Row],[Сумма в ценах продажи]]-Таблица1[[#This Row],[Сумма в ценах закупки]]</f>
        <v>112.25199999999995</v>
      </c>
    </row>
    <row r="4226" spans="1:13" hidden="1" x14ac:dyDescent="0.3">
      <c r="A4226" s="16">
        <v>42796</v>
      </c>
      <c r="B4226" t="s">
        <v>9</v>
      </c>
      <c r="C4226" t="s">
        <v>191</v>
      </c>
      <c r="D4226" t="s">
        <v>156</v>
      </c>
      <c r="E4226" t="s">
        <v>192</v>
      </c>
      <c r="F4226" s="7">
        <v>20200</v>
      </c>
      <c r="G4226" t="str">
        <f>VLOOKUP(F4226,'группы товаров'!$A$1:$C$88,2,0)</f>
        <v xml:space="preserve">Карамель мята </v>
      </c>
      <c r="H4226" t="str">
        <f>VLOOKUP(Таблица1[[#This Row],[Код товара]],Группа_Товаров,3,0)</f>
        <v>Леденцовая</v>
      </c>
      <c r="I4226" t="s">
        <v>8</v>
      </c>
      <c r="J4226">
        <v>22</v>
      </c>
      <c r="K4226" s="6">
        <v>1586.7743</v>
      </c>
      <c r="L4226" s="6">
        <v>1861.64</v>
      </c>
      <c r="M4226" s="23">
        <f>Таблица1[[#This Row],[Сумма в ценах продажи]]-Таблица1[[#This Row],[Сумма в ценах закупки]]</f>
        <v>274.86570000000006</v>
      </c>
    </row>
    <row r="4227" spans="1:13" hidden="1" x14ac:dyDescent="0.3">
      <c r="A4227" s="16">
        <v>42796</v>
      </c>
      <c r="B4227" t="s">
        <v>9</v>
      </c>
      <c r="C4227" t="s">
        <v>212</v>
      </c>
      <c r="D4227" t="s">
        <v>156</v>
      </c>
      <c r="E4227" t="s">
        <v>213</v>
      </c>
      <c r="F4227" s="5">
        <v>580000</v>
      </c>
      <c r="G4227" t="str">
        <f>VLOOKUP(F4227,'группы товаров'!$A$1:$C$88,2,0)</f>
        <v>Вишня</v>
      </c>
      <c r="H4227" t="str">
        <f>VLOOKUP(Таблица1[[#This Row],[Код товара]],Группа_Товаров,3,0)</f>
        <v>Желейные</v>
      </c>
      <c r="I4227" t="s">
        <v>8</v>
      </c>
      <c r="J4227">
        <v>120</v>
      </c>
      <c r="K4227" s="6">
        <v>8930.7864000000009</v>
      </c>
      <c r="L4227" s="6">
        <v>10107.6</v>
      </c>
      <c r="M4227" s="23">
        <f>Таблица1[[#This Row],[Сумма в ценах продажи]]-Таблица1[[#This Row],[Сумма в ценах закупки]]</f>
        <v>1176.8135999999995</v>
      </c>
    </row>
    <row r="4228" spans="1:13" hidden="1" x14ac:dyDescent="0.3">
      <c r="A4228" s="16">
        <v>42795</v>
      </c>
      <c r="B4228" t="s">
        <v>9</v>
      </c>
      <c r="C4228" t="s">
        <v>195</v>
      </c>
      <c r="D4228" t="s">
        <v>131</v>
      </c>
      <c r="E4228" t="s">
        <v>196</v>
      </c>
      <c r="F4228" s="7">
        <v>190000</v>
      </c>
      <c r="G4228" t="str">
        <f>VLOOKUP(F4228,'группы товаров'!$A$1:$C$88,2,0)</f>
        <v>Капри молоко</v>
      </c>
      <c r="H4228" t="str">
        <f>VLOOKUP(Таблица1[[#This Row],[Код товара]],Группа_Товаров,3,0)</f>
        <v>Отливная</v>
      </c>
      <c r="I4228" t="s">
        <v>8</v>
      </c>
      <c r="J4228">
        <v>3.4</v>
      </c>
      <c r="K4228" s="6">
        <v>243.23600000000002</v>
      </c>
      <c r="L4228" s="6">
        <v>276.65800000000002</v>
      </c>
      <c r="M4228" s="23">
        <f>Таблица1[[#This Row],[Сумма в ценах продажи]]-Таблица1[[#This Row],[Сумма в ценах закупки]]</f>
        <v>33.421999999999997</v>
      </c>
    </row>
    <row r="4229" spans="1:13" hidden="1" x14ac:dyDescent="0.3">
      <c r="A4229" s="16">
        <v>42795</v>
      </c>
      <c r="B4229" t="s">
        <v>9</v>
      </c>
      <c r="C4229" t="s">
        <v>160</v>
      </c>
      <c r="D4229" t="s">
        <v>134</v>
      </c>
      <c r="E4229" t="s">
        <v>161</v>
      </c>
      <c r="F4229" s="7">
        <v>190000</v>
      </c>
      <c r="G4229" t="str">
        <f>VLOOKUP(F4229,'группы товаров'!$A$1:$C$88,2,0)</f>
        <v>Капри молоко</v>
      </c>
      <c r="H4229" t="str">
        <f>VLOOKUP(Таблица1[[#This Row],[Код товара]],Группа_Товаров,3,0)</f>
        <v>Отливная</v>
      </c>
      <c r="I4229" t="s">
        <v>8</v>
      </c>
      <c r="J4229">
        <v>3.5</v>
      </c>
      <c r="K4229" s="6">
        <v>315.35210000000001</v>
      </c>
      <c r="L4229" s="6">
        <v>372.12</v>
      </c>
      <c r="M4229" s="23">
        <f>Таблица1[[#This Row],[Сумма в ценах продажи]]-Таблица1[[#This Row],[Сумма в ценах закупки]]</f>
        <v>56.767899999999997</v>
      </c>
    </row>
    <row r="4230" spans="1:13" hidden="1" x14ac:dyDescent="0.3">
      <c r="A4230" s="16">
        <v>42795</v>
      </c>
      <c r="B4230" t="s">
        <v>9</v>
      </c>
      <c r="C4230" t="s">
        <v>295</v>
      </c>
      <c r="D4230" t="s">
        <v>147</v>
      </c>
      <c r="E4230" t="s">
        <v>296</v>
      </c>
      <c r="F4230" s="5">
        <v>20000</v>
      </c>
      <c r="G4230" t="str">
        <f>VLOOKUP(F4230,'группы товаров'!$A$1:$C$88,2,0)</f>
        <v>Карамель барбарис</v>
      </c>
      <c r="H4230" t="str">
        <f>VLOOKUP(Таблица1[[#This Row],[Код товара]],Группа_Товаров,3,0)</f>
        <v>Леденцовая</v>
      </c>
      <c r="I4230" t="s">
        <v>8</v>
      </c>
      <c r="J4230">
        <v>8</v>
      </c>
      <c r="K4230" s="6">
        <v>427.36160000000001</v>
      </c>
      <c r="L4230" s="6">
        <v>486</v>
      </c>
      <c r="M4230" s="23">
        <f>Таблица1[[#This Row],[Сумма в ценах продажи]]-Таблица1[[#This Row],[Сумма в ценах закупки]]</f>
        <v>58.63839999999999</v>
      </c>
    </row>
    <row r="4231" spans="1:13" hidden="1" x14ac:dyDescent="0.3">
      <c r="A4231" s="16">
        <v>42795</v>
      </c>
      <c r="B4231" t="s">
        <v>9</v>
      </c>
      <c r="C4231" t="s">
        <v>138</v>
      </c>
      <c r="D4231" t="s">
        <v>134</v>
      </c>
      <c r="E4231" t="s">
        <v>139</v>
      </c>
      <c r="F4231" s="7">
        <v>280500</v>
      </c>
      <c r="G4231" t="str">
        <f>VLOOKUP(F4231,'группы товаров'!$A$1:$C$88,2,0)</f>
        <v>Шипучка микс</v>
      </c>
      <c r="H4231" t="str">
        <f>VLOOKUP(Таблица1[[#This Row],[Код товара]],Группа_Товаров,3,0)</f>
        <v>Леденцовая</v>
      </c>
      <c r="I4231" t="s">
        <v>8</v>
      </c>
      <c r="J4231">
        <v>2.56</v>
      </c>
      <c r="K4231" s="6">
        <v>259.11360000000002</v>
      </c>
      <c r="L4231" s="6">
        <v>319.36</v>
      </c>
      <c r="M4231" s="23">
        <f>Таблица1[[#This Row],[Сумма в ценах продажи]]-Таблица1[[#This Row],[Сумма в ценах закупки]]</f>
        <v>60.246399999999994</v>
      </c>
    </row>
    <row r="4232" spans="1:13" hidden="1" x14ac:dyDescent="0.3">
      <c r="A4232" s="16">
        <v>42795</v>
      </c>
      <c r="B4232" t="s">
        <v>9</v>
      </c>
      <c r="C4232" t="s">
        <v>149</v>
      </c>
      <c r="D4232" t="s">
        <v>134</v>
      </c>
      <c r="E4232" t="s">
        <v>150</v>
      </c>
      <c r="F4232" s="5">
        <v>1005244000</v>
      </c>
      <c r="G4232" t="str">
        <f>VLOOKUP(F4232,'группы товаров'!$A$1:$C$88,2,0)</f>
        <v>Кофейные</v>
      </c>
      <c r="H4232" t="str">
        <f>VLOOKUP(Таблица1[[#This Row],[Код товара]],Группа_Товаров,3,0)</f>
        <v>Кремовые</v>
      </c>
      <c r="I4232" t="s">
        <v>8</v>
      </c>
      <c r="J4232">
        <v>2.7</v>
      </c>
      <c r="K4232" s="6">
        <v>481.65300000000002</v>
      </c>
      <c r="L4232" s="6">
        <v>547.803</v>
      </c>
      <c r="M4232" s="23">
        <f>Таблица1[[#This Row],[Сумма в ценах продажи]]-Таблица1[[#This Row],[Сумма в ценах закупки]]</f>
        <v>66.149999999999977</v>
      </c>
    </row>
    <row r="4233" spans="1:13" hidden="1" x14ac:dyDescent="0.3">
      <c r="A4233" s="16">
        <v>42795</v>
      </c>
      <c r="B4233" t="s">
        <v>9</v>
      </c>
      <c r="C4233" t="s">
        <v>297</v>
      </c>
      <c r="D4233" t="s">
        <v>147</v>
      </c>
      <c r="E4233" t="s">
        <v>298</v>
      </c>
      <c r="F4233" s="7">
        <v>20100</v>
      </c>
      <c r="G4233" t="str">
        <f>VLOOKUP(F4233,'группы товаров'!$A$1:$C$88,2,0)</f>
        <v xml:space="preserve">Карамель дюшес </v>
      </c>
      <c r="H4233" t="str">
        <f>VLOOKUP(Таблица1[[#This Row],[Код товара]],Группа_Товаров,3,0)</f>
        <v>Леденцовая</v>
      </c>
      <c r="I4233" t="s">
        <v>8</v>
      </c>
      <c r="J4233">
        <v>6</v>
      </c>
      <c r="K4233" s="6">
        <v>492.2328</v>
      </c>
      <c r="L4233" s="6">
        <v>559.91999999999996</v>
      </c>
      <c r="M4233" s="23">
        <f>Таблица1[[#This Row],[Сумма в ценах продажи]]-Таблица1[[#This Row],[Сумма в ценах закупки]]</f>
        <v>67.687199999999962</v>
      </c>
    </row>
    <row r="4234" spans="1:13" hidden="1" x14ac:dyDescent="0.3">
      <c r="A4234" s="16">
        <v>42795</v>
      </c>
      <c r="B4234" t="s">
        <v>9</v>
      </c>
      <c r="C4234" t="s">
        <v>303</v>
      </c>
      <c r="D4234" t="s">
        <v>208</v>
      </c>
      <c r="E4234" t="s">
        <v>304</v>
      </c>
      <c r="F4234" s="7">
        <v>1005274000</v>
      </c>
      <c r="G4234" t="str">
        <f>VLOOKUP(F4234,'группы товаров'!$A$1:$C$88,2,0)</f>
        <v>Ванильные</v>
      </c>
      <c r="H4234" t="str">
        <f>VLOOKUP(Таблица1[[#This Row],[Код товара]],Группа_Товаров,3,0)</f>
        <v>Кремовые</v>
      </c>
      <c r="I4234" t="s">
        <v>8</v>
      </c>
      <c r="J4234">
        <v>3.5</v>
      </c>
      <c r="K4234" s="6">
        <v>301.27019999999999</v>
      </c>
      <c r="L4234" s="6">
        <v>372.12</v>
      </c>
      <c r="M4234" s="23">
        <f>Таблица1[[#This Row],[Сумма в ценах продажи]]-Таблица1[[#This Row],[Сумма в ценах закупки]]</f>
        <v>70.849800000000016</v>
      </c>
    </row>
    <row r="4235" spans="1:13" hidden="1" x14ac:dyDescent="0.3">
      <c r="A4235" s="16">
        <v>42795</v>
      </c>
      <c r="B4235" t="s">
        <v>9</v>
      </c>
      <c r="C4235" t="s">
        <v>185</v>
      </c>
      <c r="D4235" t="s">
        <v>134</v>
      </c>
      <c r="E4235" t="s">
        <v>186</v>
      </c>
      <c r="F4235" s="5">
        <v>1005040800</v>
      </c>
      <c r="G4235" t="str">
        <f>VLOOKUP(F4235,'группы товаров'!$A$1:$C$88,2,0)</f>
        <v>Бим-Бом</v>
      </c>
      <c r="H4235" t="str">
        <f>VLOOKUP(Таблица1[[#This Row],[Код товара]],Группа_Товаров,3,0)</f>
        <v>Глазированные</v>
      </c>
      <c r="I4235" t="s">
        <v>8</v>
      </c>
      <c r="J4235">
        <v>9</v>
      </c>
      <c r="K4235" s="6">
        <v>643.86</v>
      </c>
      <c r="L4235" s="6">
        <v>732.33</v>
      </c>
      <c r="M4235" s="23">
        <f>Таблица1[[#This Row],[Сумма в ценах продажи]]-Таблица1[[#This Row],[Сумма в ценах закупки]]</f>
        <v>88.470000000000027</v>
      </c>
    </row>
    <row r="4236" spans="1:13" hidden="1" x14ac:dyDescent="0.3">
      <c r="A4236" s="16">
        <v>42795</v>
      </c>
      <c r="B4236" t="s">
        <v>9</v>
      </c>
      <c r="C4236" t="s">
        <v>133</v>
      </c>
      <c r="D4236" t="s">
        <v>134</v>
      </c>
      <c r="E4236" t="s">
        <v>135</v>
      </c>
      <c r="F4236" s="7">
        <v>20100</v>
      </c>
      <c r="G4236" t="str">
        <f>VLOOKUP(F4236,'группы товаров'!$A$1:$C$88,2,0)</f>
        <v xml:space="preserve">Карамель дюшес </v>
      </c>
      <c r="H4236" t="str">
        <f>VLOOKUP(Таблица1[[#This Row],[Код товара]],Группа_Товаров,3,0)</f>
        <v>Леденцовая</v>
      </c>
      <c r="I4236" t="s">
        <v>8</v>
      </c>
      <c r="J4236">
        <v>1.84</v>
      </c>
      <c r="K4236" s="6">
        <v>591.7432</v>
      </c>
      <c r="L4236" s="6">
        <v>682.16</v>
      </c>
      <c r="M4236" s="23">
        <f>Таблица1[[#This Row],[Сумма в ценах продажи]]-Таблица1[[#This Row],[Сумма в ценах закупки]]</f>
        <v>90.416799999999967</v>
      </c>
    </row>
    <row r="4237" spans="1:13" hidden="1" x14ac:dyDescent="0.3">
      <c r="A4237" s="16">
        <v>42795</v>
      </c>
      <c r="B4237" t="s">
        <v>9</v>
      </c>
      <c r="C4237" t="s">
        <v>301</v>
      </c>
      <c r="D4237" t="s">
        <v>134</v>
      </c>
      <c r="E4237" t="s">
        <v>302</v>
      </c>
      <c r="F4237" s="5">
        <v>1005274000</v>
      </c>
      <c r="G4237" t="str">
        <f>VLOOKUP(F4237,'группы товаров'!$A$1:$C$88,2,0)</f>
        <v>Ванильные</v>
      </c>
      <c r="H4237" t="str">
        <f>VLOOKUP(Таблица1[[#This Row],[Код товара]],Группа_Товаров,3,0)</f>
        <v>Кремовые</v>
      </c>
      <c r="I4237" t="s">
        <v>8</v>
      </c>
      <c r="J4237">
        <v>3.5</v>
      </c>
      <c r="K4237" s="6">
        <v>684.38340000000005</v>
      </c>
      <c r="L4237" s="6">
        <v>778.43499999999995</v>
      </c>
      <c r="M4237" s="23">
        <f>Таблица1[[#This Row],[Сумма в ценах продажи]]-Таблица1[[#This Row],[Сумма в ценах закупки]]</f>
        <v>94.051599999999894</v>
      </c>
    </row>
    <row r="4238" spans="1:13" hidden="1" x14ac:dyDescent="0.3">
      <c r="A4238" s="16">
        <v>42795</v>
      </c>
      <c r="B4238" t="s">
        <v>9</v>
      </c>
      <c r="C4238" t="s">
        <v>226</v>
      </c>
      <c r="D4238" t="s">
        <v>134</v>
      </c>
      <c r="E4238" t="s">
        <v>227</v>
      </c>
      <c r="F4238" s="7">
        <v>1005040800</v>
      </c>
      <c r="G4238" t="str">
        <f>VLOOKUP(F4238,'группы товаров'!$A$1:$C$88,2,0)</f>
        <v>Бим-Бом</v>
      </c>
      <c r="H4238" t="str">
        <f>VLOOKUP(Таблица1[[#This Row],[Код товара]],Группа_Товаров,3,0)</f>
        <v>Глазированные</v>
      </c>
      <c r="I4238" t="s">
        <v>8</v>
      </c>
      <c r="J4238">
        <v>5.2</v>
      </c>
      <c r="K4238" s="6">
        <v>731.98</v>
      </c>
      <c r="L4238" s="6">
        <v>836</v>
      </c>
      <c r="M4238" s="23">
        <f>Таблица1[[#This Row],[Сумма в ценах продажи]]-Таблица1[[#This Row],[Сумма в ценах закупки]]</f>
        <v>104.01999999999998</v>
      </c>
    </row>
    <row r="4239" spans="1:13" hidden="1" x14ac:dyDescent="0.3">
      <c r="A4239" s="16">
        <v>42795</v>
      </c>
      <c r="B4239" t="s">
        <v>9</v>
      </c>
      <c r="C4239" t="s">
        <v>299</v>
      </c>
      <c r="D4239" t="s">
        <v>147</v>
      </c>
      <c r="E4239" t="s">
        <v>300</v>
      </c>
      <c r="F4239" s="7">
        <v>1005052600</v>
      </c>
      <c r="G4239" t="str">
        <f>VLOOKUP(F4239,'группы товаров'!$A$1:$C$88,2,0)</f>
        <v>Желе апельсина</v>
      </c>
      <c r="H4239" t="str">
        <f>VLOOKUP(Таблица1[[#This Row],[Код товара]],Группа_Товаров,3,0)</f>
        <v>Помадка</v>
      </c>
      <c r="I4239" t="s">
        <v>8</v>
      </c>
      <c r="J4239">
        <v>2.198</v>
      </c>
      <c r="K4239" s="6">
        <v>854.55439999999999</v>
      </c>
      <c r="L4239" s="6">
        <v>972.02</v>
      </c>
      <c r="M4239" s="23">
        <f>Таблица1[[#This Row],[Сумма в ценах продажи]]-Таблица1[[#This Row],[Сумма в ценах закупки]]</f>
        <v>117.46559999999999</v>
      </c>
    </row>
    <row r="4240" spans="1:13" hidden="1" x14ac:dyDescent="0.3">
      <c r="A4240" s="16">
        <v>42794</v>
      </c>
      <c r="B4240" t="s">
        <v>9</v>
      </c>
      <c r="C4240" t="s">
        <v>171</v>
      </c>
      <c r="D4240" t="s">
        <v>131</v>
      </c>
      <c r="E4240" t="s">
        <v>172</v>
      </c>
      <c r="F4240" s="7">
        <v>1005274600</v>
      </c>
      <c r="G4240" t="str">
        <f>VLOOKUP(F4240,'группы товаров'!$A$1:$C$88,2,0)</f>
        <v>Какао со сливками</v>
      </c>
      <c r="H4240" t="str">
        <f>VLOOKUP(Таблица1[[#This Row],[Код товара]],Группа_Товаров,3,0)</f>
        <v>Кремовые</v>
      </c>
      <c r="I4240" t="s">
        <v>8</v>
      </c>
      <c r="J4240">
        <v>5.7</v>
      </c>
      <c r="K4240" s="6">
        <v>255.64500000000001</v>
      </c>
      <c r="L4240" s="6">
        <v>290.64300000000003</v>
      </c>
      <c r="M4240" s="23">
        <f>Таблица1[[#This Row],[Сумма в ценах продажи]]-Таблица1[[#This Row],[Сумма в ценах закупки]]</f>
        <v>34.998000000000019</v>
      </c>
    </row>
    <row r="4241" spans="1:13" hidden="1" x14ac:dyDescent="0.3">
      <c r="A4241" s="16">
        <v>42794</v>
      </c>
      <c r="B4241" t="s">
        <v>9</v>
      </c>
      <c r="C4241" t="s">
        <v>232</v>
      </c>
      <c r="D4241" t="s">
        <v>147</v>
      </c>
      <c r="E4241" t="s">
        <v>233</v>
      </c>
      <c r="F4241" s="5">
        <v>190000</v>
      </c>
      <c r="G4241" t="str">
        <f>VLOOKUP(F4241,'группы товаров'!$A$1:$C$88,2,0)</f>
        <v>Капри молоко</v>
      </c>
      <c r="H4241" t="str">
        <f>VLOOKUP(Таблица1[[#This Row],[Код товара]],Группа_Товаров,3,0)</f>
        <v>Отливная</v>
      </c>
      <c r="I4241" t="s">
        <v>8</v>
      </c>
      <c r="J4241">
        <v>5</v>
      </c>
      <c r="K4241" s="6">
        <v>389.8365</v>
      </c>
      <c r="L4241" s="6">
        <v>444.8</v>
      </c>
      <c r="M4241" s="23">
        <f>Таблица1[[#This Row],[Сумма в ценах продажи]]-Таблица1[[#This Row],[Сумма в ценах закупки]]</f>
        <v>54.96350000000001</v>
      </c>
    </row>
    <row r="4242" spans="1:13" hidden="1" x14ac:dyDescent="0.3">
      <c r="A4242" s="16">
        <v>42794</v>
      </c>
      <c r="B4242" t="s">
        <v>9</v>
      </c>
      <c r="C4242" t="s">
        <v>185</v>
      </c>
      <c r="D4242" t="s">
        <v>134</v>
      </c>
      <c r="E4242" t="s">
        <v>186</v>
      </c>
      <c r="F4242" s="7">
        <v>260000</v>
      </c>
      <c r="G4242" t="str">
        <f>VLOOKUP(F4242,'группы товаров'!$A$1:$C$88,2,0)</f>
        <v xml:space="preserve">Банан-клубника </v>
      </c>
      <c r="H4242" t="str">
        <f>VLOOKUP(Таблица1[[#This Row],[Код товара]],Группа_Товаров,3,0)</f>
        <v>Отливная</v>
      </c>
      <c r="I4242" t="s">
        <v>8</v>
      </c>
      <c r="J4242">
        <v>7.5</v>
      </c>
      <c r="K4242" s="6">
        <v>453</v>
      </c>
      <c r="L4242" s="6">
        <v>515.25</v>
      </c>
      <c r="M4242" s="23">
        <f>Таблица1[[#This Row],[Сумма в ценах продажи]]-Таблица1[[#This Row],[Сумма в ценах закупки]]</f>
        <v>62.25</v>
      </c>
    </row>
    <row r="4243" spans="1:13" hidden="1" x14ac:dyDescent="0.3">
      <c r="A4243" s="16">
        <v>42794</v>
      </c>
      <c r="B4243" t="s">
        <v>9</v>
      </c>
      <c r="C4243" t="s">
        <v>149</v>
      </c>
      <c r="D4243" t="s">
        <v>134</v>
      </c>
      <c r="E4243" t="s">
        <v>150</v>
      </c>
      <c r="F4243" s="5">
        <v>1005201000</v>
      </c>
      <c r="G4243" t="str">
        <f>VLOOKUP(F4243,'группы товаров'!$A$1:$C$88,2,0)</f>
        <v xml:space="preserve"> крем-шоколад </v>
      </c>
      <c r="H4243" t="str">
        <f>VLOOKUP(Таблица1[[#This Row],[Код товара]],Группа_Товаров,3,0)</f>
        <v>Вафельные</v>
      </c>
      <c r="I4243" t="s">
        <v>8</v>
      </c>
      <c r="J4243">
        <v>2</v>
      </c>
      <c r="K4243" s="6">
        <v>331.54040000000003</v>
      </c>
      <c r="L4243" s="6">
        <v>397.1</v>
      </c>
      <c r="M4243" s="23">
        <f>Таблица1[[#This Row],[Сумма в ценах продажи]]-Таблица1[[#This Row],[Сумма в ценах закупки]]</f>
        <v>65.559599999999989</v>
      </c>
    </row>
    <row r="4244" spans="1:13" hidden="1" x14ac:dyDescent="0.3">
      <c r="A4244" s="16">
        <v>42794</v>
      </c>
      <c r="B4244" t="s">
        <v>9</v>
      </c>
      <c r="C4244" t="s">
        <v>290</v>
      </c>
      <c r="D4244" t="s">
        <v>291</v>
      </c>
      <c r="E4244" t="s">
        <v>292</v>
      </c>
      <c r="F4244" s="7">
        <v>20000</v>
      </c>
      <c r="G4244" t="str">
        <f>VLOOKUP(F4244,'группы товаров'!$A$1:$C$88,2,0)</f>
        <v>Карамель барбарис</v>
      </c>
      <c r="H4244" t="str">
        <f>VLOOKUP(Таблица1[[#This Row],[Код товара]],Группа_Товаров,3,0)</f>
        <v>Леденцовая</v>
      </c>
      <c r="I4244" t="s">
        <v>8</v>
      </c>
      <c r="J4244">
        <v>1.84</v>
      </c>
      <c r="K4244" s="6">
        <v>598.35520000000008</v>
      </c>
      <c r="L4244" s="6">
        <v>682.16</v>
      </c>
      <c r="M4244" s="23">
        <f>Таблица1[[#This Row],[Сумма в ценах продажи]]-Таблица1[[#This Row],[Сумма в ценах закупки]]</f>
        <v>83.804799999999886</v>
      </c>
    </row>
    <row r="4245" spans="1:13" hidden="1" x14ac:dyDescent="0.3">
      <c r="A4245" s="16">
        <v>42794</v>
      </c>
      <c r="B4245" t="s">
        <v>9</v>
      </c>
      <c r="C4245" t="s">
        <v>160</v>
      </c>
      <c r="D4245" t="s">
        <v>134</v>
      </c>
      <c r="E4245" t="s">
        <v>161</v>
      </c>
      <c r="F4245" s="7">
        <v>570000</v>
      </c>
      <c r="G4245" t="str">
        <f>VLOOKUP(F4245,'группы товаров'!$A$1:$C$88,2,0)</f>
        <v xml:space="preserve">Грушевые </v>
      </c>
      <c r="H4245" t="str">
        <f>VLOOKUP(Таблица1[[#This Row],[Код товара]],Группа_Товаров,3,0)</f>
        <v>Желейные</v>
      </c>
      <c r="I4245" t="s">
        <v>8</v>
      </c>
      <c r="J4245">
        <v>2.2999999999999998</v>
      </c>
      <c r="K4245" s="6">
        <v>658.18</v>
      </c>
      <c r="L4245" s="6">
        <v>748.7</v>
      </c>
      <c r="M4245" s="23">
        <f>Таблица1[[#This Row],[Сумма в ценах продажи]]-Таблица1[[#This Row],[Сумма в ценах закупки]]</f>
        <v>90.520000000000095</v>
      </c>
    </row>
    <row r="4246" spans="1:13" hidden="1" x14ac:dyDescent="0.3">
      <c r="A4246" s="16">
        <v>42794</v>
      </c>
      <c r="B4246" t="s">
        <v>9</v>
      </c>
      <c r="C4246" t="s">
        <v>181</v>
      </c>
      <c r="D4246" t="s">
        <v>134</v>
      </c>
      <c r="E4246" t="s">
        <v>182</v>
      </c>
      <c r="F4246" s="7">
        <v>260000</v>
      </c>
      <c r="G4246" t="str">
        <f>VLOOKUP(F4246,'группы товаров'!$A$1:$C$88,2,0)</f>
        <v xml:space="preserve">Банан-клубника </v>
      </c>
      <c r="H4246" t="str">
        <f>VLOOKUP(Таблица1[[#This Row],[Код товара]],Группа_Товаров,3,0)</f>
        <v>Отливная</v>
      </c>
      <c r="I4246" t="s">
        <v>8</v>
      </c>
      <c r="J4246">
        <v>4</v>
      </c>
      <c r="K4246" s="6">
        <v>934.8</v>
      </c>
      <c r="L4246" s="6">
        <v>1063.2</v>
      </c>
      <c r="M4246" s="23">
        <f>Таблица1[[#This Row],[Сумма в ценах продажи]]-Таблица1[[#This Row],[Сумма в ценах закупки]]</f>
        <v>128.40000000000009</v>
      </c>
    </row>
    <row r="4247" spans="1:13" hidden="1" x14ac:dyDescent="0.3">
      <c r="A4247" s="16">
        <v>42794</v>
      </c>
      <c r="B4247" t="s">
        <v>9</v>
      </c>
      <c r="C4247" t="s">
        <v>293</v>
      </c>
      <c r="D4247" t="s">
        <v>147</v>
      </c>
      <c r="E4247" t="s">
        <v>294</v>
      </c>
      <c r="F4247" s="7">
        <v>1005274600</v>
      </c>
      <c r="G4247" t="str">
        <f>VLOOKUP(F4247,'группы товаров'!$A$1:$C$88,2,0)</f>
        <v>Какао со сливками</v>
      </c>
      <c r="H4247" t="str">
        <f>VLOOKUP(Таблица1[[#This Row],[Код товара]],Группа_Товаров,3,0)</f>
        <v>Кремовые</v>
      </c>
      <c r="I4247" t="s">
        <v>8</v>
      </c>
      <c r="J4247">
        <v>6.44</v>
      </c>
      <c r="K4247" s="6">
        <v>1789.48</v>
      </c>
      <c r="L4247" s="6">
        <v>2035.32</v>
      </c>
      <c r="M4247" s="23">
        <f>Таблица1[[#This Row],[Сумма в ценах продажи]]-Таблица1[[#This Row],[Сумма в ценах закупки]]</f>
        <v>245.83999999999992</v>
      </c>
    </row>
    <row r="4248" spans="1:13" hidden="1" x14ac:dyDescent="0.3">
      <c r="A4248" s="16">
        <v>42794</v>
      </c>
      <c r="B4248" t="s">
        <v>9</v>
      </c>
      <c r="C4248" t="s">
        <v>195</v>
      </c>
      <c r="D4248" t="s">
        <v>131</v>
      </c>
      <c r="E4248" t="s">
        <v>196</v>
      </c>
      <c r="F4248" s="7">
        <v>5281000</v>
      </c>
      <c r="G4248" t="str">
        <f>VLOOKUP(F4248,'группы товаров'!$A$1:$C$88,2,0)</f>
        <v>Барбасовая</v>
      </c>
      <c r="H4248" t="str">
        <f>VLOOKUP(Таблица1[[#This Row],[Код товара]],Группа_Товаров,3,0)</f>
        <v>Отливная</v>
      </c>
      <c r="I4248" t="s">
        <v>8</v>
      </c>
      <c r="J4248">
        <v>15</v>
      </c>
      <c r="K4248" s="6">
        <v>2050.277</v>
      </c>
      <c r="L4248" s="6">
        <v>2408.5500000000002</v>
      </c>
      <c r="M4248" s="23">
        <f>Таблица1[[#This Row],[Сумма в ценах продажи]]-Таблица1[[#This Row],[Сумма в ценах закупки]]</f>
        <v>358.27300000000014</v>
      </c>
    </row>
    <row r="4249" spans="1:13" hidden="1" x14ac:dyDescent="0.3">
      <c r="A4249" s="16">
        <v>42793</v>
      </c>
      <c r="B4249" t="s">
        <v>9</v>
      </c>
      <c r="C4249" t="s">
        <v>214</v>
      </c>
      <c r="D4249" t="s">
        <v>147</v>
      </c>
      <c r="E4249" t="s">
        <v>215</v>
      </c>
      <c r="F4249" s="7">
        <v>1005360000</v>
      </c>
      <c r="G4249" t="str">
        <f>VLOOKUP(F4249,'группы товаров'!$A$1:$C$88,2,0)</f>
        <v>Вишня в шоколаде</v>
      </c>
      <c r="H4249" t="str">
        <f>VLOOKUP(Таблица1[[#This Row],[Код товара]],Группа_Товаров,3,0)</f>
        <v>Кремовые</v>
      </c>
      <c r="I4249" t="s">
        <v>8</v>
      </c>
      <c r="J4249">
        <v>3.5</v>
      </c>
      <c r="K4249" s="6">
        <v>374.39850000000001</v>
      </c>
      <c r="L4249" s="6">
        <v>398.72</v>
      </c>
      <c r="M4249" s="23">
        <f>Таблица1[[#This Row],[Сумма в ценах продажи]]-Таблица1[[#This Row],[Сумма в ценах закупки]]</f>
        <v>24.321500000000015</v>
      </c>
    </row>
    <row r="4250" spans="1:13" hidden="1" x14ac:dyDescent="0.3">
      <c r="A4250" s="16">
        <v>42793</v>
      </c>
      <c r="B4250" t="s">
        <v>9</v>
      </c>
      <c r="C4250" t="s">
        <v>244</v>
      </c>
      <c r="D4250" t="s">
        <v>134</v>
      </c>
      <c r="E4250" t="s">
        <v>245</v>
      </c>
      <c r="F4250" s="7">
        <v>252505</v>
      </c>
      <c r="G4250" t="str">
        <f>VLOOKUP(F4250,'группы товаров'!$A$1:$C$88,2,0)</f>
        <v>Байкальская мята</v>
      </c>
      <c r="H4250" t="str">
        <f>VLOOKUP(Таблица1[[#This Row],[Код товара]],Группа_Товаров,3,0)</f>
        <v>Леденцовая</v>
      </c>
      <c r="I4250" t="s">
        <v>8</v>
      </c>
      <c r="J4250">
        <v>3.5</v>
      </c>
      <c r="K4250" s="6">
        <v>321.11560000000003</v>
      </c>
      <c r="L4250" s="6">
        <v>372.12</v>
      </c>
      <c r="M4250" s="23">
        <f>Таблица1[[#This Row],[Сумма в ценах продажи]]-Таблица1[[#This Row],[Сумма в ценах закупки]]</f>
        <v>51.004399999999976</v>
      </c>
    </row>
    <row r="4251" spans="1:13" hidden="1" x14ac:dyDescent="0.3">
      <c r="A4251" s="16">
        <v>42793</v>
      </c>
      <c r="B4251" t="s">
        <v>9</v>
      </c>
      <c r="C4251" t="s">
        <v>155</v>
      </c>
      <c r="D4251" t="s">
        <v>156</v>
      </c>
      <c r="E4251" t="s">
        <v>157</v>
      </c>
      <c r="F4251" s="5">
        <v>1005712005</v>
      </c>
      <c r="G4251" t="str">
        <f>VLOOKUP(F4251,'группы товаров'!$A$1:$C$88,2,0)</f>
        <v>Золотой теленок</v>
      </c>
      <c r="H4251" t="str">
        <f>VLOOKUP(Таблица1[[#This Row],[Код товара]],Группа_Товаров,3,0)</f>
        <v>Глазированные</v>
      </c>
      <c r="I4251" t="s">
        <v>8</v>
      </c>
      <c r="J4251">
        <v>4.8</v>
      </c>
      <c r="K4251" s="6">
        <v>506.25840000000005</v>
      </c>
      <c r="L4251" s="6">
        <v>580.79999999999995</v>
      </c>
      <c r="M4251" s="23">
        <f>Таблица1[[#This Row],[Сумма в ценах продажи]]-Таблица1[[#This Row],[Сумма в ценах закупки]]</f>
        <v>74.541599999999903</v>
      </c>
    </row>
    <row r="4252" spans="1:13" hidden="1" x14ac:dyDescent="0.3">
      <c r="A4252" s="16">
        <v>42793</v>
      </c>
      <c r="B4252" t="s">
        <v>9</v>
      </c>
      <c r="C4252" t="s">
        <v>144</v>
      </c>
      <c r="D4252" t="s">
        <v>134</v>
      </c>
      <c r="E4252" t="s">
        <v>145</v>
      </c>
      <c r="F4252" s="7">
        <v>1005274600</v>
      </c>
      <c r="G4252" t="str">
        <f>VLOOKUP(F4252,'группы товаров'!$A$1:$C$88,2,0)</f>
        <v>Какао со сливками</v>
      </c>
      <c r="H4252" t="str">
        <f>VLOOKUP(Таблица1[[#This Row],[Код товара]],Группа_Товаров,3,0)</f>
        <v>Кремовые</v>
      </c>
      <c r="I4252" t="s">
        <v>8</v>
      </c>
      <c r="J4252">
        <v>1.96</v>
      </c>
      <c r="K4252" s="6">
        <v>561.85400000000004</v>
      </c>
      <c r="L4252" s="6">
        <v>640.1</v>
      </c>
      <c r="M4252" s="23">
        <f>Таблица1[[#This Row],[Сумма в ценах продажи]]-Таблица1[[#This Row],[Сумма в ценах закупки]]</f>
        <v>78.245999999999981</v>
      </c>
    </row>
    <row r="4253" spans="1:13" hidden="1" x14ac:dyDescent="0.3">
      <c r="A4253" s="16">
        <v>42793</v>
      </c>
      <c r="B4253" t="s">
        <v>9</v>
      </c>
      <c r="C4253" t="s">
        <v>207</v>
      </c>
      <c r="D4253" t="s">
        <v>208</v>
      </c>
      <c r="E4253" t="s">
        <v>209</v>
      </c>
      <c r="F4253" s="7">
        <v>252005</v>
      </c>
      <c r="G4253" t="str">
        <f>VLOOKUP(F4253,'группы товаров'!$A$1:$C$88,2,0)</f>
        <v>Кленовая</v>
      </c>
      <c r="H4253" t="str">
        <f>VLOOKUP(Таблица1[[#This Row],[Код товара]],Группа_Товаров,3,0)</f>
        <v>Леденцовая</v>
      </c>
      <c r="I4253" t="s">
        <v>8</v>
      </c>
      <c r="J4253">
        <v>2.2999999999999998</v>
      </c>
      <c r="K4253" s="6">
        <v>658.21300000000008</v>
      </c>
      <c r="L4253" s="6">
        <v>748.7</v>
      </c>
      <c r="M4253" s="23">
        <f>Таблица1[[#This Row],[Сумма в ценах продажи]]-Таблица1[[#This Row],[Сумма в ценах закупки]]</f>
        <v>90.486999999999966</v>
      </c>
    </row>
    <row r="4254" spans="1:13" hidden="1" x14ac:dyDescent="0.3">
      <c r="A4254" s="16">
        <v>42793</v>
      </c>
      <c r="B4254" t="s">
        <v>9</v>
      </c>
      <c r="C4254" t="s">
        <v>162</v>
      </c>
      <c r="D4254" t="s">
        <v>163</v>
      </c>
      <c r="E4254" t="s">
        <v>164</v>
      </c>
      <c r="F4254" s="7">
        <v>252005</v>
      </c>
      <c r="G4254" t="str">
        <f>VLOOKUP(F4254,'группы товаров'!$A$1:$C$88,2,0)</f>
        <v>Кленовая</v>
      </c>
      <c r="H4254" t="str">
        <f>VLOOKUP(Таблица1[[#This Row],[Код товара]],Группа_Товаров,3,0)</f>
        <v>Леденцовая</v>
      </c>
      <c r="I4254" t="s">
        <v>8</v>
      </c>
      <c r="J4254">
        <v>15</v>
      </c>
      <c r="K4254" s="6">
        <v>905.88499999999999</v>
      </c>
      <c r="L4254" s="6">
        <v>1030.5</v>
      </c>
      <c r="M4254" s="23">
        <f>Таблица1[[#This Row],[Сумма в ценах продажи]]-Таблица1[[#This Row],[Сумма в ценах закупки]]</f>
        <v>124.61500000000001</v>
      </c>
    </row>
    <row r="4255" spans="1:13" hidden="1" x14ac:dyDescent="0.3">
      <c r="A4255" s="16">
        <v>42793</v>
      </c>
      <c r="B4255" t="s">
        <v>9</v>
      </c>
      <c r="C4255" t="s">
        <v>195</v>
      </c>
      <c r="D4255" t="s">
        <v>131</v>
      </c>
      <c r="E4255" t="s">
        <v>196</v>
      </c>
      <c r="F4255" s="7">
        <v>270200</v>
      </c>
      <c r="G4255" t="str">
        <f>VLOOKUP(F4255,'группы товаров'!$A$1:$C$88,2,0)</f>
        <v>Шипучка апельсин</v>
      </c>
      <c r="H4255" t="str">
        <f>VLOOKUP(Таблица1[[#This Row],[Код товара]],Группа_Товаров,3,0)</f>
        <v>Леденцовая</v>
      </c>
      <c r="I4255" t="s">
        <v>8</v>
      </c>
      <c r="J4255">
        <v>3</v>
      </c>
      <c r="K4255" s="6">
        <v>588.29129999999998</v>
      </c>
      <c r="L4255" s="6">
        <v>732.3</v>
      </c>
      <c r="M4255" s="23">
        <f>Таблица1[[#This Row],[Сумма в ценах продажи]]-Таблица1[[#This Row],[Сумма в ценах закупки]]</f>
        <v>144.00869999999998</v>
      </c>
    </row>
    <row r="4256" spans="1:13" hidden="1" x14ac:dyDescent="0.3">
      <c r="A4256" s="16">
        <v>42793</v>
      </c>
      <c r="B4256" t="s">
        <v>9</v>
      </c>
      <c r="C4256" t="s">
        <v>171</v>
      </c>
      <c r="D4256" t="s">
        <v>131</v>
      </c>
      <c r="E4256" t="s">
        <v>172</v>
      </c>
      <c r="F4256" s="5">
        <v>1005274600</v>
      </c>
      <c r="G4256" t="str">
        <f>VLOOKUP(F4256,'группы товаров'!$A$1:$C$88,2,0)</f>
        <v>Какао со сливками</v>
      </c>
      <c r="H4256" t="str">
        <f>VLOOKUP(Таблица1[[#This Row],[Код товара]],Группа_Товаров,3,0)</f>
        <v>Кремовые</v>
      </c>
      <c r="I4256" t="s">
        <v>8</v>
      </c>
      <c r="J4256">
        <v>7</v>
      </c>
      <c r="K4256" s="6">
        <v>1368.7624000000001</v>
      </c>
      <c r="L4256" s="6">
        <v>1556.87</v>
      </c>
      <c r="M4256" s="23">
        <f>Таблица1[[#This Row],[Сумма в ценах продажи]]-Таблица1[[#This Row],[Сумма в ценах закупки]]</f>
        <v>188.10759999999982</v>
      </c>
    </row>
    <row r="4257" spans="1:13" hidden="1" x14ac:dyDescent="0.3">
      <c r="A4257" s="16">
        <v>42793</v>
      </c>
      <c r="B4257" t="s">
        <v>9</v>
      </c>
      <c r="C4257" t="s">
        <v>171</v>
      </c>
      <c r="D4257" t="s">
        <v>131</v>
      </c>
      <c r="E4257" t="s">
        <v>172</v>
      </c>
      <c r="F4257" s="7">
        <v>1005050300</v>
      </c>
      <c r="G4257" t="str">
        <f>VLOOKUP(F4257,'группы товаров'!$A$1:$C$88,2,0)</f>
        <v>Золотой шар</v>
      </c>
      <c r="H4257" t="str">
        <f>VLOOKUP(Таблица1[[#This Row],[Код товара]],Группа_Товаров,3,0)</f>
        <v>Помадка</v>
      </c>
      <c r="I4257" t="s">
        <v>8</v>
      </c>
      <c r="J4257">
        <v>10</v>
      </c>
      <c r="K4257" s="6">
        <v>1191.4625000000001</v>
      </c>
      <c r="L4257" s="6">
        <v>1432.2</v>
      </c>
      <c r="M4257" s="23">
        <f>Таблица1[[#This Row],[Сумма в ценах продажи]]-Таблица1[[#This Row],[Сумма в ценах закупки]]</f>
        <v>240.73749999999995</v>
      </c>
    </row>
    <row r="4258" spans="1:13" hidden="1" x14ac:dyDescent="0.3">
      <c r="A4258" s="16">
        <v>42790</v>
      </c>
      <c r="B4258" t="s">
        <v>9</v>
      </c>
      <c r="C4258" t="s">
        <v>290</v>
      </c>
      <c r="D4258" t="s">
        <v>291</v>
      </c>
      <c r="E4258" t="s">
        <v>292</v>
      </c>
      <c r="F4258" s="7">
        <v>1005712305</v>
      </c>
      <c r="G4258" t="str">
        <f>VLOOKUP(F4258,'группы товаров'!$A$1:$C$88,2,0)</f>
        <v>Золотой шедевр</v>
      </c>
      <c r="H4258" t="str">
        <f>VLOOKUP(Таблица1[[#This Row],[Код товара]],Группа_Товаров,3,0)</f>
        <v>Глазированные</v>
      </c>
      <c r="I4258" t="s">
        <v>8</v>
      </c>
      <c r="J4258">
        <v>1.65</v>
      </c>
      <c r="K4258" s="6">
        <v>230.78</v>
      </c>
      <c r="L4258" s="6">
        <v>262.57</v>
      </c>
      <c r="M4258" s="23">
        <f>Таблица1[[#This Row],[Сумма в ценах продажи]]-Таблица1[[#This Row],[Сумма в ценах закупки]]</f>
        <v>31.789999999999992</v>
      </c>
    </row>
    <row r="4259" spans="1:13" hidden="1" x14ac:dyDescent="0.3">
      <c r="A4259" s="16">
        <v>42790</v>
      </c>
      <c r="B4259" t="s">
        <v>9</v>
      </c>
      <c r="C4259" t="s">
        <v>179</v>
      </c>
      <c r="D4259" t="s">
        <v>131</v>
      </c>
      <c r="E4259" t="s">
        <v>180</v>
      </c>
      <c r="F4259" s="7">
        <v>270200</v>
      </c>
      <c r="G4259" t="str">
        <f>VLOOKUP(F4259,'группы товаров'!$A$1:$C$88,2,0)</f>
        <v>Шипучка апельсин</v>
      </c>
      <c r="H4259" t="str">
        <f>VLOOKUP(Таблица1[[#This Row],[Код товара]],Группа_Товаров,3,0)</f>
        <v>Леденцовая</v>
      </c>
      <c r="I4259" t="s">
        <v>8</v>
      </c>
      <c r="J4259">
        <v>4</v>
      </c>
      <c r="K4259" s="6">
        <v>352.78</v>
      </c>
      <c r="L4259" s="6">
        <v>401.6</v>
      </c>
      <c r="M4259" s="23">
        <f>Таблица1[[#This Row],[Сумма в ценах продажи]]-Таблица1[[#This Row],[Сумма в ценах закупки]]</f>
        <v>48.82000000000005</v>
      </c>
    </row>
    <row r="4260" spans="1:13" hidden="1" x14ac:dyDescent="0.3">
      <c r="A4260" s="16">
        <v>42790</v>
      </c>
      <c r="B4260" t="s">
        <v>9</v>
      </c>
      <c r="C4260" t="s">
        <v>220</v>
      </c>
      <c r="D4260" t="s">
        <v>134</v>
      </c>
      <c r="E4260" t="s">
        <v>221</v>
      </c>
      <c r="F4260" s="7">
        <v>1005051600</v>
      </c>
      <c r="G4260" t="str">
        <f>VLOOKUP(F4260,'группы товаров'!$A$1:$C$88,2,0)</f>
        <v xml:space="preserve">Тарантелла </v>
      </c>
      <c r="H4260" t="str">
        <f>VLOOKUP(Таблица1[[#This Row],[Код товара]],Группа_Товаров,3,0)</f>
        <v>Помадка</v>
      </c>
      <c r="I4260" t="s">
        <v>8</v>
      </c>
      <c r="J4260">
        <v>5</v>
      </c>
      <c r="K4260" s="6">
        <v>395.95</v>
      </c>
      <c r="L4260" s="6">
        <v>450.25</v>
      </c>
      <c r="M4260" s="23">
        <f>Таблица1[[#This Row],[Сумма в ценах продажи]]-Таблица1[[#This Row],[Сумма в ценах закупки]]</f>
        <v>54.300000000000011</v>
      </c>
    </row>
    <row r="4261" spans="1:13" hidden="1" x14ac:dyDescent="0.3">
      <c r="A4261" s="16">
        <v>42790</v>
      </c>
      <c r="B4261" t="s">
        <v>9</v>
      </c>
      <c r="C4261" t="s">
        <v>282</v>
      </c>
      <c r="D4261" t="s">
        <v>134</v>
      </c>
      <c r="E4261" t="s">
        <v>283</v>
      </c>
      <c r="F4261" s="5">
        <v>252005</v>
      </c>
      <c r="G4261" t="str">
        <f>VLOOKUP(F4261,'группы товаров'!$A$1:$C$88,2,0)</f>
        <v>Кленовая</v>
      </c>
      <c r="H4261" t="str">
        <f>VLOOKUP(Таблица1[[#This Row],[Код товара]],Группа_Товаров,3,0)</f>
        <v>Леденцовая</v>
      </c>
      <c r="I4261" t="s">
        <v>8</v>
      </c>
      <c r="J4261">
        <v>8</v>
      </c>
      <c r="K4261" s="6">
        <v>426.98160000000001</v>
      </c>
      <c r="L4261" s="6">
        <v>486</v>
      </c>
      <c r="M4261" s="23">
        <f>Таблица1[[#This Row],[Сумма в ценах продажи]]-Таблица1[[#This Row],[Сумма в ценах закупки]]</f>
        <v>59.018399999999986</v>
      </c>
    </row>
    <row r="4262" spans="1:13" hidden="1" x14ac:dyDescent="0.3">
      <c r="A4262" s="16">
        <v>42790</v>
      </c>
      <c r="B4262" t="s">
        <v>9</v>
      </c>
      <c r="C4262" t="s">
        <v>288</v>
      </c>
      <c r="D4262" t="s">
        <v>134</v>
      </c>
      <c r="E4262" t="s">
        <v>289</v>
      </c>
      <c r="F4262" s="7">
        <v>1005212101</v>
      </c>
      <c r="G4262" t="str">
        <f>VLOOKUP(F4262,'группы товаров'!$A$1:$C$88,2,0)</f>
        <v>Зеленый петушок</v>
      </c>
      <c r="H4262" t="str">
        <f>VLOOKUP(Таблица1[[#This Row],[Код товара]],Группа_Товаров,3,0)</f>
        <v>Вафельные</v>
      </c>
      <c r="I4262" t="s">
        <v>8</v>
      </c>
      <c r="J4262">
        <v>3.5</v>
      </c>
      <c r="K4262" s="6">
        <v>684.35500000000002</v>
      </c>
      <c r="L4262" s="6">
        <v>778.43499999999995</v>
      </c>
      <c r="M4262" s="23">
        <f>Таблица1[[#This Row],[Сумма в ценах продажи]]-Таблица1[[#This Row],[Сумма в ценах закупки]]</f>
        <v>94.079999999999927</v>
      </c>
    </row>
    <row r="4263" spans="1:13" hidden="1" x14ac:dyDescent="0.3">
      <c r="A4263" s="16">
        <v>42790</v>
      </c>
      <c r="B4263" t="s">
        <v>9</v>
      </c>
      <c r="C4263" t="s">
        <v>199</v>
      </c>
      <c r="D4263" t="s">
        <v>134</v>
      </c>
      <c r="E4263" t="s">
        <v>200</v>
      </c>
      <c r="F4263" s="5">
        <v>1005053500</v>
      </c>
      <c r="G4263" t="str">
        <f>VLOOKUP(F4263,'группы товаров'!$A$1:$C$88,2,0)</f>
        <v>Тоффи в помаде</v>
      </c>
      <c r="H4263" t="str">
        <f>VLOOKUP(Таблица1[[#This Row],[Код товара]],Группа_Товаров,3,0)</f>
        <v>Помадка</v>
      </c>
      <c r="I4263" t="s">
        <v>8</v>
      </c>
      <c r="J4263">
        <v>10.5</v>
      </c>
      <c r="K4263" s="6">
        <v>1056.1383000000001</v>
      </c>
      <c r="L4263" s="6">
        <v>1196.1600000000001</v>
      </c>
      <c r="M4263" s="23">
        <f>Таблица1[[#This Row],[Сумма в ценах продажи]]-Таблица1[[#This Row],[Сумма в ценах закупки]]</f>
        <v>140.02170000000001</v>
      </c>
    </row>
    <row r="4264" spans="1:13" hidden="1" x14ac:dyDescent="0.3">
      <c r="A4264" s="16">
        <v>42790</v>
      </c>
      <c r="B4264" t="s">
        <v>9</v>
      </c>
      <c r="C4264" t="s">
        <v>183</v>
      </c>
      <c r="D4264" t="s">
        <v>156</v>
      </c>
      <c r="E4264" t="s">
        <v>184</v>
      </c>
      <c r="F4264" s="7">
        <v>1005212000</v>
      </c>
      <c r="G4264" t="str">
        <f>VLOOKUP(F4264,'группы товаров'!$A$1:$C$88,2,0)</f>
        <v xml:space="preserve">Знаки Зодиака </v>
      </c>
      <c r="H4264" t="str">
        <f>VLOOKUP(Таблица1[[#This Row],[Код товара]],Группа_Товаров,3,0)</f>
        <v>Вафельные</v>
      </c>
      <c r="I4264" t="s">
        <v>8</v>
      </c>
      <c r="J4264">
        <v>10</v>
      </c>
      <c r="K4264" s="6">
        <v>1173.6955</v>
      </c>
      <c r="L4264" s="6">
        <v>1317.5</v>
      </c>
      <c r="M4264" s="23">
        <f>Таблица1[[#This Row],[Сумма в ценах продажи]]-Таблица1[[#This Row],[Сумма в ценах закупки]]</f>
        <v>143.80449999999996</v>
      </c>
    </row>
    <row r="4265" spans="1:13" hidden="1" x14ac:dyDescent="0.3">
      <c r="A4265" s="16">
        <v>42790</v>
      </c>
      <c r="B4265" t="s">
        <v>9</v>
      </c>
      <c r="C4265" t="s">
        <v>136</v>
      </c>
      <c r="D4265" t="s">
        <v>131</v>
      </c>
      <c r="E4265" t="s">
        <v>137</v>
      </c>
      <c r="F4265" s="5">
        <v>1005360000</v>
      </c>
      <c r="G4265" t="str">
        <f>VLOOKUP(F4265,'группы товаров'!$A$1:$C$88,2,0)</f>
        <v>Вишня в шоколаде</v>
      </c>
      <c r="H4265" t="str">
        <f>VLOOKUP(Таблица1[[#This Row],[Код товара]],Группа_Товаров,3,0)</f>
        <v>Кремовые</v>
      </c>
      <c r="I4265" t="s">
        <v>8</v>
      </c>
      <c r="J4265">
        <v>5</v>
      </c>
      <c r="K4265" s="6">
        <v>1053.384</v>
      </c>
      <c r="L4265" s="6">
        <v>1301.9000000000001</v>
      </c>
      <c r="M4265" s="23">
        <f>Таблица1[[#This Row],[Сумма в ценах продажи]]-Таблица1[[#This Row],[Сумма в ценах закупки]]</f>
        <v>248.51600000000008</v>
      </c>
    </row>
    <row r="4266" spans="1:13" hidden="1" x14ac:dyDescent="0.3">
      <c r="A4266" s="16">
        <v>42790</v>
      </c>
      <c r="B4266" t="s">
        <v>9</v>
      </c>
      <c r="C4266" t="s">
        <v>240</v>
      </c>
      <c r="D4266" t="s">
        <v>156</v>
      </c>
      <c r="E4266" t="s">
        <v>241</v>
      </c>
      <c r="F4266" s="7">
        <v>1005050100</v>
      </c>
      <c r="G4266" t="str">
        <f>VLOOKUP(F4266,'группы товаров'!$A$1:$C$88,2,0)</f>
        <v>Золотой  крем-брюле</v>
      </c>
      <c r="H4266" t="str">
        <f>VLOOKUP(Таблица1[[#This Row],[Код товара]],Группа_Товаров,3,0)</f>
        <v>Помадка</v>
      </c>
      <c r="I4266" t="s">
        <v>8</v>
      </c>
      <c r="J4266">
        <v>12</v>
      </c>
      <c r="K4266" s="6">
        <v>217.42680000000001</v>
      </c>
      <c r="L4266" s="6">
        <v>824.4</v>
      </c>
      <c r="M4266" s="23">
        <f>Таблица1[[#This Row],[Сумма в ценах продажи]]-Таблица1[[#This Row],[Сумма в ценах закупки]]</f>
        <v>606.97319999999991</v>
      </c>
    </row>
    <row r="4267" spans="1:13" hidden="1" x14ac:dyDescent="0.3">
      <c r="A4267" s="16">
        <v>42789</v>
      </c>
      <c r="B4267" t="s">
        <v>9</v>
      </c>
      <c r="C4267" t="s">
        <v>286</v>
      </c>
      <c r="D4267" t="s">
        <v>156</v>
      </c>
      <c r="E4267" t="s">
        <v>287</v>
      </c>
      <c r="F4267" s="5">
        <v>1005052700</v>
      </c>
      <c r="G4267" t="str">
        <f>VLOOKUP(F4267,'группы товаров'!$A$1:$C$88,2,0)</f>
        <v>Желе черники</v>
      </c>
      <c r="H4267" t="str">
        <f>VLOOKUP(Таблица1[[#This Row],[Код товара]],Группа_Товаров,3,0)</f>
        <v>Помадка</v>
      </c>
      <c r="I4267" t="s">
        <v>8</v>
      </c>
      <c r="J4267">
        <v>3.5</v>
      </c>
      <c r="K4267" s="6">
        <v>350.52499999999998</v>
      </c>
      <c r="L4267" s="6">
        <v>398.72</v>
      </c>
      <c r="M4267" s="23">
        <f>Таблица1[[#This Row],[Сумма в ценах продажи]]-Таблица1[[#This Row],[Сумма в ценах закупки]]</f>
        <v>48.19500000000005</v>
      </c>
    </row>
    <row r="4268" spans="1:13" hidden="1" x14ac:dyDescent="0.3">
      <c r="A4268" s="16">
        <v>42789</v>
      </c>
      <c r="B4268" t="s">
        <v>9</v>
      </c>
      <c r="C4268" t="s">
        <v>167</v>
      </c>
      <c r="D4268" t="s">
        <v>134</v>
      </c>
      <c r="E4268" t="s">
        <v>168</v>
      </c>
      <c r="F4268" s="7">
        <v>1005050300</v>
      </c>
      <c r="G4268" t="str">
        <f>VLOOKUP(F4268,'группы товаров'!$A$1:$C$88,2,0)</f>
        <v>Золотой шар</v>
      </c>
      <c r="H4268" t="str">
        <f>VLOOKUP(Таблица1[[#This Row],[Код товара]],Группа_Товаров,3,0)</f>
        <v>Помадка</v>
      </c>
      <c r="I4268" t="s">
        <v>8</v>
      </c>
      <c r="J4268">
        <v>5</v>
      </c>
      <c r="K4268" s="6">
        <v>395.95</v>
      </c>
      <c r="L4268" s="6">
        <v>450.25</v>
      </c>
      <c r="M4268" s="23">
        <f>Таблица1[[#This Row],[Сумма в ценах продажи]]-Таблица1[[#This Row],[Сумма в ценах закупки]]</f>
        <v>54.300000000000011</v>
      </c>
    </row>
    <row r="4269" spans="1:13" hidden="1" x14ac:dyDescent="0.3">
      <c r="A4269" s="16">
        <v>42789</v>
      </c>
      <c r="B4269" t="s">
        <v>9</v>
      </c>
      <c r="C4269" t="s">
        <v>288</v>
      </c>
      <c r="D4269" t="s">
        <v>134</v>
      </c>
      <c r="E4269" t="s">
        <v>289</v>
      </c>
      <c r="F4269" s="7">
        <v>251000</v>
      </c>
      <c r="G4269" t="str">
        <f>VLOOKUP(F4269,'группы товаров'!$A$1:$C$88,2,0)</f>
        <v>Стеклышки микс</v>
      </c>
      <c r="H4269" t="str">
        <f>VLOOKUP(Таблица1[[#This Row],[Код товара]],Группа_Товаров,3,0)</f>
        <v>Отливная</v>
      </c>
      <c r="I4269" t="s">
        <v>8</v>
      </c>
      <c r="J4269">
        <v>7.5</v>
      </c>
      <c r="K4269" s="6">
        <v>453</v>
      </c>
      <c r="L4269" s="6">
        <v>515.25</v>
      </c>
      <c r="M4269" s="23">
        <f>Таблица1[[#This Row],[Сумма в ценах продажи]]-Таблица1[[#This Row],[Сумма в ценах закупки]]</f>
        <v>62.25</v>
      </c>
    </row>
    <row r="4270" spans="1:13" hidden="1" x14ac:dyDescent="0.3">
      <c r="A4270" s="16">
        <v>42789</v>
      </c>
      <c r="B4270" t="s">
        <v>9</v>
      </c>
      <c r="C4270" t="s">
        <v>252</v>
      </c>
      <c r="D4270" t="s">
        <v>134</v>
      </c>
      <c r="E4270" t="s">
        <v>253</v>
      </c>
      <c r="F4270" s="8">
        <v>210200</v>
      </c>
      <c r="G4270" t="str">
        <f>VLOOKUP(F4270,'группы товаров'!$A$1:$C$88,2,0)</f>
        <v>Сливки-клубника</v>
      </c>
      <c r="H4270" t="str">
        <f>VLOOKUP(Таблица1[[#This Row],[Код товара]],Группа_Товаров,3,0)</f>
        <v>Отливная</v>
      </c>
      <c r="I4270" t="s">
        <v>8</v>
      </c>
      <c r="J4270">
        <v>6.8</v>
      </c>
      <c r="K4270" s="6">
        <v>486.47200000000004</v>
      </c>
      <c r="L4270" s="6">
        <v>553.31600000000003</v>
      </c>
      <c r="M4270" s="23">
        <f>Таблица1[[#This Row],[Сумма в ценах продажи]]-Таблица1[[#This Row],[Сумма в ценах закупки]]</f>
        <v>66.843999999999994</v>
      </c>
    </row>
    <row r="4271" spans="1:13" hidden="1" x14ac:dyDescent="0.3">
      <c r="A4271" s="16">
        <v>42789</v>
      </c>
      <c r="B4271" t="s">
        <v>9</v>
      </c>
      <c r="C4271" t="s">
        <v>140</v>
      </c>
      <c r="D4271" t="s">
        <v>134</v>
      </c>
      <c r="E4271" t="s">
        <v>141</v>
      </c>
      <c r="F4271" s="7">
        <v>15000</v>
      </c>
      <c r="G4271" t="str">
        <f>VLOOKUP(F4271,'группы товаров'!$A$1:$C$88,2,0)</f>
        <v>Цитрусовый коктейль</v>
      </c>
      <c r="H4271" t="str">
        <f>VLOOKUP(Таблица1[[#This Row],[Код товара]],Группа_Товаров,3,0)</f>
        <v>Отливная</v>
      </c>
      <c r="I4271" t="s">
        <v>8</v>
      </c>
      <c r="J4271">
        <v>5.5</v>
      </c>
      <c r="K4271" s="6">
        <v>570.9</v>
      </c>
      <c r="L4271" s="6">
        <v>649.22</v>
      </c>
      <c r="M4271" s="23">
        <f>Таблица1[[#This Row],[Сумма в ценах продажи]]-Таблица1[[#This Row],[Сумма в ценах закупки]]</f>
        <v>78.32000000000005</v>
      </c>
    </row>
    <row r="4272" spans="1:13" hidden="1" x14ac:dyDescent="0.3">
      <c r="A4272" s="16">
        <v>42789</v>
      </c>
      <c r="B4272" t="s">
        <v>9</v>
      </c>
      <c r="C4272" t="s">
        <v>181</v>
      </c>
      <c r="D4272" t="s">
        <v>134</v>
      </c>
      <c r="E4272" t="s">
        <v>182</v>
      </c>
      <c r="F4272" s="7">
        <v>1005052600</v>
      </c>
      <c r="G4272" t="str">
        <f>VLOOKUP(F4272,'группы товаров'!$A$1:$C$88,2,0)</f>
        <v>Желе апельсина</v>
      </c>
      <c r="H4272" t="str">
        <f>VLOOKUP(Таблица1[[#This Row],[Код товара]],Группа_Товаров,3,0)</f>
        <v>Помадка</v>
      </c>
      <c r="I4272" t="s">
        <v>8</v>
      </c>
      <c r="J4272">
        <v>6</v>
      </c>
      <c r="K4272" s="6">
        <v>576.4932</v>
      </c>
      <c r="L4272" s="6">
        <v>670.5</v>
      </c>
      <c r="M4272" s="23">
        <f>Таблица1[[#This Row],[Сумма в ценах продажи]]-Таблица1[[#This Row],[Сумма в ценах закупки]]</f>
        <v>94.006799999999998</v>
      </c>
    </row>
    <row r="4273" spans="1:13" hidden="1" x14ac:dyDescent="0.3">
      <c r="A4273" s="16">
        <v>42789</v>
      </c>
      <c r="B4273" t="s">
        <v>9</v>
      </c>
      <c r="C4273" t="s">
        <v>162</v>
      </c>
      <c r="D4273" t="s">
        <v>163</v>
      </c>
      <c r="E4273" t="s">
        <v>164</v>
      </c>
      <c r="F4273" s="5">
        <v>1005360000</v>
      </c>
      <c r="G4273" t="str">
        <f>VLOOKUP(F4273,'группы товаров'!$A$1:$C$88,2,0)</f>
        <v>Вишня в шоколаде</v>
      </c>
      <c r="H4273" t="str">
        <f>VLOOKUP(Таблица1[[#This Row],[Код товара]],Группа_Товаров,3,0)</f>
        <v>Кремовые</v>
      </c>
      <c r="I4273" t="s">
        <v>8</v>
      </c>
      <c r="J4273">
        <v>2.5</v>
      </c>
      <c r="K4273" s="6">
        <v>526.69200000000001</v>
      </c>
      <c r="L4273" s="6">
        <v>650.95000000000005</v>
      </c>
      <c r="M4273" s="23">
        <f>Таблица1[[#This Row],[Сумма в ценах продажи]]-Таблица1[[#This Row],[Сумма в ценах закупки]]</f>
        <v>124.25800000000004</v>
      </c>
    </row>
    <row r="4274" spans="1:13" hidden="1" x14ac:dyDescent="0.3">
      <c r="A4274" s="16">
        <v>42789</v>
      </c>
      <c r="B4274" t="s">
        <v>9</v>
      </c>
      <c r="C4274" t="s">
        <v>201</v>
      </c>
      <c r="D4274" t="s">
        <v>134</v>
      </c>
      <c r="E4274" t="s">
        <v>202</v>
      </c>
      <c r="F4274" s="8">
        <v>210200</v>
      </c>
      <c r="G4274" t="str">
        <f>VLOOKUP(F4274,'группы товаров'!$A$1:$C$88,2,0)</f>
        <v>Сливки-клубника</v>
      </c>
      <c r="H4274" t="str">
        <f>VLOOKUP(Таблица1[[#This Row],[Код товара]],Группа_Товаров,3,0)</f>
        <v>Отливная</v>
      </c>
      <c r="I4274" t="s">
        <v>8</v>
      </c>
      <c r="J4274">
        <v>32</v>
      </c>
      <c r="K4274" s="6">
        <v>1708.9280000000001</v>
      </c>
      <c r="L4274" s="6">
        <v>1936.96</v>
      </c>
      <c r="M4274" s="23">
        <f>Таблица1[[#This Row],[Сумма в ценах продажи]]-Таблица1[[#This Row],[Сумма в ценах закупки]]</f>
        <v>228.03199999999993</v>
      </c>
    </row>
    <row r="4275" spans="1:13" hidden="1" x14ac:dyDescent="0.3">
      <c r="A4275" s="16">
        <v>42789</v>
      </c>
      <c r="B4275" t="s">
        <v>9</v>
      </c>
      <c r="C4275" t="s">
        <v>242</v>
      </c>
      <c r="D4275" t="s">
        <v>134</v>
      </c>
      <c r="E4275" t="s">
        <v>243</v>
      </c>
      <c r="F4275" s="5">
        <v>580000</v>
      </c>
      <c r="G4275" t="str">
        <f>VLOOKUP(F4275,'группы товаров'!$A$1:$C$88,2,0)</f>
        <v>Вишня</v>
      </c>
      <c r="H4275" t="str">
        <f>VLOOKUP(Таблица1[[#This Row],[Код товара]],Группа_Товаров,3,0)</f>
        <v>Желейные</v>
      </c>
      <c r="I4275" t="s">
        <v>8</v>
      </c>
      <c r="J4275">
        <v>80</v>
      </c>
      <c r="K4275" s="6">
        <v>5953.7240000000002</v>
      </c>
      <c r="L4275" s="6">
        <v>6738.4</v>
      </c>
      <c r="M4275" s="23">
        <f>Таблица1[[#This Row],[Сумма в ценах продажи]]-Таблица1[[#This Row],[Сумма в ценах закупки]]</f>
        <v>784.67599999999948</v>
      </c>
    </row>
    <row r="4276" spans="1:13" hidden="1" x14ac:dyDescent="0.3">
      <c r="A4276" s="16">
        <v>42788</v>
      </c>
      <c r="B4276" t="s">
        <v>9</v>
      </c>
      <c r="C4276" t="s">
        <v>203</v>
      </c>
      <c r="D4276" t="s">
        <v>134</v>
      </c>
      <c r="E4276" t="s">
        <v>204</v>
      </c>
      <c r="F4276" s="5">
        <v>1005040500</v>
      </c>
      <c r="G4276" t="str">
        <f>VLOOKUP(F4276,'группы товаров'!$A$1:$C$88,2,0)</f>
        <v>Пилот</v>
      </c>
      <c r="H4276" t="str">
        <f>VLOOKUP(Таблица1[[#This Row],[Код товара]],Группа_Товаров,3,0)</f>
        <v>Глазированные</v>
      </c>
      <c r="I4276" t="s">
        <v>8</v>
      </c>
      <c r="J4276">
        <v>3</v>
      </c>
      <c r="K4276" s="6">
        <v>214.62</v>
      </c>
      <c r="L4276" s="6">
        <v>244.11</v>
      </c>
      <c r="M4276" s="23">
        <f>Таблица1[[#This Row],[Сумма в ценах продажи]]-Таблица1[[#This Row],[Сумма в ценах закупки]]</f>
        <v>29.490000000000009</v>
      </c>
    </row>
    <row r="4277" spans="1:13" hidden="1" x14ac:dyDescent="0.3">
      <c r="A4277" s="16">
        <v>42788</v>
      </c>
      <c r="B4277" t="s">
        <v>9</v>
      </c>
      <c r="C4277" t="s">
        <v>140</v>
      </c>
      <c r="D4277" t="s">
        <v>134</v>
      </c>
      <c r="E4277" t="s">
        <v>141</v>
      </c>
      <c r="F4277" s="7">
        <v>1005053500</v>
      </c>
      <c r="G4277" t="str">
        <f>VLOOKUP(F4277,'группы товаров'!$A$1:$C$88,2,0)</f>
        <v>Тоффи в помаде</v>
      </c>
      <c r="H4277" t="str">
        <f>VLOOKUP(Таблица1[[#This Row],[Код товара]],Группа_Товаров,3,0)</f>
        <v>Помадка</v>
      </c>
      <c r="I4277" t="s">
        <v>8</v>
      </c>
      <c r="J4277">
        <v>2.4</v>
      </c>
      <c r="K4277" s="6">
        <v>209.2654</v>
      </c>
      <c r="L4277" s="6">
        <v>255.16800000000001</v>
      </c>
      <c r="M4277" s="23">
        <f>Таблица1[[#This Row],[Сумма в ценах продажи]]-Таблица1[[#This Row],[Сумма в ценах закупки]]</f>
        <v>45.902600000000007</v>
      </c>
    </row>
    <row r="4278" spans="1:13" hidden="1" x14ac:dyDescent="0.3">
      <c r="A4278" s="16">
        <v>42788</v>
      </c>
      <c r="B4278" t="s">
        <v>9</v>
      </c>
      <c r="C4278" t="s">
        <v>177</v>
      </c>
      <c r="D4278" t="s">
        <v>131</v>
      </c>
      <c r="E4278" t="s">
        <v>178</v>
      </c>
      <c r="F4278" s="5">
        <v>1005040500</v>
      </c>
      <c r="G4278" t="str">
        <f>VLOOKUP(F4278,'группы товаров'!$A$1:$C$88,2,0)</f>
        <v>Пилот</v>
      </c>
      <c r="H4278" t="str">
        <f>VLOOKUP(Таблица1[[#This Row],[Код товара]],Группа_Товаров,3,0)</f>
        <v>Глазированные</v>
      </c>
      <c r="I4278" t="s">
        <v>8</v>
      </c>
      <c r="J4278">
        <v>6</v>
      </c>
      <c r="K4278" s="6">
        <v>429.24</v>
      </c>
      <c r="L4278" s="6">
        <v>488.22</v>
      </c>
      <c r="M4278" s="23">
        <f>Таблица1[[#This Row],[Сумма в ценах продажи]]-Таблица1[[#This Row],[Сумма в ценах закупки]]</f>
        <v>58.980000000000018</v>
      </c>
    </row>
    <row r="4279" spans="1:13" hidden="1" x14ac:dyDescent="0.3">
      <c r="A4279" s="16">
        <v>42788</v>
      </c>
      <c r="B4279" t="s">
        <v>9</v>
      </c>
      <c r="C4279" t="s">
        <v>262</v>
      </c>
      <c r="D4279" t="s">
        <v>134</v>
      </c>
      <c r="E4279" t="s">
        <v>263</v>
      </c>
      <c r="F4279" s="7">
        <v>1005360000</v>
      </c>
      <c r="G4279" t="str">
        <f>VLOOKUP(F4279,'группы товаров'!$A$1:$C$88,2,0)</f>
        <v>Вишня в шоколаде</v>
      </c>
      <c r="H4279" t="str">
        <f>VLOOKUP(Таблица1[[#This Row],[Код товара]],Группа_Товаров,3,0)</f>
        <v>Кремовые</v>
      </c>
      <c r="I4279" t="s">
        <v>8</v>
      </c>
      <c r="J4279">
        <v>4.5999999999999996</v>
      </c>
      <c r="K4279" s="6">
        <v>470.86520000000002</v>
      </c>
      <c r="L4279" s="6">
        <v>536.59</v>
      </c>
      <c r="M4279" s="23">
        <f>Таблица1[[#This Row],[Сумма в ценах продажи]]-Таблица1[[#This Row],[Сумма в ценах закупки]]</f>
        <v>65.724800000000016</v>
      </c>
    </row>
    <row r="4280" spans="1:13" hidden="1" x14ac:dyDescent="0.3">
      <c r="A4280" s="16">
        <v>42788</v>
      </c>
      <c r="B4280" t="s">
        <v>9</v>
      </c>
      <c r="C4280" t="s">
        <v>171</v>
      </c>
      <c r="D4280" t="s">
        <v>131</v>
      </c>
      <c r="E4280" t="s">
        <v>172</v>
      </c>
      <c r="F4280" s="7">
        <v>1005050300</v>
      </c>
      <c r="G4280" t="str">
        <f>VLOOKUP(F4280,'группы товаров'!$A$1:$C$88,2,0)</f>
        <v>Золотой шар</v>
      </c>
      <c r="H4280" t="str">
        <f>VLOOKUP(Таблица1[[#This Row],[Код товара]],Группа_Товаров,3,0)</f>
        <v>Помадка</v>
      </c>
      <c r="I4280" t="s">
        <v>8</v>
      </c>
      <c r="J4280">
        <v>1.96</v>
      </c>
      <c r="K4280" s="6">
        <v>562.798</v>
      </c>
      <c r="L4280" s="6">
        <v>640.1</v>
      </c>
      <c r="M4280" s="23">
        <f>Таблица1[[#This Row],[Сумма в ценах продажи]]-Таблица1[[#This Row],[Сумма в ценах закупки]]</f>
        <v>77.302000000000021</v>
      </c>
    </row>
    <row r="4281" spans="1:13" hidden="1" x14ac:dyDescent="0.3">
      <c r="A4281" s="16">
        <v>42788</v>
      </c>
      <c r="B4281" t="s">
        <v>9</v>
      </c>
      <c r="C4281" t="s">
        <v>171</v>
      </c>
      <c r="D4281" t="s">
        <v>131</v>
      </c>
      <c r="E4281" t="s">
        <v>172</v>
      </c>
      <c r="F4281" s="5">
        <v>220000</v>
      </c>
      <c r="G4281" t="str">
        <f>VLOOKUP(F4281,'группы товаров'!$A$1:$C$88,2,0)</f>
        <v>Сливки-апельсин</v>
      </c>
      <c r="H4281" t="str">
        <f>VLOOKUP(Таблица1[[#This Row],[Код товара]],Группа_Товаров,3,0)</f>
        <v>Отливная</v>
      </c>
      <c r="I4281" t="s">
        <v>8</v>
      </c>
      <c r="J4281">
        <v>5</v>
      </c>
      <c r="K4281" s="6">
        <v>338.55850000000004</v>
      </c>
      <c r="L4281" s="6">
        <v>444.8</v>
      </c>
      <c r="M4281" s="23">
        <f>Таблица1[[#This Row],[Сумма в ценах продажи]]-Таблица1[[#This Row],[Сумма в ценах закупки]]</f>
        <v>106.24149999999997</v>
      </c>
    </row>
    <row r="4282" spans="1:13" hidden="1" x14ac:dyDescent="0.3">
      <c r="A4282" s="16">
        <v>42788</v>
      </c>
      <c r="B4282" t="s">
        <v>9</v>
      </c>
      <c r="C4282" t="s">
        <v>284</v>
      </c>
      <c r="D4282" t="s">
        <v>147</v>
      </c>
      <c r="E4282" t="s">
        <v>285</v>
      </c>
      <c r="F4282" s="8">
        <v>210200</v>
      </c>
      <c r="G4282" t="str">
        <f>VLOOKUP(F4282,'группы товаров'!$A$1:$C$88,2,0)</f>
        <v>Сливки-клубника</v>
      </c>
      <c r="H4282" t="str">
        <f>VLOOKUP(Таблица1[[#This Row],[Код товара]],Группа_Товаров,3,0)</f>
        <v>Отливная</v>
      </c>
      <c r="I4282" t="s">
        <v>8</v>
      </c>
      <c r="J4282">
        <v>2.496</v>
      </c>
      <c r="K4282" s="6">
        <v>915.84</v>
      </c>
      <c r="L4282" s="6">
        <v>1041.5999999999999</v>
      </c>
      <c r="M4282" s="23">
        <f>Таблица1[[#This Row],[Сумма в ценах продажи]]-Таблица1[[#This Row],[Сумма в ценах закупки]]</f>
        <v>125.75999999999988</v>
      </c>
    </row>
    <row r="4283" spans="1:13" hidden="1" x14ac:dyDescent="0.3">
      <c r="A4283" s="16">
        <v>42788</v>
      </c>
      <c r="B4283" t="s">
        <v>9</v>
      </c>
      <c r="C4283" t="s">
        <v>270</v>
      </c>
      <c r="D4283" t="s">
        <v>134</v>
      </c>
      <c r="E4283" t="s">
        <v>271</v>
      </c>
      <c r="F4283" s="8">
        <v>210000</v>
      </c>
      <c r="G4283" t="str">
        <f>VLOOKUP(F4283,'группы товаров'!$A$1:$C$88,2,0)</f>
        <v>Сливки-апельсин</v>
      </c>
      <c r="H4283" t="str">
        <f>VLOOKUP(Таблица1[[#This Row],[Код товара]],Группа_Товаров,3,0)</f>
        <v>Отливная</v>
      </c>
      <c r="I4283" t="s">
        <v>8</v>
      </c>
      <c r="J4283">
        <v>10</v>
      </c>
      <c r="K4283" s="6">
        <v>1096.9000000000001</v>
      </c>
      <c r="L4283" s="6">
        <v>1242</v>
      </c>
      <c r="M4283" s="23">
        <f>Таблица1[[#This Row],[Сумма в ценах продажи]]-Таблица1[[#This Row],[Сумма в ценах закупки]]</f>
        <v>145.09999999999991</v>
      </c>
    </row>
    <row r="4284" spans="1:13" hidden="1" x14ac:dyDescent="0.3">
      <c r="A4284" s="16">
        <v>42788</v>
      </c>
      <c r="B4284" t="s">
        <v>9</v>
      </c>
      <c r="C4284" t="s">
        <v>153</v>
      </c>
      <c r="D4284" t="s">
        <v>134</v>
      </c>
      <c r="E4284" t="s">
        <v>154</v>
      </c>
      <c r="F4284" s="5">
        <v>580000</v>
      </c>
      <c r="G4284" t="str">
        <f>VLOOKUP(F4284,'группы товаров'!$A$1:$C$88,2,0)</f>
        <v>Вишня</v>
      </c>
      <c r="H4284" t="str">
        <f>VLOOKUP(Таблица1[[#This Row],[Код товара]],Группа_Товаров,3,0)</f>
        <v>Желейные</v>
      </c>
      <c r="I4284" t="s">
        <v>8</v>
      </c>
      <c r="J4284">
        <v>88</v>
      </c>
      <c r="K4284" s="6">
        <v>6549.1632</v>
      </c>
      <c r="L4284" s="6">
        <v>7412.24</v>
      </c>
      <c r="M4284" s="23">
        <f>Таблица1[[#This Row],[Сумма в ценах продажи]]-Таблица1[[#This Row],[Сумма в ценах закупки]]</f>
        <v>863.07679999999982</v>
      </c>
    </row>
    <row r="4285" spans="1:13" hidden="1" x14ac:dyDescent="0.3">
      <c r="A4285" s="16">
        <v>42787</v>
      </c>
      <c r="B4285" t="s">
        <v>9</v>
      </c>
      <c r="C4285" t="s">
        <v>270</v>
      </c>
      <c r="D4285" t="s">
        <v>134</v>
      </c>
      <c r="E4285" t="s">
        <v>271</v>
      </c>
      <c r="F4285" s="7">
        <v>1005274000</v>
      </c>
      <c r="G4285" t="str">
        <f>VLOOKUP(F4285,'группы товаров'!$A$1:$C$88,2,0)</f>
        <v>Ванильные</v>
      </c>
      <c r="H4285" t="str">
        <f>VLOOKUP(Таблица1[[#This Row],[Код товара]],Группа_Товаров,3,0)</f>
        <v>Кремовые</v>
      </c>
      <c r="I4285" t="s">
        <v>8</v>
      </c>
      <c r="J4285">
        <v>1.65</v>
      </c>
      <c r="K4285" s="6">
        <v>272.68889999999999</v>
      </c>
      <c r="L4285" s="6">
        <v>310.31</v>
      </c>
      <c r="M4285" s="23">
        <f>Таблица1[[#This Row],[Сумма в ценах продажи]]-Таблица1[[#This Row],[Сумма в ценах закупки]]</f>
        <v>37.621100000000013</v>
      </c>
    </row>
    <row r="4286" spans="1:13" hidden="1" x14ac:dyDescent="0.3">
      <c r="A4286" s="16">
        <v>42787</v>
      </c>
      <c r="B4286" t="s">
        <v>9</v>
      </c>
      <c r="C4286" t="s">
        <v>153</v>
      </c>
      <c r="D4286" t="s">
        <v>134</v>
      </c>
      <c r="E4286" t="s">
        <v>154</v>
      </c>
      <c r="F4286" s="7">
        <v>1005712010</v>
      </c>
      <c r="G4286" t="str">
        <f>VLOOKUP(F4286,'группы товаров'!$A$1:$C$88,2,0)</f>
        <v>Сказочный мишка</v>
      </c>
      <c r="H4286" t="str">
        <f>VLOOKUP(Таблица1[[#This Row],[Код товара]],Группа_Товаров,3,0)</f>
        <v>Глазированные</v>
      </c>
      <c r="I4286" t="s">
        <v>8</v>
      </c>
      <c r="J4286">
        <v>2.4</v>
      </c>
      <c r="K4286" s="6">
        <v>209.2654</v>
      </c>
      <c r="L4286" s="6">
        <v>255.16800000000001</v>
      </c>
      <c r="M4286" s="23">
        <f>Таблица1[[#This Row],[Сумма в ценах продажи]]-Таблица1[[#This Row],[Сумма в ценах закупки]]</f>
        <v>45.902600000000007</v>
      </c>
    </row>
    <row r="4287" spans="1:13" hidden="1" x14ac:dyDescent="0.3">
      <c r="A4287" s="16">
        <v>42787</v>
      </c>
      <c r="B4287" t="s">
        <v>9</v>
      </c>
      <c r="C4287" t="s">
        <v>258</v>
      </c>
      <c r="D4287" t="s">
        <v>134</v>
      </c>
      <c r="E4287" t="s">
        <v>259</v>
      </c>
      <c r="F4287" s="7">
        <v>1005274000</v>
      </c>
      <c r="G4287" t="str">
        <f>VLOOKUP(F4287,'группы товаров'!$A$1:$C$88,2,0)</f>
        <v>Ванильные</v>
      </c>
      <c r="H4287" t="str">
        <f>VLOOKUP(Таблица1[[#This Row],[Код товара]],Группа_Товаров,3,0)</f>
        <v>Кремовые</v>
      </c>
      <c r="I4287" t="s">
        <v>8</v>
      </c>
      <c r="J4287">
        <v>5</v>
      </c>
      <c r="K4287" s="6">
        <v>389.41550000000001</v>
      </c>
      <c r="L4287" s="6">
        <v>444.8</v>
      </c>
      <c r="M4287" s="23">
        <f>Таблица1[[#This Row],[Сумма в ценах продажи]]-Таблица1[[#This Row],[Сумма в ценах закупки]]</f>
        <v>55.384500000000003</v>
      </c>
    </row>
    <row r="4288" spans="1:13" hidden="1" x14ac:dyDescent="0.3">
      <c r="A4288" s="16">
        <v>42787</v>
      </c>
      <c r="B4288" t="s">
        <v>9</v>
      </c>
      <c r="C4288" t="s">
        <v>210</v>
      </c>
      <c r="D4288" t="s">
        <v>156</v>
      </c>
      <c r="E4288" t="s">
        <v>211</v>
      </c>
      <c r="F4288" s="7">
        <v>1005274000</v>
      </c>
      <c r="G4288" t="str">
        <f>VLOOKUP(F4288,'группы товаров'!$A$1:$C$88,2,0)</f>
        <v>Ванильные</v>
      </c>
      <c r="H4288" t="str">
        <f>VLOOKUP(Таблица1[[#This Row],[Код товара]],Группа_Товаров,3,0)</f>
        <v>Кремовые</v>
      </c>
      <c r="I4288" t="s">
        <v>8</v>
      </c>
      <c r="J4288">
        <v>5</v>
      </c>
      <c r="K4288" s="6">
        <v>384.52300000000002</v>
      </c>
      <c r="L4288" s="6">
        <v>444.8</v>
      </c>
      <c r="M4288" s="23">
        <f>Таблица1[[#This Row],[Сумма в ценах продажи]]-Таблица1[[#This Row],[Сумма в ценах закупки]]</f>
        <v>60.276999999999987</v>
      </c>
    </row>
    <row r="4289" spans="1:13" hidden="1" x14ac:dyDescent="0.3">
      <c r="A4289" s="16">
        <v>42787</v>
      </c>
      <c r="B4289" t="s">
        <v>9</v>
      </c>
      <c r="C4289" t="s">
        <v>153</v>
      </c>
      <c r="D4289" t="s">
        <v>134</v>
      </c>
      <c r="E4289" t="s">
        <v>154</v>
      </c>
      <c r="F4289" s="8">
        <v>210100</v>
      </c>
      <c r="G4289" t="str">
        <f>VLOOKUP(F4289,'группы товаров'!$A$1:$C$88,2,0)</f>
        <v>Сливки-малина</v>
      </c>
      <c r="H4289" t="str">
        <f>VLOOKUP(Таблица1[[#This Row],[Код товара]],Группа_Товаров,3,0)</f>
        <v>Отливная</v>
      </c>
      <c r="I4289" t="s">
        <v>8</v>
      </c>
      <c r="J4289">
        <v>7.5</v>
      </c>
      <c r="K4289" s="6">
        <v>452.75</v>
      </c>
      <c r="L4289" s="6">
        <v>515.25</v>
      </c>
      <c r="M4289" s="23">
        <f>Таблица1[[#This Row],[Сумма в ценах продажи]]-Таблица1[[#This Row],[Сумма в ценах закупки]]</f>
        <v>62.5</v>
      </c>
    </row>
    <row r="4290" spans="1:13" hidden="1" x14ac:dyDescent="0.3">
      <c r="A4290" s="16">
        <v>42787</v>
      </c>
      <c r="B4290" t="s">
        <v>9</v>
      </c>
      <c r="C4290" t="s">
        <v>140</v>
      </c>
      <c r="D4290" t="s">
        <v>134</v>
      </c>
      <c r="E4290" t="s">
        <v>141</v>
      </c>
      <c r="F4290" s="5">
        <v>1005712010</v>
      </c>
      <c r="G4290" t="str">
        <f>VLOOKUP(F4290,'группы товаров'!$A$1:$C$88,2,0)</f>
        <v>Сказочный мишка</v>
      </c>
      <c r="H4290" t="str">
        <f>VLOOKUP(Таблица1[[#This Row],[Код товара]],Группа_Товаров,3,0)</f>
        <v>Глазированные</v>
      </c>
      <c r="I4290" t="s">
        <v>8</v>
      </c>
      <c r="J4290">
        <v>4.8</v>
      </c>
      <c r="K4290" s="6">
        <v>509.98080000000004</v>
      </c>
      <c r="L4290" s="6">
        <v>580.79999999999995</v>
      </c>
      <c r="M4290" s="23">
        <f>Таблица1[[#This Row],[Сумма в ценах продажи]]-Таблица1[[#This Row],[Сумма в ценах закупки]]</f>
        <v>70.81919999999991</v>
      </c>
    </row>
    <row r="4291" spans="1:13" hidden="1" x14ac:dyDescent="0.3">
      <c r="A4291" s="16">
        <v>42787</v>
      </c>
      <c r="B4291" t="s">
        <v>9</v>
      </c>
      <c r="C4291" t="s">
        <v>173</v>
      </c>
      <c r="D4291" t="s">
        <v>156</v>
      </c>
      <c r="E4291" t="s">
        <v>174</v>
      </c>
      <c r="F4291" s="5">
        <v>1005712005</v>
      </c>
      <c r="G4291" t="str">
        <f>VLOOKUP(F4291,'группы товаров'!$A$1:$C$88,2,0)</f>
        <v>Золотой теленок</v>
      </c>
      <c r="H4291" t="str">
        <f>VLOOKUP(Таблица1[[#This Row],[Код товара]],Группа_Товаров,3,0)</f>
        <v>Глазированные</v>
      </c>
      <c r="I4291" t="s">
        <v>8</v>
      </c>
      <c r="J4291">
        <v>4.8</v>
      </c>
      <c r="K4291" s="6">
        <v>506.25840000000005</v>
      </c>
      <c r="L4291" s="6">
        <v>580.79999999999995</v>
      </c>
      <c r="M4291" s="23">
        <f>Таблица1[[#This Row],[Сумма в ценах продажи]]-Таблица1[[#This Row],[Сумма в ценах закупки]]</f>
        <v>74.541599999999903</v>
      </c>
    </row>
    <row r="4292" spans="1:13" hidden="1" x14ac:dyDescent="0.3">
      <c r="A4292" s="16">
        <v>42787</v>
      </c>
      <c r="B4292" t="s">
        <v>9</v>
      </c>
      <c r="C4292" t="s">
        <v>177</v>
      </c>
      <c r="D4292" t="s">
        <v>131</v>
      </c>
      <c r="E4292" t="s">
        <v>178</v>
      </c>
      <c r="F4292" s="7">
        <v>1005040500</v>
      </c>
      <c r="G4292" t="str">
        <f>VLOOKUP(F4292,'группы товаров'!$A$1:$C$88,2,0)</f>
        <v>Пилот</v>
      </c>
      <c r="H4292" t="str">
        <f>VLOOKUP(Таблица1[[#This Row],[Код товара]],Группа_Товаров,3,0)</f>
        <v>Глазированные</v>
      </c>
      <c r="I4292" t="s">
        <v>8</v>
      </c>
      <c r="J4292">
        <v>4</v>
      </c>
      <c r="K4292" s="6">
        <v>934.8</v>
      </c>
      <c r="L4292" s="6">
        <v>1063.2</v>
      </c>
      <c r="M4292" s="23">
        <f>Таблица1[[#This Row],[Сумма в ценах продажи]]-Таблица1[[#This Row],[Сумма в ценах закупки]]</f>
        <v>128.40000000000009</v>
      </c>
    </row>
    <row r="4293" spans="1:13" hidden="1" x14ac:dyDescent="0.3">
      <c r="A4293" s="16">
        <v>42787</v>
      </c>
      <c r="B4293" t="s">
        <v>9</v>
      </c>
      <c r="C4293" t="s">
        <v>144</v>
      </c>
      <c r="D4293" t="s">
        <v>134</v>
      </c>
      <c r="E4293" t="s">
        <v>145</v>
      </c>
      <c r="F4293" s="8">
        <v>210000</v>
      </c>
      <c r="G4293" t="str">
        <f>VLOOKUP(F4293,'группы товаров'!$A$1:$C$88,2,0)</f>
        <v>Сливки-апельсин</v>
      </c>
      <c r="H4293" t="str">
        <f>VLOOKUP(Таблица1[[#This Row],[Код товара]],Группа_Товаров,3,0)</f>
        <v>Отливная</v>
      </c>
      <c r="I4293" t="s">
        <v>8</v>
      </c>
      <c r="J4293">
        <v>11</v>
      </c>
      <c r="K4293" s="6">
        <v>1141.8</v>
      </c>
      <c r="L4293" s="6">
        <v>1298.44</v>
      </c>
      <c r="M4293" s="23">
        <f>Таблица1[[#This Row],[Сумма в ценах продажи]]-Таблица1[[#This Row],[Сумма в ценах закупки]]</f>
        <v>156.6400000000001</v>
      </c>
    </row>
    <row r="4294" spans="1:13" hidden="1" x14ac:dyDescent="0.3">
      <c r="A4294" s="16">
        <v>42786</v>
      </c>
      <c r="B4294" t="s">
        <v>9</v>
      </c>
      <c r="C4294" t="s">
        <v>210</v>
      </c>
      <c r="D4294" t="s">
        <v>156</v>
      </c>
      <c r="E4294" t="s">
        <v>211</v>
      </c>
      <c r="F4294" s="7">
        <v>1005050200</v>
      </c>
      <c r="G4294" t="str">
        <f>VLOOKUP(F4294,'группы товаров'!$A$1:$C$88,2,0)</f>
        <v>Серебрянный шедевр</v>
      </c>
      <c r="H4294" t="str">
        <f>VLOOKUP(Таблица1[[#This Row],[Код товара]],Группа_Товаров,3,0)</f>
        <v>Помадка</v>
      </c>
      <c r="I4294" t="s">
        <v>8</v>
      </c>
      <c r="J4294">
        <v>2.8</v>
      </c>
      <c r="K4294" s="6">
        <v>273.87360000000001</v>
      </c>
      <c r="L4294" s="6">
        <v>308</v>
      </c>
      <c r="M4294" s="23">
        <f>Таблица1[[#This Row],[Сумма в ценах продажи]]-Таблица1[[#This Row],[Сумма в ценах закупки]]</f>
        <v>34.12639999999999</v>
      </c>
    </row>
    <row r="4295" spans="1:13" hidden="1" x14ac:dyDescent="0.3">
      <c r="A4295" s="16">
        <v>42786</v>
      </c>
      <c r="B4295" t="s">
        <v>9</v>
      </c>
      <c r="C4295" t="s">
        <v>138</v>
      </c>
      <c r="D4295" t="s">
        <v>134</v>
      </c>
      <c r="E4295" t="s">
        <v>139</v>
      </c>
      <c r="F4295" s="5">
        <v>1005220000</v>
      </c>
      <c r="G4295" t="str">
        <f>VLOOKUP(F4295,'группы товаров'!$A$1:$C$88,2,0)</f>
        <v>Веселый журавлик</v>
      </c>
      <c r="H4295" t="str">
        <f>VLOOKUP(Таблица1[[#This Row],[Код товара]],Группа_Товаров,3,0)</f>
        <v>Вафельные</v>
      </c>
      <c r="I4295" t="s">
        <v>8</v>
      </c>
      <c r="J4295">
        <v>3.5</v>
      </c>
      <c r="K4295" s="6">
        <v>327.14499999999998</v>
      </c>
      <c r="L4295" s="6">
        <v>372.12</v>
      </c>
      <c r="M4295" s="23">
        <f>Таблица1[[#This Row],[Сумма в ценах продажи]]-Таблица1[[#This Row],[Сумма в ценах закупки]]</f>
        <v>44.975000000000023</v>
      </c>
    </row>
    <row r="4296" spans="1:13" hidden="1" x14ac:dyDescent="0.3">
      <c r="A4296" s="16">
        <v>42786</v>
      </c>
      <c r="B4296" t="s">
        <v>9</v>
      </c>
      <c r="C4296" t="s">
        <v>254</v>
      </c>
      <c r="D4296" t="s">
        <v>131</v>
      </c>
      <c r="E4296" t="s">
        <v>255</v>
      </c>
      <c r="F4296" s="5">
        <v>1005712010</v>
      </c>
      <c r="G4296" t="str">
        <f>VLOOKUP(F4296,'группы товаров'!$A$1:$C$88,2,0)</f>
        <v>Сказочный мишка</v>
      </c>
      <c r="H4296" t="str">
        <f>VLOOKUP(Таблица1[[#This Row],[Код товара]],Группа_Товаров,3,0)</f>
        <v>Глазированные</v>
      </c>
      <c r="I4296" t="s">
        <v>8</v>
      </c>
      <c r="J4296">
        <v>4.8</v>
      </c>
      <c r="K4296" s="6">
        <v>509.98080000000004</v>
      </c>
      <c r="L4296" s="6">
        <v>580.79999999999995</v>
      </c>
      <c r="M4296" s="23">
        <f>Таблица1[[#This Row],[Сумма в ценах продажи]]-Таблица1[[#This Row],[Сумма в ценах закупки]]</f>
        <v>70.81919999999991</v>
      </c>
    </row>
    <row r="4297" spans="1:13" hidden="1" x14ac:dyDescent="0.3">
      <c r="A4297" s="16">
        <v>42786</v>
      </c>
      <c r="B4297" t="s">
        <v>9</v>
      </c>
      <c r="C4297" t="s">
        <v>138</v>
      </c>
      <c r="D4297" t="s">
        <v>134</v>
      </c>
      <c r="E4297" t="s">
        <v>139</v>
      </c>
      <c r="F4297" s="7">
        <v>280500</v>
      </c>
      <c r="G4297" t="str">
        <f>VLOOKUP(F4297,'группы товаров'!$A$1:$C$88,2,0)</f>
        <v>Шипучка микс</v>
      </c>
      <c r="H4297" t="str">
        <f>VLOOKUP(Таблица1[[#This Row],[Код товара]],Группа_Товаров,3,0)</f>
        <v>Леденцовая</v>
      </c>
      <c r="I4297" t="s">
        <v>8</v>
      </c>
      <c r="J4297">
        <v>5</v>
      </c>
      <c r="K4297" s="6">
        <v>581.85</v>
      </c>
      <c r="L4297" s="6">
        <v>658.75</v>
      </c>
      <c r="M4297" s="23">
        <f>Таблица1[[#This Row],[Сумма в ценах продажи]]-Таблица1[[#This Row],[Сумма в ценах закупки]]</f>
        <v>76.899999999999977</v>
      </c>
    </row>
    <row r="4298" spans="1:13" hidden="1" x14ac:dyDescent="0.3">
      <c r="A4298" s="16">
        <v>42786</v>
      </c>
      <c r="B4298" t="s">
        <v>9</v>
      </c>
      <c r="C4298" t="s">
        <v>280</v>
      </c>
      <c r="D4298" t="s">
        <v>134</v>
      </c>
      <c r="E4298" t="s">
        <v>281</v>
      </c>
      <c r="F4298" s="5">
        <v>1005040800</v>
      </c>
      <c r="G4298" t="str">
        <f>VLOOKUP(F4298,'группы товаров'!$A$1:$C$88,2,0)</f>
        <v>Бим-Бом</v>
      </c>
      <c r="H4298" t="str">
        <f>VLOOKUP(Таблица1[[#This Row],[Код товара]],Группа_Товаров,3,0)</f>
        <v>Глазированные</v>
      </c>
      <c r="I4298" t="s">
        <v>8</v>
      </c>
      <c r="J4298">
        <v>9</v>
      </c>
      <c r="K4298" s="6">
        <v>643.86</v>
      </c>
      <c r="L4298" s="6">
        <v>732.33</v>
      </c>
      <c r="M4298" s="23">
        <f>Таблица1[[#This Row],[Сумма в ценах продажи]]-Таблица1[[#This Row],[Сумма в ценах закупки]]</f>
        <v>88.470000000000027</v>
      </c>
    </row>
    <row r="4299" spans="1:13" hidden="1" x14ac:dyDescent="0.3">
      <c r="A4299" s="16">
        <v>42786</v>
      </c>
      <c r="B4299" t="s">
        <v>9</v>
      </c>
      <c r="C4299" t="s">
        <v>199</v>
      </c>
      <c r="D4299" t="s">
        <v>134</v>
      </c>
      <c r="E4299" t="s">
        <v>200</v>
      </c>
      <c r="F4299" s="5">
        <v>1005050200</v>
      </c>
      <c r="G4299" t="str">
        <f>VLOOKUP(F4299,'группы товаров'!$A$1:$C$88,2,0)</f>
        <v>Серебрянный шедевр</v>
      </c>
      <c r="H4299" t="str">
        <f>VLOOKUP(Таблица1[[#This Row],[Код товара]],Группа_Товаров,3,0)</f>
        <v>Помадка</v>
      </c>
      <c r="I4299" t="s">
        <v>8</v>
      </c>
      <c r="J4299">
        <v>7</v>
      </c>
      <c r="K4299" s="6">
        <v>703.05790000000002</v>
      </c>
      <c r="L4299" s="6">
        <v>797.44</v>
      </c>
      <c r="M4299" s="23">
        <f>Таблица1[[#This Row],[Сумма в ценах продажи]]-Таблица1[[#This Row],[Сумма в ценах закупки]]</f>
        <v>94.382100000000037</v>
      </c>
    </row>
    <row r="4300" spans="1:13" hidden="1" x14ac:dyDescent="0.3">
      <c r="A4300" s="16">
        <v>42786</v>
      </c>
      <c r="B4300" t="s">
        <v>9</v>
      </c>
      <c r="C4300" t="s">
        <v>165</v>
      </c>
      <c r="D4300" t="s">
        <v>134</v>
      </c>
      <c r="E4300" t="s">
        <v>166</v>
      </c>
      <c r="F4300" s="7">
        <v>1005050000</v>
      </c>
      <c r="G4300" t="str">
        <f>VLOOKUP(F4300,'группы товаров'!$A$1:$C$88,2,0)</f>
        <v>Золотой орех</v>
      </c>
      <c r="H4300" t="str">
        <f>VLOOKUP(Таблица1[[#This Row],[Код товара]],Группа_Товаров,3,0)</f>
        <v>Помадка</v>
      </c>
      <c r="I4300" t="s">
        <v>8</v>
      </c>
      <c r="J4300">
        <v>4.3</v>
      </c>
      <c r="K4300" s="6">
        <v>1144.508</v>
      </c>
      <c r="L4300" s="6">
        <v>1295.8</v>
      </c>
      <c r="M4300" s="23">
        <f>Таблица1[[#This Row],[Сумма в ценах продажи]]-Таблица1[[#This Row],[Сумма в ценах закупки]]</f>
        <v>151.29199999999992</v>
      </c>
    </row>
    <row r="4301" spans="1:13" hidden="1" x14ac:dyDescent="0.3">
      <c r="A4301" s="16">
        <v>42786</v>
      </c>
      <c r="B4301" t="s">
        <v>9</v>
      </c>
      <c r="C4301" t="s">
        <v>282</v>
      </c>
      <c r="D4301" t="s">
        <v>134</v>
      </c>
      <c r="E4301" t="s">
        <v>283</v>
      </c>
      <c r="F4301" s="7">
        <v>1005050200</v>
      </c>
      <c r="G4301" t="str">
        <f>VLOOKUP(F4301,'группы товаров'!$A$1:$C$88,2,0)</f>
        <v>Серебрянный шедевр</v>
      </c>
      <c r="H4301" t="str">
        <f>VLOOKUP(Таблица1[[#This Row],[Код товара]],Группа_Товаров,3,0)</f>
        <v>Помадка</v>
      </c>
      <c r="I4301" t="s">
        <v>8</v>
      </c>
      <c r="J4301">
        <v>10</v>
      </c>
      <c r="K4301" s="6">
        <v>1191.4625000000001</v>
      </c>
      <c r="L4301" s="6">
        <v>1432.2</v>
      </c>
      <c r="M4301" s="23">
        <f>Таблица1[[#This Row],[Сумма в ценах продажи]]-Таблица1[[#This Row],[Сумма в ценах закупки]]</f>
        <v>240.73749999999995</v>
      </c>
    </row>
    <row r="4302" spans="1:13" hidden="1" x14ac:dyDescent="0.3">
      <c r="A4302" s="16">
        <v>42786</v>
      </c>
      <c r="B4302" t="s">
        <v>9</v>
      </c>
      <c r="C4302" t="s">
        <v>181</v>
      </c>
      <c r="D4302" t="s">
        <v>134</v>
      </c>
      <c r="E4302" t="s">
        <v>182</v>
      </c>
      <c r="F4302" s="7">
        <v>5281000</v>
      </c>
      <c r="G4302" t="str">
        <f>VLOOKUP(F4302,'группы товаров'!$A$1:$C$88,2,0)</f>
        <v>Барбасовая</v>
      </c>
      <c r="H4302" t="str">
        <f>VLOOKUP(Таблица1[[#This Row],[Код товара]],Группа_Товаров,3,0)</f>
        <v>Отливная</v>
      </c>
      <c r="I4302" t="s">
        <v>8</v>
      </c>
      <c r="J4302">
        <v>48</v>
      </c>
      <c r="K4302" s="6">
        <v>2563.8488000000002</v>
      </c>
      <c r="L4302" s="6">
        <v>2905.44</v>
      </c>
      <c r="M4302" s="23">
        <f>Таблица1[[#This Row],[Сумма в ценах продажи]]-Таблица1[[#This Row],[Сумма в ценах закупки]]</f>
        <v>341.59119999999984</v>
      </c>
    </row>
    <row r="4303" spans="1:13" hidden="1" x14ac:dyDescent="0.3">
      <c r="A4303" s="16">
        <v>42783</v>
      </c>
      <c r="B4303" t="s">
        <v>9</v>
      </c>
      <c r="C4303" t="s">
        <v>199</v>
      </c>
      <c r="D4303" t="s">
        <v>134</v>
      </c>
      <c r="E4303" t="s">
        <v>200</v>
      </c>
      <c r="F4303" s="7">
        <v>1005274000</v>
      </c>
      <c r="G4303" t="str">
        <f>VLOOKUP(F4303,'группы товаров'!$A$1:$C$88,2,0)</f>
        <v>Ванильные</v>
      </c>
      <c r="H4303" t="str">
        <f>VLOOKUP(Таблица1[[#This Row],[Код товара]],Группа_Товаров,3,0)</f>
        <v>Кремовые</v>
      </c>
      <c r="I4303" t="s">
        <v>8</v>
      </c>
      <c r="J4303">
        <v>3</v>
      </c>
      <c r="K4303" s="6">
        <v>214.62</v>
      </c>
      <c r="L4303" s="6">
        <v>244.11</v>
      </c>
      <c r="M4303" s="23">
        <f>Таблица1[[#This Row],[Сумма в ценах продажи]]-Таблица1[[#This Row],[Сумма в ценах закупки]]</f>
        <v>29.490000000000009</v>
      </c>
    </row>
    <row r="4304" spans="1:13" hidden="1" x14ac:dyDescent="0.3">
      <c r="A4304" s="16">
        <v>42783</v>
      </c>
      <c r="B4304" t="s">
        <v>9</v>
      </c>
      <c r="C4304" t="s">
        <v>136</v>
      </c>
      <c r="D4304" t="s">
        <v>131</v>
      </c>
      <c r="E4304" t="s">
        <v>137</v>
      </c>
      <c r="F4304" s="7">
        <v>1005051600</v>
      </c>
      <c r="G4304" t="str">
        <f>VLOOKUP(F4304,'группы товаров'!$A$1:$C$88,2,0)</f>
        <v xml:space="preserve">Тарантелла </v>
      </c>
      <c r="H4304" t="str">
        <f>VLOOKUP(Таблица1[[#This Row],[Код товара]],Группа_Товаров,3,0)</f>
        <v>Помадка</v>
      </c>
      <c r="I4304" t="s">
        <v>8</v>
      </c>
      <c r="J4304">
        <v>2.4</v>
      </c>
      <c r="K4304" s="6">
        <v>224.352</v>
      </c>
      <c r="L4304" s="6">
        <v>255.16800000000001</v>
      </c>
      <c r="M4304" s="23">
        <f>Таблица1[[#This Row],[Сумма в ценах продажи]]-Таблица1[[#This Row],[Сумма в ценах закупки]]</f>
        <v>30.816000000000003</v>
      </c>
    </row>
    <row r="4305" spans="1:13" hidden="1" x14ac:dyDescent="0.3">
      <c r="A4305" s="16">
        <v>42783</v>
      </c>
      <c r="B4305" t="s">
        <v>9</v>
      </c>
      <c r="C4305" t="s">
        <v>138</v>
      </c>
      <c r="D4305" t="s">
        <v>134</v>
      </c>
      <c r="E4305" t="s">
        <v>139</v>
      </c>
      <c r="F4305" s="5">
        <v>1005050000</v>
      </c>
      <c r="G4305" t="str">
        <f>VLOOKUP(F4305,'группы товаров'!$A$1:$C$88,2,0)</f>
        <v>Золотой орех</v>
      </c>
      <c r="H4305" t="str">
        <f>VLOOKUP(Таблица1[[#This Row],[Код товара]],Группа_Товаров,3,0)</f>
        <v>Помадка</v>
      </c>
      <c r="I4305" t="s">
        <v>8</v>
      </c>
      <c r="J4305">
        <v>3.5</v>
      </c>
      <c r="K4305" s="6">
        <v>355.06100000000004</v>
      </c>
      <c r="L4305" s="6">
        <v>398.72</v>
      </c>
      <c r="M4305" s="23">
        <f>Таблица1[[#This Row],[Сумма в ценах продажи]]-Таблица1[[#This Row],[Сумма в ценах закупки]]</f>
        <v>43.658999999999992</v>
      </c>
    </row>
    <row r="4306" spans="1:13" hidden="1" x14ac:dyDescent="0.3">
      <c r="A4306" s="16">
        <v>42783</v>
      </c>
      <c r="B4306" t="s">
        <v>9</v>
      </c>
      <c r="C4306" t="s">
        <v>222</v>
      </c>
      <c r="D4306" t="s">
        <v>134</v>
      </c>
      <c r="E4306" t="s">
        <v>223</v>
      </c>
      <c r="F4306" s="5">
        <v>1005050200</v>
      </c>
      <c r="G4306" t="str">
        <f>VLOOKUP(F4306,'группы товаров'!$A$1:$C$88,2,0)</f>
        <v>Серебрянный шедевр</v>
      </c>
      <c r="H4306" t="str">
        <f>VLOOKUP(Таблица1[[#This Row],[Код товара]],Группа_Товаров,3,0)</f>
        <v>Помадка</v>
      </c>
      <c r="I4306" t="s">
        <v>8</v>
      </c>
      <c r="J4306">
        <v>3.5</v>
      </c>
      <c r="K4306" s="6">
        <v>352.03100000000001</v>
      </c>
      <c r="L4306" s="6">
        <v>398.72</v>
      </c>
      <c r="M4306" s="23">
        <f>Таблица1[[#This Row],[Сумма в ценах продажи]]-Таблица1[[#This Row],[Сумма в ценах закупки]]</f>
        <v>46.689000000000021</v>
      </c>
    </row>
    <row r="4307" spans="1:13" hidden="1" x14ac:dyDescent="0.3">
      <c r="A4307" s="16">
        <v>42783</v>
      </c>
      <c r="B4307" t="s">
        <v>9</v>
      </c>
      <c r="C4307" t="s">
        <v>138</v>
      </c>
      <c r="D4307" t="s">
        <v>134</v>
      </c>
      <c r="E4307" t="s">
        <v>139</v>
      </c>
      <c r="F4307" s="7">
        <v>1005040400</v>
      </c>
      <c r="G4307" t="str">
        <f>VLOOKUP(F4307,'группы товаров'!$A$1:$C$88,2,0)</f>
        <v>Ласточка</v>
      </c>
      <c r="H4307" t="str">
        <f>VLOOKUP(Таблица1[[#This Row],[Код товара]],Группа_Товаров,3,0)</f>
        <v>Глазированные</v>
      </c>
      <c r="I4307" t="s">
        <v>8</v>
      </c>
      <c r="J4307">
        <v>11.4</v>
      </c>
      <c r="K4307" s="6">
        <v>511.24900000000002</v>
      </c>
      <c r="L4307" s="6">
        <v>581.28600000000006</v>
      </c>
      <c r="M4307" s="23">
        <f>Таблица1[[#This Row],[Сумма в ценах продажи]]-Таблица1[[#This Row],[Сумма в ценах закупки]]</f>
        <v>70.037000000000035</v>
      </c>
    </row>
    <row r="4308" spans="1:13" hidden="1" x14ac:dyDescent="0.3">
      <c r="A4308" s="16">
        <v>42783</v>
      </c>
      <c r="B4308" t="s">
        <v>9</v>
      </c>
      <c r="C4308" t="s">
        <v>179</v>
      </c>
      <c r="D4308" t="s">
        <v>131</v>
      </c>
      <c r="E4308" t="s">
        <v>180</v>
      </c>
      <c r="F4308" s="8">
        <v>1500000801</v>
      </c>
      <c r="G4308" t="str">
        <f>VLOOKUP(F4308,'группы товаров'!$A$1:$C$88,2,0)</f>
        <v>Рулет апельсин-крем</v>
      </c>
      <c r="H4308" t="str">
        <f>VLOOKUP(Таблица1[[#This Row],[Код товара]],Группа_Товаров,3,0)</f>
        <v>Бисквиты</v>
      </c>
      <c r="I4308" t="s">
        <v>8</v>
      </c>
      <c r="J4308">
        <v>1.5649999999999999</v>
      </c>
      <c r="K4308" s="6">
        <v>515.09800000000007</v>
      </c>
      <c r="L4308" s="6">
        <v>585.9</v>
      </c>
      <c r="M4308" s="23">
        <f>Таблица1[[#This Row],[Сумма в ценах продажи]]-Таблица1[[#This Row],[Сумма в ценах закупки]]</f>
        <v>70.801999999999907</v>
      </c>
    </row>
    <row r="4309" spans="1:13" hidden="1" x14ac:dyDescent="0.3">
      <c r="A4309" s="16">
        <v>42783</v>
      </c>
      <c r="B4309" t="s">
        <v>9</v>
      </c>
      <c r="C4309" t="s">
        <v>165</v>
      </c>
      <c r="D4309" t="s">
        <v>134</v>
      </c>
      <c r="E4309" t="s">
        <v>166</v>
      </c>
      <c r="F4309" s="7">
        <v>1005244600</v>
      </c>
      <c r="G4309" t="str">
        <f>VLOOKUP(F4309,'группы товаров'!$A$1:$C$88,2,0)</f>
        <v>Кремовые</v>
      </c>
      <c r="H4309" t="str">
        <f>VLOOKUP(Таблица1[[#This Row],[Код товара]],Группа_Товаров,3,0)</f>
        <v>Кремовые</v>
      </c>
      <c r="I4309" t="s">
        <v>8</v>
      </c>
      <c r="J4309">
        <v>3.3</v>
      </c>
      <c r="K4309" s="6">
        <v>545.37890000000004</v>
      </c>
      <c r="L4309" s="6">
        <v>620.62</v>
      </c>
      <c r="M4309" s="23">
        <f>Таблица1[[#This Row],[Сумма в ценах продажи]]-Таблица1[[#This Row],[Сумма в ценах закупки]]</f>
        <v>75.24109999999996</v>
      </c>
    </row>
    <row r="4310" spans="1:13" hidden="1" x14ac:dyDescent="0.3">
      <c r="A4310" s="16">
        <v>42783</v>
      </c>
      <c r="B4310" t="s">
        <v>9</v>
      </c>
      <c r="C4310" t="s">
        <v>130</v>
      </c>
      <c r="D4310" t="s">
        <v>131</v>
      </c>
      <c r="E4310" t="s">
        <v>132</v>
      </c>
      <c r="F4310" s="7">
        <v>270300</v>
      </c>
      <c r="G4310" t="str">
        <f>VLOOKUP(F4310,'группы товаров'!$A$1:$C$88,2,0)</f>
        <v xml:space="preserve">Шипучка лимонад </v>
      </c>
      <c r="H4310" t="str">
        <f>VLOOKUP(Таблица1[[#This Row],[Код товара]],Группа_Товаров,3,0)</f>
        <v>Леденцовая</v>
      </c>
      <c r="I4310" t="s">
        <v>8</v>
      </c>
      <c r="J4310">
        <v>8</v>
      </c>
      <c r="K4310" s="6">
        <v>705.56</v>
      </c>
      <c r="L4310" s="6">
        <v>803.2</v>
      </c>
      <c r="M4310" s="23">
        <f>Таблица1[[#This Row],[Сумма в ценах продажи]]-Таблица1[[#This Row],[Сумма в ценах закупки]]</f>
        <v>97.6400000000001</v>
      </c>
    </row>
    <row r="4311" spans="1:13" hidden="1" x14ac:dyDescent="0.3">
      <c r="A4311" s="16">
        <v>42783</v>
      </c>
      <c r="B4311" t="s">
        <v>9</v>
      </c>
      <c r="C4311" t="s">
        <v>138</v>
      </c>
      <c r="D4311" t="s">
        <v>134</v>
      </c>
      <c r="E4311" t="s">
        <v>139</v>
      </c>
      <c r="F4311" s="7">
        <v>1005050400</v>
      </c>
      <c r="G4311" t="str">
        <f>VLOOKUP(F4311,'группы товаров'!$A$1:$C$88,2,0)</f>
        <v>Золотой кокос</v>
      </c>
      <c r="H4311" t="str">
        <f>VLOOKUP(Таблица1[[#This Row],[Код товара]],Группа_Товаров,3,0)</f>
        <v>Помадка</v>
      </c>
      <c r="I4311" t="s">
        <v>8</v>
      </c>
      <c r="J4311">
        <v>8</v>
      </c>
      <c r="K4311" s="6">
        <v>387.09360000000004</v>
      </c>
      <c r="L4311" s="6">
        <v>486</v>
      </c>
      <c r="M4311" s="23">
        <f>Таблица1[[#This Row],[Сумма в ценах продажи]]-Таблица1[[#This Row],[Сумма в ценах закупки]]</f>
        <v>98.906399999999962</v>
      </c>
    </row>
    <row r="4312" spans="1:13" hidden="1" x14ac:dyDescent="0.3">
      <c r="A4312" s="16">
        <v>42783</v>
      </c>
      <c r="B4312" t="s">
        <v>9</v>
      </c>
      <c r="C4312" t="s">
        <v>254</v>
      </c>
      <c r="D4312" t="s">
        <v>131</v>
      </c>
      <c r="E4312" t="s">
        <v>255</v>
      </c>
      <c r="F4312" s="5">
        <v>280500</v>
      </c>
      <c r="G4312" t="str">
        <f>VLOOKUP(F4312,'группы товаров'!$A$1:$C$88,2,0)</f>
        <v>Шипучка микс</v>
      </c>
      <c r="H4312" t="str">
        <f>VLOOKUP(Таблица1[[#This Row],[Код товара]],Группа_Товаров,3,0)</f>
        <v>Леденцовая</v>
      </c>
      <c r="I4312" t="s">
        <v>8</v>
      </c>
      <c r="J4312">
        <v>10</v>
      </c>
      <c r="K4312" s="6">
        <v>782.05200000000002</v>
      </c>
      <c r="L4312" s="6">
        <v>889.6</v>
      </c>
      <c r="M4312" s="23">
        <f>Таблица1[[#This Row],[Сумма в ценах продажи]]-Таблица1[[#This Row],[Сумма в ценах закупки]]</f>
        <v>107.548</v>
      </c>
    </row>
    <row r="4313" spans="1:13" hidden="1" x14ac:dyDescent="0.3">
      <c r="A4313" s="16">
        <v>42783</v>
      </c>
      <c r="B4313" t="s">
        <v>9</v>
      </c>
      <c r="C4313" t="s">
        <v>254</v>
      </c>
      <c r="D4313" t="s">
        <v>131</v>
      </c>
      <c r="E4313" t="s">
        <v>255</v>
      </c>
      <c r="F4313" s="7">
        <v>270200</v>
      </c>
      <c r="G4313" t="str">
        <f>VLOOKUP(F4313,'группы товаров'!$A$1:$C$88,2,0)</f>
        <v>Шипучка апельсин</v>
      </c>
      <c r="H4313" t="str">
        <f>VLOOKUP(Таблица1[[#This Row],[Код товара]],Группа_Товаров,3,0)</f>
        <v>Леденцовая</v>
      </c>
      <c r="I4313" t="s">
        <v>8</v>
      </c>
      <c r="J4313">
        <v>8</v>
      </c>
      <c r="K4313" s="6">
        <v>685.54399999999998</v>
      </c>
      <c r="L4313" s="6">
        <v>803.2</v>
      </c>
      <c r="M4313" s="23">
        <f>Таблица1[[#This Row],[Сумма в ценах продажи]]-Таблица1[[#This Row],[Сумма в ценах закупки]]</f>
        <v>117.65600000000006</v>
      </c>
    </row>
    <row r="4314" spans="1:13" hidden="1" x14ac:dyDescent="0.3">
      <c r="A4314" s="16">
        <v>42783</v>
      </c>
      <c r="B4314" t="s">
        <v>9</v>
      </c>
      <c r="C4314" t="s">
        <v>165</v>
      </c>
      <c r="D4314" t="s">
        <v>134</v>
      </c>
      <c r="E4314" t="s">
        <v>166</v>
      </c>
      <c r="F4314" s="7">
        <v>252005</v>
      </c>
      <c r="G4314" t="str">
        <f>VLOOKUP(F4314,'группы товаров'!$A$1:$C$88,2,0)</f>
        <v>Кленовая</v>
      </c>
      <c r="H4314" t="str">
        <f>VLOOKUP(Таблица1[[#This Row],[Код товара]],Группа_Товаров,3,0)</f>
        <v>Леденцовая</v>
      </c>
      <c r="I4314" t="s">
        <v>8</v>
      </c>
      <c r="J4314">
        <v>4</v>
      </c>
      <c r="K4314" s="6">
        <v>934.8</v>
      </c>
      <c r="L4314" s="6">
        <v>1063.2</v>
      </c>
      <c r="M4314" s="23">
        <f>Таблица1[[#This Row],[Сумма в ценах продажи]]-Таблица1[[#This Row],[Сумма в ценах закупки]]</f>
        <v>128.40000000000009</v>
      </c>
    </row>
    <row r="4315" spans="1:13" hidden="1" x14ac:dyDescent="0.3">
      <c r="A4315" s="16">
        <v>42783</v>
      </c>
      <c r="B4315" t="s">
        <v>9</v>
      </c>
      <c r="C4315" t="s">
        <v>201</v>
      </c>
      <c r="D4315" t="s">
        <v>134</v>
      </c>
      <c r="E4315" t="s">
        <v>202</v>
      </c>
      <c r="F4315" s="8">
        <v>1500000001</v>
      </c>
      <c r="G4315" t="str">
        <f>VLOOKUP(F4315,'группы товаров'!$A$1:$C$88,2,0)</f>
        <v>Рулет шоколадный</v>
      </c>
      <c r="H4315" t="str">
        <f>VLOOKUP(Таблица1[[#This Row],[Код товара]],Группа_Товаров,3,0)</f>
        <v>Бисквиты</v>
      </c>
      <c r="I4315" t="s">
        <v>8</v>
      </c>
      <c r="J4315">
        <v>10</v>
      </c>
      <c r="K4315" s="6">
        <v>1173.6955</v>
      </c>
      <c r="L4315" s="6">
        <v>1317.5</v>
      </c>
      <c r="M4315" s="23">
        <f>Таблица1[[#This Row],[Сумма в ценах продажи]]-Таблица1[[#This Row],[Сумма в ценах закупки]]</f>
        <v>143.80449999999996</v>
      </c>
    </row>
    <row r="4316" spans="1:13" hidden="1" x14ac:dyDescent="0.3">
      <c r="A4316" s="16">
        <v>42783</v>
      </c>
      <c r="B4316" t="s">
        <v>9</v>
      </c>
      <c r="C4316" t="s">
        <v>282</v>
      </c>
      <c r="D4316" t="s">
        <v>134</v>
      </c>
      <c r="E4316" t="s">
        <v>283</v>
      </c>
      <c r="F4316" s="5">
        <v>1005300500</v>
      </c>
      <c r="G4316" t="str">
        <f>VLOOKUP(F4316,'группы товаров'!$A$1:$C$88,2,0)</f>
        <v>Рококо</v>
      </c>
      <c r="H4316" t="str">
        <f>VLOOKUP(Таблица1[[#This Row],[Код товара]],Группа_Товаров,3,0)</f>
        <v>Кремовые</v>
      </c>
      <c r="I4316" t="s">
        <v>8</v>
      </c>
      <c r="J4316">
        <v>3.5</v>
      </c>
      <c r="K4316" s="6">
        <v>632.12620000000004</v>
      </c>
      <c r="L4316" s="6">
        <v>778.43499999999995</v>
      </c>
      <c r="M4316" s="23">
        <f>Таблица1[[#This Row],[Сумма в ценах продажи]]-Таблица1[[#This Row],[Сумма в ценах закупки]]</f>
        <v>146.30879999999991</v>
      </c>
    </row>
    <row r="4317" spans="1:13" hidden="1" x14ac:dyDescent="0.3">
      <c r="A4317" s="16">
        <v>42783</v>
      </c>
      <c r="B4317" t="s">
        <v>9</v>
      </c>
      <c r="C4317" t="s">
        <v>222</v>
      </c>
      <c r="D4317" t="s">
        <v>134</v>
      </c>
      <c r="E4317" t="s">
        <v>223</v>
      </c>
      <c r="F4317" s="7">
        <v>1005040400</v>
      </c>
      <c r="G4317" t="str">
        <f>VLOOKUP(F4317,'группы товаров'!$A$1:$C$88,2,0)</f>
        <v>Ласточка</v>
      </c>
      <c r="H4317" t="str">
        <f>VLOOKUP(Таблица1[[#This Row],[Код товара]],Группа_Товаров,3,0)</f>
        <v>Глазированные</v>
      </c>
      <c r="I4317" t="s">
        <v>8</v>
      </c>
      <c r="J4317">
        <v>15</v>
      </c>
      <c r="K4317" s="6">
        <v>1748.3595</v>
      </c>
      <c r="L4317" s="6">
        <v>1976.25</v>
      </c>
      <c r="M4317" s="23">
        <f>Таблица1[[#This Row],[Сумма в ценах продажи]]-Таблица1[[#This Row],[Сумма в ценах закупки]]</f>
        <v>227.89049999999997</v>
      </c>
    </row>
    <row r="4318" spans="1:13" hidden="1" x14ac:dyDescent="0.3">
      <c r="A4318" s="16">
        <v>42783</v>
      </c>
      <c r="B4318" t="s">
        <v>9</v>
      </c>
      <c r="C4318" t="s">
        <v>162</v>
      </c>
      <c r="D4318" t="s">
        <v>163</v>
      </c>
      <c r="E4318" t="s">
        <v>164</v>
      </c>
      <c r="F4318" s="7">
        <v>1005300500</v>
      </c>
      <c r="G4318" t="str">
        <f>VLOOKUP(F4318,'группы товаров'!$A$1:$C$88,2,0)</f>
        <v>Рококо</v>
      </c>
      <c r="H4318" t="str">
        <f>VLOOKUP(Таблица1[[#This Row],[Код товара]],Группа_Товаров,3,0)</f>
        <v>Кремовые</v>
      </c>
      <c r="I4318" t="s">
        <v>8</v>
      </c>
      <c r="J4318">
        <v>48</v>
      </c>
      <c r="K4318" s="6">
        <v>2563.6992</v>
      </c>
      <c r="L4318" s="6">
        <v>2905.44</v>
      </c>
      <c r="M4318" s="23">
        <f>Таблица1[[#This Row],[Сумма в ценах продажи]]-Таблица1[[#This Row],[Сумма в ценах закупки]]</f>
        <v>341.74080000000004</v>
      </c>
    </row>
    <row r="4319" spans="1:13" hidden="1" x14ac:dyDescent="0.3">
      <c r="A4319" s="16">
        <v>42783</v>
      </c>
      <c r="B4319" t="s">
        <v>9</v>
      </c>
      <c r="C4319" t="s">
        <v>191</v>
      </c>
      <c r="D4319" t="s">
        <v>156</v>
      </c>
      <c r="E4319" t="s">
        <v>192</v>
      </c>
      <c r="F4319" s="7">
        <v>15000</v>
      </c>
      <c r="G4319" t="str">
        <f>VLOOKUP(F4319,'группы товаров'!$A$1:$C$88,2,0)</f>
        <v>Цитрусовый коктейль</v>
      </c>
      <c r="H4319" t="str">
        <f>VLOOKUP(Таблица1[[#This Row],[Код товара]],Группа_Товаров,3,0)</f>
        <v>Отливная</v>
      </c>
      <c r="I4319" t="s">
        <v>8</v>
      </c>
      <c r="J4319">
        <v>48</v>
      </c>
      <c r="K4319" s="6">
        <v>2563.5727999999999</v>
      </c>
      <c r="L4319" s="6">
        <v>2905.44</v>
      </c>
      <c r="M4319" s="23">
        <f>Таблица1[[#This Row],[Сумма в ценах продажи]]-Таблица1[[#This Row],[Сумма в ценах закупки]]</f>
        <v>341.86720000000014</v>
      </c>
    </row>
    <row r="4320" spans="1:13" hidden="1" x14ac:dyDescent="0.3">
      <c r="A4320" s="16">
        <v>42783</v>
      </c>
      <c r="B4320" t="s">
        <v>9</v>
      </c>
      <c r="C4320" t="s">
        <v>201</v>
      </c>
      <c r="D4320" t="s">
        <v>134</v>
      </c>
      <c r="E4320" t="s">
        <v>202</v>
      </c>
      <c r="F4320" s="7">
        <v>1005300500</v>
      </c>
      <c r="G4320" t="str">
        <f>VLOOKUP(F4320,'группы товаров'!$A$1:$C$88,2,0)</f>
        <v>Рококо</v>
      </c>
      <c r="H4320" t="str">
        <f>VLOOKUP(Таблица1[[#This Row],[Код товара]],Группа_Товаров,3,0)</f>
        <v>Кремовые</v>
      </c>
      <c r="I4320" t="s">
        <v>8</v>
      </c>
      <c r="J4320">
        <v>19.2</v>
      </c>
      <c r="K4320" s="6">
        <v>3022.08</v>
      </c>
      <c r="L4320" s="6">
        <v>3436.8</v>
      </c>
      <c r="M4320" s="23">
        <f>Таблица1[[#This Row],[Сумма в ценах продажи]]-Таблица1[[#This Row],[Сумма в ценах закупки]]</f>
        <v>414.72000000000025</v>
      </c>
    </row>
    <row r="4321" spans="1:13" hidden="1" x14ac:dyDescent="0.3">
      <c r="A4321" s="16">
        <v>42782</v>
      </c>
      <c r="B4321" t="s">
        <v>9</v>
      </c>
      <c r="C4321" t="s">
        <v>278</v>
      </c>
      <c r="D4321" t="s">
        <v>208</v>
      </c>
      <c r="E4321" t="s">
        <v>279</v>
      </c>
      <c r="F4321" s="7">
        <v>1005244300</v>
      </c>
      <c r="G4321" t="str">
        <f>VLOOKUP(F4321,'группы товаров'!$A$1:$C$88,2,0)</f>
        <v>Ореховые</v>
      </c>
      <c r="H4321" t="str">
        <f>VLOOKUP(Таблица1[[#This Row],[Код товара]],Группа_Товаров,3,0)</f>
        <v>Кремовые</v>
      </c>
      <c r="I4321" t="s">
        <v>8</v>
      </c>
      <c r="J4321">
        <v>1.65</v>
      </c>
      <c r="K4321" s="6">
        <v>229.67450000000002</v>
      </c>
      <c r="L4321" s="6">
        <v>262.57</v>
      </c>
      <c r="M4321" s="23">
        <f>Таблица1[[#This Row],[Сумма в ценах продажи]]-Таблица1[[#This Row],[Сумма в ценах закупки]]</f>
        <v>32.89549999999997</v>
      </c>
    </row>
    <row r="4322" spans="1:13" hidden="1" x14ac:dyDescent="0.3">
      <c r="A4322" s="16">
        <v>42782</v>
      </c>
      <c r="B4322" t="s">
        <v>9</v>
      </c>
      <c r="C4322" t="s">
        <v>177</v>
      </c>
      <c r="D4322" t="s">
        <v>131</v>
      </c>
      <c r="E4322" t="s">
        <v>178</v>
      </c>
      <c r="F4322" s="8">
        <v>210000</v>
      </c>
      <c r="G4322" t="str">
        <f>VLOOKUP(F4322,'группы товаров'!$A$1:$C$88,2,0)</f>
        <v>Сливки-апельсин</v>
      </c>
      <c r="H4322" t="str">
        <f>VLOOKUP(Таблица1[[#This Row],[Код товара]],Группа_Товаров,3,0)</f>
        <v>Отливная</v>
      </c>
      <c r="I4322" t="s">
        <v>8</v>
      </c>
      <c r="J4322">
        <v>3.4</v>
      </c>
      <c r="K4322" s="6">
        <v>243.23600000000002</v>
      </c>
      <c r="L4322" s="6">
        <v>276.65800000000002</v>
      </c>
      <c r="M4322" s="23">
        <f>Таблица1[[#This Row],[Сумма в ценах продажи]]-Таблица1[[#This Row],[Сумма в ценах закупки]]</f>
        <v>33.421999999999997</v>
      </c>
    </row>
    <row r="4323" spans="1:13" hidden="1" x14ac:dyDescent="0.3">
      <c r="A4323" s="16">
        <v>42782</v>
      </c>
      <c r="B4323" t="s">
        <v>9</v>
      </c>
      <c r="C4323" t="s">
        <v>256</v>
      </c>
      <c r="D4323" t="s">
        <v>134</v>
      </c>
      <c r="E4323" t="s">
        <v>257</v>
      </c>
      <c r="F4323" s="7">
        <v>1005244300</v>
      </c>
      <c r="G4323" t="str">
        <f>VLOOKUP(F4323,'группы товаров'!$A$1:$C$88,2,0)</f>
        <v>Ореховые</v>
      </c>
      <c r="H4323" t="str">
        <f>VLOOKUP(Таблица1[[#This Row],[Код товара]],Группа_Товаров,3,0)</f>
        <v>Кремовые</v>
      </c>
      <c r="I4323" t="s">
        <v>8</v>
      </c>
      <c r="J4323">
        <v>2.64</v>
      </c>
      <c r="K4323" s="6">
        <v>400.5564</v>
      </c>
      <c r="L4323" s="6">
        <v>455.64</v>
      </c>
      <c r="M4323" s="23">
        <f>Таблица1[[#This Row],[Сумма в ценах продажи]]-Таблица1[[#This Row],[Сумма в ценах закупки]]</f>
        <v>55.08359999999999</v>
      </c>
    </row>
    <row r="4324" spans="1:13" hidden="1" x14ac:dyDescent="0.3">
      <c r="A4324" s="16">
        <v>42782</v>
      </c>
      <c r="B4324" t="s">
        <v>9</v>
      </c>
      <c r="C4324" t="s">
        <v>165</v>
      </c>
      <c r="D4324" t="s">
        <v>134</v>
      </c>
      <c r="E4324" t="s">
        <v>166</v>
      </c>
      <c r="F4324" s="7">
        <v>1005244600</v>
      </c>
      <c r="G4324" t="str">
        <f>VLOOKUP(F4324,'группы товаров'!$A$1:$C$88,2,0)</f>
        <v>Кремовые</v>
      </c>
      <c r="H4324" t="str">
        <f>VLOOKUP(Таблица1[[#This Row],[Код товара]],Группа_Товаров,3,0)</f>
        <v>Кремовые</v>
      </c>
      <c r="I4324" t="s">
        <v>8</v>
      </c>
      <c r="J4324">
        <v>5</v>
      </c>
      <c r="K4324" s="6">
        <v>389.41550000000001</v>
      </c>
      <c r="L4324" s="6">
        <v>444.8</v>
      </c>
      <c r="M4324" s="23">
        <f>Таблица1[[#This Row],[Сумма в ценах продажи]]-Таблица1[[#This Row],[Сумма в ценах закупки]]</f>
        <v>55.384500000000003</v>
      </c>
    </row>
    <row r="4325" spans="1:13" hidden="1" x14ac:dyDescent="0.3">
      <c r="A4325" s="16">
        <v>42782</v>
      </c>
      <c r="B4325" t="s">
        <v>9</v>
      </c>
      <c r="C4325" t="s">
        <v>181</v>
      </c>
      <c r="D4325" t="s">
        <v>134</v>
      </c>
      <c r="E4325" t="s">
        <v>182</v>
      </c>
      <c r="F4325" s="7">
        <v>1005300500</v>
      </c>
      <c r="G4325" t="str">
        <f>VLOOKUP(F4325,'группы товаров'!$A$1:$C$88,2,0)</f>
        <v>Рококо</v>
      </c>
      <c r="H4325" t="str">
        <f>VLOOKUP(Таблица1[[#This Row],[Код товара]],Группа_Товаров,3,0)</f>
        <v>Кремовые</v>
      </c>
      <c r="I4325" t="s">
        <v>8</v>
      </c>
      <c r="J4325">
        <v>5</v>
      </c>
      <c r="K4325" s="6">
        <v>393.09950000000003</v>
      </c>
      <c r="L4325" s="6">
        <v>450.25</v>
      </c>
      <c r="M4325" s="23">
        <f>Таблица1[[#This Row],[Сумма в ценах продажи]]-Таблица1[[#This Row],[Сумма в ценах закупки]]</f>
        <v>57.150499999999965</v>
      </c>
    </row>
    <row r="4326" spans="1:13" hidden="1" x14ac:dyDescent="0.3">
      <c r="A4326" s="16">
        <v>42782</v>
      </c>
      <c r="B4326" t="s">
        <v>9</v>
      </c>
      <c r="C4326" t="s">
        <v>144</v>
      </c>
      <c r="D4326" t="s">
        <v>134</v>
      </c>
      <c r="E4326" t="s">
        <v>145</v>
      </c>
      <c r="F4326" s="8">
        <v>210200</v>
      </c>
      <c r="G4326" t="str">
        <f>VLOOKUP(F4326,'группы товаров'!$A$1:$C$88,2,0)</f>
        <v>Сливки-клубника</v>
      </c>
      <c r="H4326" t="str">
        <f>VLOOKUP(Таблица1[[#This Row],[Код товара]],Группа_Товаров,3,0)</f>
        <v>Отливная</v>
      </c>
      <c r="I4326" t="s">
        <v>8</v>
      </c>
      <c r="J4326">
        <v>7.5</v>
      </c>
      <c r="K4326" s="6">
        <v>453</v>
      </c>
      <c r="L4326" s="6">
        <v>515.25</v>
      </c>
      <c r="M4326" s="23">
        <f>Таблица1[[#This Row],[Сумма в ценах продажи]]-Таблица1[[#This Row],[Сумма в ценах закупки]]</f>
        <v>62.25</v>
      </c>
    </row>
    <row r="4327" spans="1:13" hidden="1" x14ac:dyDescent="0.3">
      <c r="A4327" s="16">
        <v>42782</v>
      </c>
      <c r="B4327" t="s">
        <v>9</v>
      </c>
      <c r="C4327" t="s">
        <v>149</v>
      </c>
      <c r="D4327" t="s">
        <v>134</v>
      </c>
      <c r="E4327" t="s">
        <v>150</v>
      </c>
      <c r="F4327" s="7">
        <v>1005050400</v>
      </c>
      <c r="G4327" t="str">
        <f>VLOOKUP(F4327,'группы товаров'!$A$1:$C$88,2,0)</f>
        <v>Золотой кокос</v>
      </c>
      <c r="H4327" t="str">
        <f>VLOOKUP(Таблица1[[#This Row],[Код товара]],Группа_Товаров,3,0)</f>
        <v>Помадка</v>
      </c>
      <c r="I4327" t="s">
        <v>8</v>
      </c>
      <c r="J4327">
        <v>2.64</v>
      </c>
      <c r="K4327" s="6">
        <v>480.68880000000001</v>
      </c>
      <c r="L4327" s="6">
        <v>546.84</v>
      </c>
      <c r="M4327" s="23">
        <f>Таблица1[[#This Row],[Сумма в ценах продажи]]-Таблица1[[#This Row],[Сумма в ценах закупки]]</f>
        <v>66.151200000000017</v>
      </c>
    </row>
    <row r="4328" spans="1:13" hidden="1" x14ac:dyDescent="0.3">
      <c r="A4328" s="16">
        <v>42782</v>
      </c>
      <c r="B4328" t="s">
        <v>9</v>
      </c>
      <c r="C4328" t="s">
        <v>210</v>
      </c>
      <c r="D4328" t="s">
        <v>156</v>
      </c>
      <c r="E4328" t="s">
        <v>211</v>
      </c>
      <c r="F4328" s="5">
        <v>1005712010</v>
      </c>
      <c r="G4328" t="str">
        <f>VLOOKUP(F4328,'группы товаров'!$A$1:$C$88,2,0)</f>
        <v>Сказочный мишка</v>
      </c>
      <c r="H4328" t="str">
        <f>VLOOKUP(Таблица1[[#This Row],[Код товара]],Группа_Товаров,3,0)</f>
        <v>Глазированные</v>
      </c>
      <c r="I4328" t="s">
        <v>8</v>
      </c>
      <c r="J4328">
        <v>4.8</v>
      </c>
      <c r="K4328" s="6">
        <v>509.98080000000004</v>
      </c>
      <c r="L4328" s="6">
        <v>580.79999999999995</v>
      </c>
      <c r="M4328" s="23">
        <f>Таблица1[[#This Row],[Сумма в ценах продажи]]-Таблица1[[#This Row],[Сумма в ценах закупки]]</f>
        <v>70.81919999999991</v>
      </c>
    </row>
    <row r="4329" spans="1:13" hidden="1" x14ac:dyDescent="0.3">
      <c r="A4329" s="16">
        <v>42782</v>
      </c>
      <c r="B4329" t="s">
        <v>9</v>
      </c>
      <c r="C4329" t="s">
        <v>133</v>
      </c>
      <c r="D4329" t="s">
        <v>134</v>
      </c>
      <c r="E4329" t="s">
        <v>135</v>
      </c>
      <c r="F4329" s="7">
        <v>1005212101</v>
      </c>
      <c r="G4329" t="str">
        <f>VLOOKUP(F4329,'группы товаров'!$A$1:$C$88,2,0)</f>
        <v>Зеленый петушок</v>
      </c>
      <c r="H4329" t="str">
        <f>VLOOKUP(Таблица1[[#This Row],[Код товара]],Группа_Товаров,3,0)</f>
        <v>Вафельные</v>
      </c>
      <c r="I4329" t="s">
        <v>8</v>
      </c>
      <c r="J4329">
        <v>2.2999999999999998</v>
      </c>
      <c r="K4329" s="6">
        <v>658.24300000000005</v>
      </c>
      <c r="L4329" s="6">
        <v>748.7</v>
      </c>
      <c r="M4329" s="23">
        <f>Таблица1[[#This Row],[Сумма в ценах продажи]]-Таблица1[[#This Row],[Сумма в ценах закупки]]</f>
        <v>90.456999999999994</v>
      </c>
    </row>
    <row r="4330" spans="1:13" hidden="1" x14ac:dyDescent="0.3">
      <c r="A4330" s="16">
        <v>42782</v>
      </c>
      <c r="B4330" t="s">
        <v>9</v>
      </c>
      <c r="C4330" t="s">
        <v>280</v>
      </c>
      <c r="D4330" t="s">
        <v>134</v>
      </c>
      <c r="E4330" t="s">
        <v>281</v>
      </c>
      <c r="F4330" s="5">
        <v>1005030501</v>
      </c>
      <c r="G4330" t="str">
        <f>VLOOKUP(F4330,'группы товаров'!$A$1:$C$88,2,0)</f>
        <v>Орешек</v>
      </c>
      <c r="H4330" t="str">
        <f>VLOOKUP(Таблица1[[#This Row],[Код товара]],Группа_Товаров,3,0)</f>
        <v>Глазированные</v>
      </c>
      <c r="I4330" t="s">
        <v>8</v>
      </c>
      <c r="J4330">
        <v>11.2</v>
      </c>
      <c r="K4330" s="6">
        <v>1121.7631000000001</v>
      </c>
      <c r="L4330" s="6">
        <v>1275.904</v>
      </c>
      <c r="M4330" s="23">
        <f>Таблица1[[#This Row],[Сумма в ценах продажи]]-Таблица1[[#This Row],[Сумма в ценах закупки]]</f>
        <v>154.14089999999987</v>
      </c>
    </row>
    <row r="4331" spans="1:13" hidden="1" x14ac:dyDescent="0.3">
      <c r="A4331" s="16">
        <v>42782</v>
      </c>
      <c r="B4331" t="s">
        <v>9</v>
      </c>
      <c r="C4331" t="s">
        <v>252</v>
      </c>
      <c r="D4331" t="s">
        <v>134</v>
      </c>
      <c r="E4331" t="s">
        <v>253</v>
      </c>
      <c r="F4331" s="8">
        <v>1500000050</v>
      </c>
      <c r="G4331" t="str">
        <f>VLOOKUP(F4331,'группы товаров'!$A$1:$C$88,2,0)</f>
        <v xml:space="preserve">Рулет шоколадно-ореховый </v>
      </c>
      <c r="H4331" t="str">
        <f>VLOOKUP(Таблица1[[#This Row],[Код товара]],Группа_Товаров,3,0)</f>
        <v>Бисквиты</v>
      </c>
      <c r="I4331" t="s">
        <v>8</v>
      </c>
      <c r="J4331">
        <v>4</v>
      </c>
      <c r="K4331" s="6">
        <v>1316</v>
      </c>
      <c r="L4331" s="6">
        <v>1497.2</v>
      </c>
      <c r="M4331" s="23">
        <f>Таблица1[[#This Row],[Сумма в ценах продажи]]-Таблица1[[#This Row],[Сумма в ценах закупки]]</f>
        <v>181.20000000000005</v>
      </c>
    </row>
    <row r="4332" spans="1:13" hidden="1" x14ac:dyDescent="0.3">
      <c r="A4332" s="16">
        <v>42782</v>
      </c>
      <c r="B4332" t="s">
        <v>9</v>
      </c>
      <c r="C4332" t="s">
        <v>276</v>
      </c>
      <c r="D4332" t="s">
        <v>147</v>
      </c>
      <c r="E4332" t="s">
        <v>277</v>
      </c>
      <c r="F4332" s="5">
        <v>1005201100</v>
      </c>
      <c r="G4332" t="str">
        <f>VLOOKUP(F4332,'группы товаров'!$A$1:$C$88,2,0)</f>
        <v xml:space="preserve">крем-орех </v>
      </c>
      <c r="H4332" t="str">
        <f>VLOOKUP(Таблица1[[#This Row],[Код товара]],Группа_Товаров,3,0)</f>
        <v>Вафельные</v>
      </c>
      <c r="I4332" t="s">
        <v>8</v>
      </c>
      <c r="J4332">
        <v>12</v>
      </c>
      <c r="K4332" s="6">
        <v>1945.8324</v>
      </c>
      <c r="L4332" s="6">
        <v>2382.6</v>
      </c>
      <c r="M4332" s="23">
        <f>Таблица1[[#This Row],[Сумма в ценах продажи]]-Таблица1[[#This Row],[Сумма в ценах закупки]]</f>
        <v>436.7675999999999</v>
      </c>
    </row>
    <row r="4333" spans="1:13" hidden="1" x14ac:dyDescent="0.3">
      <c r="A4333" s="16">
        <v>42781</v>
      </c>
      <c r="B4333" t="s">
        <v>9</v>
      </c>
      <c r="C4333" t="s">
        <v>167</v>
      </c>
      <c r="D4333" t="s">
        <v>134</v>
      </c>
      <c r="E4333" t="s">
        <v>168</v>
      </c>
      <c r="F4333" s="5">
        <v>1005040700</v>
      </c>
      <c r="G4333" t="str">
        <f>VLOOKUP(F4333,'группы товаров'!$A$1:$C$88,2,0)</f>
        <v>Буревестник</v>
      </c>
      <c r="H4333" t="str">
        <f>VLOOKUP(Таблица1[[#This Row],[Код товара]],Группа_Товаров,3,0)</f>
        <v>Глазированные</v>
      </c>
      <c r="I4333" t="s">
        <v>8</v>
      </c>
      <c r="J4333">
        <v>3</v>
      </c>
      <c r="K4333" s="6">
        <v>214.62</v>
      </c>
      <c r="L4333" s="6">
        <v>244.11</v>
      </c>
      <c r="M4333" s="23">
        <f>Таблица1[[#This Row],[Сумма в ценах продажи]]-Таблица1[[#This Row],[Сумма в ценах закупки]]</f>
        <v>29.490000000000009</v>
      </c>
    </row>
    <row r="4334" spans="1:13" hidden="1" x14ac:dyDescent="0.3">
      <c r="A4334" s="16">
        <v>42781</v>
      </c>
      <c r="B4334" t="s">
        <v>9</v>
      </c>
      <c r="C4334" t="s">
        <v>207</v>
      </c>
      <c r="D4334" t="s">
        <v>208</v>
      </c>
      <c r="E4334" t="s">
        <v>209</v>
      </c>
      <c r="F4334" s="5">
        <v>1005030501</v>
      </c>
      <c r="G4334" t="str">
        <f>VLOOKUP(F4334,'группы товаров'!$A$1:$C$88,2,0)</f>
        <v>Орешек</v>
      </c>
      <c r="H4334" t="str">
        <f>VLOOKUP(Таблица1[[#This Row],[Код товара]],Группа_Товаров,3,0)</f>
        <v>Глазированные</v>
      </c>
      <c r="I4334" t="s">
        <v>8</v>
      </c>
      <c r="J4334">
        <v>2.8</v>
      </c>
      <c r="K4334" s="6">
        <v>280.42</v>
      </c>
      <c r="L4334" s="6">
        <v>318.976</v>
      </c>
      <c r="M4334" s="23">
        <f>Таблица1[[#This Row],[Сумма в ценах продажи]]-Таблица1[[#This Row],[Сумма в ценах закупки]]</f>
        <v>38.555999999999983</v>
      </c>
    </row>
    <row r="4335" spans="1:13" hidden="1" x14ac:dyDescent="0.3">
      <c r="A4335" s="16">
        <v>42781</v>
      </c>
      <c r="B4335" t="s">
        <v>9</v>
      </c>
      <c r="C4335" t="s">
        <v>149</v>
      </c>
      <c r="D4335" t="s">
        <v>134</v>
      </c>
      <c r="E4335" t="s">
        <v>150</v>
      </c>
      <c r="F4335" s="7">
        <v>1005244000</v>
      </c>
      <c r="G4335" t="str">
        <f>VLOOKUP(F4335,'группы товаров'!$A$1:$C$88,2,0)</f>
        <v>Кофейные</v>
      </c>
      <c r="H4335" t="str">
        <f>VLOOKUP(Таблица1[[#This Row],[Код товара]],Группа_Товаров,3,0)</f>
        <v>Кремовые</v>
      </c>
      <c r="I4335" t="s">
        <v>8</v>
      </c>
      <c r="J4335">
        <v>3.5</v>
      </c>
      <c r="K4335" s="6">
        <v>326.81360000000001</v>
      </c>
      <c r="L4335" s="6">
        <v>372.12</v>
      </c>
      <c r="M4335" s="23">
        <f>Таблица1[[#This Row],[Сумма в ценах продажи]]-Таблица1[[#This Row],[Сумма в ценах закупки]]</f>
        <v>45.306399999999996</v>
      </c>
    </row>
    <row r="4336" spans="1:13" hidden="1" x14ac:dyDescent="0.3">
      <c r="A4336" s="16">
        <v>42781</v>
      </c>
      <c r="B4336" t="s">
        <v>9</v>
      </c>
      <c r="C4336" t="s">
        <v>133</v>
      </c>
      <c r="D4336" t="s">
        <v>134</v>
      </c>
      <c r="E4336" t="s">
        <v>135</v>
      </c>
      <c r="F4336" s="7">
        <v>573100</v>
      </c>
      <c r="G4336" t="str">
        <f>VLOOKUP(F4336,'группы товаров'!$A$1:$C$88,2,0)</f>
        <v xml:space="preserve">Пчелка </v>
      </c>
      <c r="H4336" t="str">
        <f>VLOOKUP(Таблица1[[#This Row],[Код товара]],Группа_Товаров,3,0)</f>
        <v>Желейные</v>
      </c>
      <c r="I4336" t="s">
        <v>8</v>
      </c>
      <c r="J4336">
        <v>2.64</v>
      </c>
      <c r="K4336" s="6">
        <v>400.56720000000001</v>
      </c>
      <c r="L4336" s="6">
        <v>455.64</v>
      </c>
      <c r="M4336" s="23">
        <f>Таблица1[[#This Row],[Сумма в ценах продажи]]-Таблица1[[#This Row],[Сумма в ценах закупки]]</f>
        <v>55.072799999999972</v>
      </c>
    </row>
    <row r="4337" spans="1:13" hidden="1" x14ac:dyDescent="0.3">
      <c r="A4337" s="16">
        <v>42781</v>
      </c>
      <c r="B4337" t="s">
        <v>9</v>
      </c>
      <c r="C4337" t="s">
        <v>201</v>
      </c>
      <c r="D4337" t="s">
        <v>134</v>
      </c>
      <c r="E4337" t="s">
        <v>202</v>
      </c>
      <c r="F4337" s="5">
        <v>1005244000</v>
      </c>
      <c r="G4337" t="str">
        <f>VLOOKUP(F4337,'группы товаров'!$A$1:$C$88,2,0)</f>
        <v>Кофейные</v>
      </c>
      <c r="H4337" t="str">
        <f>VLOOKUP(Таблица1[[#This Row],[Код товара]],Группа_Товаров,3,0)</f>
        <v>Кремовые</v>
      </c>
      <c r="I4337" t="s">
        <v>8</v>
      </c>
      <c r="J4337">
        <v>2.7</v>
      </c>
      <c r="K4337" s="6">
        <v>481.65300000000002</v>
      </c>
      <c r="L4337" s="6">
        <v>547.803</v>
      </c>
      <c r="M4337" s="23">
        <f>Таблица1[[#This Row],[Сумма в ценах продажи]]-Таблица1[[#This Row],[Сумма в ценах закупки]]</f>
        <v>66.149999999999977</v>
      </c>
    </row>
    <row r="4338" spans="1:13" hidden="1" x14ac:dyDescent="0.3">
      <c r="A4338" s="16">
        <v>42781</v>
      </c>
      <c r="B4338" t="s">
        <v>9</v>
      </c>
      <c r="C4338" t="s">
        <v>244</v>
      </c>
      <c r="D4338" t="s">
        <v>134</v>
      </c>
      <c r="E4338" t="s">
        <v>245</v>
      </c>
      <c r="F4338" s="7">
        <v>1005212000</v>
      </c>
      <c r="G4338" t="str">
        <f>VLOOKUP(F4338,'группы товаров'!$A$1:$C$88,2,0)</f>
        <v xml:space="preserve">Знаки Зодиака </v>
      </c>
      <c r="H4338" t="str">
        <f>VLOOKUP(Таблица1[[#This Row],[Код товара]],Группа_Товаров,3,0)</f>
        <v>Вафельные</v>
      </c>
      <c r="I4338" t="s">
        <v>8</v>
      </c>
      <c r="J4338">
        <v>2.2999999999999998</v>
      </c>
      <c r="K4338" s="6">
        <v>658.24300000000005</v>
      </c>
      <c r="L4338" s="6">
        <v>748.7</v>
      </c>
      <c r="M4338" s="23">
        <f>Таблица1[[#This Row],[Сумма в ценах продажи]]-Таблица1[[#This Row],[Сумма в ценах закупки]]</f>
        <v>90.456999999999994</v>
      </c>
    </row>
    <row r="4339" spans="1:13" hidden="1" x14ac:dyDescent="0.3">
      <c r="A4339" s="16">
        <v>42781</v>
      </c>
      <c r="B4339" t="s">
        <v>9</v>
      </c>
      <c r="C4339" t="s">
        <v>179</v>
      </c>
      <c r="D4339" t="s">
        <v>131</v>
      </c>
      <c r="E4339" t="s">
        <v>180</v>
      </c>
      <c r="F4339" s="7">
        <v>170100</v>
      </c>
      <c r="G4339" t="str">
        <f>VLOOKUP(F4339,'группы товаров'!$A$1:$C$88,2,0)</f>
        <v>Клюковка</v>
      </c>
      <c r="H4339" t="str">
        <f>VLOOKUP(Таблица1[[#This Row],[Код товара]],Группа_Товаров,3,0)</f>
        <v>Желейные</v>
      </c>
      <c r="I4339" t="s">
        <v>8</v>
      </c>
      <c r="J4339">
        <v>1.8880000000000001</v>
      </c>
      <c r="K4339" s="6">
        <v>667.76</v>
      </c>
      <c r="L4339" s="6">
        <v>759.48</v>
      </c>
      <c r="M4339" s="23">
        <f>Таблица1[[#This Row],[Сумма в ценах продажи]]-Таблица1[[#This Row],[Сумма в ценах закупки]]</f>
        <v>91.720000000000027</v>
      </c>
    </row>
    <row r="4340" spans="1:13" hidden="1" x14ac:dyDescent="0.3">
      <c r="A4340" s="16">
        <v>42781</v>
      </c>
      <c r="B4340" t="s">
        <v>9</v>
      </c>
      <c r="C4340" t="s">
        <v>207</v>
      </c>
      <c r="D4340" t="s">
        <v>208</v>
      </c>
      <c r="E4340" t="s">
        <v>209</v>
      </c>
      <c r="F4340" s="7">
        <v>1005360000</v>
      </c>
      <c r="G4340" t="str">
        <f>VLOOKUP(F4340,'группы товаров'!$A$1:$C$88,2,0)</f>
        <v>Вишня в шоколаде</v>
      </c>
      <c r="H4340" t="str">
        <f>VLOOKUP(Таблица1[[#This Row],[Код товара]],Группа_Товаров,3,0)</f>
        <v>Кремовые</v>
      </c>
      <c r="I4340" t="s">
        <v>8</v>
      </c>
      <c r="J4340">
        <v>1.4</v>
      </c>
      <c r="K4340" s="6">
        <v>136.93680000000001</v>
      </c>
      <c r="L4340" s="6">
        <v>234.08</v>
      </c>
      <c r="M4340" s="23">
        <f>Таблица1[[#This Row],[Сумма в ценах продажи]]-Таблица1[[#This Row],[Сумма в ценах закупки]]</f>
        <v>97.143200000000007</v>
      </c>
    </row>
    <row r="4341" spans="1:13" hidden="1" x14ac:dyDescent="0.3">
      <c r="A4341" s="16">
        <v>42781</v>
      </c>
      <c r="B4341" t="s">
        <v>9</v>
      </c>
      <c r="C4341" t="s">
        <v>149</v>
      </c>
      <c r="D4341" t="s">
        <v>134</v>
      </c>
      <c r="E4341" t="s">
        <v>150</v>
      </c>
      <c r="F4341" s="7">
        <v>1005040400</v>
      </c>
      <c r="G4341" t="str">
        <f>VLOOKUP(F4341,'группы товаров'!$A$1:$C$88,2,0)</f>
        <v>Ласточка</v>
      </c>
      <c r="H4341" t="str">
        <f>VLOOKUP(Таблица1[[#This Row],[Код товара]],Группа_Товаров,3,0)</f>
        <v>Глазированные</v>
      </c>
      <c r="I4341" t="s">
        <v>8</v>
      </c>
      <c r="J4341">
        <v>4</v>
      </c>
      <c r="K4341" s="6">
        <v>820</v>
      </c>
      <c r="L4341" s="6">
        <v>933.2</v>
      </c>
      <c r="M4341" s="23">
        <f>Таблица1[[#This Row],[Сумма в ценах продажи]]-Таблица1[[#This Row],[Сумма в ценах закупки]]</f>
        <v>113.20000000000005</v>
      </c>
    </row>
    <row r="4342" spans="1:13" hidden="1" x14ac:dyDescent="0.3">
      <c r="A4342" s="16">
        <v>42781</v>
      </c>
      <c r="B4342" t="s">
        <v>9</v>
      </c>
      <c r="C4342" t="s">
        <v>177</v>
      </c>
      <c r="D4342" t="s">
        <v>131</v>
      </c>
      <c r="E4342" t="s">
        <v>178</v>
      </c>
      <c r="F4342" s="8">
        <v>1500000401</v>
      </c>
      <c r="G4342" t="str">
        <f>VLOOKUP(F4342,'группы товаров'!$A$1:$C$88,2,0)</f>
        <v>Рулет вишня-крем</v>
      </c>
      <c r="H4342" t="str">
        <f>VLOOKUP(Таблица1[[#This Row],[Код товара]],Группа_Товаров,3,0)</f>
        <v>Бисквиты</v>
      </c>
      <c r="I4342" t="s">
        <v>8</v>
      </c>
      <c r="J4342">
        <v>3.13</v>
      </c>
      <c r="K4342" s="6">
        <v>1030.1960000000001</v>
      </c>
      <c r="L4342" s="6">
        <v>1171.8</v>
      </c>
      <c r="M4342" s="23">
        <f>Таблица1[[#This Row],[Сумма в ценах продажи]]-Таблица1[[#This Row],[Сумма в ценах закупки]]</f>
        <v>141.60399999999981</v>
      </c>
    </row>
    <row r="4343" spans="1:13" hidden="1" x14ac:dyDescent="0.3">
      <c r="A4343" s="16">
        <v>42781</v>
      </c>
      <c r="B4343" t="s">
        <v>9</v>
      </c>
      <c r="C4343" t="s">
        <v>133</v>
      </c>
      <c r="D4343" t="s">
        <v>134</v>
      </c>
      <c r="E4343" t="s">
        <v>135</v>
      </c>
      <c r="F4343" s="7">
        <v>1005244600</v>
      </c>
      <c r="G4343" t="str">
        <f>VLOOKUP(F4343,'группы товаров'!$A$1:$C$88,2,0)</f>
        <v>Кремовые</v>
      </c>
      <c r="H4343" t="str">
        <f>VLOOKUP(Таблица1[[#This Row],[Код товара]],Группа_Товаров,3,0)</f>
        <v>Кремовые</v>
      </c>
      <c r="I4343" t="s">
        <v>8</v>
      </c>
      <c r="J4343">
        <v>7</v>
      </c>
      <c r="K4343" s="6">
        <v>602.54039999999998</v>
      </c>
      <c r="L4343" s="6">
        <v>744.24</v>
      </c>
      <c r="M4343" s="23">
        <f>Таблица1[[#This Row],[Сумма в ценах продажи]]-Таблица1[[#This Row],[Сумма в ценах закупки]]</f>
        <v>141.69960000000003</v>
      </c>
    </row>
    <row r="4344" spans="1:13" hidden="1" x14ac:dyDescent="0.3">
      <c r="A4344" s="16">
        <v>42781</v>
      </c>
      <c r="B4344" t="s">
        <v>9</v>
      </c>
      <c r="C4344" t="s">
        <v>193</v>
      </c>
      <c r="D4344" t="s">
        <v>134</v>
      </c>
      <c r="E4344" t="s">
        <v>194</v>
      </c>
      <c r="F4344" s="7">
        <v>1005244000</v>
      </c>
      <c r="G4344" t="str">
        <f>VLOOKUP(F4344,'группы товаров'!$A$1:$C$88,2,0)</f>
        <v>Кофейные</v>
      </c>
      <c r="H4344" t="str">
        <f>VLOOKUP(Таблица1[[#This Row],[Код товара]],Группа_Товаров,3,0)</f>
        <v>Кремовые</v>
      </c>
      <c r="I4344" t="s">
        <v>8</v>
      </c>
      <c r="J4344">
        <v>24</v>
      </c>
      <c r="K4344" s="6">
        <v>1281.9888000000001</v>
      </c>
      <c r="L4344" s="6">
        <v>1452.72</v>
      </c>
      <c r="M4344" s="23">
        <f>Таблица1[[#This Row],[Сумма в ценах продажи]]-Таблица1[[#This Row],[Сумма в ценах закупки]]</f>
        <v>170.73119999999994</v>
      </c>
    </row>
    <row r="4345" spans="1:13" hidden="1" x14ac:dyDescent="0.3">
      <c r="A4345" s="16">
        <v>42780</v>
      </c>
      <c r="B4345" t="s">
        <v>9</v>
      </c>
      <c r="C4345" t="s">
        <v>138</v>
      </c>
      <c r="D4345" t="s">
        <v>134</v>
      </c>
      <c r="E4345" t="s">
        <v>139</v>
      </c>
      <c r="F4345" s="5">
        <v>1005040600</v>
      </c>
      <c r="G4345" t="str">
        <f>VLOOKUP(F4345,'группы товаров'!$A$1:$C$88,2,0)</f>
        <v xml:space="preserve">Морская звезда </v>
      </c>
      <c r="H4345" t="str">
        <f>VLOOKUP(Таблица1[[#This Row],[Код товара]],Группа_Товаров,3,0)</f>
        <v>Глазированные</v>
      </c>
      <c r="I4345" t="s">
        <v>8</v>
      </c>
      <c r="J4345">
        <v>3</v>
      </c>
      <c r="K4345" s="6">
        <v>214.65</v>
      </c>
      <c r="L4345" s="6">
        <v>244.11</v>
      </c>
      <c r="M4345" s="23">
        <f>Таблица1[[#This Row],[Сумма в ценах продажи]]-Таблица1[[#This Row],[Сумма в ценах закупки]]</f>
        <v>29.460000000000008</v>
      </c>
    </row>
    <row r="4346" spans="1:13" hidden="1" x14ac:dyDescent="0.3">
      <c r="A4346" s="16">
        <v>42780</v>
      </c>
      <c r="B4346" t="s">
        <v>9</v>
      </c>
      <c r="C4346" t="s">
        <v>138</v>
      </c>
      <c r="D4346" t="s">
        <v>134</v>
      </c>
      <c r="E4346" t="s">
        <v>139</v>
      </c>
      <c r="F4346" s="7">
        <v>190000</v>
      </c>
      <c r="G4346" t="str">
        <f>VLOOKUP(F4346,'группы товаров'!$A$1:$C$88,2,0)</f>
        <v>Капри молоко</v>
      </c>
      <c r="H4346" t="str">
        <f>VLOOKUP(Таблица1[[#This Row],[Код товара]],Группа_Товаров,3,0)</f>
        <v>Отливная</v>
      </c>
      <c r="I4346" t="s">
        <v>8</v>
      </c>
      <c r="J4346">
        <v>3.5</v>
      </c>
      <c r="K4346" s="6">
        <v>327.18</v>
      </c>
      <c r="L4346" s="6">
        <v>372.12</v>
      </c>
      <c r="M4346" s="23">
        <f>Таблица1[[#This Row],[Сумма в ценах продажи]]-Таблица1[[#This Row],[Сумма в ценах закупки]]</f>
        <v>44.94</v>
      </c>
    </row>
    <row r="4347" spans="1:13" hidden="1" x14ac:dyDescent="0.3">
      <c r="A4347" s="16">
        <v>42780</v>
      </c>
      <c r="B4347" t="s">
        <v>9</v>
      </c>
      <c r="C4347" t="s">
        <v>193</v>
      </c>
      <c r="D4347" t="s">
        <v>134</v>
      </c>
      <c r="E4347" t="s">
        <v>194</v>
      </c>
      <c r="F4347" s="5">
        <v>190000</v>
      </c>
      <c r="G4347" t="str">
        <f>VLOOKUP(F4347,'группы товаров'!$A$1:$C$88,2,0)</f>
        <v>Капри молоко</v>
      </c>
      <c r="H4347" t="str">
        <f>VLOOKUP(Таблица1[[#This Row],[Код товара]],Группа_Товаров,3,0)</f>
        <v>Отливная</v>
      </c>
      <c r="I4347" t="s">
        <v>8</v>
      </c>
      <c r="J4347">
        <v>5</v>
      </c>
      <c r="K4347" s="6">
        <v>389.8365</v>
      </c>
      <c r="L4347" s="6">
        <v>444.8</v>
      </c>
      <c r="M4347" s="23">
        <f>Таблица1[[#This Row],[Сумма в ценах продажи]]-Таблица1[[#This Row],[Сумма в ценах закупки]]</f>
        <v>54.96350000000001</v>
      </c>
    </row>
    <row r="4348" spans="1:13" hidden="1" x14ac:dyDescent="0.3">
      <c r="A4348" s="16">
        <v>42780</v>
      </c>
      <c r="B4348" t="s">
        <v>9</v>
      </c>
      <c r="C4348" t="s">
        <v>167</v>
      </c>
      <c r="D4348" t="s">
        <v>134</v>
      </c>
      <c r="E4348" t="s">
        <v>168</v>
      </c>
      <c r="F4348" s="7">
        <v>190000</v>
      </c>
      <c r="G4348" t="str">
        <f>VLOOKUP(F4348,'группы товаров'!$A$1:$C$88,2,0)</f>
        <v>Капри молоко</v>
      </c>
      <c r="H4348" t="str">
        <f>VLOOKUP(Таблица1[[#This Row],[Код товара]],Группа_Товаров,3,0)</f>
        <v>Отливная</v>
      </c>
      <c r="I4348" t="s">
        <v>8</v>
      </c>
      <c r="J4348">
        <v>3.01</v>
      </c>
      <c r="K4348" s="6">
        <v>747.81</v>
      </c>
      <c r="L4348" s="6">
        <v>850.64</v>
      </c>
      <c r="M4348" s="23">
        <f>Таблица1[[#This Row],[Сумма в ценах продажи]]-Таблица1[[#This Row],[Сумма в ценах закупки]]</f>
        <v>102.83000000000004</v>
      </c>
    </row>
    <row r="4349" spans="1:13" hidden="1" x14ac:dyDescent="0.3">
      <c r="A4349" s="16">
        <v>42780</v>
      </c>
      <c r="B4349" t="s">
        <v>9</v>
      </c>
      <c r="C4349" t="s">
        <v>274</v>
      </c>
      <c r="D4349" t="s">
        <v>147</v>
      </c>
      <c r="E4349" t="s">
        <v>275</v>
      </c>
      <c r="F4349" s="7">
        <v>170101</v>
      </c>
      <c r="G4349" t="str">
        <f>VLOOKUP(F4349,'группы товаров'!$A$1:$C$88,2,0)</f>
        <v>Морошковая</v>
      </c>
      <c r="H4349" t="str">
        <f>VLOOKUP(Таблица1[[#This Row],[Код товара]],Группа_Товаров,3,0)</f>
        <v>Желейные</v>
      </c>
      <c r="I4349" t="s">
        <v>8</v>
      </c>
      <c r="J4349">
        <v>4.032</v>
      </c>
      <c r="K4349" s="6">
        <v>435.94320000000005</v>
      </c>
      <c r="L4349" s="6">
        <v>542.08000000000004</v>
      </c>
      <c r="M4349" s="23">
        <f>Таблица1[[#This Row],[Сумма в ценах продажи]]-Таблица1[[#This Row],[Сумма в ценах закупки]]</f>
        <v>106.13679999999999</v>
      </c>
    </row>
    <row r="4350" spans="1:13" hidden="1" x14ac:dyDescent="0.3">
      <c r="A4350" s="16">
        <v>42780</v>
      </c>
      <c r="B4350" t="s">
        <v>9</v>
      </c>
      <c r="C4350" t="s">
        <v>153</v>
      </c>
      <c r="D4350" t="s">
        <v>134</v>
      </c>
      <c r="E4350" t="s">
        <v>154</v>
      </c>
      <c r="F4350" s="7">
        <v>1005300000</v>
      </c>
      <c r="G4350" t="str">
        <f>VLOOKUP(F4350,'группы товаров'!$A$1:$C$88,2,0)</f>
        <v>Нежные</v>
      </c>
      <c r="H4350" t="str">
        <f>VLOOKUP(Таблица1[[#This Row],[Код товара]],Группа_Товаров,3,0)</f>
        <v>Кремовые</v>
      </c>
      <c r="I4350" t="s">
        <v>8</v>
      </c>
      <c r="J4350">
        <v>3.22</v>
      </c>
      <c r="K4350" s="6">
        <v>894.74</v>
      </c>
      <c r="L4350" s="6">
        <v>1017.66</v>
      </c>
      <c r="M4350" s="23">
        <f>Таблица1[[#This Row],[Сумма в ценах продажи]]-Таблица1[[#This Row],[Сумма в ценах закупки]]</f>
        <v>122.91999999999996</v>
      </c>
    </row>
    <row r="4351" spans="1:13" hidden="1" x14ac:dyDescent="0.3">
      <c r="A4351" s="16">
        <v>42780</v>
      </c>
      <c r="B4351" t="s">
        <v>9</v>
      </c>
      <c r="C4351" t="s">
        <v>228</v>
      </c>
      <c r="D4351" t="s">
        <v>134</v>
      </c>
      <c r="E4351" t="s">
        <v>229</v>
      </c>
      <c r="F4351" s="5">
        <v>1005244300</v>
      </c>
      <c r="G4351" t="str">
        <f>VLOOKUP(F4351,'группы товаров'!$A$1:$C$88,2,0)</f>
        <v>Ореховые</v>
      </c>
      <c r="H4351" t="str">
        <f>VLOOKUP(Таблица1[[#This Row],[Код товара]],Группа_Товаров,3,0)</f>
        <v>Кремовые</v>
      </c>
      <c r="I4351" t="s">
        <v>8</v>
      </c>
      <c r="J4351">
        <v>5.4</v>
      </c>
      <c r="K4351" s="6">
        <v>963.30600000000004</v>
      </c>
      <c r="L4351" s="6">
        <v>1095.606</v>
      </c>
      <c r="M4351" s="23">
        <f>Таблица1[[#This Row],[Сумма в ценах продажи]]-Таблица1[[#This Row],[Сумма в ценах закупки]]</f>
        <v>132.29999999999995</v>
      </c>
    </row>
    <row r="4352" spans="1:13" hidden="1" x14ac:dyDescent="0.3">
      <c r="A4352" s="16">
        <v>42780</v>
      </c>
      <c r="B4352" t="s">
        <v>9</v>
      </c>
      <c r="C4352" t="s">
        <v>177</v>
      </c>
      <c r="D4352" t="s">
        <v>131</v>
      </c>
      <c r="E4352" t="s">
        <v>178</v>
      </c>
      <c r="F4352" s="5">
        <v>580000</v>
      </c>
      <c r="G4352" t="str">
        <f>VLOOKUP(F4352,'группы товаров'!$A$1:$C$88,2,0)</f>
        <v>Вишня</v>
      </c>
      <c r="H4352" t="str">
        <f>VLOOKUP(Таблица1[[#This Row],[Код товара]],Группа_Товаров,3,0)</f>
        <v>Желейные</v>
      </c>
      <c r="I4352" t="s">
        <v>8</v>
      </c>
      <c r="J4352">
        <v>16</v>
      </c>
      <c r="K4352" s="6">
        <v>1190.8784000000001</v>
      </c>
      <c r="L4352" s="6">
        <v>1347.68</v>
      </c>
      <c r="M4352" s="23">
        <f>Таблица1[[#This Row],[Сумма в ценах продажи]]-Таблица1[[#This Row],[Сумма в ценах закупки]]</f>
        <v>156.80160000000001</v>
      </c>
    </row>
    <row r="4353" spans="1:13" hidden="1" x14ac:dyDescent="0.3">
      <c r="A4353" s="16">
        <v>42780</v>
      </c>
      <c r="B4353" t="s">
        <v>9</v>
      </c>
      <c r="C4353" t="s">
        <v>270</v>
      </c>
      <c r="D4353" t="s">
        <v>134</v>
      </c>
      <c r="E4353" t="s">
        <v>271</v>
      </c>
      <c r="F4353" s="7">
        <v>1005040900</v>
      </c>
      <c r="G4353" t="str">
        <f>VLOOKUP(F4353,'группы товаров'!$A$1:$C$88,2,0)</f>
        <v xml:space="preserve">Ромашка </v>
      </c>
      <c r="H4353" t="str">
        <f>VLOOKUP(Таблица1[[#This Row],[Код товара]],Группа_Товаров,3,0)</f>
        <v>Глазированные</v>
      </c>
      <c r="I4353" t="s">
        <v>8</v>
      </c>
      <c r="J4353">
        <v>4</v>
      </c>
      <c r="K4353" s="6">
        <v>1316</v>
      </c>
      <c r="L4353" s="6">
        <v>1497.2</v>
      </c>
      <c r="M4353" s="23">
        <f>Таблица1[[#This Row],[Сумма в ценах продажи]]-Таблица1[[#This Row],[Сумма в ценах закупки]]</f>
        <v>181.20000000000005</v>
      </c>
    </row>
    <row r="4354" spans="1:13" hidden="1" x14ac:dyDescent="0.3">
      <c r="A4354" s="16">
        <v>42780</v>
      </c>
      <c r="B4354" t="s">
        <v>9</v>
      </c>
      <c r="C4354" t="s">
        <v>185</v>
      </c>
      <c r="D4354" t="s">
        <v>134</v>
      </c>
      <c r="E4354" t="s">
        <v>186</v>
      </c>
      <c r="F4354" s="7">
        <v>1005244000</v>
      </c>
      <c r="G4354" t="str">
        <f>VLOOKUP(F4354,'группы товаров'!$A$1:$C$88,2,0)</f>
        <v>Кофейные</v>
      </c>
      <c r="H4354" t="str">
        <f>VLOOKUP(Таблица1[[#This Row],[Код товара]],Группа_Товаров,3,0)</f>
        <v>Кремовые</v>
      </c>
      <c r="I4354" t="s">
        <v>8</v>
      </c>
      <c r="J4354">
        <v>9.6</v>
      </c>
      <c r="K4354" s="6">
        <v>1511.04</v>
      </c>
      <c r="L4354" s="6">
        <v>1718.4</v>
      </c>
      <c r="M4354" s="23">
        <f>Таблица1[[#This Row],[Сумма в ценах продажи]]-Таблица1[[#This Row],[Сумма в ценах закупки]]</f>
        <v>207.36000000000013</v>
      </c>
    </row>
    <row r="4355" spans="1:13" hidden="1" x14ac:dyDescent="0.3">
      <c r="A4355" s="16">
        <v>42780</v>
      </c>
      <c r="B4355" t="s">
        <v>9</v>
      </c>
      <c r="C4355" t="s">
        <v>238</v>
      </c>
      <c r="D4355" t="s">
        <v>208</v>
      </c>
      <c r="E4355" t="s">
        <v>239</v>
      </c>
      <c r="F4355" s="5">
        <v>580000</v>
      </c>
      <c r="G4355" t="str">
        <f>VLOOKUP(F4355,'группы товаров'!$A$1:$C$88,2,0)</f>
        <v>Вишня</v>
      </c>
      <c r="H4355" t="str">
        <f>VLOOKUP(Таблица1[[#This Row],[Код товара]],Группа_Товаров,3,0)</f>
        <v>Желейные</v>
      </c>
      <c r="I4355" t="s">
        <v>8</v>
      </c>
      <c r="J4355">
        <v>24</v>
      </c>
      <c r="K4355" s="6">
        <v>1786.0504000000001</v>
      </c>
      <c r="L4355" s="6">
        <v>2021.52</v>
      </c>
      <c r="M4355" s="23">
        <f>Таблица1[[#This Row],[Сумма в ценах продажи]]-Таблица1[[#This Row],[Сумма в ценах закупки]]</f>
        <v>235.4695999999999</v>
      </c>
    </row>
    <row r="4356" spans="1:13" hidden="1" x14ac:dyDescent="0.3">
      <c r="A4356" s="16">
        <v>42780</v>
      </c>
      <c r="B4356" t="s">
        <v>9</v>
      </c>
      <c r="C4356" t="s">
        <v>203</v>
      </c>
      <c r="D4356" t="s">
        <v>134</v>
      </c>
      <c r="E4356" t="s">
        <v>204</v>
      </c>
      <c r="F4356" s="7">
        <v>20000</v>
      </c>
      <c r="G4356" t="str">
        <f>VLOOKUP(F4356,'группы товаров'!$A$1:$C$88,2,0)</f>
        <v>Карамель барбарис</v>
      </c>
      <c r="H4356" t="str">
        <f>VLOOKUP(Таблица1[[#This Row],[Код товара]],Группа_Товаров,3,0)</f>
        <v>Леденцовая</v>
      </c>
      <c r="I4356" t="s">
        <v>8</v>
      </c>
      <c r="J4356">
        <v>20</v>
      </c>
      <c r="K4356" s="6">
        <v>2327.4</v>
      </c>
      <c r="L4356" s="6">
        <v>2635</v>
      </c>
      <c r="M4356" s="23">
        <f>Таблица1[[#This Row],[Сумма в ценах продажи]]-Таблица1[[#This Row],[Сумма в ценах закупки]]</f>
        <v>307.59999999999991</v>
      </c>
    </row>
    <row r="4357" spans="1:13" hidden="1" x14ac:dyDescent="0.3">
      <c r="A4357" s="16">
        <v>42779</v>
      </c>
      <c r="B4357" t="s">
        <v>9</v>
      </c>
      <c r="C4357" t="s">
        <v>171</v>
      </c>
      <c r="D4357" t="s">
        <v>131</v>
      </c>
      <c r="E4357" t="s">
        <v>172</v>
      </c>
      <c r="F4357" s="7">
        <v>1005244000</v>
      </c>
      <c r="G4357" t="str">
        <f>VLOOKUP(F4357,'группы товаров'!$A$1:$C$88,2,0)</f>
        <v>Кофейные</v>
      </c>
      <c r="H4357" t="str">
        <f>VLOOKUP(Таблица1[[#This Row],[Код товара]],Группа_Товаров,3,0)</f>
        <v>Кремовые</v>
      </c>
      <c r="I4357" t="s">
        <v>8</v>
      </c>
      <c r="J4357">
        <v>8.5</v>
      </c>
      <c r="K4357" s="6">
        <v>421.685</v>
      </c>
      <c r="L4357" s="6">
        <v>479.57</v>
      </c>
      <c r="M4357" s="23">
        <f>Таблица1[[#This Row],[Сумма в ценах продажи]]-Таблица1[[#This Row],[Сумма в ценах закупки]]</f>
        <v>57.884999999999991</v>
      </c>
    </row>
    <row r="4358" spans="1:13" hidden="1" x14ac:dyDescent="0.3">
      <c r="A4358" s="16">
        <v>42779</v>
      </c>
      <c r="B4358" t="s">
        <v>9</v>
      </c>
      <c r="C4358" t="s">
        <v>171</v>
      </c>
      <c r="D4358" t="s">
        <v>131</v>
      </c>
      <c r="E4358" t="s">
        <v>172</v>
      </c>
      <c r="F4358" s="7">
        <v>5190002</v>
      </c>
      <c r="G4358" t="str">
        <f>VLOOKUP(F4358,'группы товаров'!$A$1:$C$88,2,0)</f>
        <v>Молочный</v>
      </c>
      <c r="H4358" t="str">
        <f>VLOOKUP(Таблица1[[#This Row],[Код товара]],Группа_Товаров,3,0)</f>
        <v>Отливная</v>
      </c>
      <c r="I4358" t="s">
        <v>8</v>
      </c>
      <c r="J4358">
        <v>7.5</v>
      </c>
      <c r="K4358" s="6">
        <v>407.83</v>
      </c>
      <c r="L4358" s="6">
        <v>515.25</v>
      </c>
      <c r="M4358" s="23">
        <f>Таблица1[[#This Row],[Сумма в ценах продажи]]-Таблица1[[#This Row],[Сумма в ценах закупки]]</f>
        <v>107.42000000000002</v>
      </c>
    </row>
    <row r="4359" spans="1:13" hidden="1" x14ac:dyDescent="0.3">
      <c r="A4359" s="16">
        <v>42779</v>
      </c>
      <c r="B4359" t="s">
        <v>9</v>
      </c>
      <c r="C4359" t="s">
        <v>262</v>
      </c>
      <c r="D4359" t="s">
        <v>134</v>
      </c>
      <c r="E4359" t="s">
        <v>263</v>
      </c>
      <c r="F4359" s="7">
        <v>1005274600</v>
      </c>
      <c r="G4359" t="str">
        <f>VLOOKUP(F4359,'группы товаров'!$A$1:$C$88,2,0)</f>
        <v>Какао со сливками</v>
      </c>
      <c r="H4359" t="str">
        <f>VLOOKUP(Таблица1[[#This Row],[Код товара]],Группа_Товаров,3,0)</f>
        <v>Кремовые</v>
      </c>
      <c r="I4359" t="s">
        <v>8</v>
      </c>
      <c r="J4359">
        <v>17</v>
      </c>
      <c r="K4359" s="6">
        <v>843.37</v>
      </c>
      <c r="L4359" s="6">
        <v>959.14</v>
      </c>
      <c r="M4359" s="23">
        <f>Таблица1[[#This Row],[Сумма в ценах продажи]]-Таблица1[[#This Row],[Сумма в ценах закупки]]</f>
        <v>115.76999999999998</v>
      </c>
    </row>
    <row r="4360" spans="1:13" hidden="1" x14ac:dyDescent="0.3">
      <c r="A4360" s="16">
        <v>42776</v>
      </c>
      <c r="B4360" t="s">
        <v>9</v>
      </c>
      <c r="C4360" t="s">
        <v>177</v>
      </c>
      <c r="D4360" t="s">
        <v>131</v>
      </c>
      <c r="E4360" t="s">
        <v>178</v>
      </c>
      <c r="F4360" s="5">
        <v>1005050300</v>
      </c>
      <c r="G4360" t="str">
        <f>VLOOKUP(F4360,'группы товаров'!$A$1:$C$88,2,0)</f>
        <v>Золотой шар</v>
      </c>
      <c r="H4360" t="str">
        <f>VLOOKUP(Таблица1[[#This Row],[Код товара]],Группа_Товаров,3,0)</f>
        <v>Помадка</v>
      </c>
      <c r="I4360" t="s">
        <v>8</v>
      </c>
      <c r="J4360">
        <v>3.5</v>
      </c>
      <c r="K4360" s="6">
        <v>375.5213</v>
      </c>
      <c r="L4360" s="6">
        <v>398.72</v>
      </c>
      <c r="M4360" s="23">
        <f>Таблица1[[#This Row],[Сумма в ценах продажи]]-Таблица1[[#This Row],[Сумма в ценах закупки]]</f>
        <v>23.198700000000031</v>
      </c>
    </row>
    <row r="4361" spans="1:13" hidden="1" x14ac:dyDescent="0.3">
      <c r="A4361" s="16">
        <v>42776</v>
      </c>
      <c r="B4361" t="s">
        <v>9</v>
      </c>
      <c r="C4361" t="s">
        <v>130</v>
      </c>
      <c r="D4361" t="s">
        <v>131</v>
      </c>
      <c r="E4361" t="s">
        <v>132</v>
      </c>
      <c r="F4361" s="7">
        <v>170100</v>
      </c>
      <c r="G4361" t="str">
        <f>VLOOKUP(F4361,'группы товаров'!$A$1:$C$88,2,0)</f>
        <v>Клюковка</v>
      </c>
      <c r="H4361" t="str">
        <f>VLOOKUP(Таблица1[[#This Row],[Код товара]],Группа_Товаров,3,0)</f>
        <v>Желейные</v>
      </c>
      <c r="I4361" t="s">
        <v>8</v>
      </c>
      <c r="J4361">
        <v>4</v>
      </c>
      <c r="K4361" s="6">
        <v>352.78</v>
      </c>
      <c r="L4361" s="6">
        <v>401.6</v>
      </c>
      <c r="M4361" s="23">
        <f>Таблица1[[#This Row],[Сумма в ценах продажи]]-Таблица1[[#This Row],[Сумма в ценах закупки]]</f>
        <v>48.82000000000005</v>
      </c>
    </row>
    <row r="4362" spans="1:13" hidden="1" x14ac:dyDescent="0.3">
      <c r="A4362" s="16">
        <v>42776</v>
      </c>
      <c r="B4362" t="s">
        <v>9</v>
      </c>
      <c r="C4362" t="s">
        <v>272</v>
      </c>
      <c r="D4362" t="s">
        <v>156</v>
      </c>
      <c r="E4362" t="s">
        <v>273</v>
      </c>
      <c r="F4362" s="7">
        <v>1005186100</v>
      </c>
      <c r="G4362" t="str">
        <f>VLOOKUP(F4362,'группы товаров'!$A$1:$C$88,2,0)</f>
        <v xml:space="preserve">Мини  шоколад </v>
      </c>
      <c r="H4362" t="str">
        <f>VLOOKUP(Таблица1[[#This Row],[Код товара]],Группа_Товаров,3,0)</f>
        <v>Вафельные</v>
      </c>
      <c r="I4362" t="s">
        <v>8</v>
      </c>
      <c r="J4362">
        <v>1.84</v>
      </c>
      <c r="K4362" s="6">
        <v>598.93360000000007</v>
      </c>
      <c r="L4362" s="6">
        <v>682.16</v>
      </c>
      <c r="M4362" s="23">
        <f>Таблица1[[#This Row],[Сумма в ценах продажи]]-Таблица1[[#This Row],[Сумма в ценах закупки]]</f>
        <v>83.226399999999899</v>
      </c>
    </row>
    <row r="4363" spans="1:13" hidden="1" x14ac:dyDescent="0.3">
      <c r="A4363" s="16">
        <v>42775</v>
      </c>
      <c r="B4363" t="s">
        <v>9</v>
      </c>
      <c r="C4363" t="s">
        <v>160</v>
      </c>
      <c r="D4363" t="s">
        <v>134</v>
      </c>
      <c r="E4363" t="s">
        <v>161</v>
      </c>
      <c r="F4363" s="7">
        <v>1005712005</v>
      </c>
      <c r="G4363" t="str">
        <f>VLOOKUP(F4363,'группы товаров'!$A$1:$C$88,2,0)</f>
        <v>Золотой теленок</v>
      </c>
      <c r="H4363" t="str">
        <f>VLOOKUP(Таблица1[[#This Row],[Код товара]],Группа_Товаров,3,0)</f>
        <v>Глазированные</v>
      </c>
      <c r="I4363" t="s">
        <v>8</v>
      </c>
      <c r="J4363">
        <v>2.198</v>
      </c>
      <c r="K4363" s="6">
        <v>854.55439999999999</v>
      </c>
      <c r="L4363" s="6">
        <v>972.02</v>
      </c>
      <c r="M4363" s="23">
        <f>Таблица1[[#This Row],[Сумма в ценах продажи]]-Таблица1[[#This Row],[Сумма в ценах закупки]]</f>
        <v>117.46559999999999</v>
      </c>
    </row>
    <row r="4364" spans="1:13" hidden="1" x14ac:dyDescent="0.3">
      <c r="A4364" s="16">
        <v>42775</v>
      </c>
      <c r="B4364" t="s">
        <v>9</v>
      </c>
      <c r="C4364" t="s">
        <v>222</v>
      </c>
      <c r="D4364" t="s">
        <v>134</v>
      </c>
      <c r="E4364" t="s">
        <v>223</v>
      </c>
      <c r="F4364" s="7">
        <v>170100</v>
      </c>
      <c r="G4364" t="str">
        <f>VLOOKUP(F4364,'группы товаров'!$A$1:$C$88,2,0)</f>
        <v>Клюковка</v>
      </c>
      <c r="H4364" t="str">
        <f>VLOOKUP(Таблица1[[#This Row],[Код товара]],Группа_Товаров,3,0)</f>
        <v>Желейные</v>
      </c>
      <c r="I4364" t="s">
        <v>8</v>
      </c>
      <c r="J4364">
        <v>4</v>
      </c>
      <c r="K4364" s="6">
        <v>1316</v>
      </c>
      <c r="L4364" s="6">
        <v>1497.2</v>
      </c>
      <c r="M4364" s="23">
        <f>Таблица1[[#This Row],[Сумма в ценах продажи]]-Таблица1[[#This Row],[Сумма в ценах закупки]]</f>
        <v>181.20000000000005</v>
      </c>
    </row>
    <row r="4365" spans="1:13" hidden="1" x14ac:dyDescent="0.3">
      <c r="A4365" s="16">
        <v>42775</v>
      </c>
      <c r="B4365" t="s">
        <v>9</v>
      </c>
      <c r="C4365" t="s">
        <v>199</v>
      </c>
      <c r="D4365" t="s">
        <v>134</v>
      </c>
      <c r="E4365" t="s">
        <v>200</v>
      </c>
      <c r="F4365" s="7">
        <v>1005274300</v>
      </c>
      <c r="G4365" t="str">
        <f>VLOOKUP(F4365,'группы товаров'!$A$1:$C$88,2,0)</f>
        <v>Миндальные</v>
      </c>
      <c r="H4365" t="str">
        <f>VLOOKUP(Таблица1[[#This Row],[Код товара]],Группа_Товаров,3,0)</f>
        <v>Кремовые</v>
      </c>
      <c r="I4365" t="s">
        <v>8</v>
      </c>
      <c r="J4365">
        <v>40</v>
      </c>
      <c r="K4365" s="6">
        <v>2136.7568000000001</v>
      </c>
      <c r="L4365" s="6">
        <v>2421.1999999999998</v>
      </c>
      <c r="M4365" s="23">
        <f>Таблица1[[#This Row],[Сумма в ценах продажи]]-Таблица1[[#This Row],[Сумма в ценах закупки]]</f>
        <v>284.44319999999971</v>
      </c>
    </row>
    <row r="4366" spans="1:13" hidden="1" x14ac:dyDescent="0.3">
      <c r="A4366" s="16">
        <v>42774</v>
      </c>
      <c r="B4366" t="s">
        <v>9</v>
      </c>
      <c r="C4366" t="s">
        <v>262</v>
      </c>
      <c r="D4366" t="s">
        <v>134</v>
      </c>
      <c r="E4366" t="s">
        <v>263</v>
      </c>
      <c r="F4366" s="5">
        <v>1005050000</v>
      </c>
      <c r="G4366" t="str">
        <f>VLOOKUP(F4366,'группы товаров'!$A$1:$C$88,2,0)</f>
        <v>Золотой орех</v>
      </c>
      <c r="H4366" t="str">
        <f>VLOOKUP(Таблица1[[#This Row],[Код товара]],Группа_Товаров,3,0)</f>
        <v>Помадка</v>
      </c>
      <c r="I4366" t="s">
        <v>8</v>
      </c>
      <c r="J4366">
        <v>7</v>
      </c>
      <c r="K4366" s="6">
        <v>778.15989999999999</v>
      </c>
      <c r="L4366" s="6">
        <v>797.44</v>
      </c>
      <c r="M4366" s="23">
        <f>Таблица1[[#This Row],[Сумма в ценах продажи]]-Таблица1[[#This Row],[Сумма в ценах закупки]]</f>
        <v>19.280100000000061</v>
      </c>
    </row>
    <row r="4367" spans="1:13" hidden="1" x14ac:dyDescent="0.3">
      <c r="A4367" s="16">
        <v>42774</v>
      </c>
      <c r="B4367" t="s">
        <v>9</v>
      </c>
      <c r="C4367" t="s">
        <v>210</v>
      </c>
      <c r="D4367" t="s">
        <v>156</v>
      </c>
      <c r="E4367" t="s">
        <v>211</v>
      </c>
      <c r="F4367" s="7">
        <v>260200</v>
      </c>
      <c r="G4367" t="str">
        <f>VLOOKUP(F4367,'группы товаров'!$A$1:$C$88,2,0)</f>
        <v>Медовая дыня</v>
      </c>
      <c r="H4367" t="str">
        <f>VLOOKUP(Таблица1[[#This Row],[Код товара]],Группа_Товаров,3,0)</f>
        <v>Отливная</v>
      </c>
      <c r="I4367" t="s">
        <v>8</v>
      </c>
      <c r="J4367">
        <v>1.135</v>
      </c>
      <c r="K4367" s="6">
        <v>393.4325</v>
      </c>
      <c r="L4367" s="6">
        <v>450.25</v>
      </c>
      <c r="M4367" s="23">
        <f>Таблица1[[#This Row],[Сумма в ценах продажи]]-Таблица1[[#This Row],[Сумма в ценах закупки]]</f>
        <v>56.817499999999995</v>
      </c>
    </row>
    <row r="4368" spans="1:13" hidden="1" x14ac:dyDescent="0.3">
      <c r="A4368" s="16">
        <v>42774</v>
      </c>
      <c r="B4368" t="s">
        <v>9</v>
      </c>
      <c r="C4368" t="s">
        <v>177</v>
      </c>
      <c r="D4368" t="s">
        <v>131</v>
      </c>
      <c r="E4368" t="s">
        <v>178</v>
      </c>
      <c r="F4368" s="7">
        <v>1005050000</v>
      </c>
      <c r="G4368" t="str">
        <f>VLOOKUP(F4368,'группы товаров'!$A$1:$C$88,2,0)</f>
        <v>Золотой орех</v>
      </c>
      <c r="H4368" t="str">
        <f>VLOOKUP(Таблица1[[#This Row],[Код товара]],Группа_Товаров,3,0)</f>
        <v>Помадка</v>
      </c>
      <c r="I4368" t="s">
        <v>8</v>
      </c>
      <c r="J4368">
        <v>1.92</v>
      </c>
      <c r="K4368" s="6">
        <v>465.625</v>
      </c>
      <c r="L4368" s="6">
        <v>531.70000000000005</v>
      </c>
      <c r="M4368" s="23">
        <f>Таблица1[[#This Row],[Сумма в ценах продажи]]-Таблица1[[#This Row],[Сумма в ценах закупки]]</f>
        <v>66.075000000000045</v>
      </c>
    </row>
    <row r="4369" spans="1:13" hidden="1" x14ac:dyDescent="0.3">
      <c r="A4369" s="16">
        <v>42774</v>
      </c>
      <c r="B4369" t="s">
        <v>9</v>
      </c>
      <c r="C4369" t="s">
        <v>268</v>
      </c>
      <c r="D4369" t="s">
        <v>147</v>
      </c>
      <c r="E4369" t="s">
        <v>269</v>
      </c>
      <c r="F4369" s="7">
        <v>20200</v>
      </c>
      <c r="G4369" t="str">
        <f>VLOOKUP(F4369,'группы товаров'!$A$1:$C$88,2,0)</f>
        <v xml:space="preserve">Карамель мята </v>
      </c>
      <c r="H4369" t="str">
        <f>VLOOKUP(Таблица1[[#This Row],[Код товара]],Группа_Товаров,3,0)</f>
        <v>Леденцовая</v>
      </c>
      <c r="I4369" t="s">
        <v>8</v>
      </c>
      <c r="J4369">
        <v>7.5</v>
      </c>
      <c r="K4369" s="6">
        <v>448.9</v>
      </c>
      <c r="L4369" s="6">
        <v>515.25</v>
      </c>
      <c r="M4369" s="23">
        <f>Таблица1[[#This Row],[Сумма в ценах продажи]]-Таблица1[[#This Row],[Сумма в ценах закупки]]</f>
        <v>66.350000000000023</v>
      </c>
    </row>
    <row r="4370" spans="1:13" hidden="1" x14ac:dyDescent="0.3">
      <c r="A4370" s="16">
        <v>42774</v>
      </c>
      <c r="B4370" t="s">
        <v>9</v>
      </c>
      <c r="C4370" t="s">
        <v>270</v>
      </c>
      <c r="D4370" t="s">
        <v>134</v>
      </c>
      <c r="E4370" t="s">
        <v>271</v>
      </c>
      <c r="F4370" s="5">
        <v>1005712005</v>
      </c>
      <c r="G4370" t="str">
        <f>VLOOKUP(F4370,'группы товаров'!$A$1:$C$88,2,0)</f>
        <v>Золотой теленок</v>
      </c>
      <c r="H4370" t="str">
        <f>VLOOKUP(Таблица1[[#This Row],[Код товара]],Группа_Товаров,3,0)</f>
        <v>Глазированные</v>
      </c>
      <c r="I4370" t="s">
        <v>8</v>
      </c>
      <c r="J4370">
        <v>4.8</v>
      </c>
      <c r="K4370" s="6">
        <v>506.25840000000005</v>
      </c>
      <c r="L4370" s="6">
        <v>580.79999999999995</v>
      </c>
      <c r="M4370" s="23">
        <f>Таблица1[[#This Row],[Сумма в ценах продажи]]-Таблица1[[#This Row],[Сумма в ценах закупки]]</f>
        <v>74.541599999999903</v>
      </c>
    </row>
    <row r="4371" spans="1:13" hidden="1" x14ac:dyDescent="0.3">
      <c r="A4371" s="16">
        <v>42774</v>
      </c>
      <c r="B4371" t="s">
        <v>9</v>
      </c>
      <c r="C4371" t="s">
        <v>266</v>
      </c>
      <c r="D4371" t="s">
        <v>147</v>
      </c>
      <c r="E4371" t="s">
        <v>267</v>
      </c>
      <c r="F4371" s="7">
        <v>260100</v>
      </c>
      <c r="G4371" t="str">
        <f>VLOOKUP(F4371,'группы товаров'!$A$1:$C$88,2,0)</f>
        <v xml:space="preserve">Банан-вишня </v>
      </c>
      <c r="H4371" t="str">
        <f>VLOOKUP(Таблица1[[#This Row],[Код товара]],Группа_Товаров,3,0)</f>
        <v>Отливная</v>
      </c>
      <c r="I4371" t="s">
        <v>8</v>
      </c>
      <c r="J4371">
        <v>5</v>
      </c>
      <c r="K4371" s="6">
        <v>610.5</v>
      </c>
      <c r="L4371" s="6">
        <v>694.4</v>
      </c>
      <c r="M4371" s="23">
        <f>Таблица1[[#This Row],[Сумма в ценах продажи]]-Таблица1[[#This Row],[Сумма в ценах закупки]]</f>
        <v>83.899999999999977</v>
      </c>
    </row>
    <row r="4372" spans="1:13" hidden="1" x14ac:dyDescent="0.3">
      <c r="A4372" s="16">
        <v>42774</v>
      </c>
      <c r="B4372" t="s">
        <v>9</v>
      </c>
      <c r="C4372" t="s">
        <v>228</v>
      </c>
      <c r="D4372" t="s">
        <v>134</v>
      </c>
      <c r="E4372" t="s">
        <v>229</v>
      </c>
      <c r="F4372" s="7">
        <v>5281000</v>
      </c>
      <c r="G4372" t="str">
        <f>VLOOKUP(F4372,'группы товаров'!$A$1:$C$88,2,0)</f>
        <v>Барбасовая</v>
      </c>
      <c r="H4372" t="str">
        <f>VLOOKUP(Таблица1[[#This Row],[Код товара]],Группа_Товаров,3,0)</f>
        <v>Отливная</v>
      </c>
      <c r="I4372" t="s">
        <v>8</v>
      </c>
      <c r="J4372">
        <v>4.8</v>
      </c>
      <c r="K4372" s="6">
        <v>755.52</v>
      </c>
      <c r="L4372" s="6">
        <v>859.2</v>
      </c>
      <c r="M4372" s="23">
        <f>Таблица1[[#This Row],[Сумма в ценах продажи]]-Таблица1[[#This Row],[Сумма в ценах закупки]]</f>
        <v>103.68000000000006</v>
      </c>
    </row>
    <row r="4373" spans="1:13" hidden="1" x14ac:dyDescent="0.3">
      <c r="A4373" s="16">
        <v>42774</v>
      </c>
      <c r="B4373" t="s">
        <v>9</v>
      </c>
      <c r="C4373" t="s">
        <v>191</v>
      </c>
      <c r="D4373" t="s">
        <v>156</v>
      </c>
      <c r="E4373" t="s">
        <v>192</v>
      </c>
      <c r="F4373" s="7">
        <v>260200</v>
      </c>
      <c r="G4373" t="str">
        <f>VLOOKUP(F4373,'группы товаров'!$A$1:$C$88,2,0)</f>
        <v>Медовая дыня</v>
      </c>
      <c r="H4373" t="str">
        <f>VLOOKUP(Таблица1[[#This Row],[Код товара]],Группа_Товаров,3,0)</f>
        <v>Отливная</v>
      </c>
      <c r="I4373" t="s">
        <v>8</v>
      </c>
      <c r="J4373">
        <v>4</v>
      </c>
      <c r="K4373" s="6">
        <v>858.4</v>
      </c>
      <c r="L4373" s="6">
        <v>976.8</v>
      </c>
      <c r="M4373" s="23">
        <f>Таблица1[[#This Row],[Сумма в ценах продажи]]-Таблица1[[#This Row],[Сумма в ценах закупки]]</f>
        <v>118.39999999999998</v>
      </c>
    </row>
    <row r="4374" spans="1:13" hidden="1" x14ac:dyDescent="0.3">
      <c r="A4374" s="16">
        <v>42774</v>
      </c>
      <c r="B4374" t="s">
        <v>9</v>
      </c>
      <c r="C4374" t="s">
        <v>144</v>
      </c>
      <c r="D4374" t="s">
        <v>134</v>
      </c>
      <c r="E4374" t="s">
        <v>145</v>
      </c>
      <c r="F4374" s="5">
        <v>1005274300</v>
      </c>
      <c r="G4374" t="str">
        <f>VLOOKUP(F4374,'группы товаров'!$A$1:$C$88,2,0)</f>
        <v>Миндальные</v>
      </c>
      <c r="H4374" t="str">
        <f>VLOOKUP(Таблица1[[#This Row],[Код товара]],Группа_Товаров,3,0)</f>
        <v>Кремовые</v>
      </c>
      <c r="I4374" t="s">
        <v>8</v>
      </c>
      <c r="J4374">
        <v>3.5</v>
      </c>
      <c r="K4374" s="6">
        <v>619.41920000000005</v>
      </c>
      <c r="L4374" s="6">
        <v>778.43499999999995</v>
      </c>
      <c r="M4374" s="23">
        <f>Таблица1[[#This Row],[Сумма в ценах продажи]]-Таблица1[[#This Row],[Сумма в ценах закупки]]</f>
        <v>159.0157999999999</v>
      </c>
    </row>
    <row r="4375" spans="1:13" hidden="1" x14ac:dyDescent="0.3">
      <c r="A4375" s="16">
        <v>42773</v>
      </c>
      <c r="B4375" t="s">
        <v>9</v>
      </c>
      <c r="C4375" t="s">
        <v>212</v>
      </c>
      <c r="D4375" t="s">
        <v>156</v>
      </c>
      <c r="E4375" t="s">
        <v>213</v>
      </c>
      <c r="F4375" s="7">
        <v>1005212101</v>
      </c>
      <c r="G4375" t="str">
        <f>VLOOKUP(F4375,'группы товаров'!$A$1:$C$88,2,0)</f>
        <v>Зеленый петушок</v>
      </c>
      <c r="H4375" t="str">
        <f>VLOOKUP(Таблица1[[#This Row],[Код товара]],Группа_Товаров,3,0)</f>
        <v>Вафельные</v>
      </c>
      <c r="I4375" t="s">
        <v>8</v>
      </c>
      <c r="J4375">
        <v>2.9</v>
      </c>
      <c r="K4375" s="6">
        <v>271.09200000000004</v>
      </c>
      <c r="L4375" s="6">
        <v>308.32800000000003</v>
      </c>
      <c r="M4375" s="23">
        <f>Таблица1[[#This Row],[Сумма в ценах продажи]]-Таблица1[[#This Row],[Сумма в ценах закупки]]</f>
        <v>37.23599999999999</v>
      </c>
    </row>
    <row r="4376" spans="1:13" hidden="1" x14ac:dyDescent="0.3">
      <c r="A4376" s="16">
        <v>42773</v>
      </c>
      <c r="B4376" t="s">
        <v>9</v>
      </c>
      <c r="C4376" t="s">
        <v>203</v>
      </c>
      <c r="D4376" t="s">
        <v>134</v>
      </c>
      <c r="E4376" t="s">
        <v>204</v>
      </c>
      <c r="F4376" s="7">
        <v>5162402</v>
      </c>
      <c r="G4376" t="str">
        <f>VLOOKUP(F4376,'группы товаров'!$A$1:$C$88,2,0)</f>
        <v>Лимонно-апельсиновый</v>
      </c>
      <c r="H4376" t="str">
        <f>VLOOKUP(Таблица1[[#This Row],[Код товара]],Группа_Товаров,3,0)</f>
        <v>Отливная</v>
      </c>
      <c r="I4376" t="s">
        <v>8</v>
      </c>
      <c r="J4376">
        <v>2.5</v>
      </c>
      <c r="K4376" s="6">
        <v>305.25</v>
      </c>
      <c r="L4376" s="6">
        <v>347.2</v>
      </c>
      <c r="M4376" s="23">
        <f>Таблица1[[#This Row],[Сумма в ценах продажи]]-Таблица1[[#This Row],[Сумма в ценах закупки]]</f>
        <v>41.949999999999989</v>
      </c>
    </row>
    <row r="4377" spans="1:13" hidden="1" x14ac:dyDescent="0.3">
      <c r="A4377" s="16">
        <v>42773</v>
      </c>
      <c r="B4377" t="s">
        <v>9</v>
      </c>
      <c r="C4377" t="s">
        <v>140</v>
      </c>
      <c r="D4377" t="s">
        <v>134</v>
      </c>
      <c r="E4377" t="s">
        <v>141</v>
      </c>
      <c r="F4377" s="5">
        <v>1005050100</v>
      </c>
      <c r="G4377" t="str">
        <f>VLOOKUP(F4377,'группы товаров'!$A$1:$C$88,2,0)</f>
        <v>Золотой  крем-брюле</v>
      </c>
      <c r="H4377" t="str">
        <f>VLOOKUP(Таблица1[[#This Row],[Код товара]],Группа_Товаров,3,0)</f>
        <v>Помадка</v>
      </c>
      <c r="I4377" t="s">
        <v>8</v>
      </c>
      <c r="J4377">
        <v>3.5</v>
      </c>
      <c r="K4377" s="6">
        <v>350.52499999999998</v>
      </c>
      <c r="L4377" s="6">
        <v>398.72</v>
      </c>
      <c r="M4377" s="23">
        <f>Таблица1[[#This Row],[Сумма в ценах продажи]]-Таблица1[[#This Row],[Сумма в ценах закупки]]</f>
        <v>48.19500000000005</v>
      </c>
    </row>
    <row r="4378" spans="1:13" hidden="1" x14ac:dyDescent="0.3">
      <c r="A4378" s="16">
        <v>42773</v>
      </c>
      <c r="B4378" t="s">
        <v>9</v>
      </c>
      <c r="C4378" t="s">
        <v>155</v>
      </c>
      <c r="D4378" t="s">
        <v>156</v>
      </c>
      <c r="E4378" t="s">
        <v>157</v>
      </c>
      <c r="F4378" s="7">
        <v>1005052500</v>
      </c>
      <c r="G4378" t="str">
        <f>VLOOKUP(F4378,'группы товаров'!$A$1:$C$88,2,0)</f>
        <v>желе в помаде</v>
      </c>
      <c r="H4378" t="str">
        <f>VLOOKUP(Таблица1[[#This Row],[Код товара]],Группа_Товаров,3,0)</f>
        <v>Помадка</v>
      </c>
      <c r="I4378" t="s">
        <v>8</v>
      </c>
      <c r="J4378">
        <v>2.64</v>
      </c>
      <c r="K4378" s="6">
        <v>400.56</v>
      </c>
      <c r="L4378" s="6">
        <v>455.64</v>
      </c>
      <c r="M4378" s="23">
        <f>Таблица1[[#This Row],[Сумма в ценах продажи]]-Таблица1[[#This Row],[Сумма в ценах закупки]]</f>
        <v>55.079999999999984</v>
      </c>
    </row>
    <row r="4379" spans="1:13" hidden="1" x14ac:dyDescent="0.3">
      <c r="A4379" s="16">
        <v>42773</v>
      </c>
      <c r="B4379" t="s">
        <v>9</v>
      </c>
      <c r="C4379" t="s">
        <v>140</v>
      </c>
      <c r="D4379" t="s">
        <v>134</v>
      </c>
      <c r="E4379" t="s">
        <v>141</v>
      </c>
      <c r="F4379" s="7">
        <v>5281000</v>
      </c>
      <c r="G4379" t="str">
        <f>VLOOKUP(F4379,'группы товаров'!$A$1:$C$88,2,0)</f>
        <v>Барбасовая</v>
      </c>
      <c r="H4379" t="str">
        <f>VLOOKUP(Таблица1[[#This Row],[Код товара]],Группа_Товаров,3,0)</f>
        <v>Отливная</v>
      </c>
      <c r="I4379" t="s">
        <v>8</v>
      </c>
      <c r="J4379">
        <v>8.5</v>
      </c>
      <c r="K4379" s="6">
        <v>421.685</v>
      </c>
      <c r="L4379" s="6">
        <v>479.57</v>
      </c>
      <c r="M4379" s="23">
        <f>Таблица1[[#This Row],[Сумма в ценах продажи]]-Таблица1[[#This Row],[Сумма в ценах закупки]]</f>
        <v>57.884999999999991</v>
      </c>
    </row>
    <row r="4380" spans="1:13" hidden="1" x14ac:dyDescent="0.3">
      <c r="A4380" s="16">
        <v>42773</v>
      </c>
      <c r="B4380" t="s">
        <v>9</v>
      </c>
      <c r="C4380" t="s">
        <v>144</v>
      </c>
      <c r="D4380" t="s">
        <v>134</v>
      </c>
      <c r="E4380" t="s">
        <v>145</v>
      </c>
      <c r="F4380" s="7">
        <v>260100</v>
      </c>
      <c r="G4380" t="str">
        <f>VLOOKUP(F4380,'группы товаров'!$A$1:$C$88,2,0)</f>
        <v xml:space="preserve">Банан-вишня </v>
      </c>
      <c r="H4380" t="str">
        <f>VLOOKUP(Таблица1[[#This Row],[Код товара]],Группа_Товаров,3,0)</f>
        <v>Отливная</v>
      </c>
      <c r="I4380" t="s">
        <v>8</v>
      </c>
      <c r="J4380">
        <v>1.92</v>
      </c>
      <c r="K4380" s="6">
        <v>467.5</v>
      </c>
      <c r="L4380" s="6">
        <v>531.70000000000005</v>
      </c>
      <c r="M4380" s="23">
        <f>Таблица1[[#This Row],[Сумма в ценах продажи]]-Таблица1[[#This Row],[Сумма в ценах закупки]]</f>
        <v>64.200000000000045</v>
      </c>
    </row>
    <row r="4381" spans="1:13" hidden="1" x14ac:dyDescent="0.3">
      <c r="A4381" s="16">
        <v>42773</v>
      </c>
      <c r="B4381" t="s">
        <v>9</v>
      </c>
      <c r="C4381" t="s">
        <v>183</v>
      </c>
      <c r="D4381" t="s">
        <v>156</v>
      </c>
      <c r="E4381" t="s">
        <v>184</v>
      </c>
      <c r="F4381" s="7">
        <v>260200</v>
      </c>
      <c r="G4381" t="str">
        <f>VLOOKUP(F4381,'группы товаров'!$A$1:$C$88,2,0)</f>
        <v>Медовая дыня</v>
      </c>
      <c r="H4381" t="str">
        <f>VLOOKUP(Таблица1[[#This Row],[Код товара]],Группа_Товаров,3,0)</f>
        <v>Отливная</v>
      </c>
      <c r="I4381" t="s">
        <v>8</v>
      </c>
      <c r="J4381">
        <v>1.92</v>
      </c>
      <c r="K4381" s="6">
        <v>467.5</v>
      </c>
      <c r="L4381" s="6">
        <v>531.70000000000005</v>
      </c>
      <c r="M4381" s="23">
        <f>Таблица1[[#This Row],[Сумма в ценах продажи]]-Таблица1[[#This Row],[Сумма в ценах закупки]]</f>
        <v>64.200000000000045</v>
      </c>
    </row>
    <row r="4382" spans="1:13" hidden="1" x14ac:dyDescent="0.3">
      <c r="A4382" s="16">
        <v>42773</v>
      </c>
      <c r="B4382" t="s">
        <v>9</v>
      </c>
      <c r="C4382" t="s">
        <v>171</v>
      </c>
      <c r="D4382" t="s">
        <v>131</v>
      </c>
      <c r="E4382" t="s">
        <v>172</v>
      </c>
      <c r="F4382" s="7">
        <v>20200</v>
      </c>
      <c r="G4382" t="str">
        <f>VLOOKUP(F4382,'группы товаров'!$A$1:$C$88,2,0)</f>
        <v xml:space="preserve">Карамель мята </v>
      </c>
      <c r="H4382" t="str">
        <f>VLOOKUP(Таблица1[[#This Row],[Код товара]],Группа_Товаров,3,0)</f>
        <v>Леденцовая</v>
      </c>
      <c r="I4382" t="s">
        <v>8</v>
      </c>
      <c r="J4382">
        <v>24</v>
      </c>
      <c r="K4382" s="6">
        <v>1281.6960000000001</v>
      </c>
      <c r="L4382" s="6">
        <v>1452.72</v>
      </c>
      <c r="M4382" s="23">
        <f>Таблица1[[#This Row],[Сумма в ценах продажи]]-Таблица1[[#This Row],[Сумма в ценах закупки]]</f>
        <v>171.02399999999989</v>
      </c>
    </row>
    <row r="4383" spans="1:13" hidden="1" x14ac:dyDescent="0.3">
      <c r="A4383" s="16">
        <v>42773</v>
      </c>
      <c r="B4383" t="s">
        <v>9</v>
      </c>
      <c r="C4383" t="s">
        <v>203</v>
      </c>
      <c r="D4383" t="s">
        <v>134</v>
      </c>
      <c r="E4383" t="s">
        <v>204</v>
      </c>
      <c r="F4383" s="7">
        <v>1005400001</v>
      </c>
      <c r="G4383" t="str">
        <f>VLOOKUP(F4383,'группы товаров'!$A$1:$C$88,2,0)</f>
        <v>Лесной орех</v>
      </c>
      <c r="H4383" t="str">
        <f>VLOOKUP(Таблица1[[#This Row],[Код товара]],Группа_Товаров,3,0)</f>
        <v>Кремовые</v>
      </c>
      <c r="I4383" t="s">
        <v>8</v>
      </c>
      <c r="J4383">
        <v>4.2</v>
      </c>
      <c r="K4383" s="6">
        <v>410.81040000000002</v>
      </c>
      <c r="L4383" s="6">
        <v>702.24</v>
      </c>
      <c r="M4383" s="23">
        <f>Таблица1[[#This Row],[Сумма в ценах продажи]]-Таблица1[[#This Row],[Сумма в ценах закупки]]</f>
        <v>291.42959999999999</v>
      </c>
    </row>
    <row r="4384" spans="1:13" hidden="1" x14ac:dyDescent="0.3">
      <c r="A4384" s="16">
        <v>42772</v>
      </c>
      <c r="B4384" t="s">
        <v>9</v>
      </c>
      <c r="C4384" t="s">
        <v>262</v>
      </c>
      <c r="D4384" t="s">
        <v>134</v>
      </c>
      <c r="E4384" t="s">
        <v>263</v>
      </c>
      <c r="F4384" s="7">
        <v>1005201500</v>
      </c>
      <c r="G4384" t="str">
        <f>VLOOKUP(F4384,'группы товаров'!$A$1:$C$88,2,0)</f>
        <v xml:space="preserve">крем-сгущенное молоко </v>
      </c>
      <c r="H4384" t="str">
        <f>VLOOKUP(Таблица1[[#This Row],[Код товара]],Группа_Товаров,3,0)</f>
        <v>Вафельные</v>
      </c>
      <c r="I4384" t="s">
        <v>8</v>
      </c>
      <c r="J4384">
        <v>3</v>
      </c>
      <c r="K4384" s="6">
        <v>294.28559999999999</v>
      </c>
      <c r="L4384" s="6">
        <v>335.25</v>
      </c>
      <c r="M4384" s="23">
        <f>Таблица1[[#This Row],[Сумма в ценах продажи]]-Таблица1[[#This Row],[Сумма в ценах закупки]]</f>
        <v>40.964400000000012</v>
      </c>
    </row>
    <row r="4385" spans="1:13" hidden="1" x14ac:dyDescent="0.3">
      <c r="A4385" s="16">
        <v>42772</v>
      </c>
      <c r="B4385" t="s">
        <v>9</v>
      </c>
      <c r="C4385" t="s">
        <v>144</v>
      </c>
      <c r="D4385" t="s">
        <v>134</v>
      </c>
      <c r="E4385" t="s">
        <v>145</v>
      </c>
      <c r="F4385" s="5">
        <v>1005052600</v>
      </c>
      <c r="G4385" t="str">
        <f>VLOOKUP(F4385,'группы товаров'!$A$1:$C$88,2,0)</f>
        <v>Желе апельсина</v>
      </c>
      <c r="H4385" t="str">
        <f>VLOOKUP(Таблица1[[#This Row],[Код товара]],Группа_Товаров,3,0)</f>
        <v>Помадка</v>
      </c>
      <c r="I4385" t="s">
        <v>8</v>
      </c>
      <c r="J4385">
        <v>3.5</v>
      </c>
      <c r="K4385" s="6">
        <v>355.07740000000001</v>
      </c>
      <c r="L4385" s="6">
        <v>398.72</v>
      </c>
      <c r="M4385" s="23">
        <f>Таблица1[[#This Row],[Сумма в ценах продажи]]-Таблица1[[#This Row],[Сумма в ценах закупки]]</f>
        <v>43.642600000000016</v>
      </c>
    </row>
    <row r="4386" spans="1:13" hidden="1" x14ac:dyDescent="0.3">
      <c r="A4386" s="16">
        <v>42772</v>
      </c>
      <c r="B4386" t="s">
        <v>9</v>
      </c>
      <c r="C4386" t="s">
        <v>140</v>
      </c>
      <c r="D4386" t="s">
        <v>134</v>
      </c>
      <c r="E4386" t="s">
        <v>141</v>
      </c>
      <c r="F4386" s="7">
        <v>20000</v>
      </c>
      <c r="G4386" t="str">
        <f>VLOOKUP(F4386,'группы товаров'!$A$1:$C$88,2,0)</f>
        <v>Карамель барбарис</v>
      </c>
      <c r="H4386" t="str">
        <f>VLOOKUP(Таблица1[[#This Row],[Код товара]],Группа_Товаров,3,0)</f>
        <v>Леденцовая</v>
      </c>
      <c r="I4386" t="s">
        <v>8</v>
      </c>
      <c r="J4386">
        <v>3.5</v>
      </c>
      <c r="K4386" s="6">
        <v>326.81360000000001</v>
      </c>
      <c r="L4386" s="6">
        <v>372.12</v>
      </c>
      <c r="M4386" s="23">
        <f>Таблица1[[#This Row],[Сумма в ценах продажи]]-Таблица1[[#This Row],[Сумма в ценах закупки]]</f>
        <v>45.306399999999996</v>
      </c>
    </row>
    <row r="4387" spans="1:13" hidden="1" x14ac:dyDescent="0.3">
      <c r="A4387" s="16">
        <v>42772</v>
      </c>
      <c r="B4387" t="s">
        <v>9</v>
      </c>
      <c r="C4387" t="s">
        <v>248</v>
      </c>
      <c r="D4387" t="s">
        <v>156</v>
      </c>
      <c r="E4387" t="s">
        <v>249</v>
      </c>
      <c r="F4387" s="7">
        <v>20100</v>
      </c>
      <c r="G4387" t="str">
        <f>VLOOKUP(F4387,'группы товаров'!$A$1:$C$88,2,0)</f>
        <v xml:space="preserve">Карамель дюшес </v>
      </c>
      <c r="H4387" t="str">
        <f>VLOOKUP(Таблица1[[#This Row],[Код товара]],Группа_Товаров,3,0)</f>
        <v>Леденцовая</v>
      </c>
      <c r="I4387" t="s">
        <v>8</v>
      </c>
      <c r="J4387">
        <v>4.8600000000000003</v>
      </c>
      <c r="K4387" s="6">
        <v>428.36400000000003</v>
      </c>
      <c r="L4387" s="6">
        <v>488.16</v>
      </c>
      <c r="M4387" s="23">
        <f>Таблица1[[#This Row],[Сумма в ценах продажи]]-Таблица1[[#This Row],[Сумма в ценах закупки]]</f>
        <v>59.795999999999992</v>
      </c>
    </row>
    <row r="4388" spans="1:13" hidden="1" x14ac:dyDescent="0.3">
      <c r="A4388" s="16">
        <v>42772</v>
      </c>
      <c r="B4388" t="s">
        <v>9</v>
      </c>
      <c r="C4388" t="s">
        <v>173</v>
      </c>
      <c r="D4388" t="s">
        <v>156</v>
      </c>
      <c r="E4388" t="s">
        <v>174</v>
      </c>
      <c r="F4388" s="7">
        <v>1005400001</v>
      </c>
      <c r="G4388" t="str">
        <f>VLOOKUP(F4388,'группы товаров'!$A$1:$C$88,2,0)</f>
        <v>Лесной орех</v>
      </c>
      <c r="H4388" t="str">
        <f>VLOOKUP(Таблица1[[#This Row],[Код товара]],Группа_Товаров,3,0)</f>
        <v>Кремовые</v>
      </c>
      <c r="I4388" t="s">
        <v>8</v>
      </c>
      <c r="J4388">
        <v>4.5999999999999996</v>
      </c>
      <c r="K4388" s="6">
        <v>470.86520000000002</v>
      </c>
      <c r="L4388" s="6">
        <v>536.59</v>
      </c>
      <c r="M4388" s="23">
        <f>Таблица1[[#This Row],[Сумма в ценах продажи]]-Таблица1[[#This Row],[Сумма в ценах закупки]]</f>
        <v>65.724800000000016</v>
      </c>
    </row>
    <row r="4389" spans="1:13" hidden="1" x14ac:dyDescent="0.3">
      <c r="A4389" s="16">
        <v>42772</v>
      </c>
      <c r="B4389" t="s">
        <v>9</v>
      </c>
      <c r="C4389" t="s">
        <v>244</v>
      </c>
      <c r="D4389" t="s">
        <v>134</v>
      </c>
      <c r="E4389" t="s">
        <v>245</v>
      </c>
      <c r="F4389" s="7">
        <v>252505</v>
      </c>
      <c r="G4389" t="str">
        <f>VLOOKUP(F4389,'группы товаров'!$A$1:$C$88,2,0)</f>
        <v>Байкальская мята</v>
      </c>
      <c r="H4389" t="str">
        <f>VLOOKUP(Таблица1[[#This Row],[Код товара]],Группа_Товаров,3,0)</f>
        <v>Леденцовая</v>
      </c>
      <c r="I4389" t="s">
        <v>8</v>
      </c>
      <c r="J4389">
        <v>5</v>
      </c>
      <c r="K4389" s="6">
        <v>548.45000000000005</v>
      </c>
      <c r="L4389" s="6">
        <v>621</v>
      </c>
      <c r="M4389" s="23">
        <f>Таблица1[[#This Row],[Сумма в ценах продажи]]-Таблица1[[#This Row],[Сумма в ценах закупки]]</f>
        <v>72.549999999999955</v>
      </c>
    </row>
    <row r="4390" spans="1:13" hidden="1" x14ac:dyDescent="0.3">
      <c r="A4390" s="16">
        <v>42772</v>
      </c>
      <c r="B4390" t="s">
        <v>9</v>
      </c>
      <c r="C4390" t="s">
        <v>256</v>
      </c>
      <c r="D4390" t="s">
        <v>134</v>
      </c>
      <c r="E4390" t="s">
        <v>257</v>
      </c>
      <c r="F4390" s="7">
        <v>260000</v>
      </c>
      <c r="G4390" t="str">
        <f>VLOOKUP(F4390,'группы товаров'!$A$1:$C$88,2,0)</f>
        <v xml:space="preserve">Банан-клубника </v>
      </c>
      <c r="H4390" t="str">
        <f>VLOOKUP(Таблица1[[#This Row],[Код товара]],Группа_Товаров,3,0)</f>
        <v>Отливная</v>
      </c>
      <c r="I4390" t="s">
        <v>8</v>
      </c>
      <c r="J4390">
        <v>5</v>
      </c>
      <c r="K4390" s="6">
        <v>610.52250000000004</v>
      </c>
      <c r="L4390" s="6">
        <v>694.4</v>
      </c>
      <c r="M4390" s="23">
        <f>Таблица1[[#This Row],[Сумма в ценах продажи]]-Таблица1[[#This Row],[Сумма в ценах закупки]]</f>
        <v>83.877499999999941</v>
      </c>
    </row>
    <row r="4391" spans="1:13" hidden="1" x14ac:dyDescent="0.3">
      <c r="A4391" s="16">
        <v>42772</v>
      </c>
      <c r="B4391" t="s">
        <v>9</v>
      </c>
      <c r="C4391" t="s">
        <v>158</v>
      </c>
      <c r="D4391" t="s">
        <v>156</v>
      </c>
      <c r="E4391" t="s">
        <v>159</v>
      </c>
      <c r="F4391" s="5">
        <v>1005052500</v>
      </c>
      <c r="G4391" t="str">
        <f>VLOOKUP(F4391,'группы товаров'!$A$1:$C$88,2,0)</f>
        <v>желе в помаде</v>
      </c>
      <c r="H4391" t="str">
        <f>VLOOKUP(Таблица1[[#This Row],[Код товара]],Группа_Товаров,3,0)</f>
        <v>Помадка</v>
      </c>
      <c r="I4391" t="s">
        <v>8</v>
      </c>
      <c r="J4391">
        <v>7</v>
      </c>
      <c r="K4391" s="6">
        <v>701.05</v>
      </c>
      <c r="L4391" s="6">
        <v>797.44</v>
      </c>
      <c r="M4391" s="23">
        <f>Таблица1[[#This Row],[Сумма в ценах продажи]]-Таблица1[[#This Row],[Сумма в ценах закупки]]</f>
        <v>96.3900000000001</v>
      </c>
    </row>
    <row r="4392" spans="1:13" hidden="1" x14ac:dyDescent="0.3">
      <c r="A4392" s="16">
        <v>42772</v>
      </c>
      <c r="B4392" t="s">
        <v>9</v>
      </c>
      <c r="C4392" t="s">
        <v>264</v>
      </c>
      <c r="D4392" t="s">
        <v>134</v>
      </c>
      <c r="E4392" t="s">
        <v>265</v>
      </c>
      <c r="F4392" s="7">
        <v>570000</v>
      </c>
      <c r="G4392" t="str">
        <f>VLOOKUP(F4392,'группы товаров'!$A$1:$C$88,2,0)</f>
        <v xml:space="preserve">Грушевые </v>
      </c>
      <c r="H4392" t="str">
        <f>VLOOKUP(Таблица1[[#This Row],[Код товара]],Группа_Товаров,3,0)</f>
        <v>Желейные</v>
      </c>
      <c r="I4392" t="s">
        <v>8</v>
      </c>
      <c r="J4392">
        <v>3.5</v>
      </c>
      <c r="K4392" s="6">
        <v>626.74570000000006</v>
      </c>
      <c r="L4392" s="6">
        <v>778.43499999999995</v>
      </c>
      <c r="M4392" s="23">
        <f>Таблица1[[#This Row],[Сумма в ценах продажи]]-Таблица1[[#This Row],[Сумма в ценах закупки]]</f>
        <v>151.68929999999989</v>
      </c>
    </row>
    <row r="4393" spans="1:13" hidden="1" x14ac:dyDescent="0.3">
      <c r="A4393" s="16">
        <v>42769</v>
      </c>
      <c r="B4393" t="s">
        <v>9</v>
      </c>
      <c r="C4393" t="s">
        <v>138</v>
      </c>
      <c r="D4393" t="s">
        <v>134</v>
      </c>
      <c r="E4393" t="s">
        <v>139</v>
      </c>
      <c r="F4393" s="7">
        <v>1005051500</v>
      </c>
      <c r="G4393" t="str">
        <f>VLOOKUP(F4393,'группы товаров'!$A$1:$C$88,2,0)</f>
        <v>Ароматный банан</v>
      </c>
      <c r="H4393" t="str">
        <f>VLOOKUP(Таблица1[[#This Row],[Код товара]],Группа_Товаров,3,0)</f>
        <v>Помадка</v>
      </c>
      <c r="I4393" t="s">
        <v>8</v>
      </c>
      <c r="J4393">
        <v>3</v>
      </c>
      <c r="K4393" s="6">
        <v>287.30279999999999</v>
      </c>
      <c r="L4393" s="6">
        <v>335.25</v>
      </c>
      <c r="M4393" s="23">
        <f>Таблица1[[#This Row],[Сумма в ценах продажи]]-Таблица1[[#This Row],[Сумма в ценах закупки]]</f>
        <v>47.947200000000009</v>
      </c>
    </row>
    <row r="4394" spans="1:13" hidden="1" x14ac:dyDescent="0.3">
      <c r="A4394" s="16">
        <v>42769</v>
      </c>
      <c r="B4394" t="s">
        <v>9</v>
      </c>
      <c r="C4394" t="s">
        <v>256</v>
      </c>
      <c r="D4394" t="s">
        <v>134</v>
      </c>
      <c r="E4394" t="s">
        <v>257</v>
      </c>
      <c r="F4394" s="7">
        <v>260000</v>
      </c>
      <c r="G4394" t="str">
        <f>VLOOKUP(F4394,'группы товаров'!$A$1:$C$88,2,0)</f>
        <v xml:space="preserve">Банан-клубника </v>
      </c>
      <c r="H4394" t="str">
        <f>VLOOKUP(Таблица1[[#This Row],[Код товара]],Группа_Товаров,3,0)</f>
        <v>Отливная</v>
      </c>
      <c r="I4394" t="s">
        <v>8</v>
      </c>
      <c r="J4394">
        <v>1.92</v>
      </c>
      <c r="K4394" s="6">
        <v>467.5</v>
      </c>
      <c r="L4394" s="6">
        <v>531.70000000000005</v>
      </c>
      <c r="M4394" s="23">
        <f>Таблица1[[#This Row],[Сумма в ценах продажи]]-Таблица1[[#This Row],[Сумма в ценах закупки]]</f>
        <v>64.200000000000045</v>
      </c>
    </row>
    <row r="4395" spans="1:13" hidden="1" x14ac:dyDescent="0.3">
      <c r="A4395" s="16">
        <v>42769</v>
      </c>
      <c r="B4395" t="s">
        <v>9</v>
      </c>
      <c r="C4395" t="s">
        <v>138</v>
      </c>
      <c r="D4395" t="s">
        <v>134</v>
      </c>
      <c r="E4395" t="s">
        <v>139</v>
      </c>
      <c r="F4395" s="7">
        <v>20000</v>
      </c>
      <c r="G4395" t="str">
        <f>VLOOKUP(F4395,'группы товаров'!$A$1:$C$88,2,0)</f>
        <v>Карамель барбарис</v>
      </c>
      <c r="H4395" t="str">
        <f>VLOOKUP(Таблица1[[#This Row],[Код товара]],Группа_Товаров,3,0)</f>
        <v>Леденцовая</v>
      </c>
      <c r="I4395" t="s">
        <v>8</v>
      </c>
      <c r="J4395">
        <v>6</v>
      </c>
      <c r="K4395" s="6">
        <v>492.2328</v>
      </c>
      <c r="L4395" s="6">
        <v>559.91999999999996</v>
      </c>
      <c r="M4395" s="23">
        <f>Таблица1[[#This Row],[Сумма в ценах продажи]]-Таблица1[[#This Row],[Сумма в ценах закупки]]</f>
        <v>67.687199999999962</v>
      </c>
    </row>
    <row r="4396" spans="1:13" hidden="1" x14ac:dyDescent="0.3">
      <c r="A4396" s="16">
        <v>42769</v>
      </c>
      <c r="B4396" t="s">
        <v>9</v>
      </c>
      <c r="C4396" t="s">
        <v>181</v>
      </c>
      <c r="D4396" t="s">
        <v>134</v>
      </c>
      <c r="E4396" t="s">
        <v>182</v>
      </c>
      <c r="F4396" s="7">
        <v>190000</v>
      </c>
      <c r="G4396" t="str">
        <f>VLOOKUP(F4396,'группы товаров'!$A$1:$C$88,2,0)</f>
        <v>Капри молоко</v>
      </c>
      <c r="H4396" t="str">
        <f>VLOOKUP(Таблица1[[#This Row],[Код товара]],Группа_Товаров,3,0)</f>
        <v>Отливная</v>
      </c>
      <c r="I4396" t="s">
        <v>8</v>
      </c>
      <c r="J4396">
        <v>5.5</v>
      </c>
      <c r="K4396" s="6">
        <v>570.9</v>
      </c>
      <c r="L4396" s="6">
        <v>649.22</v>
      </c>
      <c r="M4396" s="23">
        <f>Таблица1[[#This Row],[Сумма в ценах продажи]]-Таблица1[[#This Row],[Сумма в ценах закупки]]</f>
        <v>78.32000000000005</v>
      </c>
    </row>
    <row r="4397" spans="1:13" hidden="1" x14ac:dyDescent="0.3">
      <c r="A4397" s="16">
        <v>42769</v>
      </c>
      <c r="B4397" t="s">
        <v>9</v>
      </c>
      <c r="C4397" t="s">
        <v>258</v>
      </c>
      <c r="D4397" t="s">
        <v>134</v>
      </c>
      <c r="E4397" t="s">
        <v>259</v>
      </c>
      <c r="F4397" s="5">
        <v>20000</v>
      </c>
      <c r="G4397" t="str">
        <f>VLOOKUP(F4397,'группы товаров'!$A$1:$C$88,2,0)</f>
        <v>Карамель барбарис</v>
      </c>
      <c r="H4397" t="str">
        <f>VLOOKUP(Таблица1[[#This Row],[Код товара]],Группа_Товаров,3,0)</f>
        <v>Леденцовая</v>
      </c>
      <c r="I4397" t="s">
        <v>8</v>
      </c>
      <c r="J4397">
        <v>16</v>
      </c>
      <c r="K4397" s="6">
        <v>854.73120000000006</v>
      </c>
      <c r="L4397" s="6">
        <v>972</v>
      </c>
      <c r="M4397" s="23">
        <f>Таблица1[[#This Row],[Сумма в ценах продажи]]-Таблица1[[#This Row],[Сумма в ценах закупки]]</f>
        <v>117.26879999999994</v>
      </c>
    </row>
    <row r="4398" spans="1:13" hidden="1" x14ac:dyDescent="0.3">
      <c r="A4398" s="16">
        <v>42769</v>
      </c>
      <c r="B4398" t="s">
        <v>9</v>
      </c>
      <c r="C4398" t="s">
        <v>181</v>
      </c>
      <c r="D4398" t="s">
        <v>134</v>
      </c>
      <c r="E4398" t="s">
        <v>182</v>
      </c>
      <c r="F4398" s="7">
        <v>190000</v>
      </c>
      <c r="G4398" t="str">
        <f>VLOOKUP(F4398,'группы товаров'!$A$1:$C$88,2,0)</f>
        <v>Капри молоко</v>
      </c>
      <c r="H4398" t="str">
        <f>VLOOKUP(Таблица1[[#This Row],[Код товара]],Группа_Товаров,3,0)</f>
        <v>Отливная</v>
      </c>
      <c r="I4398" t="s">
        <v>8</v>
      </c>
      <c r="J4398">
        <v>10</v>
      </c>
      <c r="K4398" s="6">
        <v>1096.9000000000001</v>
      </c>
      <c r="L4398" s="6">
        <v>1242</v>
      </c>
      <c r="M4398" s="23">
        <f>Таблица1[[#This Row],[Сумма в ценах продажи]]-Таблица1[[#This Row],[Сумма в ценах закупки]]</f>
        <v>145.09999999999991</v>
      </c>
    </row>
    <row r="4399" spans="1:13" hidden="1" x14ac:dyDescent="0.3">
      <c r="A4399" s="16">
        <v>42769</v>
      </c>
      <c r="B4399" t="s">
        <v>9</v>
      </c>
      <c r="C4399" t="s">
        <v>151</v>
      </c>
      <c r="D4399" t="s">
        <v>134</v>
      </c>
      <c r="E4399" t="s">
        <v>152</v>
      </c>
      <c r="F4399" s="7">
        <v>580000</v>
      </c>
      <c r="G4399" t="str">
        <f>VLOOKUP(F4399,'группы товаров'!$A$1:$C$88,2,0)</f>
        <v>Вишня</v>
      </c>
      <c r="H4399" t="str">
        <f>VLOOKUP(Таблица1[[#This Row],[Код товара]],Группа_Товаров,3,0)</f>
        <v>Желейные</v>
      </c>
      <c r="I4399" t="s">
        <v>8</v>
      </c>
      <c r="J4399">
        <v>4.5999999999999996</v>
      </c>
      <c r="K4399" s="6">
        <v>1316.423</v>
      </c>
      <c r="L4399" s="6">
        <v>1497.4</v>
      </c>
      <c r="M4399" s="23">
        <f>Таблица1[[#This Row],[Сумма в ценах продажи]]-Таблица1[[#This Row],[Сумма в ценах закупки]]</f>
        <v>180.97700000000009</v>
      </c>
    </row>
    <row r="4400" spans="1:13" hidden="1" x14ac:dyDescent="0.3">
      <c r="A4400" s="16">
        <v>42769</v>
      </c>
      <c r="B4400" t="s">
        <v>9</v>
      </c>
      <c r="C4400" t="s">
        <v>260</v>
      </c>
      <c r="D4400" t="s">
        <v>134</v>
      </c>
      <c r="E4400" t="s">
        <v>261</v>
      </c>
      <c r="F4400" s="7">
        <v>1005360000</v>
      </c>
      <c r="G4400" t="str">
        <f>VLOOKUP(F4400,'группы товаров'!$A$1:$C$88,2,0)</f>
        <v>Вишня в шоколаде</v>
      </c>
      <c r="H4400" t="str">
        <f>VLOOKUP(Таблица1[[#This Row],[Код товара]],Группа_Товаров,3,0)</f>
        <v>Кремовые</v>
      </c>
      <c r="I4400" t="s">
        <v>8</v>
      </c>
      <c r="J4400">
        <v>64</v>
      </c>
      <c r="K4400" s="6">
        <v>3418.8544000000002</v>
      </c>
      <c r="L4400" s="6">
        <v>3873.92</v>
      </c>
      <c r="M4400" s="23">
        <f>Таблица1[[#This Row],[Сумма в ценах продажи]]-Таблица1[[#This Row],[Сумма в ценах закупки]]</f>
        <v>455.0655999999999</v>
      </c>
    </row>
    <row r="4401" spans="1:13" hidden="1" x14ac:dyDescent="0.3">
      <c r="A4401" s="16">
        <v>42769</v>
      </c>
      <c r="B4401" t="s">
        <v>9</v>
      </c>
      <c r="C4401" t="s">
        <v>169</v>
      </c>
      <c r="D4401" t="s">
        <v>156</v>
      </c>
      <c r="E4401" t="s">
        <v>170</v>
      </c>
      <c r="F4401" s="5">
        <v>580000</v>
      </c>
      <c r="G4401" t="str">
        <f>VLOOKUP(F4401,'группы товаров'!$A$1:$C$88,2,0)</f>
        <v>Вишня</v>
      </c>
      <c r="H4401" t="str">
        <f>VLOOKUP(Таблица1[[#This Row],[Код товара]],Группа_Товаров,3,0)</f>
        <v>Желейные</v>
      </c>
      <c r="I4401" t="s">
        <v>8</v>
      </c>
      <c r="J4401">
        <v>56</v>
      </c>
      <c r="K4401" s="6">
        <v>4167.54</v>
      </c>
      <c r="L4401" s="6">
        <v>4716.88</v>
      </c>
      <c r="M4401" s="23">
        <f>Таблица1[[#This Row],[Сумма в ценах продажи]]-Таблица1[[#This Row],[Сумма в ценах закупки]]</f>
        <v>549.34000000000015</v>
      </c>
    </row>
    <row r="4402" spans="1:13" hidden="1" x14ac:dyDescent="0.3">
      <c r="A4402" s="16">
        <v>42768</v>
      </c>
      <c r="B4402" t="s">
        <v>9</v>
      </c>
      <c r="C4402" t="s">
        <v>248</v>
      </c>
      <c r="D4402" t="s">
        <v>156</v>
      </c>
      <c r="E4402" t="s">
        <v>249</v>
      </c>
      <c r="F4402" s="5">
        <v>1005051700</v>
      </c>
      <c r="G4402" t="str">
        <f>VLOOKUP(F4402,'группы товаров'!$A$1:$C$88,2,0)</f>
        <v>Аромат мяты</v>
      </c>
      <c r="H4402" t="str">
        <f>VLOOKUP(Таблица1[[#This Row],[Код товара]],Группа_Товаров,3,0)</f>
        <v>Помадка</v>
      </c>
      <c r="I4402" t="s">
        <v>8</v>
      </c>
      <c r="J4402">
        <v>3.5</v>
      </c>
      <c r="K4402" s="6">
        <v>393.70590000000004</v>
      </c>
      <c r="L4402" s="6">
        <v>398.72</v>
      </c>
      <c r="M4402" s="23">
        <f>Таблица1[[#This Row],[Сумма в ценах продажи]]-Таблица1[[#This Row],[Сумма в ценах закупки]]</f>
        <v>5.0140999999999849</v>
      </c>
    </row>
    <row r="4403" spans="1:13" hidden="1" x14ac:dyDescent="0.3">
      <c r="A4403" s="16">
        <v>42768</v>
      </c>
      <c r="B4403" t="s">
        <v>9</v>
      </c>
      <c r="C4403" t="s">
        <v>248</v>
      </c>
      <c r="D4403" t="s">
        <v>156</v>
      </c>
      <c r="E4403" t="s">
        <v>249</v>
      </c>
      <c r="F4403" s="5">
        <v>190000</v>
      </c>
      <c r="G4403" t="str">
        <f>VLOOKUP(F4403,'группы товаров'!$A$1:$C$88,2,0)</f>
        <v>Капри молоко</v>
      </c>
      <c r="H4403" t="str">
        <f>VLOOKUP(Таблица1[[#This Row],[Код товара]],Группа_Товаров,3,0)</f>
        <v>Отливная</v>
      </c>
      <c r="I4403" t="s">
        <v>8</v>
      </c>
      <c r="J4403">
        <v>5</v>
      </c>
      <c r="K4403" s="6">
        <v>389.8365</v>
      </c>
      <c r="L4403" s="6">
        <v>444.8</v>
      </c>
      <c r="M4403" s="23">
        <f>Таблица1[[#This Row],[Сумма в ценах продажи]]-Таблица1[[#This Row],[Сумма в ценах закупки]]</f>
        <v>54.96350000000001</v>
      </c>
    </row>
    <row r="4404" spans="1:13" hidden="1" x14ac:dyDescent="0.3">
      <c r="A4404" s="16">
        <v>42768</v>
      </c>
      <c r="B4404" t="s">
        <v>9</v>
      </c>
      <c r="C4404" t="s">
        <v>133</v>
      </c>
      <c r="D4404" t="s">
        <v>134</v>
      </c>
      <c r="E4404" t="s">
        <v>135</v>
      </c>
      <c r="F4404" s="7">
        <v>190000</v>
      </c>
      <c r="G4404" t="str">
        <f>VLOOKUP(F4404,'группы товаров'!$A$1:$C$88,2,0)</f>
        <v>Капри молоко</v>
      </c>
      <c r="H4404" t="str">
        <f>VLOOKUP(Таблица1[[#This Row],[Код товара]],Группа_Товаров,3,0)</f>
        <v>Отливная</v>
      </c>
      <c r="I4404" t="s">
        <v>8</v>
      </c>
      <c r="J4404">
        <v>3.5</v>
      </c>
      <c r="K4404" s="6">
        <v>315.35210000000001</v>
      </c>
      <c r="L4404" s="6">
        <v>372.12</v>
      </c>
      <c r="M4404" s="23">
        <f>Таблица1[[#This Row],[Сумма в ценах продажи]]-Таблица1[[#This Row],[Сумма в ценах закупки]]</f>
        <v>56.767899999999997</v>
      </c>
    </row>
    <row r="4405" spans="1:13" hidden="1" x14ac:dyDescent="0.3">
      <c r="A4405" s="16">
        <v>42768</v>
      </c>
      <c r="B4405" t="s">
        <v>9</v>
      </c>
      <c r="C4405" t="s">
        <v>252</v>
      </c>
      <c r="D4405" t="s">
        <v>134</v>
      </c>
      <c r="E4405" t="s">
        <v>253</v>
      </c>
      <c r="F4405" s="5">
        <v>1005040500</v>
      </c>
      <c r="G4405" t="str">
        <f>VLOOKUP(F4405,'группы товаров'!$A$1:$C$88,2,0)</f>
        <v>Пилот</v>
      </c>
      <c r="H4405" t="str">
        <f>VLOOKUP(Таблица1[[#This Row],[Код товара]],Группа_Товаров,3,0)</f>
        <v>Глазированные</v>
      </c>
      <c r="I4405" t="s">
        <v>8</v>
      </c>
      <c r="J4405">
        <v>6</v>
      </c>
      <c r="K4405" s="6">
        <v>429.24</v>
      </c>
      <c r="L4405" s="6">
        <v>488.22</v>
      </c>
      <c r="M4405" s="23">
        <f>Таблица1[[#This Row],[Сумма в ценах продажи]]-Таблица1[[#This Row],[Сумма в ценах закупки]]</f>
        <v>58.980000000000018</v>
      </c>
    </row>
    <row r="4406" spans="1:13" hidden="1" x14ac:dyDescent="0.3">
      <c r="A4406" s="16">
        <v>42768</v>
      </c>
      <c r="B4406" t="s">
        <v>9</v>
      </c>
      <c r="C4406" t="s">
        <v>254</v>
      </c>
      <c r="D4406" t="s">
        <v>131</v>
      </c>
      <c r="E4406" t="s">
        <v>255</v>
      </c>
      <c r="F4406" s="7">
        <v>1005274000</v>
      </c>
      <c r="G4406" t="str">
        <f>VLOOKUP(F4406,'группы товаров'!$A$1:$C$88,2,0)</f>
        <v>Ванильные</v>
      </c>
      <c r="H4406" t="str">
        <f>VLOOKUP(Таблица1[[#This Row],[Код товара]],Группа_Товаров,3,0)</f>
        <v>Кремовые</v>
      </c>
      <c r="I4406" t="s">
        <v>8</v>
      </c>
      <c r="J4406">
        <v>2.2999999999999998</v>
      </c>
      <c r="K4406" s="6">
        <v>544.08800000000008</v>
      </c>
      <c r="L4406" s="6">
        <v>618.83800000000008</v>
      </c>
      <c r="M4406" s="23">
        <f>Таблица1[[#This Row],[Сумма в ценах продажи]]-Таблица1[[#This Row],[Сумма в ценах закупки]]</f>
        <v>74.75</v>
      </c>
    </row>
    <row r="4407" spans="1:13" hidden="1" x14ac:dyDescent="0.3">
      <c r="A4407" s="16">
        <v>42768</v>
      </c>
      <c r="B4407" t="s">
        <v>9</v>
      </c>
      <c r="C4407" t="s">
        <v>252</v>
      </c>
      <c r="D4407" t="s">
        <v>134</v>
      </c>
      <c r="E4407" t="s">
        <v>253</v>
      </c>
      <c r="F4407" s="7">
        <v>1005274600</v>
      </c>
      <c r="G4407" t="str">
        <f>VLOOKUP(F4407,'группы товаров'!$A$1:$C$88,2,0)</f>
        <v>Какао со сливками</v>
      </c>
      <c r="H4407" t="str">
        <f>VLOOKUP(Таблица1[[#This Row],[Код товара]],Группа_Товаров,3,0)</f>
        <v>Кремовые</v>
      </c>
      <c r="I4407" t="s">
        <v>8</v>
      </c>
      <c r="J4407">
        <v>3.3</v>
      </c>
      <c r="K4407" s="6">
        <v>545.37890000000004</v>
      </c>
      <c r="L4407" s="6">
        <v>620.62</v>
      </c>
      <c r="M4407" s="23">
        <f>Таблица1[[#This Row],[Сумма в ценах продажи]]-Таблица1[[#This Row],[Сумма в ценах закупки]]</f>
        <v>75.24109999999996</v>
      </c>
    </row>
    <row r="4408" spans="1:13" hidden="1" x14ac:dyDescent="0.3">
      <c r="A4408" s="16">
        <v>42768</v>
      </c>
      <c r="B4408" t="s">
        <v>9</v>
      </c>
      <c r="C4408" t="s">
        <v>250</v>
      </c>
      <c r="D4408" t="s">
        <v>208</v>
      </c>
      <c r="E4408" t="s">
        <v>251</v>
      </c>
      <c r="F4408" s="5">
        <v>1005274600</v>
      </c>
      <c r="G4408" t="str">
        <f>VLOOKUP(F4408,'группы товаров'!$A$1:$C$88,2,0)</f>
        <v>Какао со сливками</v>
      </c>
      <c r="H4408" t="str">
        <f>VLOOKUP(Таблица1[[#This Row],[Код товара]],Группа_Товаров,3,0)</f>
        <v>Кремовые</v>
      </c>
      <c r="I4408" t="s">
        <v>8</v>
      </c>
      <c r="J4408">
        <v>3.5</v>
      </c>
      <c r="K4408" s="6">
        <v>684.38510000000008</v>
      </c>
      <c r="L4408" s="6">
        <v>778.43499999999995</v>
      </c>
      <c r="M4408" s="23">
        <f>Таблица1[[#This Row],[Сумма в ценах продажи]]-Таблица1[[#This Row],[Сумма в ценах закупки]]</f>
        <v>94.049899999999866</v>
      </c>
    </row>
    <row r="4409" spans="1:13" hidden="1" x14ac:dyDescent="0.3">
      <c r="A4409" s="16">
        <v>42768</v>
      </c>
      <c r="B4409" t="s">
        <v>9</v>
      </c>
      <c r="C4409" t="s">
        <v>199</v>
      </c>
      <c r="D4409" t="s">
        <v>134</v>
      </c>
      <c r="E4409" t="s">
        <v>200</v>
      </c>
      <c r="F4409" s="5">
        <v>1005220000</v>
      </c>
      <c r="G4409" t="str">
        <f>VLOOKUP(F4409,'группы товаров'!$A$1:$C$88,2,0)</f>
        <v>Веселый журавлик</v>
      </c>
      <c r="H4409" t="str">
        <f>VLOOKUP(Таблица1[[#This Row],[Код товара]],Группа_Товаров,3,0)</f>
        <v>Вафельные</v>
      </c>
      <c r="I4409" t="s">
        <v>8</v>
      </c>
      <c r="J4409">
        <v>7</v>
      </c>
      <c r="K4409" s="6">
        <v>640.26970000000006</v>
      </c>
      <c r="L4409" s="6">
        <v>744.24</v>
      </c>
      <c r="M4409" s="23">
        <f>Таблица1[[#This Row],[Сумма в ценах продажи]]-Таблица1[[#This Row],[Сумма в ценах закупки]]</f>
        <v>103.97029999999995</v>
      </c>
    </row>
    <row r="4410" spans="1:13" hidden="1" x14ac:dyDescent="0.3">
      <c r="A4410" s="16">
        <v>42768</v>
      </c>
      <c r="B4410" t="s">
        <v>9</v>
      </c>
      <c r="C4410" t="s">
        <v>193</v>
      </c>
      <c r="D4410" t="s">
        <v>134</v>
      </c>
      <c r="E4410" t="s">
        <v>194</v>
      </c>
      <c r="F4410" s="7">
        <v>1005051700</v>
      </c>
      <c r="G4410" t="str">
        <f>VLOOKUP(F4410,'группы товаров'!$A$1:$C$88,2,0)</f>
        <v>Аромат мяты</v>
      </c>
      <c r="H4410" t="str">
        <f>VLOOKUP(Таблица1[[#This Row],[Код товара]],Группа_Товаров,3,0)</f>
        <v>Помадка</v>
      </c>
      <c r="I4410" t="s">
        <v>8</v>
      </c>
      <c r="J4410">
        <v>2.198</v>
      </c>
      <c r="K4410" s="6">
        <v>854.55439999999999</v>
      </c>
      <c r="L4410" s="6">
        <v>972.02</v>
      </c>
      <c r="M4410" s="23">
        <f>Таблица1[[#This Row],[Сумма в ценах продажи]]-Таблица1[[#This Row],[Сумма в ценах закупки]]</f>
        <v>117.46559999999999</v>
      </c>
    </row>
    <row r="4411" spans="1:13" hidden="1" x14ac:dyDescent="0.3">
      <c r="A4411" s="16">
        <v>42767</v>
      </c>
      <c r="B4411" t="s">
        <v>9</v>
      </c>
      <c r="C4411" t="s">
        <v>244</v>
      </c>
      <c r="D4411" t="s">
        <v>134</v>
      </c>
      <c r="E4411" t="s">
        <v>245</v>
      </c>
      <c r="F4411" s="5">
        <v>1005050300</v>
      </c>
      <c r="G4411" t="str">
        <f>VLOOKUP(F4411,'группы товаров'!$A$1:$C$88,2,0)</f>
        <v>Золотой шар</v>
      </c>
      <c r="H4411" t="str">
        <f>VLOOKUP(Таблица1[[#This Row],[Код товара]],Группа_Товаров,3,0)</f>
        <v>Помадка</v>
      </c>
      <c r="I4411" t="s">
        <v>8</v>
      </c>
      <c r="J4411">
        <v>3.5</v>
      </c>
      <c r="K4411" s="6">
        <v>375.5213</v>
      </c>
      <c r="L4411" s="6">
        <v>398.72</v>
      </c>
      <c r="M4411" s="23">
        <f>Таблица1[[#This Row],[Сумма в ценах продажи]]-Таблица1[[#This Row],[Сумма в ценах закупки]]</f>
        <v>23.198700000000031</v>
      </c>
    </row>
    <row r="4412" spans="1:13" hidden="1" x14ac:dyDescent="0.3">
      <c r="A4412" s="16">
        <v>42767</v>
      </c>
      <c r="B4412" t="s">
        <v>9</v>
      </c>
      <c r="C4412" t="s">
        <v>246</v>
      </c>
      <c r="D4412" t="s">
        <v>156</v>
      </c>
      <c r="E4412" t="s">
        <v>247</v>
      </c>
      <c r="F4412" s="5">
        <v>1005050300</v>
      </c>
      <c r="G4412" t="str">
        <f>VLOOKUP(F4412,'группы товаров'!$A$1:$C$88,2,0)</f>
        <v>Золотой шар</v>
      </c>
      <c r="H4412" t="str">
        <f>VLOOKUP(Таблица1[[#This Row],[Код товара]],Группа_Товаров,3,0)</f>
        <v>Помадка</v>
      </c>
      <c r="I4412" t="s">
        <v>8</v>
      </c>
      <c r="J4412">
        <v>3.5</v>
      </c>
      <c r="K4412" s="6">
        <v>375.5213</v>
      </c>
      <c r="L4412" s="6">
        <v>398.72</v>
      </c>
      <c r="M4412" s="23">
        <f>Таблица1[[#This Row],[Сумма в ценах продажи]]-Таблица1[[#This Row],[Сумма в ценах закупки]]</f>
        <v>23.198700000000031</v>
      </c>
    </row>
    <row r="4413" spans="1:13" hidden="1" x14ac:dyDescent="0.3">
      <c r="A4413" s="16">
        <v>42767</v>
      </c>
      <c r="B4413" t="s">
        <v>9</v>
      </c>
      <c r="C4413" t="s">
        <v>244</v>
      </c>
      <c r="D4413" t="s">
        <v>134</v>
      </c>
      <c r="E4413" t="s">
        <v>245</v>
      </c>
      <c r="F4413" s="7">
        <v>1005712005</v>
      </c>
      <c r="G4413" t="str">
        <f>VLOOKUP(F4413,'группы товаров'!$A$1:$C$88,2,0)</f>
        <v>Золотой теленок</v>
      </c>
      <c r="H4413" t="str">
        <f>VLOOKUP(Таблица1[[#This Row],[Код товара]],Группа_Товаров,3,0)</f>
        <v>Глазированные</v>
      </c>
      <c r="I4413" t="s">
        <v>8</v>
      </c>
      <c r="J4413">
        <v>2.4</v>
      </c>
      <c r="K4413" s="6">
        <v>209.2654</v>
      </c>
      <c r="L4413" s="6">
        <v>255.16800000000001</v>
      </c>
      <c r="M4413" s="23">
        <f>Таблица1[[#This Row],[Сумма в ценах продажи]]-Таблица1[[#This Row],[Сумма в ценах закупки]]</f>
        <v>45.902600000000007</v>
      </c>
    </row>
    <row r="4414" spans="1:13" hidden="1" x14ac:dyDescent="0.3">
      <c r="A4414" s="16">
        <v>42767</v>
      </c>
      <c r="B4414" t="s">
        <v>9</v>
      </c>
      <c r="C4414" t="s">
        <v>165</v>
      </c>
      <c r="D4414" t="s">
        <v>134</v>
      </c>
      <c r="E4414" t="s">
        <v>166</v>
      </c>
      <c r="F4414" s="7">
        <v>1005030501</v>
      </c>
      <c r="G4414" t="str">
        <f>VLOOKUP(F4414,'группы товаров'!$A$1:$C$88,2,0)</f>
        <v>Орешек</v>
      </c>
      <c r="H4414" t="str">
        <f>VLOOKUP(Таблица1[[#This Row],[Код товара]],Группа_Товаров,3,0)</f>
        <v>Глазированные</v>
      </c>
      <c r="I4414" t="s">
        <v>8</v>
      </c>
      <c r="J4414">
        <v>5</v>
      </c>
      <c r="K4414" s="6">
        <v>395.9</v>
      </c>
      <c r="L4414" s="6">
        <v>450.25</v>
      </c>
      <c r="M4414" s="23">
        <f>Таблица1[[#This Row],[Сумма в ценах продажи]]-Таблица1[[#This Row],[Сумма в ценах закупки]]</f>
        <v>54.350000000000023</v>
      </c>
    </row>
    <row r="4415" spans="1:13" hidden="1" x14ac:dyDescent="0.3">
      <c r="A4415" s="16">
        <v>42767</v>
      </c>
      <c r="B4415" t="s">
        <v>9</v>
      </c>
      <c r="C4415" t="s">
        <v>133</v>
      </c>
      <c r="D4415" t="s">
        <v>134</v>
      </c>
      <c r="E4415" t="s">
        <v>135</v>
      </c>
      <c r="F4415" s="7">
        <v>1005201000</v>
      </c>
      <c r="G4415" t="str">
        <f>VLOOKUP(F4415,'группы товаров'!$A$1:$C$88,2,0)</f>
        <v xml:space="preserve"> крем-шоколад </v>
      </c>
      <c r="H4415" t="str">
        <f>VLOOKUP(Таблица1[[#This Row],[Код товара]],Группа_Товаров,3,0)</f>
        <v>Вафельные</v>
      </c>
      <c r="I4415" t="s">
        <v>8</v>
      </c>
      <c r="J4415">
        <v>7.5</v>
      </c>
      <c r="K4415" s="6">
        <v>452.65499999999997</v>
      </c>
      <c r="L4415" s="6">
        <v>515.25</v>
      </c>
      <c r="M4415" s="23">
        <f>Таблица1[[#This Row],[Сумма в ценах продажи]]-Таблица1[[#This Row],[Сумма в ценах закупки]]</f>
        <v>62.595000000000027</v>
      </c>
    </row>
    <row r="4416" spans="1:13" hidden="1" x14ac:dyDescent="0.3">
      <c r="A4416" s="16">
        <v>42767</v>
      </c>
      <c r="B4416" t="s">
        <v>9</v>
      </c>
      <c r="C4416" t="s">
        <v>242</v>
      </c>
      <c r="D4416" t="s">
        <v>134</v>
      </c>
      <c r="E4416" t="s">
        <v>243</v>
      </c>
      <c r="F4416" s="5">
        <v>1005201000</v>
      </c>
      <c r="G4416" t="str">
        <f>VLOOKUP(F4416,'группы товаров'!$A$1:$C$88,2,0)</f>
        <v xml:space="preserve"> крем-шоколад </v>
      </c>
      <c r="H4416" t="str">
        <f>VLOOKUP(Таблица1[[#This Row],[Код товара]],Группа_Товаров,3,0)</f>
        <v>Вафельные</v>
      </c>
      <c r="I4416" t="s">
        <v>8</v>
      </c>
      <c r="J4416">
        <v>2</v>
      </c>
      <c r="K4416" s="6">
        <v>331.54040000000003</v>
      </c>
      <c r="L4416" s="6">
        <v>397.1</v>
      </c>
      <c r="M4416" s="23">
        <f>Таблица1[[#This Row],[Сумма в ценах продажи]]-Таблица1[[#This Row],[Сумма в ценах закупки]]</f>
        <v>65.559599999999989</v>
      </c>
    </row>
    <row r="4417" spans="1:13" hidden="1" x14ac:dyDescent="0.3">
      <c r="A4417" s="16">
        <v>42767</v>
      </c>
      <c r="B4417" t="s">
        <v>9</v>
      </c>
      <c r="C4417" t="s">
        <v>136</v>
      </c>
      <c r="D4417" t="s">
        <v>131</v>
      </c>
      <c r="E4417" t="s">
        <v>137</v>
      </c>
      <c r="F4417" s="7">
        <v>573100</v>
      </c>
      <c r="G4417" t="str">
        <f>VLOOKUP(F4417,'группы товаров'!$A$1:$C$88,2,0)</f>
        <v xml:space="preserve">Пчелка </v>
      </c>
      <c r="H4417" t="str">
        <f>VLOOKUP(Таблица1[[#This Row],[Код товара]],Группа_Товаров,3,0)</f>
        <v>Желейные</v>
      </c>
      <c r="I4417" t="s">
        <v>8</v>
      </c>
      <c r="J4417">
        <v>4</v>
      </c>
      <c r="K4417" s="6">
        <v>820.94800000000009</v>
      </c>
      <c r="L4417" s="6">
        <v>933.2</v>
      </c>
      <c r="M4417" s="23">
        <f>Таблица1[[#This Row],[Сумма в ценах продажи]]-Таблица1[[#This Row],[Сумма в ценах закупки]]</f>
        <v>112.25199999999995</v>
      </c>
    </row>
    <row r="4418" spans="1:13" hidden="1" x14ac:dyDescent="0.3">
      <c r="A4418" s="16">
        <v>42767</v>
      </c>
      <c r="B4418" t="s">
        <v>9</v>
      </c>
      <c r="C4418" t="s">
        <v>130</v>
      </c>
      <c r="D4418" t="s">
        <v>131</v>
      </c>
      <c r="E4418" t="s">
        <v>132</v>
      </c>
      <c r="F4418" s="7">
        <v>1005300500</v>
      </c>
      <c r="G4418" t="str">
        <f>VLOOKUP(F4418,'группы товаров'!$A$1:$C$88,2,0)</f>
        <v>Рококо</v>
      </c>
      <c r="H4418" t="str">
        <f>VLOOKUP(Таблица1[[#This Row],[Код товара]],Группа_Товаров,3,0)</f>
        <v>Кремовые</v>
      </c>
      <c r="I4418" t="s">
        <v>8</v>
      </c>
      <c r="J4418">
        <v>24</v>
      </c>
      <c r="K4418" s="6">
        <v>1282.0976000000001</v>
      </c>
      <c r="L4418" s="6">
        <v>1452.72</v>
      </c>
      <c r="M4418" s="23">
        <f>Таблица1[[#This Row],[Сумма в ценах продажи]]-Таблица1[[#This Row],[Сумма в ценах закупки]]</f>
        <v>170.62239999999997</v>
      </c>
    </row>
    <row r="4419" spans="1:13" hidden="1" x14ac:dyDescent="0.3">
      <c r="A4419" s="16">
        <v>42767</v>
      </c>
      <c r="B4419" t="s">
        <v>9</v>
      </c>
      <c r="C4419" t="s">
        <v>195</v>
      </c>
      <c r="D4419" t="s">
        <v>131</v>
      </c>
      <c r="E4419" t="s">
        <v>196</v>
      </c>
      <c r="F4419" s="7">
        <v>1005050300</v>
      </c>
      <c r="G4419" t="str">
        <f>VLOOKUP(F4419,'группы товаров'!$A$1:$C$88,2,0)</f>
        <v>Золотой шар</v>
      </c>
      <c r="H4419" t="str">
        <f>VLOOKUP(Таблица1[[#This Row],[Код товара]],Группа_Товаров,3,0)</f>
        <v>Помадка</v>
      </c>
      <c r="I4419" t="s">
        <v>8</v>
      </c>
      <c r="J4419">
        <v>6</v>
      </c>
      <c r="K4419" s="6">
        <v>108.71340000000001</v>
      </c>
      <c r="L4419" s="6">
        <v>412.2</v>
      </c>
      <c r="M4419" s="23">
        <f>Таблица1[[#This Row],[Сумма в ценах продажи]]-Таблица1[[#This Row],[Сумма в ценах закупки]]</f>
        <v>303.48659999999995</v>
      </c>
    </row>
    <row r="4420" spans="1:13" hidden="1" x14ac:dyDescent="0.3">
      <c r="A4420" s="16">
        <v>42759</v>
      </c>
      <c r="B4420" t="s">
        <v>9</v>
      </c>
      <c r="C4420" t="s">
        <v>240</v>
      </c>
      <c r="D4420" t="s">
        <v>156</v>
      </c>
      <c r="E4420" t="s">
        <v>241</v>
      </c>
      <c r="F4420" s="5">
        <v>1005040600</v>
      </c>
      <c r="G4420" t="str">
        <f>VLOOKUP(F4420,'группы товаров'!$A$1:$C$88,2,0)</f>
        <v xml:space="preserve">Морская звезда </v>
      </c>
      <c r="H4420" t="str">
        <f>VLOOKUP(Таблица1[[#This Row],[Код товара]],Группа_Товаров,3,0)</f>
        <v>Глазированные</v>
      </c>
      <c r="I4420" t="s">
        <v>8</v>
      </c>
      <c r="J4420">
        <v>3</v>
      </c>
      <c r="K4420" s="6">
        <v>214.65</v>
      </c>
      <c r="L4420" s="6">
        <v>244.11</v>
      </c>
      <c r="M4420" s="23">
        <f>Таблица1[[#This Row],[Сумма в ценах продажи]]-Таблица1[[#This Row],[Сумма в ценах закупки]]</f>
        <v>29.460000000000008</v>
      </c>
    </row>
    <row r="4421" spans="1:13" hidden="1" x14ac:dyDescent="0.3">
      <c r="A4421" s="16">
        <v>42759</v>
      </c>
      <c r="B4421" t="s">
        <v>9</v>
      </c>
      <c r="C4421" t="s">
        <v>151</v>
      </c>
      <c r="D4421" t="s">
        <v>134</v>
      </c>
      <c r="E4421" t="s">
        <v>152</v>
      </c>
      <c r="F4421" s="7">
        <v>5281000</v>
      </c>
      <c r="G4421" t="str">
        <f>VLOOKUP(F4421,'группы товаров'!$A$1:$C$88,2,0)</f>
        <v>Барбасовая</v>
      </c>
      <c r="H4421" t="str">
        <f>VLOOKUP(Таблица1[[#This Row],[Код товара]],Группа_Товаров,3,0)</f>
        <v>Отливная</v>
      </c>
      <c r="I4421" t="s">
        <v>8</v>
      </c>
      <c r="J4421">
        <v>1.65</v>
      </c>
      <c r="K4421" s="6">
        <v>229.67450000000002</v>
      </c>
      <c r="L4421" s="6">
        <v>262.57</v>
      </c>
      <c r="M4421" s="23">
        <f>Таблица1[[#This Row],[Сумма в ценах продажи]]-Таблица1[[#This Row],[Сумма в ценах закупки]]</f>
        <v>32.89549999999997</v>
      </c>
    </row>
    <row r="4422" spans="1:13" hidden="1" x14ac:dyDescent="0.3">
      <c r="A4422" s="16">
        <v>42759</v>
      </c>
      <c r="B4422" t="s">
        <v>9</v>
      </c>
      <c r="C4422" t="s">
        <v>232</v>
      </c>
      <c r="D4422" t="s">
        <v>147</v>
      </c>
      <c r="E4422" t="s">
        <v>233</v>
      </c>
      <c r="F4422" s="7">
        <v>251000</v>
      </c>
      <c r="G4422" t="str">
        <f>VLOOKUP(F4422,'группы товаров'!$A$1:$C$88,2,0)</f>
        <v>Стеклышки микс</v>
      </c>
      <c r="H4422" t="str">
        <f>VLOOKUP(Таблица1[[#This Row],[Код товара]],Группа_Товаров,3,0)</f>
        <v>Отливная</v>
      </c>
      <c r="I4422" t="s">
        <v>8</v>
      </c>
      <c r="J4422">
        <v>2.5</v>
      </c>
      <c r="K4422" s="6">
        <v>305.25</v>
      </c>
      <c r="L4422" s="6">
        <v>347.2</v>
      </c>
      <c r="M4422" s="23">
        <f>Таблица1[[#This Row],[Сумма в ценах продажи]]-Таблица1[[#This Row],[Сумма в ценах закупки]]</f>
        <v>41.949999999999989</v>
      </c>
    </row>
    <row r="4423" spans="1:13" hidden="1" x14ac:dyDescent="0.3">
      <c r="A4423" s="16">
        <v>42759</v>
      </c>
      <c r="B4423" t="s">
        <v>9</v>
      </c>
      <c r="C4423" t="s">
        <v>155</v>
      </c>
      <c r="D4423" t="s">
        <v>156</v>
      </c>
      <c r="E4423" t="s">
        <v>157</v>
      </c>
      <c r="F4423" s="7">
        <v>1005274300</v>
      </c>
      <c r="G4423" t="str">
        <f>VLOOKUP(F4423,'группы товаров'!$A$1:$C$88,2,0)</f>
        <v>Миндальные</v>
      </c>
      <c r="H4423" t="str">
        <f>VLOOKUP(Таблица1[[#This Row],[Код товара]],Группа_Товаров,3,0)</f>
        <v>Кремовые</v>
      </c>
      <c r="I4423" t="s">
        <v>8</v>
      </c>
      <c r="J4423">
        <v>8.5</v>
      </c>
      <c r="K4423" s="6">
        <v>421.685</v>
      </c>
      <c r="L4423" s="6">
        <v>479.57</v>
      </c>
      <c r="M4423" s="23">
        <f>Таблица1[[#This Row],[Сумма в ценах продажи]]-Таблица1[[#This Row],[Сумма в ценах закупки]]</f>
        <v>57.884999999999991</v>
      </c>
    </row>
    <row r="4424" spans="1:13" hidden="1" x14ac:dyDescent="0.3">
      <c r="A4424" s="16">
        <v>42759</v>
      </c>
      <c r="B4424" t="s">
        <v>9</v>
      </c>
      <c r="C4424" t="s">
        <v>183</v>
      </c>
      <c r="D4424" t="s">
        <v>156</v>
      </c>
      <c r="E4424" t="s">
        <v>184</v>
      </c>
      <c r="F4424" s="5">
        <v>20200</v>
      </c>
      <c r="G4424" t="str">
        <f>VLOOKUP(F4424,'группы товаров'!$A$1:$C$88,2,0)</f>
        <v xml:space="preserve">Карамель мята </v>
      </c>
      <c r="H4424" t="str">
        <f>VLOOKUP(Таблица1[[#This Row],[Код товара]],Группа_Товаров,3,0)</f>
        <v>Леденцовая</v>
      </c>
      <c r="I4424" t="s">
        <v>8</v>
      </c>
      <c r="J4424">
        <v>8</v>
      </c>
      <c r="K4424" s="6">
        <v>426.43440000000004</v>
      </c>
      <c r="L4424" s="6">
        <v>486</v>
      </c>
      <c r="M4424" s="23">
        <f>Таблица1[[#This Row],[Сумма в ценах продажи]]-Таблица1[[#This Row],[Сумма в ценах закупки]]</f>
        <v>59.565599999999961</v>
      </c>
    </row>
    <row r="4425" spans="1:13" hidden="1" x14ac:dyDescent="0.3">
      <c r="A4425" s="16">
        <v>42759</v>
      </c>
      <c r="B4425" t="s">
        <v>9</v>
      </c>
      <c r="C4425" t="s">
        <v>171</v>
      </c>
      <c r="D4425" t="s">
        <v>131</v>
      </c>
      <c r="E4425" t="s">
        <v>172</v>
      </c>
      <c r="F4425" s="7">
        <v>1005050000</v>
      </c>
      <c r="G4425" t="str">
        <f>VLOOKUP(F4425,'группы товаров'!$A$1:$C$88,2,0)</f>
        <v>Золотой орех</v>
      </c>
      <c r="H4425" t="str">
        <f>VLOOKUP(Таблица1[[#This Row],[Код товара]],Группа_Товаров,3,0)</f>
        <v>Помадка</v>
      </c>
      <c r="I4425" t="s">
        <v>8</v>
      </c>
      <c r="J4425">
        <v>2.64</v>
      </c>
      <c r="K4425" s="6">
        <v>480.68880000000001</v>
      </c>
      <c r="L4425" s="6">
        <v>546.84</v>
      </c>
      <c r="M4425" s="23">
        <f>Таблица1[[#This Row],[Сумма в ценах продажи]]-Таблица1[[#This Row],[Сумма в ценах закупки]]</f>
        <v>66.151200000000017</v>
      </c>
    </row>
    <row r="4426" spans="1:13" hidden="1" x14ac:dyDescent="0.3">
      <c r="A4426" s="16">
        <v>42759</v>
      </c>
      <c r="B4426" t="s">
        <v>9</v>
      </c>
      <c r="C4426" t="s">
        <v>220</v>
      </c>
      <c r="D4426" t="s">
        <v>134</v>
      </c>
      <c r="E4426" t="s">
        <v>221</v>
      </c>
      <c r="F4426" s="5">
        <v>1005712005</v>
      </c>
      <c r="G4426" t="str">
        <f>VLOOKUP(F4426,'группы товаров'!$A$1:$C$88,2,0)</f>
        <v>Золотой теленок</v>
      </c>
      <c r="H4426" t="str">
        <f>VLOOKUP(Таблица1[[#This Row],[Код товара]],Группа_Товаров,3,0)</f>
        <v>Глазированные</v>
      </c>
      <c r="I4426" t="s">
        <v>8</v>
      </c>
      <c r="J4426">
        <v>4.8</v>
      </c>
      <c r="K4426" s="6">
        <v>506.25840000000005</v>
      </c>
      <c r="L4426" s="6">
        <v>580.79999999999995</v>
      </c>
      <c r="M4426" s="23">
        <f>Таблица1[[#This Row],[Сумма в ценах продажи]]-Таблица1[[#This Row],[Сумма в ценах закупки]]</f>
        <v>74.541599999999903</v>
      </c>
    </row>
    <row r="4427" spans="1:13" hidden="1" x14ac:dyDescent="0.3">
      <c r="A4427" s="16">
        <v>42759</v>
      </c>
      <c r="B4427" t="s">
        <v>9</v>
      </c>
      <c r="C4427" t="s">
        <v>130</v>
      </c>
      <c r="D4427" t="s">
        <v>131</v>
      </c>
      <c r="E4427" t="s">
        <v>132</v>
      </c>
      <c r="F4427" s="7">
        <v>1005186200</v>
      </c>
      <c r="G4427" t="str">
        <f>VLOOKUP(F4427,'группы товаров'!$A$1:$C$88,2,0)</f>
        <v xml:space="preserve">Мини  орех </v>
      </c>
      <c r="H4427" t="str">
        <f>VLOOKUP(Таблица1[[#This Row],[Код товара]],Группа_Товаров,3,0)</f>
        <v>Вафельные</v>
      </c>
      <c r="I4427" t="s">
        <v>8</v>
      </c>
      <c r="J4427">
        <v>1.84</v>
      </c>
      <c r="K4427" s="6">
        <v>598.93360000000007</v>
      </c>
      <c r="L4427" s="6">
        <v>682.16</v>
      </c>
      <c r="M4427" s="23">
        <f>Таблица1[[#This Row],[Сумма в ценах продажи]]-Таблица1[[#This Row],[Сумма в ценах закупки]]</f>
        <v>83.226399999999899</v>
      </c>
    </row>
    <row r="4428" spans="1:13" hidden="1" x14ac:dyDescent="0.3">
      <c r="A4428" s="16">
        <v>42759</v>
      </c>
      <c r="B4428" t="s">
        <v>9</v>
      </c>
      <c r="C4428" t="s">
        <v>144</v>
      </c>
      <c r="D4428" t="s">
        <v>134</v>
      </c>
      <c r="E4428" t="s">
        <v>145</v>
      </c>
      <c r="F4428" s="7">
        <v>1005212000</v>
      </c>
      <c r="G4428" t="str">
        <f>VLOOKUP(F4428,'группы товаров'!$A$1:$C$88,2,0)</f>
        <v xml:space="preserve">Знаки Зодиака </v>
      </c>
      <c r="H4428" t="str">
        <f>VLOOKUP(Таблица1[[#This Row],[Код товара]],Группа_Товаров,3,0)</f>
        <v>Вафельные</v>
      </c>
      <c r="I4428" t="s">
        <v>8</v>
      </c>
      <c r="J4428">
        <v>4</v>
      </c>
      <c r="K4428" s="6">
        <v>820.94800000000009</v>
      </c>
      <c r="L4428" s="6">
        <v>933.2</v>
      </c>
      <c r="M4428" s="23">
        <f>Таблица1[[#This Row],[Сумма в ценах продажи]]-Таблица1[[#This Row],[Сумма в ценах закупки]]</f>
        <v>112.25199999999995</v>
      </c>
    </row>
    <row r="4429" spans="1:13" hidden="1" x14ac:dyDescent="0.3">
      <c r="A4429" s="16">
        <v>42759</v>
      </c>
      <c r="B4429" t="s">
        <v>9</v>
      </c>
      <c r="C4429" t="s">
        <v>230</v>
      </c>
      <c r="D4429" t="s">
        <v>147</v>
      </c>
      <c r="E4429" t="s">
        <v>231</v>
      </c>
      <c r="F4429" s="7">
        <v>1005040900</v>
      </c>
      <c r="G4429" t="str">
        <f>VLOOKUP(F4429,'группы товаров'!$A$1:$C$88,2,0)</f>
        <v xml:space="preserve">Ромашка </v>
      </c>
      <c r="H4429" t="str">
        <f>VLOOKUP(Таблица1[[#This Row],[Код товара]],Группа_Товаров,3,0)</f>
        <v>Глазированные</v>
      </c>
      <c r="I4429" t="s">
        <v>8</v>
      </c>
      <c r="J4429">
        <v>4</v>
      </c>
      <c r="K4429" s="6">
        <v>820</v>
      </c>
      <c r="L4429" s="6">
        <v>933.2</v>
      </c>
      <c r="M4429" s="23">
        <f>Таблица1[[#This Row],[Сумма в ценах продажи]]-Таблица1[[#This Row],[Сумма в ценах закупки]]</f>
        <v>113.20000000000005</v>
      </c>
    </row>
    <row r="4430" spans="1:13" hidden="1" x14ac:dyDescent="0.3">
      <c r="A4430" s="16">
        <v>42759</v>
      </c>
      <c r="B4430" t="s">
        <v>9</v>
      </c>
      <c r="C4430" t="s">
        <v>160</v>
      </c>
      <c r="D4430" t="s">
        <v>134</v>
      </c>
      <c r="E4430" t="s">
        <v>161</v>
      </c>
      <c r="F4430" s="7">
        <v>1005274000</v>
      </c>
      <c r="G4430" t="str">
        <f>VLOOKUP(F4430,'группы товаров'!$A$1:$C$88,2,0)</f>
        <v>Ванильные</v>
      </c>
      <c r="H4430" t="str">
        <f>VLOOKUP(Таблица1[[#This Row],[Код товара]],Группа_Товаров,3,0)</f>
        <v>Кремовые</v>
      </c>
      <c r="I4430" t="s">
        <v>8</v>
      </c>
      <c r="J4430">
        <v>17</v>
      </c>
      <c r="K4430" s="6">
        <v>843.37</v>
      </c>
      <c r="L4430" s="6">
        <v>959.14</v>
      </c>
      <c r="M4430" s="23">
        <f>Таблица1[[#This Row],[Сумма в ценах продажи]]-Таблица1[[#This Row],[Сумма в ценах закупки]]</f>
        <v>115.76999999999998</v>
      </c>
    </row>
    <row r="4431" spans="1:13" hidden="1" x14ac:dyDescent="0.3">
      <c r="A4431" s="16">
        <v>42759</v>
      </c>
      <c r="B4431" t="s">
        <v>9</v>
      </c>
      <c r="C4431" t="s">
        <v>238</v>
      </c>
      <c r="D4431" t="s">
        <v>208</v>
      </c>
      <c r="E4431" t="s">
        <v>239</v>
      </c>
      <c r="F4431" s="7">
        <v>5281000</v>
      </c>
      <c r="G4431" t="str">
        <f>VLOOKUP(F4431,'группы товаров'!$A$1:$C$88,2,0)</f>
        <v>Барбасовая</v>
      </c>
      <c r="H4431" t="str">
        <f>VLOOKUP(Таблица1[[#This Row],[Код товара]],Группа_Товаров,3,0)</f>
        <v>Отливная</v>
      </c>
      <c r="I4431" t="s">
        <v>8</v>
      </c>
      <c r="J4431">
        <v>4</v>
      </c>
      <c r="K4431" s="6">
        <v>934.8</v>
      </c>
      <c r="L4431" s="6">
        <v>1063.2</v>
      </c>
      <c r="M4431" s="23">
        <f>Таблица1[[#This Row],[Сумма в ценах продажи]]-Таблица1[[#This Row],[Сумма в ценах закупки]]</f>
        <v>128.40000000000009</v>
      </c>
    </row>
    <row r="4432" spans="1:13" hidden="1" x14ac:dyDescent="0.3">
      <c r="A4432" s="16">
        <v>42759</v>
      </c>
      <c r="B4432" t="s">
        <v>9</v>
      </c>
      <c r="C4432" t="s">
        <v>149</v>
      </c>
      <c r="D4432" t="s">
        <v>134</v>
      </c>
      <c r="E4432" t="s">
        <v>150</v>
      </c>
      <c r="F4432" s="7">
        <v>1005040600</v>
      </c>
      <c r="G4432" t="str">
        <f>VLOOKUP(F4432,'группы товаров'!$A$1:$C$88,2,0)</f>
        <v xml:space="preserve">Морская звезда </v>
      </c>
      <c r="H4432" t="str">
        <f>VLOOKUP(Таблица1[[#This Row],[Код товара]],Группа_Товаров,3,0)</f>
        <v>Глазированные</v>
      </c>
      <c r="I4432" t="s">
        <v>8</v>
      </c>
      <c r="J4432">
        <v>4</v>
      </c>
      <c r="K4432" s="6">
        <v>934.8</v>
      </c>
      <c r="L4432" s="6">
        <v>1063.2</v>
      </c>
      <c r="M4432" s="23">
        <f>Таблица1[[#This Row],[Сумма в ценах продажи]]-Таблица1[[#This Row],[Сумма в ценах закупки]]</f>
        <v>128.40000000000009</v>
      </c>
    </row>
    <row r="4433" spans="1:13" hidden="1" x14ac:dyDescent="0.3">
      <c r="A4433" s="16">
        <v>42759</v>
      </c>
      <c r="B4433" t="s">
        <v>9</v>
      </c>
      <c r="C4433" t="s">
        <v>195</v>
      </c>
      <c r="D4433" t="s">
        <v>131</v>
      </c>
      <c r="E4433" t="s">
        <v>196</v>
      </c>
      <c r="F4433" s="7">
        <v>1005201000</v>
      </c>
      <c r="G4433" t="str">
        <f>VLOOKUP(F4433,'группы товаров'!$A$1:$C$88,2,0)</f>
        <v xml:space="preserve"> крем-шоколад </v>
      </c>
      <c r="H4433" t="str">
        <f>VLOOKUP(Таблица1[[#This Row],[Код товара]],Группа_Товаров,3,0)</f>
        <v>Вафельные</v>
      </c>
      <c r="I4433" t="s">
        <v>8</v>
      </c>
      <c r="J4433">
        <v>10</v>
      </c>
      <c r="K4433" s="6">
        <v>1183.559</v>
      </c>
      <c r="L4433" s="6">
        <v>1317.5</v>
      </c>
      <c r="M4433" s="23">
        <f>Таблица1[[#This Row],[Сумма в ценах продажи]]-Таблица1[[#This Row],[Сумма в ценах закупки]]</f>
        <v>133.94100000000003</v>
      </c>
    </row>
    <row r="4434" spans="1:13" hidden="1" x14ac:dyDescent="0.3">
      <c r="A4434" s="16">
        <v>42759</v>
      </c>
      <c r="B4434" t="s">
        <v>9</v>
      </c>
      <c r="C4434" t="s">
        <v>236</v>
      </c>
      <c r="D4434" t="s">
        <v>147</v>
      </c>
      <c r="E4434" t="s">
        <v>237</v>
      </c>
      <c r="F4434" s="7">
        <v>260000</v>
      </c>
      <c r="G4434" t="str">
        <f>VLOOKUP(F4434,'группы товаров'!$A$1:$C$88,2,0)</f>
        <v xml:space="preserve">Банан-клубника </v>
      </c>
      <c r="H4434" t="str">
        <f>VLOOKUP(Таблица1[[#This Row],[Код товара]],Группа_Товаров,3,0)</f>
        <v>Отливная</v>
      </c>
      <c r="I4434" t="s">
        <v>8</v>
      </c>
      <c r="J4434">
        <v>3</v>
      </c>
      <c r="K4434" s="6">
        <v>595.96350000000007</v>
      </c>
      <c r="L4434" s="6">
        <v>732.3</v>
      </c>
      <c r="M4434" s="23">
        <f>Таблица1[[#This Row],[Сумма в ценах продажи]]-Таблица1[[#This Row],[Сумма в ценах закупки]]</f>
        <v>136.33649999999989</v>
      </c>
    </row>
    <row r="4435" spans="1:13" hidden="1" x14ac:dyDescent="0.3">
      <c r="A4435" s="16">
        <v>42759</v>
      </c>
      <c r="B4435" t="s">
        <v>9</v>
      </c>
      <c r="C4435" t="s">
        <v>195</v>
      </c>
      <c r="D4435" t="s">
        <v>131</v>
      </c>
      <c r="E4435" t="s">
        <v>196</v>
      </c>
      <c r="F4435" s="7">
        <v>1005300000</v>
      </c>
      <c r="G4435" t="str">
        <f>VLOOKUP(F4435,'группы товаров'!$A$1:$C$88,2,0)</f>
        <v>Нежные</v>
      </c>
      <c r="H4435" t="str">
        <f>VLOOKUP(Таблица1[[#This Row],[Код товара]],Группа_Товаров,3,0)</f>
        <v>Кремовые</v>
      </c>
      <c r="I4435" t="s">
        <v>8</v>
      </c>
      <c r="J4435">
        <v>24</v>
      </c>
      <c r="K4435" s="6">
        <v>1281.9992</v>
      </c>
      <c r="L4435" s="6">
        <v>1452.72</v>
      </c>
      <c r="M4435" s="23">
        <f>Таблица1[[#This Row],[Сумма в ценах продажи]]-Таблица1[[#This Row],[Сумма в ценах закупки]]</f>
        <v>170.72080000000005</v>
      </c>
    </row>
    <row r="4436" spans="1:13" hidden="1" x14ac:dyDescent="0.3">
      <c r="A4436" s="16">
        <v>42759</v>
      </c>
      <c r="B4436" t="s">
        <v>9</v>
      </c>
      <c r="C4436" t="s">
        <v>142</v>
      </c>
      <c r="D4436" t="s">
        <v>134</v>
      </c>
      <c r="E4436" t="s">
        <v>143</v>
      </c>
      <c r="F4436" s="7">
        <v>1005030501</v>
      </c>
      <c r="G4436" t="str">
        <f>VLOOKUP(F4436,'группы товаров'!$A$1:$C$88,2,0)</f>
        <v>Орешек</v>
      </c>
      <c r="H4436" t="str">
        <f>VLOOKUP(Таблица1[[#This Row],[Код товара]],Группа_Товаров,3,0)</f>
        <v>Глазированные</v>
      </c>
      <c r="I4436" t="s">
        <v>8</v>
      </c>
      <c r="J4436">
        <v>4</v>
      </c>
      <c r="K4436" s="6">
        <v>1316</v>
      </c>
      <c r="L4436" s="6">
        <v>1497.2</v>
      </c>
      <c r="M4436" s="23">
        <f>Таблица1[[#This Row],[Сумма в ценах продажи]]-Таблица1[[#This Row],[Сумма в ценах закупки]]</f>
        <v>181.20000000000005</v>
      </c>
    </row>
    <row r="4437" spans="1:13" hidden="1" x14ac:dyDescent="0.3">
      <c r="A4437" s="16">
        <v>42759</v>
      </c>
      <c r="B4437" t="s">
        <v>9</v>
      </c>
      <c r="C4437" t="s">
        <v>185</v>
      </c>
      <c r="D4437" t="s">
        <v>134</v>
      </c>
      <c r="E4437" t="s">
        <v>186</v>
      </c>
      <c r="F4437" s="7">
        <v>1005300000</v>
      </c>
      <c r="G4437" t="str">
        <f>VLOOKUP(F4437,'группы товаров'!$A$1:$C$88,2,0)</f>
        <v>Нежные</v>
      </c>
      <c r="H4437" t="str">
        <f>VLOOKUP(Таблица1[[#This Row],[Код товара]],Группа_Товаров,3,0)</f>
        <v>Кремовые</v>
      </c>
      <c r="I4437" t="s">
        <v>8</v>
      </c>
      <c r="J4437">
        <v>9.6</v>
      </c>
      <c r="K4437" s="6">
        <v>1511.04</v>
      </c>
      <c r="L4437" s="6">
        <v>1718.4</v>
      </c>
      <c r="M4437" s="23">
        <f>Таблица1[[#This Row],[Сумма в ценах продажи]]-Таблица1[[#This Row],[Сумма в ценах закупки]]</f>
        <v>207.36000000000013</v>
      </c>
    </row>
    <row r="4438" spans="1:13" hidden="1" x14ac:dyDescent="0.3">
      <c r="A4438" s="16">
        <v>42759</v>
      </c>
      <c r="B4438" t="s">
        <v>9</v>
      </c>
      <c r="C4438" t="s">
        <v>226</v>
      </c>
      <c r="D4438" t="s">
        <v>134</v>
      </c>
      <c r="E4438" t="s">
        <v>227</v>
      </c>
      <c r="F4438" s="7">
        <v>190000</v>
      </c>
      <c r="G4438" t="str">
        <f>VLOOKUP(F4438,'группы товаров'!$A$1:$C$88,2,0)</f>
        <v>Капри молоко</v>
      </c>
      <c r="H4438" t="str">
        <f>VLOOKUP(Таблица1[[#This Row],[Код товара]],Группа_Товаров,3,0)</f>
        <v>Отливная</v>
      </c>
      <c r="I4438" t="s">
        <v>8</v>
      </c>
      <c r="J4438">
        <v>12.5</v>
      </c>
      <c r="K4438" s="6">
        <v>1716.6316000000002</v>
      </c>
      <c r="L4438" s="6">
        <v>2007.125</v>
      </c>
      <c r="M4438" s="23">
        <f>Таблица1[[#This Row],[Сумма в ценах продажи]]-Таблица1[[#This Row],[Сумма в ценах закупки]]</f>
        <v>290.49339999999984</v>
      </c>
    </row>
    <row r="4439" spans="1:13" hidden="1" x14ac:dyDescent="0.3">
      <c r="A4439" s="16">
        <v>42759</v>
      </c>
      <c r="B4439" t="s">
        <v>9</v>
      </c>
      <c r="C4439" t="s">
        <v>234</v>
      </c>
      <c r="D4439" t="s">
        <v>147</v>
      </c>
      <c r="E4439" t="s">
        <v>235</v>
      </c>
      <c r="F4439" s="7">
        <v>260100</v>
      </c>
      <c r="G4439" t="str">
        <f>VLOOKUP(F4439,'группы товаров'!$A$1:$C$88,2,0)</f>
        <v xml:space="preserve">Банан-вишня </v>
      </c>
      <c r="H4439" t="str">
        <f>VLOOKUP(Таблица1[[#This Row],[Код товара]],Группа_Товаров,3,0)</f>
        <v>Отливная</v>
      </c>
      <c r="I4439" t="s">
        <v>8</v>
      </c>
      <c r="J4439">
        <v>12.5</v>
      </c>
      <c r="K4439" s="6">
        <v>1712.9082000000001</v>
      </c>
      <c r="L4439" s="6">
        <v>2007.125</v>
      </c>
      <c r="M4439" s="23">
        <f>Таблица1[[#This Row],[Сумма в ценах продажи]]-Таблица1[[#This Row],[Сумма в ценах закупки]]</f>
        <v>294.21679999999992</v>
      </c>
    </row>
    <row r="4440" spans="1:13" hidden="1" x14ac:dyDescent="0.3">
      <c r="A4440" s="16">
        <v>42759</v>
      </c>
      <c r="B4440" t="s">
        <v>9</v>
      </c>
      <c r="C4440" t="s">
        <v>167</v>
      </c>
      <c r="D4440" t="s">
        <v>134</v>
      </c>
      <c r="E4440" t="s">
        <v>168</v>
      </c>
      <c r="F4440" s="7">
        <v>1005274000</v>
      </c>
      <c r="G4440" t="str">
        <f>VLOOKUP(F4440,'группы товаров'!$A$1:$C$88,2,0)</f>
        <v>Ванильные</v>
      </c>
      <c r="H4440" t="str">
        <f>VLOOKUP(Таблица1[[#This Row],[Код товара]],Группа_Товаров,3,0)</f>
        <v>Кремовые</v>
      </c>
      <c r="I4440" t="s">
        <v>8</v>
      </c>
      <c r="J4440">
        <v>24</v>
      </c>
      <c r="K4440" s="6">
        <v>3777.6</v>
      </c>
      <c r="L4440" s="6">
        <v>4296</v>
      </c>
      <c r="M4440" s="23">
        <f>Таблица1[[#This Row],[Сумма в ценах продажи]]-Таблица1[[#This Row],[Сумма в ценах закупки]]</f>
        <v>518.40000000000009</v>
      </c>
    </row>
    <row r="4441" spans="1:13" hidden="1" x14ac:dyDescent="0.3">
      <c r="A4441" s="16">
        <v>42758</v>
      </c>
      <c r="B4441" t="s">
        <v>9</v>
      </c>
      <c r="C4441" t="s">
        <v>171</v>
      </c>
      <c r="D4441" t="s">
        <v>131</v>
      </c>
      <c r="E4441" t="s">
        <v>172</v>
      </c>
      <c r="F4441" s="7">
        <v>1005244000</v>
      </c>
      <c r="G4441" t="str">
        <f>VLOOKUP(F4441,'группы товаров'!$A$1:$C$88,2,0)</f>
        <v>Кофейные</v>
      </c>
      <c r="H4441" t="str">
        <f>VLOOKUP(Таблица1[[#This Row],[Код товара]],Группа_Товаров,3,0)</f>
        <v>Кремовые</v>
      </c>
      <c r="I4441" t="s">
        <v>8</v>
      </c>
      <c r="J4441">
        <v>1.65</v>
      </c>
      <c r="K4441" s="6">
        <v>229.67450000000002</v>
      </c>
      <c r="L4441" s="6">
        <v>262.57</v>
      </c>
      <c r="M4441" s="23">
        <f>Таблица1[[#This Row],[Сумма в ценах продажи]]-Таблица1[[#This Row],[Сумма в ценах закупки]]</f>
        <v>32.89549999999997</v>
      </c>
    </row>
    <row r="4442" spans="1:13" hidden="1" x14ac:dyDescent="0.3">
      <c r="A4442" s="16">
        <v>42758</v>
      </c>
      <c r="B4442" t="s">
        <v>9</v>
      </c>
      <c r="C4442" t="s">
        <v>220</v>
      </c>
      <c r="D4442" t="s">
        <v>134</v>
      </c>
      <c r="E4442" t="s">
        <v>221</v>
      </c>
      <c r="F4442" s="5">
        <v>1005030501</v>
      </c>
      <c r="G4442" t="str">
        <f>VLOOKUP(F4442,'группы товаров'!$A$1:$C$88,2,0)</f>
        <v>Орешек</v>
      </c>
      <c r="H4442" t="str">
        <f>VLOOKUP(Таблица1[[#This Row],[Код товара]],Группа_Товаров,3,0)</f>
        <v>Глазированные</v>
      </c>
      <c r="I4442" t="s">
        <v>8</v>
      </c>
      <c r="J4442">
        <v>2.8</v>
      </c>
      <c r="K4442" s="6">
        <v>280.4477</v>
      </c>
      <c r="L4442" s="6">
        <v>318.976</v>
      </c>
      <c r="M4442" s="23">
        <f>Таблица1[[#This Row],[Сумма в ценах продажи]]-Таблица1[[#This Row],[Сумма в ценах закупки]]</f>
        <v>38.528300000000002</v>
      </c>
    </row>
    <row r="4443" spans="1:13" hidden="1" x14ac:dyDescent="0.3">
      <c r="A4443" s="16">
        <v>42758</v>
      </c>
      <c r="B4443" t="s">
        <v>9</v>
      </c>
      <c r="C4443" t="s">
        <v>216</v>
      </c>
      <c r="D4443" t="s">
        <v>147</v>
      </c>
      <c r="E4443" t="s">
        <v>217</v>
      </c>
      <c r="F4443" s="5">
        <v>1005030501</v>
      </c>
      <c r="G4443" t="str">
        <f>VLOOKUP(F4443,'группы товаров'!$A$1:$C$88,2,0)</f>
        <v>Орешек</v>
      </c>
      <c r="H4443" t="str">
        <f>VLOOKUP(Таблица1[[#This Row],[Код товара]],Группа_Товаров,3,0)</f>
        <v>Глазированные</v>
      </c>
      <c r="I4443" t="s">
        <v>8</v>
      </c>
      <c r="J4443">
        <v>2.8</v>
      </c>
      <c r="K4443" s="6">
        <v>280.42</v>
      </c>
      <c r="L4443" s="6">
        <v>318.976</v>
      </c>
      <c r="M4443" s="23">
        <f>Таблица1[[#This Row],[Сумма в ценах продажи]]-Таблица1[[#This Row],[Сумма в ценах закупки]]</f>
        <v>38.555999999999983</v>
      </c>
    </row>
    <row r="4444" spans="1:13" hidden="1" x14ac:dyDescent="0.3">
      <c r="A4444" s="16">
        <v>42758</v>
      </c>
      <c r="B4444" t="s">
        <v>9</v>
      </c>
      <c r="C4444" t="s">
        <v>210</v>
      </c>
      <c r="D4444" t="s">
        <v>156</v>
      </c>
      <c r="E4444" t="s">
        <v>211</v>
      </c>
      <c r="F4444" s="7">
        <v>1005212000</v>
      </c>
      <c r="G4444" t="str">
        <f>VLOOKUP(F4444,'группы товаров'!$A$1:$C$88,2,0)</f>
        <v xml:space="preserve">Знаки Зодиака </v>
      </c>
      <c r="H4444" t="str">
        <f>VLOOKUP(Таблица1[[#This Row],[Код товара]],Группа_Товаров,3,0)</f>
        <v>Вафельные</v>
      </c>
      <c r="I4444" t="s">
        <v>8</v>
      </c>
      <c r="J4444">
        <v>6.72</v>
      </c>
      <c r="K4444" s="6">
        <v>726.572</v>
      </c>
      <c r="L4444" s="6">
        <v>770</v>
      </c>
      <c r="M4444" s="23">
        <f>Таблица1[[#This Row],[Сумма в ценах продажи]]-Таблица1[[#This Row],[Сумма в ценах закупки]]</f>
        <v>43.427999999999997</v>
      </c>
    </row>
    <row r="4445" spans="1:13" hidden="1" x14ac:dyDescent="0.3">
      <c r="A4445" s="16">
        <v>42758</v>
      </c>
      <c r="B4445" t="s">
        <v>9</v>
      </c>
      <c r="C4445" t="s">
        <v>224</v>
      </c>
      <c r="D4445" t="s">
        <v>134</v>
      </c>
      <c r="E4445" t="s">
        <v>225</v>
      </c>
      <c r="F4445" s="7">
        <v>252505</v>
      </c>
      <c r="G4445" t="str">
        <f>VLOOKUP(F4445,'группы товаров'!$A$1:$C$88,2,0)</f>
        <v>Байкальская мята</v>
      </c>
      <c r="H4445" t="str">
        <f>VLOOKUP(Таблица1[[#This Row],[Код товара]],Группа_Товаров,3,0)</f>
        <v>Леденцовая</v>
      </c>
      <c r="I4445" t="s">
        <v>8</v>
      </c>
      <c r="J4445">
        <v>3.5</v>
      </c>
      <c r="K4445" s="6">
        <v>321.11560000000003</v>
      </c>
      <c r="L4445" s="6">
        <v>372.12</v>
      </c>
      <c r="M4445" s="23">
        <f>Таблица1[[#This Row],[Сумма в ценах продажи]]-Таблица1[[#This Row],[Сумма в ценах закупки]]</f>
        <v>51.004399999999976</v>
      </c>
    </row>
    <row r="4446" spans="1:13" hidden="1" x14ac:dyDescent="0.3">
      <c r="A4446" s="16">
        <v>42758</v>
      </c>
      <c r="B4446" t="s">
        <v>9</v>
      </c>
      <c r="C4446" t="s">
        <v>144</v>
      </c>
      <c r="D4446" t="s">
        <v>134</v>
      </c>
      <c r="E4446" t="s">
        <v>145</v>
      </c>
      <c r="F4446" s="5">
        <v>190000</v>
      </c>
      <c r="G4446" t="str">
        <f>VLOOKUP(F4446,'группы товаров'!$A$1:$C$88,2,0)</f>
        <v>Капри молоко</v>
      </c>
      <c r="H4446" t="str">
        <f>VLOOKUP(Таблица1[[#This Row],[Код товара]],Группа_Товаров,3,0)</f>
        <v>Отливная</v>
      </c>
      <c r="I4446" t="s">
        <v>8</v>
      </c>
      <c r="J4446">
        <v>5</v>
      </c>
      <c r="K4446" s="6">
        <v>389.8365</v>
      </c>
      <c r="L4446" s="6">
        <v>444.8</v>
      </c>
      <c r="M4446" s="23">
        <f>Таблица1[[#This Row],[Сумма в ценах продажи]]-Таблица1[[#This Row],[Сумма в ценах закупки]]</f>
        <v>54.96350000000001</v>
      </c>
    </row>
    <row r="4447" spans="1:13" hidden="1" x14ac:dyDescent="0.3">
      <c r="A4447" s="16">
        <v>42758</v>
      </c>
      <c r="B4447" t="s">
        <v>9</v>
      </c>
      <c r="C4447" t="s">
        <v>185</v>
      </c>
      <c r="D4447" t="s">
        <v>134</v>
      </c>
      <c r="E4447" t="s">
        <v>186</v>
      </c>
      <c r="F4447" s="5">
        <v>20000</v>
      </c>
      <c r="G4447" t="str">
        <f>VLOOKUP(F4447,'группы товаров'!$A$1:$C$88,2,0)</f>
        <v>Карамель барбарис</v>
      </c>
      <c r="H4447" t="str">
        <f>VLOOKUP(Таблица1[[#This Row],[Код товара]],Группа_Товаров,3,0)</f>
        <v>Леденцовая</v>
      </c>
      <c r="I4447" t="s">
        <v>8</v>
      </c>
      <c r="J4447">
        <v>8</v>
      </c>
      <c r="K4447" s="6">
        <v>427.36560000000003</v>
      </c>
      <c r="L4447" s="6">
        <v>486</v>
      </c>
      <c r="M4447" s="23">
        <f>Таблица1[[#This Row],[Сумма в ценах продажи]]-Таблица1[[#This Row],[Сумма в ценах закупки]]</f>
        <v>58.634399999999971</v>
      </c>
    </row>
    <row r="4448" spans="1:13" hidden="1" x14ac:dyDescent="0.3">
      <c r="A4448" s="16">
        <v>42758</v>
      </c>
      <c r="B4448" t="s">
        <v>9</v>
      </c>
      <c r="C4448" t="s">
        <v>228</v>
      </c>
      <c r="D4448" t="s">
        <v>134</v>
      </c>
      <c r="E4448" t="s">
        <v>229</v>
      </c>
      <c r="F4448" s="7">
        <v>5160002</v>
      </c>
      <c r="G4448" t="str">
        <f>VLOOKUP(F4448,'группы товаров'!$A$1:$C$88,2,0)</f>
        <v>Микс</v>
      </c>
      <c r="H4448" t="str">
        <f>VLOOKUP(Таблица1[[#This Row],[Код товара]],Группа_Товаров,3,0)</f>
        <v>Отливная</v>
      </c>
      <c r="I4448" t="s">
        <v>8</v>
      </c>
      <c r="J4448">
        <v>2.5</v>
      </c>
      <c r="K4448" s="6">
        <v>341.09219999999999</v>
      </c>
      <c r="L4448" s="6">
        <v>401.42500000000001</v>
      </c>
      <c r="M4448" s="23">
        <f>Таблица1[[#This Row],[Сумма в ценах продажи]]-Таблица1[[#This Row],[Сумма в ценах закупки]]</f>
        <v>60.33280000000002</v>
      </c>
    </row>
    <row r="4449" spans="1:13" hidden="1" x14ac:dyDescent="0.3">
      <c r="A4449" s="16">
        <v>42758</v>
      </c>
      <c r="B4449" t="s">
        <v>9</v>
      </c>
      <c r="C4449" t="s">
        <v>228</v>
      </c>
      <c r="D4449" t="s">
        <v>134</v>
      </c>
      <c r="E4449" t="s">
        <v>229</v>
      </c>
      <c r="F4449" s="5">
        <v>1005244000</v>
      </c>
      <c r="G4449" t="str">
        <f>VLOOKUP(F4449,'группы товаров'!$A$1:$C$88,2,0)</f>
        <v>Кофейные</v>
      </c>
      <c r="H4449" t="str">
        <f>VLOOKUP(Таблица1[[#This Row],[Код товара]],Группа_Товаров,3,0)</f>
        <v>Кремовые</v>
      </c>
      <c r="I4449" t="s">
        <v>8</v>
      </c>
      <c r="J4449">
        <v>2.7</v>
      </c>
      <c r="K4449" s="6">
        <v>481.65300000000002</v>
      </c>
      <c r="L4449" s="6">
        <v>547.803</v>
      </c>
      <c r="M4449" s="23">
        <f>Таблица1[[#This Row],[Сумма в ценах продажи]]-Таблица1[[#This Row],[Сумма в ценах закупки]]</f>
        <v>66.149999999999977</v>
      </c>
    </row>
    <row r="4450" spans="1:13" hidden="1" x14ac:dyDescent="0.3">
      <c r="A4450" s="16">
        <v>42758</v>
      </c>
      <c r="B4450" t="s">
        <v>9</v>
      </c>
      <c r="C4450" t="s">
        <v>195</v>
      </c>
      <c r="D4450" t="s">
        <v>131</v>
      </c>
      <c r="E4450" t="s">
        <v>196</v>
      </c>
      <c r="F4450" s="7">
        <v>252505</v>
      </c>
      <c r="G4450" t="str">
        <f>VLOOKUP(F4450,'группы товаров'!$A$1:$C$88,2,0)</f>
        <v>Байкальская мята</v>
      </c>
      <c r="H4450" t="str">
        <f>VLOOKUP(Таблица1[[#This Row],[Код товара]],Группа_Товаров,3,0)</f>
        <v>Леденцовая</v>
      </c>
      <c r="I4450" t="s">
        <v>8</v>
      </c>
      <c r="J4450">
        <v>1.8</v>
      </c>
      <c r="K4450" s="6">
        <v>181.14960000000002</v>
      </c>
      <c r="L4450" s="6">
        <v>274.8</v>
      </c>
      <c r="M4450" s="23">
        <f>Таблица1[[#This Row],[Сумма в ценах продажи]]-Таблица1[[#This Row],[Сумма в ценах закупки]]</f>
        <v>93.650399999999991</v>
      </c>
    </row>
    <row r="4451" spans="1:13" hidden="1" x14ac:dyDescent="0.3">
      <c r="A4451" s="16">
        <v>42758</v>
      </c>
      <c r="B4451" t="s">
        <v>9</v>
      </c>
      <c r="C4451" t="s">
        <v>142</v>
      </c>
      <c r="D4451" t="s">
        <v>134</v>
      </c>
      <c r="E4451" t="s">
        <v>143</v>
      </c>
      <c r="F4451" s="7">
        <v>1005051500</v>
      </c>
      <c r="G4451" t="str">
        <f>VLOOKUP(F4451,'группы товаров'!$A$1:$C$88,2,0)</f>
        <v>Ароматный банан</v>
      </c>
      <c r="H4451" t="str">
        <f>VLOOKUP(Таблица1[[#This Row],[Код товара]],Группа_Товаров,3,0)</f>
        <v>Помадка</v>
      </c>
      <c r="I4451" t="s">
        <v>8</v>
      </c>
      <c r="J4451">
        <v>8</v>
      </c>
      <c r="K4451" s="6">
        <v>387.09360000000004</v>
      </c>
      <c r="L4451" s="6">
        <v>486</v>
      </c>
      <c r="M4451" s="23">
        <f>Таблица1[[#This Row],[Сумма в ценах продажи]]-Таблица1[[#This Row],[Сумма в ценах закупки]]</f>
        <v>98.906399999999962</v>
      </c>
    </row>
    <row r="4452" spans="1:13" hidden="1" x14ac:dyDescent="0.3">
      <c r="A4452" s="16">
        <v>42758</v>
      </c>
      <c r="B4452" t="s">
        <v>9</v>
      </c>
      <c r="C4452" t="s">
        <v>226</v>
      </c>
      <c r="D4452" t="s">
        <v>134</v>
      </c>
      <c r="E4452" t="s">
        <v>227</v>
      </c>
      <c r="F4452" s="7">
        <v>5160002</v>
      </c>
      <c r="G4452" t="str">
        <f>VLOOKUP(F4452,'группы товаров'!$A$1:$C$88,2,0)</f>
        <v>Микс</v>
      </c>
      <c r="H4452" t="str">
        <f>VLOOKUP(Таблица1[[#This Row],[Код товара]],Группа_Товаров,3,0)</f>
        <v>Отливная</v>
      </c>
      <c r="I4452" t="s">
        <v>8</v>
      </c>
      <c r="J4452">
        <v>4</v>
      </c>
      <c r="K4452" s="6">
        <v>858.4</v>
      </c>
      <c r="L4452" s="6">
        <v>976.8</v>
      </c>
      <c r="M4452" s="23">
        <f>Таблица1[[#This Row],[Сумма в ценах продажи]]-Таблица1[[#This Row],[Сумма в ценах закупки]]</f>
        <v>118.39999999999998</v>
      </c>
    </row>
    <row r="4453" spans="1:13" hidden="1" x14ac:dyDescent="0.3">
      <c r="A4453" s="16">
        <v>42758</v>
      </c>
      <c r="B4453" t="s">
        <v>9</v>
      </c>
      <c r="C4453" t="s">
        <v>185</v>
      </c>
      <c r="D4453" t="s">
        <v>134</v>
      </c>
      <c r="E4453" t="s">
        <v>186</v>
      </c>
      <c r="F4453" s="7">
        <v>1005244000</v>
      </c>
      <c r="G4453" t="str">
        <f>VLOOKUP(F4453,'группы товаров'!$A$1:$C$88,2,0)</f>
        <v>Кофейные</v>
      </c>
      <c r="H4453" t="str">
        <f>VLOOKUP(Таблица1[[#This Row],[Код товара]],Группа_Товаров,3,0)</f>
        <v>Кремовые</v>
      </c>
      <c r="I4453" t="s">
        <v>8</v>
      </c>
      <c r="J4453">
        <v>4</v>
      </c>
      <c r="K4453" s="6">
        <v>934.8</v>
      </c>
      <c r="L4453" s="6">
        <v>1063.2</v>
      </c>
      <c r="M4453" s="23">
        <f>Таблица1[[#This Row],[Сумма в ценах продажи]]-Таблица1[[#This Row],[Сумма в ценах закупки]]</f>
        <v>128.40000000000009</v>
      </c>
    </row>
    <row r="4454" spans="1:13" hidden="1" x14ac:dyDescent="0.3">
      <c r="A4454" s="16">
        <v>42758</v>
      </c>
      <c r="B4454" t="s">
        <v>9</v>
      </c>
      <c r="C4454" t="s">
        <v>199</v>
      </c>
      <c r="D4454" t="s">
        <v>134</v>
      </c>
      <c r="E4454" t="s">
        <v>200</v>
      </c>
      <c r="F4454" s="7">
        <v>1005051500</v>
      </c>
      <c r="G4454" t="str">
        <f>VLOOKUP(F4454,'группы товаров'!$A$1:$C$88,2,0)</f>
        <v>Ароматный банан</v>
      </c>
      <c r="H4454" t="str">
        <f>VLOOKUP(Таблица1[[#This Row],[Код товара]],Группа_Товаров,3,0)</f>
        <v>Помадка</v>
      </c>
      <c r="I4454" t="s">
        <v>8</v>
      </c>
      <c r="J4454">
        <v>4</v>
      </c>
      <c r="K4454" s="6">
        <v>934.79600000000005</v>
      </c>
      <c r="L4454" s="6">
        <v>1063.2</v>
      </c>
      <c r="M4454" s="23">
        <f>Таблица1[[#This Row],[Сумма в ценах продажи]]-Таблица1[[#This Row],[Сумма в ценах закупки]]</f>
        <v>128.404</v>
      </c>
    </row>
    <row r="4455" spans="1:13" hidden="1" x14ac:dyDescent="0.3">
      <c r="A4455" s="16">
        <v>42758</v>
      </c>
      <c r="B4455" t="s">
        <v>9</v>
      </c>
      <c r="C4455" t="s">
        <v>207</v>
      </c>
      <c r="D4455" t="s">
        <v>208</v>
      </c>
      <c r="E4455" t="s">
        <v>209</v>
      </c>
      <c r="F4455" s="5">
        <v>1005201000</v>
      </c>
      <c r="G4455" t="str">
        <f>VLOOKUP(F4455,'группы товаров'!$A$1:$C$88,2,0)</f>
        <v xml:space="preserve"> крем-шоколад </v>
      </c>
      <c r="H4455" t="str">
        <f>VLOOKUP(Таблица1[[#This Row],[Код товара]],Группа_Товаров,3,0)</f>
        <v>Вафельные</v>
      </c>
      <c r="I4455" t="s">
        <v>8</v>
      </c>
      <c r="J4455">
        <v>4</v>
      </c>
      <c r="K4455" s="6">
        <v>663.08080000000007</v>
      </c>
      <c r="L4455" s="6">
        <v>794.2</v>
      </c>
      <c r="M4455" s="23">
        <f>Таблица1[[#This Row],[Сумма в ценах продажи]]-Таблица1[[#This Row],[Сумма в ценах закупки]]</f>
        <v>131.11919999999998</v>
      </c>
    </row>
    <row r="4456" spans="1:13" hidden="1" x14ac:dyDescent="0.3">
      <c r="A4456" s="16">
        <v>42758</v>
      </c>
      <c r="B4456" t="s">
        <v>9</v>
      </c>
      <c r="C4456" t="s">
        <v>222</v>
      </c>
      <c r="D4456" t="s">
        <v>134</v>
      </c>
      <c r="E4456" t="s">
        <v>223</v>
      </c>
      <c r="F4456" s="7">
        <v>1005300500</v>
      </c>
      <c r="G4456" t="str">
        <f>VLOOKUP(F4456,'группы товаров'!$A$1:$C$88,2,0)</f>
        <v>Рококо</v>
      </c>
      <c r="H4456" t="str">
        <f>VLOOKUP(Таблица1[[#This Row],[Код товара]],Группа_Товаров,3,0)</f>
        <v>Кремовые</v>
      </c>
      <c r="I4456" t="s">
        <v>8</v>
      </c>
      <c r="J4456">
        <v>3</v>
      </c>
      <c r="K4456" s="6">
        <v>588.2106</v>
      </c>
      <c r="L4456" s="6">
        <v>732.3</v>
      </c>
      <c r="M4456" s="23">
        <f>Таблица1[[#This Row],[Сумма в ценах продажи]]-Таблица1[[#This Row],[Сумма в ценах закупки]]</f>
        <v>144.08939999999996</v>
      </c>
    </row>
    <row r="4457" spans="1:13" hidden="1" x14ac:dyDescent="0.3">
      <c r="A4457" s="16">
        <v>42758</v>
      </c>
      <c r="B4457" t="s">
        <v>9</v>
      </c>
      <c r="C4457" t="s">
        <v>218</v>
      </c>
      <c r="D4457" t="s">
        <v>147</v>
      </c>
      <c r="E4457" t="s">
        <v>219</v>
      </c>
      <c r="F4457" s="7">
        <v>5221000</v>
      </c>
      <c r="G4457" t="str">
        <f>VLOOKUP(F4457,'группы товаров'!$A$1:$C$88,2,0)</f>
        <v>Сливочно-творожный</v>
      </c>
      <c r="H4457" t="str">
        <f>VLOOKUP(Таблица1[[#This Row],[Код товара]],Группа_Товаров,3,0)</f>
        <v>Отливная</v>
      </c>
      <c r="I4457" t="s">
        <v>8</v>
      </c>
      <c r="J4457">
        <v>24</v>
      </c>
      <c r="K4457" s="6">
        <v>1282.0976000000001</v>
      </c>
      <c r="L4457" s="6">
        <v>1452.72</v>
      </c>
      <c r="M4457" s="23">
        <f>Таблица1[[#This Row],[Сумма в ценах продажи]]-Таблица1[[#This Row],[Сумма в ценах закупки]]</f>
        <v>170.62239999999997</v>
      </c>
    </row>
    <row r="4458" spans="1:13" hidden="1" x14ac:dyDescent="0.3">
      <c r="A4458" s="16">
        <v>42758</v>
      </c>
      <c r="B4458" t="s">
        <v>9</v>
      </c>
      <c r="C4458" t="s">
        <v>214</v>
      </c>
      <c r="D4458" t="s">
        <v>147</v>
      </c>
      <c r="E4458" t="s">
        <v>215</v>
      </c>
      <c r="F4458" s="7">
        <v>20000</v>
      </c>
      <c r="G4458" t="str">
        <f>VLOOKUP(F4458,'группы товаров'!$A$1:$C$88,2,0)</f>
        <v>Карамель барбарис</v>
      </c>
      <c r="H4458" t="str">
        <f>VLOOKUP(Таблица1[[#This Row],[Код товара]],Группа_Товаров,3,0)</f>
        <v>Леденцовая</v>
      </c>
      <c r="I4458" t="s">
        <v>8</v>
      </c>
      <c r="J4458">
        <v>24</v>
      </c>
      <c r="K4458" s="6">
        <v>1281.8768</v>
      </c>
      <c r="L4458" s="6">
        <v>1452.72</v>
      </c>
      <c r="M4458" s="23">
        <f>Таблица1[[#This Row],[Сумма в ценах продажи]]-Таблица1[[#This Row],[Сумма в ценах закупки]]</f>
        <v>170.84320000000002</v>
      </c>
    </row>
    <row r="4459" spans="1:13" hidden="1" x14ac:dyDescent="0.3">
      <c r="A4459" s="16">
        <v>42758</v>
      </c>
      <c r="B4459" t="s">
        <v>9</v>
      </c>
      <c r="C4459" t="s">
        <v>153</v>
      </c>
      <c r="D4459" t="s">
        <v>134</v>
      </c>
      <c r="E4459" t="s">
        <v>154</v>
      </c>
      <c r="F4459" s="7">
        <v>170100</v>
      </c>
      <c r="G4459" t="str">
        <f>VLOOKUP(F4459,'группы товаров'!$A$1:$C$88,2,0)</f>
        <v>Клюковка</v>
      </c>
      <c r="H4459" t="str">
        <f>VLOOKUP(Таблица1[[#This Row],[Код товара]],Группа_Товаров,3,0)</f>
        <v>Желейные</v>
      </c>
      <c r="I4459" t="s">
        <v>8</v>
      </c>
      <c r="J4459">
        <v>4</v>
      </c>
      <c r="K4459" s="6">
        <v>1316</v>
      </c>
      <c r="L4459" s="6">
        <v>1497.2</v>
      </c>
      <c r="M4459" s="23">
        <f>Таблица1[[#This Row],[Сумма в ценах продажи]]-Таблица1[[#This Row],[Сумма в ценах закупки]]</f>
        <v>181.20000000000005</v>
      </c>
    </row>
    <row r="4460" spans="1:13" hidden="1" x14ac:dyDescent="0.3">
      <c r="A4460" s="16">
        <v>42758</v>
      </c>
      <c r="B4460" t="s">
        <v>9</v>
      </c>
      <c r="C4460" t="s">
        <v>226</v>
      </c>
      <c r="D4460" t="s">
        <v>134</v>
      </c>
      <c r="E4460" t="s">
        <v>227</v>
      </c>
      <c r="F4460" s="7">
        <v>252505</v>
      </c>
      <c r="G4460" t="str">
        <f>VLOOKUP(F4460,'группы товаров'!$A$1:$C$88,2,0)</f>
        <v>Байкальская мята</v>
      </c>
      <c r="H4460" t="str">
        <f>VLOOKUP(Таблица1[[#This Row],[Код товара]],Группа_Товаров,3,0)</f>
        <v>Леденцовая</v>
      </c>
      <c r="I4460" t="s">
        <v>8</v>
      </c>
      <c r="J4460">
        <v>6.02</v>
      </c>
      <c r="K4460" s="6">
        <v>1495.6102000000001</v>
      </c>
      <c r="L4460" s="6">
        <v>1701.28</v>
      </c>
      <c r="M4460" s="23">
        <f>Таблица1[[#This Row],[Сумма в ценах продажи]]-Таблица1[[#This Row],[Сумма в ценах закупки]]</f>
        <v>205.6697999999999</v>
      </c>
    </row>
    <row r="4461" spans="1:13" hidden="1" x14ac:dyDescent="0.3">
      <c r="A4461" s="16">
        <v>42758</v>
      </c>
      <c r="B4461" t="s">
        <v>9</v>
      </c>
      <c r="C4461" t="s">
        <v>212</v>
      </c>
      <c r="D4461" t="s">
        <v>156</v>
      </c>
      <c r="E4461" t="s">
        <v>213</v>
      </c>
      <c r="F4461" s="5">
        <v>580000</v>
      </c>
      <c r="G4461" t="str">
        <f>VLOOKUP(F4461,'группы товаров'!$A$1:$C$88,2,0)</f>
        <v>Вишня</v>
      </c>
      <c r="H4461" t="str">
        <f>VLOOKUP(Таблица1[[#This Row],[Код товара]],Группа_Товаров,3,0)</f>
        <v>Желейные</v>
      </c>
      <c r="I4461" t="s">
        <v>8</v>
      </c>
      <c r="J4461">
        <v>24</v>
      </c>
      <c r="K4461" s="6">
        <v>1786.1840000000002</v>
      </c>
      <c r="L4461" s="6">
        <v>2021.52</v>
      </c>
      <c r="M4461" s="23">
        <f>Таблица1[[#This Row],[Сумма в ценах продажи]]-Таблица1[[#This Row],[Сумма в ценах закупки]]</f>
        <v>235.33599999999979</v>
      </c>
    </row>
    <row r="4462" spans="1:13" hidden="1" x14ac:dyDescent="0.3">
      <c r="A4462" s="16">
        <v>42755</v>
      </c>
      <c r="B4462" t="s">
        <v>9</v>
      </c>
      <c r="C4462" t="s">
        <v>201</v>
      </c>
      <c r="D4462" t="s">
        <v>134</v>
      </c>
      <c r="E4462" t="s">
        <v>202</v>
      </c>
      <c r="F4462" s="7">
        <v>1005050100</v>
      </c>
      <c r="G4462" t="str">
        <f>VLOOKUP(F4462,'группы товаров'!$A$1:$C$88,2,0)</f>
        <v>Золотой  крем-брюле</v>
      </c>
      <c r="H4462" t="str">
        <f>VLOOKUP(Таблица1[[#This Row],[Код товара]],Группа_Товаров,3,0)</f>
        <v>Помадка</v>
      </c>
      <c r="I4462" t="s">
        <v>8</v>
      </c>
      <c r="J4462">
        <v>1.4</v>
      </c>
      <c r="K4462" s="6">
        <v>136.93680000000001</v>
      </c>
      <c r="L4462" s="6">
        <v>154</v>
      </c>
      <c r="M4462" s="23">
        <f>Таблица1[[#This Row],[Сумма в ценах продажи]]-Таблица1[[#This Row],[Сумма в ценах закупки]]</f>
        <v>17.063199999999995</v>
      </c>
    </row>
    <row r="4463" spans="1:13" hidden="1" x14ac:dyDescent="0.3">
      <c r="A4463" s="16">
        <v>42755</v>
      </c>
      <c r="B4463" t="s">
        <v>9</v>
      </c>
      <c r="C4463" t="s">
        <v>205</v>
      </c>
      <c r="D4463" t="s">
        <v>147</v>
      </c>
      <c r="E4463" t="s">
        <v>206</v>
      </c>
      <c r="F4463" s="7">
        <v>1005274600</v>
      </c>
      <c r="G4463" t="str">
        <f>VLOOKUP(F4463,'группы товаров'!$A$1:$C$88,2,0)</f>
        <v>Какао со сливками</v>
      </c>
      <c r="H4463" t="str">
        <f>VLOOKUP(Таблица1[[#This Row],[Код товара]],Группа_Товаров,3,0)</f>
        <v>Кремовые</v>
      </c>
      <c r="I4463" t="s">
        <v>8</v>
      </c>
      <c r="J4463">
        <v>2.52</v>
      </c>
      <c r="K4463" s="6">
        <v>206.64</v>
      </c>
      <c r="L4463" s="6">
        <v>234.78</v>
      </c>
      <c r="M4463" s="23">
        <f>Таблица1[[#This Row],[Сумма в ценах продажи]]-Таблица1[[#This Row],[Сумма в ценах закупки]]</f>
        <v>28.140000000000015</v>
      </c>
    </row>
    <row r="4464" spans="1:13" hidden="1" x14ac:dyDescent="0.3">
      <c r="A4464" s="16">
        <v>42755</v>
      </c>
      <c r="B4464" t="s">
        <v>9</v>
      </c>
      <c r="C4464" t="s">
        <v>197</v>
      </c>
      <c r="D4464" t="s">
        <v>147</v>
      </c>
      <c r="E4464" t="s">
        <v>198</v>
      </c>
      <c r="F4464" s="7">
        <v>1005201500</v>
      </c>
      <c r="G4464" t="str">
        <f>VLOOKUP(F4464,'группы товаров'!$A$1:$C$88,2,0)</f>
        <v xml:space="preserve">крем-сгущенное молоко </v>
      </c>
      <c r="H4464" t="str">
        <f>VLOOKUP(Таблица1[[#This Row],[Код товара]],Группа_Товаров,3,0)</f>
        <v>Вафельные</v>
      </c>
      <c r="I4464" t="s">
        <v>8</v>
      </c>
      <c r="J4464">
        <v>2.9</v>
      </c>
      <c r="K4464" s="6">
        <v>271.09200000000004</v>
      </c>
      <c r="L4464" s="6">
        <v>308.32800000000003</v>
      </c>
      <c r="M4464" s="23">
        <f>Таблица1[[#This Row],[Сумма в ценах продажи]]-Таблица1[[#This Row],[Сумма в ценах закупки]]</f>
        <v>37.23599999999999</v>
      </c>
    </row>
    <row r="4465" spans="1:13" hidden="1" x14ac:dyDescent="0.3">
      <c r="A4465" s="16">
        <v>42755</v>
      </c>
      <c r="B4465" t="s">
        <v>9</v>
      </c>
      <c r="C4465" t="s">
        <v>160</v>
      </c>
      <c r="D4465" t="s">
        <v>134</v>
      </c>
      <c r="E4465" t="s">
        <v>161</v>
      </c>
      <c r="F4465" s="7">
        <v>1005212000</v>
      </c>
      <c r="G4465" t="str">
        <f>VLOOKUP(F4465,'группы товаров'!$A$1:$C$88,2,0)</f>
        <v xml:space="preserve">Знаки Зодиака </v>
      </c>
      <c r="H4465" t="str">
        <f>VLOOKUP(Таблица1[[#This Row],[Код товара]],Группа_Товаров,3,0)</f>
        <v>Вафельные</v>
      </c>
      <c r="I4465" t="s">
        <v>8</v>
      </c>
      <c r="J4465">
        <v>2.9</v>
      </c>
      <c r="K4465" s="6">
        <v>271.06299999999999</v>
      </c>
      <c r="L4465" s="6">
        <v>308.32800000000003</v>
      </c>
      <c r="M4465" s="23">
        <f>Таблица1[[#This Row],[Сумма в ценах продажи]]-Таблица1[[#This Row],[Сумма в ценах закупки]]</f>
        <v>37.265000000000043</v>
      </c>
    </row>
    <row r="4466" spans="1:13" hidden="1" x14ac:dyDescent="0.3">
      <c r="A4466" s="16">
        <v>42755</v>
      </c>
      <c r="B4466" t="s">
        <v>9</v>
      </c>
      <c r="C4466" t="s">
        <v>160</v>
      </c>
      <c r="D4466" t="s">
        <v>134</v>
      </c>
      <c r="E4466" t="s">
        <v>161</v>
      </c>
      <c r="F4466" s="7">
        <v>5160002</v>
      </c>
      <c r="G4466" t="str">
        <f>VLOOKUP(F4466,'группы товаров'!$A$1:$C$88,2,0)</f>
        <v>Микс</v>
      </c>
      <c r="H4466" t="str">
        <f>VLOOKUP(Таблица1[[#This Row],[Код товара]],Группа_Товаров,3,0)</f>
        <v>Отливная</v>
      </c>
      <c r="I4466" t="s">
        <v>8</v>
      </c>
      <c r="J4466">
        <v>2.5</v>
      </c>
      <c r="K4466" s="6">
        <v>305.25</v>
      </c>
      <c r="L4466" s="6">
        <v>347.2</v>
      </c>
      <c r="M4466" s="23">
        <f>Таблица1[[#This Row],[Сумма в ценах продажи]]-Таблица1[[#This Row],[Сумма в ценах закупки]]</f>
        <v>41.949999999999989</v>
      </c>
    </row>
    <row r="4467" spans="1:13" hidden="1" x14ac:dyDescent="0.3">
      <c r="A4467" s="16">
        <v>42755</v>
      </c>
      <c r="B4467" t="s">
        <v>9</v>
      </c>
      <c r="C4467" t="s">
        <v>187</v>
      </c>
      <c r="D4467" t="s">
        <v>147</v>
      </c>
      <c r="E4467" t="s">
        <v>188</v>
      </c>
      <c r="F4467" s="5">
        <v>1005052500</v>
      </c>
      <c r="G4467" t="str">
        <f>VLOOKUP(F4467,'группы товаров'!$A$1:$C$88,2,0)</f>
        <v>желе в помаде</v>
      </c>
      <c r="H4467" t="str">
        <f>VLOOKUP(Таблица1[[#This Row],[Код товара]],Группа_Товаров,3,0)</f>
        <v>Помадка</v>
      </c>
      <c r="I4467" t="s">
        <v>8</v>
      </c>
      <c r="J4467">
        <v>3.5</v>
      </c>
      <c r="K4467" s="6">
        <v>350.52499999999998</v>
      </c>
      <c r="L4467" s="6">
        <v>398.72</v>
      </c>
      <c r="M4467" s="23">
        <f>Таблица1[[#This Row],[Сумма в ценах продажи]]-Таблица1[[#This Row],[Сумма в ценах закупки]]</f>
        <v>48.19500000000005</v>
      </c>
    </row>
    <row r="4468" spans="1:13" hidden="1" x14ac:dyDescent="0.3">
      <c r="A4468" s="16">
        <v>42755</v>
      </c>
      <c r="B4468" t="s">
        <v>9</v>
      </c>
      <c r="C4468" t="s">
        <v>191</v>
      </c>
      <c r="D4468" t="s">
        <v>156</v>
      </c>
      <c r="E4468" t="s">
        <v>192</v>
      </c>
      <c r="F4468" s="5">
        <v>1005052700</v>
      </c>
      <c r="G4468" t="str">
        <f>VLOOKUP(F4468,'группы товаров'!$A$1:$C$88,2,0)</f>
        <v>Желе черники</v>
      </c>
      <c r="H4468" t="str">
        <f>VLOOKUP(Таблица1[[#This Row],[Код товара]],Группа_Товаров,3,0)</f>
        <v>Помадка</v>
      </c>
      <c r="I4468" t="s">
        <v>8</v>
      </c>
      <c r="J4468">
        <v>3.5</v>
      </c>
      <c r="K4468" s="6">
        <v>350.52499999999998</v>
      </c>
      <c r="L4468" s="6">
        <v>398.72</v>
      </c>
      <c r="M4468" s="23">
        <f>Таблица1[[#This Row],[Сумма в ценах продажи]]-Таблица1[[#This Row],[Сумма в ценах закупки]]</f>
        <v>48.19500000000005</v>
      </c>
    </row>
    <row r="4469" spans="1:13" hidden="1" x14ac:dyDescent="0.3">
      <c r="A4469" s="16">
        <v>42755</v>
      </c>
      <c r="B4469" t="s">
        <v>9</v>
      </c>
      <c r="C4469" t="s">
        <v>130</v>
      </c>
      <c r="D4469" t="s">
        <v>131</v>
      </c>
      <c r="E4469" t="s">
        <v>132</v>
      </c>
      <c r="F4469" s="7">
        <v>170101</v>
      </c>
      <c r="G4469" t="str">
        <f>VLOOKUP(F4469,'группы товаров'!$A$1:$C$88,2,0)</f>
        <v>Морошковая</v>
      </c>
      <c r="H4469" t="str">
        <f>VLOOKUP(Таблица1[[#This Row],[Код товара]],Группа_Товаров,3,0)</f>
        <v>Желейные</v>
      </c>
      <c r="I4469" t="s">
        <v>8</v>
      </c>
      <c r="J4469">
        <v>4</v>
      </c>
      <c r="K4469" s="6">
        <v>350.238</v>
      </c>
      <c r="L4469" s="6">
        <v>401.6</v>
      </c>
      <c r="M4469" s="23">
        <f>Таблица1[[#This Row],[Сумма в ценах продажи]]-Таблица1[[#This Row],[Сумма в ценах закупки]]</f>
        <v>51.362000000000023</v>
      </c>
    </row>
    <row r="4470" spans="1:13" hidden="1" x14ac:dyDescent="0.3">
      <c r="A4470" s="16">
        <v>42755</v>
      </c>
      <c r="B4470" t="s">
        <v>9</v>
      </c>
      <c r="C4470" t="s">
        <v>167</v>
      </c>
      <c r="D4470" t="s">
        <v>134</v>
      </c>
      <c r="E4470" t="s">
        <v>168</v>
      </c>
      <c r="F4470" s="5">
        <v>190000</v>
      </c>
      <c r="G4470" t="str">
        <f>VLOOKUP(F4470,'группы товаров'!$A$1:$C$88,2,0)</f>
        <v>Капри молоко</v>
      </c>
      <c r="H4470" t="str">
        <f>VLOOKUP(Таблица1[[#This Row],[Код товара]],Группа_Товаров,3,0)</f>
        <v>Отливная</v>
      </c>
      <c r="I4470" t="s">
        <v>8</v>
      </c>
      <c r="J4470">
        <v>5</v>
      </c>
      <c r="K4470" s="6">
        <v>389.8365</v>
      </c>
      <c r="L4470" s="6">
        <v>444.8</v>
      </c>
      <c r="M4470" s="23">
        <f>Таблица1[[#This Row],[Сумма в ценах продажи]]-Таблица1[[#This Row],[Сумма в ценах закупки]]</f>
        <v>54.96350000000001</v>
      </c>
    </row>
    <row r="4471" spans="1:13" hidden="1" x14ac:dyDescent="0.3">
      <c r="A4471" s="16">
        <v>42755</v>
      </c>
      <c r="B4471" t="s">
        <v>9</v>
      </c>
      <c r="C4471" t="s">
        <v>191</v>
      </c>
      <c r="D4471" t="s">
        <v>156</v>
      </c>
      <c r="E4471" t="s">
        <v>192</v>
      </c>
      <c r="F4471" s="7">
        <v>5281000</v>
      </c>
      <c r="G4471" t="str">
        <f>VLOOKUP(F4471,'группы товаров'!$A$1:$C$88,2,0)</f>
        <v>Барбасовая</v>
      </c>
      <c r="H4471" t="str">
        <f>VLOOKUP(Таблица1[[#This Row],[Код товара]],Группа_Товаров,3,0)</f>
        <v>Отливная</v>
      </c>
      <c r="I4471" t="s">
        <v>8</v>
      </c>
      <c r="J4471">
        <v>5</v>
      </c>
      <c r="K4471" s="6">
        <v>389.41550000000001</v>
      </c>
      <c r="L4471" s="6">
        <v>444.8</v>
      </c>
      <c r="M4471" s="23">
        <f>Таблица1[[#This Row],[Сумма в ценах продажи]]-Таблица1[[#This Row],[Сумма в ценах закупки]]</f>
        <v>55.384500000000003</v>
      </c>
    </row>
    <row r="4472" spans="1:13" hidden="1" x14ac:dyDescent="0.3">
      <c r="A4472" s="16">
        <v>42755</v>
      </c>
      <c r="B4472" t="s">
        <v>9</v>
      </c>
      <c r="C4472" t="s">
        <v>175</v>
      </c>
      <c r="D4472" t="s">
        <v>134</v>
      </c>
      <c r="E4472" t="s">
        <v>176</v>
      </c>
      <c r="F4472" s="7">
        <v>1005274600</v>
      </c>
      <c r="G4472" t="str">
        <f>VLOOKUP(F4472,'группы товаров'!$A$1:$C$88,2,0)</f>
        <v>Какао со сливками</v>
      </c>
      <c r="H4472" t="str">
        <f>VLOOKUP(Таблица1[[#This Row],[Код товара]],Группа_Товаров,3,0)</f>
        <v>Кремовые</v>
      </c>
      <c r="I4472" t="s">
        <v>8</v>
      </c>
      <c r="J4472">
        <v>5</v>
      </c>
      <c r="K4472" s="6">
        <v>389.41550000000001</v>
      </c>
      <c r="L4472" s="6">
        <v>444.8</v>
      </c>
      <c r="M4472" s="23">
        <f>Таблица1[[#This Row],[Сумма в ценах продажи]]-Таблица1[[#This Row],[Сумма в ценах закупки]]</f>
        <v>55.384500000000003</v>
      </c>
    </row>
    <row r="4473" spans="1:13" hidden="1" x14ac:dyDescent="0.3">
      <c r="A4473" s="16">
        <v>42755</v>
      </c>
      <c r="B4473" t="s">
        <v>9</v>
      </c>
      <c r="C4473" t="s">
        <v>193</v>
      </c>
      <c r="D4473" t="s">
        <v>134</v>
      </c>
      <c r="E4473" t="s">
        <v>194</v>
      </c>
      <c r="F4473" s="5">
        <v>1005244000</v>
      </c>
      <c r="G4473" t="str">
        <f>VLOOKUP(F4473,'группы товаров'!$A$1:$C$88,2,0)</f>
        <v>Кофейные</v>
      </c>
      <c r="H4473" t="str">
        <f>VLOOKUP(Таблица1[[#This Row],[Код товара]],Группа_Товаров,3,0)</f>
        <v>Кремовые</v>
      </c>
      <c r="I4473" t="s">
        <v>8</v>
      </c>
      <c r="J4473">
        <v>2.7</v>
      </c>
      <c r="K4473" s="6">
        <v>481.65300000000002</v>
      </c>
      <c r="L4473" s="6">
        <v>547.803</v>
      </c>
      <c r="M4473" s="23">
        <f>Таблица1[[#This Row],[Сумма в ценах продажи]]-Таблица1[[#This Row],[Сумма в ценах закупки]]</f>
        <v>66.149999999999977</v>
      </c>
    </row>
    <row r="4474" spans="1:13" hidden="1" x14ac:dyDescent="0.3">
      <c r="A4474" s="16">
        <v>42755</v>
      </c>
      <c r="B4474" t="s">
        <v>9</v>
      </c>
      <c r="C4474" t="s">
        <v>199</v>
      </c>
      <c r="D4474" t="s">
        <v>134</v>
      </c>
      <c r="E4474" t="s">
        <v>200</v>
      </c>
      <c r="F4474" s="5">
        <v>1005244300</v>
      </c>
      <c r="G4474" t="str">
        <f>VLOOKUP(F4474,'группы товаров'!$A$1:$C$88,2,0)</f>
        <v>Ореховые</v>
      </c>
      <c r="H4474" t="str">
        <f>VLOOKUP(Таблица1[[#This Row],[Код товара]],Группа_Товаров,3,0)</f>
        <v>Кремовые</v>
      </c>
      <c r="I4474" t="s">
        <v>8</v>
      </c>
      <c r="J4474">
        <v>2.7</v>
      </c>
      <c r="K4474" s="6">
        <v>481.65300000000002</v>
      </c>
      <c r="L4474" s="6">
        <v>547.803</v>
      </c>
      <c r="M4474" s="23">
        <f>Таблица1[[#This Row],[Сумма в ценах продажи]]-Таблица1[[#This Row],[Сумма в ценах закупки]]</f>
        <v>66.149999999999977</v>
      </c>
    </row>
    <row r="4475" spans="1:13" hidden="1" x14ac:dyDescent="0.3">
      <c r="A4475" s="16">
        <v>42755</v>
      </c>
      <c r="B4475" t="s">
        <v>9</v>
      </c>
      <c r="C4475" t="s">
        <v>189</v>
      </c>
      <c r="D4475" t="s">
        <v>156</v>
      </c>
      <c r="E4475" t="s">
        <v>190</v>
      </c>
      <c r="F4475" s="7">
        <v>1005712305</v>
      </c>
      <c r="G4475" t="str">
        <f>VLOOKUP(F4475,'группы товаров'!$A$1:$C$88,2,0)</f>
        <v>Золотой шедевр</v>
      </c>
      <c r="H4475" t="str">
        <f>VLOOKUP(Таблица1[[#This Row],[Код товара]],Группа_Товаров,3,0)</f>
        <v>Глазированные</v>
      </c>
      <c r="I4475" t="s">
        <v>8</v>
      </c>
      <c r="J4475">
        <v>5</v>
      </c>
      <c r="K4475" s="6">
        <v>582.78650000000005</v>
      </c>
      <c r="L4475" s="6">
        <v>658.75</v>
      </c>
      <c r="M4475" s="23">
        <f>Таблица1[[#This Row],[Сумма в ценах продажи]]-Таблица1[[#This Row],[Сумма в ценах закупки]]</f>
        <v>75.963499999999954</v>
      </c>
    </row>
    <row r="4476" spans="1:13" hidden="1" x14ac:dyDescent="0.3">
      <c r="A4476" s="16">
        <v>42755</v>
      </c>
      <c r="B4476" t="s">
        <v>9</v>
      </c>
      <c r="C4476" t="s">
        <v>203</v>
      </c>
      <c r="D4476" t="s">
        <v>134</v>
      </c>
      <c r="E4476" t="s">
        <v>204</v>
      </c>
      <c r="F4476" s="5">
        <v>1005274600</v>
      </c>
      <c r="G4476" t="str">
        <f>VLOOKUP(F4476,'группы товаров'!$A$1:$C$88,2,0)</f>
        <v>Какао со сливками</v>
      </c>
      <c r="H4476" t="str">
        <f>VLOOKUP(Таблица1[[#This Row],[Код товара]],Группа_Товаров,3,0)</f>
        <v>Кремовые</v>
      </c>
      <c r="I4476" t="s">
        <v>8</v>
      </c>
      <c r="J4476">
        <v>3.5</v>
      </c>
      <c r="K4476" s="6">
        <v>684.38120000000004</v>
      </c>
      <c r="L4476" s="6">
        <v>778.43499999999995</v>
      </c>
      <c r="M4476" s="23">
        <f>Таблица1[[#This Row],[Сумма в ценах продажи]]-Таблица1[[#This Row],[Сумма в ценах закупки]]</f>
        <v>94.05379999999991</v>
      </c>
    </row>
    <row r="4477" spans="1:13" hidden="1" x14ac:dyDescent="0.3">
      <c r="A4477" s="16">
        <v>42755</v>
      </c>
      <c r="B4477" t="s">
        <v>9</v>
      </c>
      <c r="C4477" t="s">
        <v>195</v>
      </c>
      <c r="D4477" t="s">
        <v>131</v>
      </c>
      <c r="E4477" t="s">
        <v>196</v>
      </c>
      <c r="F4477" s="7">
        <v>1005244600</v>
      </c>
      <c r="G4477" t="str">
        <f>VLOOKUP(F4477,'группы товаров'!$A$1:$C$88,2,0)</f>
        <v>Кремовые</v>
      </c>
      <c r="H4477" t="str">
        <f>VLOOKUP(Таблица1[[#This Row],[Код товара]],Группа_Товаров,3,0)</f>
        <v>Кремовые</v>
      </c>
      <c r="I4477" t="s">
        <v>8</v>
      </c>
      <c r="J4477">
        <v>4.8</v>
      </c>
      <c r="K4477" s="6">
        <v>755.52</v>
      </c>
      <c r="L4477" s="6">
        <v>859.2</v>
      </c>
      <c r="M4477" s="23">
        <f>Таблица1[[#This Row],[Сумма в ценах продажи]]-Таблица1[[#This Row],[Сумма в ценах закупки]]</f>
        <v>103.68000000000006</v>
      </c>
    </row>
    <row r="4478" spans="1:13" hidden="1" x14ac:dyDescent="0.3">
      <c r="A4478" s="16">
        <v>42755</v>
      </c>
      <c r="B4478" t="s">
        <v>9</v>
      </c>
      <c r="C4478" t="s">
        <v>181</v>
      </c>
      <c r="D4478" t="s">
        <v>134</v>
      </c>
      <c r="E4478" t="s">
        <v>182</v>
      </c>
      <c r="F4478" s="8">
        <v>210000</v>
      </c>
      <c r="G4478" t="str">
        <f>VLOOKUP(F4478,'группы товаров'!$A$1:$C$88,2,0)</f>
        <v>Сливки-апельсин</v>
      </c>
      <c r="H4478" t="str">
        <f>VLOOKUP(Таблица1[[#This Row],[Код товара]],Группа_Товаров,3,0)</f>
        <v>Отливная</v>
      </c>
      <c r="I4478" t="s">
        <v>8</v>
      </c>
      <c r="J4478">
        <v>5</v>
      </c>
      <c r="K4478" s="6">
        <v>685.90800000000002</v>
      </c>
      <c r="L4478" s="6">
        <v>802.85</v>
      </c>
      <c r="M4478" s="23">
        <f>Таблица1[[#This Row],[Сумма в ценах продажи]]-Таблица1[[#This Row],[Сумма в ценах закупки]]</f>
        <v>116.94200000000001</v>
      </c>
    </row>
    <row r="4479" spans="1:13" hidden="1" x14ac:dyDescent="0.3">
      <c r="A4479" s="16">
        <v>42755</v>
      </c>
      <c r="B4479" t="s">
        <v>9</v>
      </c>
      <c r="C4479" t="s">
        <v>181</v>
      </c>
      <c r="D4479" t="s">
        <v>134</v>
      </c>
      <c r="E4479" t="s">
        <v>182</v>
      </c>
      <c r="F4479" s="7">
        <v>5190002</v>
      </c>
      <c r="G4479" t="str">
        <f>VLOOKUP(F4479,'группы товаров'!$A$1:$C$88,2,0)</f>
        <v>Молочный</v>
      </c>
      <c r="H4479" t="str">
        <f>VLOOKUP(Таблица1[[#This Row],[Код товара]],Группа_Товаров,3,0)</f>
        <v>Отливная</v>
      </c>
      <c r="I4479" t="s">
        <v>8</v>
      </c>
      <c r="J4479">
        <v>24</v>
      </c>
      <c r="K4479" s="6">
        <v>1281.9992</v>
      </c>
      <c r="L4479" s="6">
        <v>1452.72</v>
      </c>
      <c r="M4479" s="23">
        <f>Таблица1[[#This Row],[Сумма в ценах продажи]]-Таблица1[[#This Row],[Сумма в ценах закупки]]</f>
        <v>170.72080000000005</v>
      </c>
    </row>
    <row r="4480" spans="1:13" hidden="1" x14ac:dyDescent="0.3">
      <c r="A4480" s="16">
        <v>42755</v>
      </c>
      <c r="B4480" t="s">
        <v>9</v>
      </c>
      <c r="C4480" t="s">
        <v>191</v>
      </c>
      <c r="D4480" t="s">
        <v>156</v>
      </c>
      <c r="E4480" t="s">
        <v>192</v>
      </c>
      <c r="F4480" s="7">
        <v>1005244300</v>
      </c>
      <c r="G4480" t="str">
        <f>VLOOKUP(F4480,'группы товаров'!$A$1:$C$88,2,0)</f>
        <v>Ореховые</v>
      </c>
      <c r="H4480" t="str">
        <f>VLOOKUP(Таблица1[[#This Row],[Код товара]],Группа_Товаров,3,0)</f>
        <v>Кремовые</v>
      </c>
      <c r="I4480" t="s">
        <v>8</v>
      </c>
      <c r="J4480">
        <v>24</v>
      </c>
      <c r="K4480" s="6">
        <v>1281.9992</v>
      </c>
      <c r="L4480" s="6">
        <v>1452.72</v>
      </c>
      <c r="M4480" s="23">
        <f>Таблица1[[#This Row],[Сумма в ценах продажи]]-Таблица1[[#This Row],[Сумма в ценах закупки]]</f>
        <v>170.72080000000005</v>
      </c>
    </row>
    <row r="4481" spans="1:13" hidden="1" x14ac:dyDescent="0.3">
      <c r="A4481" s="16">
        <v>42755</v>
      </c>
      <c r="B4481" t="s">
        <v>9</v>
      </c>
      <c r="C4481" t="s">
        <v>153</v>
      </c>
      <c r="D4481" t="s">
        <v>134</v>
      </c>
      <c r="E4481" t="s">
        <v>154</v>
      </c>
      <c r="F4481" s="7">
        <v>1005050000</v>
      </c>
      <c r="G4481" t="str">
        <f>VLOOKUP(F4481,'группы товаров'!$A$1:$C$88,2,0)</f>
        <v>Золотой орех</v>
      </c>
      <c r="H4481" t="str">
        <f>VLOOKUP(Таблица1[[#This Row],[Код товара]],Группа_Товаров,3,0)</f>
        <v>Помадка</v>
      </c>
      <c r="I4481" t="s">
        <v>8</v>
      </c>
      <c r="J4481">
        <v>4</v>
      </c>
      <c r="K4481" s="6">
        <v>1316</v>
      </c>
      <c r="L4481" s="6">
        <v>1497.2</v>
      </c>
      <c r="M4481" s="23">
        <f>Таблица1[[#This Row],[Сумма в ценах продажи]]-Таблица1[[#This Row],[Сумма в ценах закупки]]</f>
        <v>181.20000000000005</v>
      </c>
    </row>
    <row r="4482" spans="1:13" hidden="1" x14ac:dyDescent="0.3">
      <c r="A4482" s="16">
        <v>42755</v>
      </c>
      <c r="B4482" t="s">
        <v>9</v>
      </c>
      <c r="C4482" t="s">
        <v>144</v>
      </c>
      <c r="D4482" t="s">
        <v>134</v>
      </c>
      <c r="E4482" t="s">
        <v>145</v>
      </c>
      <c r="F4482" s="7">
        <v>1005052700</v>
      </c>
      <c r="G4482" t="str">
        <f>VLOOKUP(F4482,'группы товаров'!$A$1:$C$88,2,0)</f>
        <v>Желе черники</v>
      </c>
      <c r="H4482" t="str">
        <f>VLOOKUP(Таблица1[[#This Row],[Код товара]],Группа_Товаров,3,0)</f>
        <v>Помадка</v>
      </c>
      <c r="I4482" t="s">
        <v>8</v>
      </c>
      <c r="J4482">
        <v>11.55</v>
      </c>
      <c r="K4482" s="6">
        <v>1615.46</v>
      </c>
      <c r="L4482" s="6">
        <v>1837.99</v>
      </c>
      <c r="M4482" s="23">
        <f>Таблица1[[#This Row],[Сумма в ценах продажи]]-Таблица1[[#This Row],[Сумма в ценах закупки]]</f>
        <v>222.52999999999997</v>
      </c>
    </row>
    <row r="4483" spans="1:13" hidden="1" x14ac:dyDescent="0.3">
      <c r="A4483" s="16">
        <v>42754</v>
      </c>
      <c r="B4483" t="s">
        <v>9</v>
      </c>
      <c r="C4483" t="s">
        <v>173</v>
      </c>
      <c r="D4483" t="s">
        <v>156</v>
      </c>
      <c r="E4483" t="s">
        <v>174</v>
      </c>
      <c r="F4483" s="7">
        <v>170100</v>
      </c>
      <c r="G4483" t="str">
        <f>VLOOKUP(F4483,'группы товаров'!$A$1:$C$88,2,0)</f>
        <v>Клюковка</v>
      </c>
      <c r="H4483" t="str">
        <f>VLOOKUP(Таблица1[[#This Row],[Код товара]],Группа_Товаров,3,0)</f>
        <v>Желейные</v>
      </c>
      <c r="I4483" t="s">
        <v>8</v>
      </c>
      <c r="J4483">
        <v>2.6880000000000002</v>
      </c>
      <c r="K4483" s="6">
        <v>290.62880000000001</v>
      </c>
      <c r="L4483" s="6">
        <v>308</v>
      </c>
      <c r="M4483" s="23">
        <f>Таблица1[[#This Row],[Сумма в ценах продажи]]-Таблица1[[#This Row],[Сумма в ценах закупки]]</f>
        <v>17.371199999999988</v>
      </c>
    </row>
    <row r="4484" spans="1:13" hidden="1" x14ac:dyDescent="0.3">
      <c r="A4484" s="16">
        <v>42754</v>
      </c>
      <c r="B4484" t="s">
        <v>9</v>
      </c>
      <c r="C4484" t="s">
        <v>185</v>
      </c>
      <c r="D4484" t="s">
        <v>134</v>
      </c>
      <c r="E4484" t="s">
        <v>186</v>
      </c>
      <c r="F4484" s="5">
        <v>1005052600</v>
      </c>
      <c r="G4484" t="str">
        <f>VLOOKUP(F4484,'группы товаров'!$A$1:$C$88,2,0)</f>
        <v>Желе апельсина</v>
      </c>
      <c r="H4484" t="str">
        <f>VLOOKUP(Таблица1[[#This Row],[Код товара]],Группа_Товаров,3,0)</f>
        <v>Помадка</v>
      </c>
      <c r="I4484" t="s">
        <v>8</v>
      </c>
      <c r="J4484">
        <v>3.5</v>
      </c>
      <c r="K4484" s="6">
        <v>355.07740000000001</v>
      </c>
      <c r="L4484" s="6">
        <v>398.72</v>
      </c>
      <c r="M4484" s="23">
        <f>Таблица1[[#This Row],[Сумма в ценах продажи]]-Таблица1[[#This Row],[Сумма в ценах закупки]]</f>
        <v>43.642600000000016</v>
      </c>
    </row>
    <row r="4485" spans="1:13" hidden="1" x14ac:dyDescent="0.3">
      <c r="A4485" s="16">
        <v>42754</v>
      </c>
      <c r="B4485" t="s">
        <v>9</v>
      </c>
      <c r="C4485" t="s">
        <v>177</v>
      </c>
      <c r="D4485" t="s">
        <v>131</v>
      </c>
      <c r="E4485" t="s">
        <v>178</v>
      </c>
      <c r="F4485" s="7">
        <v>20200</v>
      </c>
      <c r="G4485" t="str">
        <f>VLOOKUP(F4485,'группы товаров'!$A$1:$C$88,2,0)</f>
        <v xml:space="preserve">Карамель мята </v>
      </c>
      <c r="H4485" t="str">
        <f>VLOOKUP(Таблица1[[#This Row],[Код товара]],Группа_Товаров,3,0)</f>
        <v>Леденцовая</v>
      </c>
      <c r="I4485" t="s">
        <v>8</v>
      </c>
      <c r="J4485">
        <v>2.2999999999999998</v>
      </c>
      <c r="K4485" s="6">
        <v>658.154</v>
      </c>
      <c r="L4485" s="6">
        <v>710.5</v>
      </c>
      <c r="M4485" s="23">
        <f>Таблица1[[#This Row],[Сумма в ценах продажи]]-Таблица1[[#This Row],[Сумма в ценах закупки]]</f>
        <v>52.346000000000004</v>
      </c>
    </row>
    <row r="4486" spans="1:13" hidden="1" x14ac:dyDescent="0.3">
      <c r="A4486" s="16">
        <v>42754</v>
      </c>
      <c r="B4486" t="s">
        <v>9</v>
      </c>
      <c r="C4486" t="s">
        <v>171</v>
      </c>
      <c r="D4486" t="s">
        <v>131</v>
      </c>
      <c r="E4486" t="s">
        <v>172</v>
      </c>
      <c r="F4486" s="7">
        <v>5221000</v>
      </c>
      <c r="G4486" t="str">
        <f>VLOOKUP(F4486,'группы товаров'!$A$1:$C$88,2,0)</f>
        <v>Сливочно-творожный</v>
      </c>
      <c r="H4486" t="str">
        <f>VLOOKUP(Таблица1[[#This Row],[Код товара]],Группа_Товаров,3,0)</f>
        <v>Отливная</v>
      </c>
      <c r="I4486" t="s">
        <v>8</v>
      </c>
      <c r="J4486">
        <v>8.5</v>
      </c>
      <c r="K4486" s="6">
        <v>421.685</v>
      </c>
      <c r="L4486" s="6">
        <v>479.57</v>
      </c>
      <c r="M4486" s="23">
        <f>Таблица1[[#This Row],[Сумма в ценах продажи]]-Таблица1[[#This Row],[Сумма в ценах закупки]]</f>
        <v>57.884999999999991</v>
      </c>
    </row>
    <row r="4487" spans="1:13" hidden="1" x14ac:dyDescent="0.3">
      <c r="A4487" s="16">
        <v>42754</v>
      </c>
      <c r="B4487" t="s">
        <v>9</v>
      </c>
      <c r="C4487" t="s">
        <v>183</v>
      </c>
      <c r="D4487" t="s">
        <v>156</v>
      </c>
      <c r="E4487" t="s">
        <v>184</v>
      </c>
      <c r="F4487" s="7">
        <v>1005360000</v>
      </c>
      <c r="G4487" t="str">
        <f>VLOOKUP(F4487,'группы товаров'!$A$1:$C$88,2,0)</f>
        <v>Вишня в шоколаде</v>
      </c>
      <c r="H4487" t="str">
        <f>VLOOKUP(Таблица1[[#This Row],[Код товара]],Группа_Товаров,3,0)</f>
        <v>Кремовые</v>
      </c>
      <c r="I4487" t="s">
        <v>8</v>
      </c>
      <c r="J4487">
        <v>4</v>
      </c>
      <c r="K4487" s="6">
        <v>820</v>
      </c>
      <c r="L4487" s="6">
        <v>933.2</v>
      </c>
      <c r="M4487" s="23">
        <f>Таблица1[[#This Row],[Сумма в ценах продажи]]-Таблица1[[#This Row],[Сумма в ценах закупки]]</f>
        <v>113.20000000000005</v>
      </c>
    </row>
    <row r="4488" spans="1:13" hidden="1" x14ac:dyDescent="0.3">
      <c r="A4488" s="16">
        <v>42754</v>
      </c>
      <c r="B4488" t="s">
        <v>9</v>
      </c>
      <c r="C4488" t="s">
        <v>181</v>
      </c>
      <c r="D4488" t="s">
        <v>134</v>
      </c>
      <c r="E4488" t="s">
        <v>182</v>
      </c>
      <c r="F4488" s="5">
        <v>1005040600</v>
      </c>
      <c r="G4488" t="str">
        <f>VLOOKUP(F4488,'группы товаров'!$A$1:$C$88,2,0)</f>
        <v xml:space="preserve">Морская звезда </v>
      </c>
      <c r="H4488" t="str">
        <f>VLOOKUP(Таблица1[[#This Row],[Код товара]],Группа_Товаров,3,0)</f>
        <v>Глазированные</v>
      </c>
      <c r="I4488" t="s">
        <v>8</v>
      </c>
      <c r="J4488">
        <v>12</v>
      </c>
      <c r="K4488" s="6">
        <v>858.6</v>
      </c>
      <c r="L4488" s="6">
        <v>976.44</v>
      </c>
      <c r="M4488" s="23">
        <f>Таблица1[[#This Row],[Сумма в ценах продажи]]-Таблица1[[#This Row],[Сумма в ценах закупки]]</f>
        <v>117.84000000000003</v>
      </c>
    </row>
    <row r="4489" spans="1:13" x14ac:dyDescent="0.3">
      <c r="A4489" s="16">
        <v>42753</v>
      </c>
      <c r="B4489" t="s">
        <v>9</v>
      </c>
      <c r="C4489" t="s">
        <v>165</v>
      </c>
      <c r="D4489" t="s">
        <v>134</v>
      </c>
      <c r="E4489" t="s">
        <v>166</v>
      </c>
      <c r="F4489" s="5">
        <v>1005040500</v>
      </c>
      <c r="G4489" t="str">
        <f>VLOOKUP(F4489,'группы товаров'!$A$1:$C$88,2,0)</f>
        <v>Пилот</v>
      </c>
      <c r="H4489" t="str">
        <f>VLOOKUP(Таблица1[[#This Row],[Код товара]],Группа_Товаров,3,0)</f>
        <v>Глазированные</v>
      </c>
      <c r="I4489" t="s">
        <v>8</v>
      </c>
      <c r="J4489">
        <v>3</v>
      </c>
      <c r="K4489" s="6">
        <v>214.62</v>
      </c>
      <c r="L4489" s="6">
        <v>244.11</v>
      </c>
      <c r="M4489" s="23">
        <f>Таблица1[[#This Row],[Сумма в ценах продажи]]-Таблица1[[#This Row],[Сумма в ценах закупки]]</f>
        <v>29.490000000000009</v>
      </c>
    </row>
    <row r="4490" spans="1:13" x14ac:dyDescent="0.3">
      <c r="A4490" s="16">
        <v>42753</v>
      </c>
      <c r="B4490" t="s">
        <v>9</v>
      </c>
      <c r="C4490" t="s">
        <v>171</v>
      </c>
      <c r="D4490" t="s">
        <v>131</v>
      </c>
      <c r="E4490" t="s">
        <v>172</v>
      </c>
      <c r="F4490" s="7">
        <v>1005212300</v>
      </c>
      <c r="G4490" t="str">
        <f>VLOOKUP(F4490,'группы товаров'!$A$1:$C$88,2,0)</f>
        <v>Василиса</v>
      </c>
      <c r="H4490" t="str">
        <f>VLOOKUP(Таблица1[[#This Row],[Код товара]],Группа_Товаров,3,0)</f>
        <v>Вафельные</v>
      </c>
      <c r="I4490" t="s">
        <v>8</v>
      </c>
      <c r="J4490">
        <v>5</v>
      </c>
      <c r="K4490" s="6">
        <v>581.91600000000005</v>
      </c>
      <c r="L4490" s="6">
        <v>658.75</v>
      </c>
      <c r="M4490" s="23">
        <f>Таблица1[[#This Row],[Сумма в ценах продажи]]-Таблица1[[#This Row],[Сумма в ценах закупки]]</f>
        <v>76.833999999999946</v>
      </c>
    </row>
    <row r="4491" spans="1:13" x14ac:dyDescent="0.3">
      <c r="A4491" s="16">
        <v>42753</v>
      </c>
      <c r="B4491" t="s">
        <v>9</v>
      </c>
      <c r="C4491" t="s">
        <v>179</v>
      </c>
      <c r="D4491" t="s">
        <v>131</v>
      </c>
      <c r="E4491" t="s">
        <v>180</v>
      </c>
      <c r="F4491" s="7">
        <v>1005051500</v>
      </c>
      <c r="G4491" t="str">
        <f>VLOOKUP(F4491,'группы товаров'!$A$1:$C$88,2,0)</f>
        <v>Ароматный банан</v>
      </c>
      <c r="H4491" t="str">
        <f>VLOOKUP(Таблица1[[#This Row],[Код товара]],Группа_Товаров,3,0)</f>
        <v>Помадка</v>
      </c>
      <c r="I4491" t="s">
        <v>8</v>
      </c>
      <c r="J4491">
        <v>4</v>
      </c>
      <c r="K4491" s="6">
        <v>858.4</v>
      </c>
      <c r="L4491" s="6">
        <v>976.8</v>
      </c>
      <c r="M4491" s="23">
        <f>Таблица1[[#This Row],[Сумма в ценах продажи]]-Таблица1[[#This Row],[Сумма в ценах закупки]]</f>
        <v>118.39999999999998</v>
      </c>
    </row>
    <row r="4492" spans="1:13" x14ac:dyDescent="0.3">
      <c r="A4492" s="16">
        <v>42753</v>
      </c>
      <c r="B4492" t="s">
        <v>9</v>
      </c>
      <c r="C4492" t="s">
        <v>136</v>
      </c>
      <c r="D4492" t="s">
        <v>131</v>
      </c>
      <c r="E4492" t="s">
        <v>137</v>
      </c>
      <c r="F4492" s="5">
        <v>1005360000</v>
      </c>
      <c r="G4492" t="str">
        <f>VLOOKUP(F4492,'группы товаров'!$A$1:$C$88,2,0)</f>
        <v>Вишня в шоколаде</v>
      </c>
      <c r="H4492" t="str">
        <f>VLOOKUP(Таблица1[[#This Row],[Код товара]],Группа_Товаров,3,0)</f>
        <v>Кремовые</v>
      </c>
      <c r="I4492" t="s">
        <v>8</v>
      </c>
      <c r="J4492">
        <v>2.5</v>
      </c>
      <c r="K4492" s="6">
        <v>526.69200000000001</v>
      </c>
      <c r="L4492" s="6">
        <v>650.95000000000005</v>
      </c>
      <c r="M4492" s="23">
        <f>Таблица1[[#This Row],[Сумма в ценах продажи]]-Таблица1[[#This Row],[Сумма в ценах закупки]]</f>
        <v>124.25800000000004</v>
      </c>
    </row>
    <row r="4493" spans="1:13" x14ac:dyDescent="0.3">
      <c r="A4493" s="16">
        <v>42753</v>
      </c>
      <c r="B4493" t="s">
        <v>9</v>
      </c>
      <c r="C4493" t="s">
        <v>175</v>
      </c>
      <c r="D4493" t="s">
        <v>134</v>
      </c>
      <c r="E4493" t="s">
        <v>176</v>
      </c>
      <c r="F4493" s="7">
        <v>170101</v>
      </c>
      <c r="G4493" t="str">
        <f>VLOOKUP(F4493,'группы товаров'!$A$1:$C$88,2,0)</f>
        <v>Морошковая</v>
      </c>
      <c r="H4493" t="str">
        <f>VLOOKUP(Таблица1[[#This Row],[Код товара]],Группа_Товаров,3,0)</f>
        <v>Желейные</v>
      </c>
      <c r="I4493" t="s">
        <v>8</v>
      </c>
      <c r="J4493">
        <v>3</v>
      </c>
      <c r="K4493" s="6">
        <v>588.29129999999998</v>
      </c>
      <c r="L4493" s="6">
        <v>732.3</v>
      </c>
      <c r="M4493" s="23">
        <f>Таблица1[[#This Row],[Сумма в ценах продажи]]-Таблица1[[#This Row],[Сумма в ценах закупки]]</f>
        <v>144.00869999999998</v>
      </c>
    </row>
    <row r="4494" spans="1:13" x14ac:dyDescent="0.3">
      <c r="A4494" s="16">
        <v>42753</v>
      </c>
      <c r="B4494" t="s">
        <v>9</v>
      </c>
      <c r="C4494" t="s">
        <v>177</v>
      </c>
      <c r="D4494" t="s">
        <v>131</v>
      </c>
      <c r="E4494" t="s">
        <v>178</v>
      </c>
      <c r="F4494" s="8">
        <v>210100</v>
      </c>
      <c r="G4494" t="str">
        <f>VLOOKUP(F4494,'группы товаров'!$A$1:$C$88,2,0)</f>
        <v>Сливки-малина</v>
      </c>
      <c r="H4494" t="str">
        <f>VLOOKUP(Таблица1[[#This Row],[Код товара]],Группа_Товаров,3,0)</f>
        <v>Отливная</v>
      </c>
      <c r="I4494" t="s">
        <v>8</v>
      </c>
      <c r="J4494">
        <v>52.5</v>
      </c>
      <c r="K4494" s="6">
        <v>6410.52</v>
      </c>
      <c r="L4494" s="6">
        <v>7291.2</v>
      </c>
      <c r="M4494" s="23">
        <f>Таблица1[[#This Row],[Сумма в ценах продажи]]-Таблица1[[#This Row],[Сумма в ценах закупки]]</f>
        <v>880.67999999999938</v>
      </c>
    </row>
    <row r="4495" spans="1:13" hidden="1" x14ac:dyDescent="0.3">
      <c r="A4495" s="16">
        <v>42752</v>
      </c>
      <c r="B4495" t="s">
        <v>9</v>
      </c>
      <c r="C4495" t="s">
        <v>169</v>
      </c>
      <c r="D4495" t="s">
        <v>156</v>
      </c>
      <c r="E4495" t="s">
        <v>170</v>
      </c>
      <c r="F4495" s="7">
        <v>170101</v>
      </c>
      <c r="G4495" t="str">
        <f>VLOOKUP(F4495,'группы товаров'!$A$1:$C$88,2,0)</f>
        <v>Морошковая</v>
      </c>
      <c r="H4495" t="str">
        <f>VLOOKUP(Таблица1[[#This Row],[Код товара]],Группа_Товаров,3,0)</f>
        <v>Желейные</v>
      </c>
      <c r="I4495" t="s">
        <v>8</v>
      </c>
      <c r="J4495">
        <v>5.7</v>
      </c>
      <c r="K4495" s="6">
        <v>255.58800000000002</v>
      </c>
      <c r="L4495" s="6">
        <v>290.64300000000003</v>
      </c>
      <c r="M4495" s="23">
        <f>Таблица1[[#This Row],[Сумма в ценах продажи]]-Таблица1[[#This Row],[Сумма в ценах закупки]]</f>
        <v>35.055000000000007</v>
      </c>
    </row>
    <row r="4496" spans="1:13" hidden="1" x14ac:dyDescent="0.3">
      <c r="A4496" s="16">
        <v>42752</v>
      </c>
      <c r="B4496" t="s">
        <v>9</v>
      </c>
      <c r="C4496" t="s">
        <v>173</v>
      </c>
      <c r="D4496" t="s">
        <v>156</v>
      </c>
      <c r="E4496" t="s">
        <v>174</v>
      </c>
      <c r="F4496" s="5">
        <v>1005201000</v>
      </c>
      <c r="G4496" t="str">
        <f>VLOOKUP(F4496,'группы товаров'!$A$1:$C$88,2,0)</f>
        <v xml:space="preserve"> крем-шоколад </v>
      </c>
      <c r="H4496" t="str">
        <f>VLOOKUP(Таблица1[[#This Row],[Код товара]],Группа_Товаров,3,0)</f>
        <v>Вафельные</v>
      </c>
      <c r="I4496" t="s">
        <v>8</v>
      </c>
      <c r="J4496">
        <v>2</v>
      </c>
      <c r="K4496" s="6">
        <v>331.54040000000003</v>
      </c>
      <c r="L4496" s="6">
        <v>397.1</v>
      </c>
      <c r="M4496" s="23">
        <f>Таблица1[[#This Row],[Сумма в ценах продажи]]-Таблица1[[#This Row],[Сумма в ценах закупки]]</f>
        <v>65.559599999999989</v>
      </c>
    </row>
    <row r="4497" spans="1:13" hidden="1" x14ac:dyDescent="0.3">
      <c r="A4497" s="16">
        <v>42752</v>
      </c>
      <c r="B4497" t="s">
        <v>9</v>
      </c>
      <c r="C4497" t="s">
        <v>171</v>
      </c>
      <c r="D4497" t="s">
        <v>131</v>
      </c>
      <c r="E4497" t="s">
        <v>172</v>
      </c>
      <c r="F4497" s="7">
        <v>1005274000</v>
      </c>
      <c r="G4497" t="str">
        <f>VLOOKUP(F4497,'группы товаров'!$A$1:$C$88,2,0)</f>
        <v>Ванильные</v>
      </c>
      <c r="H4497" t="str">
        <f>VLOOKUP(Таблица1[[#This Row],[Код товара]],Группа_Товаров,3,0)</f>
        <v>Кремовые</v>
      </c>
      <c r="I4497" t="s">
        <v>8</v>
      </c>
      <c r="J4497">
        <v>40</v>
      </c>
      <c r="K4497" s="6">
        <v>2136.7568000000001</v>
      </c>
      <c r="L4497" s="6">
        <v>2421.1999999999998</v>
      </c>
      <c r="M4497" s="23">
        <f>Таблица1[[#This Row],[Сумма в ценах продажи]]-Таблица1[[#This Row],[Сумма в ценах закупки]]</f>
        <v>284.44319999999971</v>
      </c>
    </row>
    <row r="4498" spans="1:13" hidden="1" x14ac:dyDescent="0.3">
      <c r="A4498" s="16">
        <v>42751</v>
      </c>
      <c r="B4498" t="s">
        <v>9</v>
      </c>
      <c r="C4498" t="s">
        <v>167</v>
      </c>
      <c r="D4498" t="s">
        <v>134</v>
      </c>
      <c r="E4498" t="s">
        <v>168</v>
      </c>
      <c r="F4498" s="7">
        <v>220000</v>
      </c>
      <c r="G4498" t="str">
        <f>VLOOKUP(F4498,'группы товаров'!$A$1:$C$88,2,0)</f>
        <v>Сливки-апельсин</v>
      </c>
      <c r="H4498" t="str">
        <f>VLOOKUP(Таблица1[[#This Row],[Код товара]],Группа_Товаров,3,0)</f>
        <v>Отливная</v>
      </c>
      <c r="I4498" t="s">
        <v>8</v>
      </c>
      <c r="J4498">
        <v>5</v>
      </c>
      <c r="K4498" s="6">
        <v>476.976</v>
      </c>
      <c r="L4498" s="6">
        <v>542.5</v>
      </c>
      <c r="M4498" s="23">
        <f>Таблица1[[#This Row],[Сумма в ценах продажи]]-Таблица1[[#This Row],[Сумма в ценах закупки]]</f>
        <v>65.524000000000001</v>
      </c>
    </row>
    <row r="4499" spans="1:13" hidden="1" x14ac:dyDescent="0.3">
      <c r="A4499" s="16">
        <v>42751</v>
      </c>
      <c r="B4499" t="s">
        <v>9</v>
      </c>
      <c r="C4499" t="s">
        <v>167</v>
      </c>
      <c r="D4499" t="s">
        <v>134</v>
      </c>
      <c r="E4499" t="s">
        <v>168</v>
      </c>
      <c r="F4499" s="5">
        <v>1005274000</v>
      </c>
      <c r="G4499" t="str">
        <f>VLOOKUP(F4499,'группы товаров'!$A$1:$C$88,2,0)</f>
        <v>Ванильные</v>
      </c>
      <c r="H4499" t="str">
        <f>VLOOKUP(Таблица1[[#This Row],[Код товара]],Группа_Товаров,3,0)</f>
        <v>Кремовые</v>
      </c>
      <c r="I4499" t="s">
        <v>8</v>
      </c>
      <c r="J4499">
        <v>3.5</v>
      </c>
      <c r="K4499" s="6">
        <v>684.38340000000005</v>
      </c>
      <c r="L4499" s="6">
        <v>778.43499999999995</v>
      </c>
      <c r="M4499" s="23">
        <f>Таблица1[[#This Row],[Сумма в ценах продажи]]-Таблица1[[#This Row],[Сумма в ценах закупки]]</f>
        <v>94.051599999999894</v>
      </c>
    </row>
    <row r="4500" spans="1:13" hidden="1" x14ac:dyDescent="0.3">
      <c r="A4500" s="16">
        <v>42751</v>
      </c>
      <c r="B4500" t="s">
        <v>9</v>
      </c>
      <c r="C4500" t="s">
        <v>165</v>
      </c>
      <c r="D4500" t="s">
        <v>134</v>
      </c>
      <c r="E4500" t="s">
        <v>166</v>
      </c>
      <c r="F4500" s="7">
        <v>170101</v>
      </c>
      <c r="G4500" t="str">
        <f>VLOOKUP(F4500,'группы товаров'!$A$1:$C$88,2,0)</f>
        <v>Морошковая</v>
      </c>
      <c r="H4500" t="str">
        <f>VLOOKUP(Таблица1[[#This Row],[Код товара]],Группа_Товаров,3,0)</f>
        <v>Желейные</v>
      </c>
      <c r="I4500" t="s">
        <v>8</v>
      </c>
      <c r="J4500">
        <v>1.8720000000000001</v>
      </c>
      <c r="K4500" s="6">
        <v>781.17600000000004</v>
      </c>
      <c r="L4500" s="6">
        <v>898.44</v>
      </c>
      <c r="M4500" s="23">
        <f>Таблица1[[#This Row],[Сумма в ценах продажи]]-Таблица1[[#This Row],[Сумма в ценах закупки]]</f>
        <v>117.26400000000001</v>
      </c>
    </row>
    <row r="4501" spans="1:13" x14ac:dyDescent="0.3">
      <c r="A4501" s="16">
        <v>42748</v>
      </c>
      <c r="B4501" t="s">
        <v>9</v>
      </c>
      <c r="C4501" t="s">
        <v>160</v>
      </c>
      <c r="D4501" t="s">
        <v>134</v>
      </c>
      <c r="E4501" t="s">
        <v>161</v>
      </c>
      <c r="F4501" s="5">
        <v>1005040800</v>
      </c>
      <c r="G4501" t="str">
        <f>VLOOKUP(F4501,'группы товаров'!$A$1:$C$88,2,0)</f>
        <v>Бим-Бом</v>
      </c>
      <c r="H4501" t="str">
        <f>VLOOKUP(Таблица1[[#This Row],[Код товара]],Группа_Товаров,3,0)</f>
        <v>Глазированные</v>
      </c>
      <c r="I4501" t="s">
        <v>8</v>
      </c>
      <c r="J4501">
        <v>3</v>
      </c>
      <c r="K4501" s="6">
        <v>214.62</v>
      </c>
      <c r="L4501" s="6">
        <v>244.11</v>
      </c>
      <c r="M4501" s="23">
        <f>Таблица1[[#This Row],[Сумма в ценах продажи]]-Таблица1[[#This Row],[Сумма в ценах закупки]]</f>
        <v>29.490000000000009</v>
      </c>
    </row>
    <row r="4502" spans="1:13" x14ac:dyDescent="0.3">
      <c r="A4502" s="16">
        <v>42748</v>
      </c>
      <c r="B4502" t="s">
        <v>9</v>
      </c>
      <c r="C4502" t="s">
        <v>162</v>
      </c>
      <c r="D4502" t="s">
        <v>163</v>
      </c>
      <c r="E4502" t="s">
        <v>164</v>
      </c>
      <c r="F4502" s="7">
        <v>270400</v>
      </c>
      <c r="G4502" t="str">
        <f>VLOOKUP(F4502,'группы товаров'!$A$1:$C$88,2,0)</f>
        <v>Шипучка лимон</v>
      </c>
      <c r="H4502" t="str">
        <f>VLOOKUP(Таблица1[[#This Row],[Код товара]],Группа_Товаров,3,0)</f>
        <v>Леденцовая</v>
      </c>
      <c r="I4502" t="s">
        <v>8</v>
      </c>
      <c r="J4502">
        <v>8</v>
      </c>
      <c r="K4502" s="6">
        <v>705.56</v>
      </c>
      <c r="L4502" s="6">
        <v>803.2</v>
      </c>
      <c r="M4502" s="23">
        <f>Таблица1[[#This Row],[Сумма в ценах продажи]]-Таблица1[[#This Row],[Сумма в ценах закупки]]</f>
        <v>97.6400000000001</v>
      </c>
    </row>
    <row r="4503" spans="1:13" x14ac:dyDescent="0.3">
      <c r="A4503" s="16">
        <v>42748</v>
      </c>
      <c r="B4503" t="s">
        <v>9</v>
      </c>
      <c r="C4503" t="s">
        <v>153</v>
      </c>
      <c r="D4503" t="s">
        <v>134</v>
      </c>
      <c r="E4503" t="s">
        <v>154</v>
      </c>
      <c r="F4503" s="7">
        <v>1005400001</v>
      </c>
      <c r="G4503" t="str">
        <f>VLOOKUP(F4503,'группы товаров'!$A$1:$C$88,2,0)</f>
        <v>Лесной орех</v>
      </c>
      <c r="H4503" t="str">
        <f>VLOOKUP(Таблица1[[#This Row],[Код товара]],Группа_Товаров,3,0)</f>
        <v>Кремовые</v>
      </c>
      <c r="I4503" t="s">
        <v>8</v>
      </c>
      <c r="J4503">
        <v>10</v>
      </c>
      <c r="K4503" s="6">
        <v>791.9</v>
      </c>
      <c r="L4503" s="6">
        <v>900.5</v>
      </c>
      <c r="M4503" s="23">
        <f>Таблица1[[#This Row],[Сумма в ценах продажи]]-Таблица1[[#This Row],[Сумма в ценах закупки]]</f>
        <v>108.60000000000002</v>
      </c>
    </row>
    <row r="4504" spans="1:13" x14ac:dyDescent="0.3">
      <c r="A4504" s="16">
        <v>42748</v>
      </c>
      <c r="B4504" t="s">
        <v>9</v>
      </c>
      <c r="C4504" t="s">
        <v>155</v>
      </c>
      <c r="D4504" t="s">
        <v>156</v>
      </c>
      <c r="E4504" t="s">
        <v>157</v>
      </c>
      <c r="F4504" s="7">
        <v>5190002</v>
      </c>
      <c r="G4504" t="str">
        <f>VLOOKUP(F4504,'группы товаров'!$A$1:$C$88,2,0)</f>
        <v>Молочный</v>
      </c>
      <c r="H4504" t="str">
        <f>VLOOKUP(Таблица1[[#This Row],[Код товара]],Группа_Товаров,3,0)</f>
        <v>Отливная</v>
      </c>
      <c r="I4504" t="s">
        <v>8</v>
      </c>
      <c r="J4504">
        <v>4</v>
      </c>
      <c r="K4504" s="6">
        <v>934.8</v>
      </c>
      <c r="L4504" s="6">
        <v>1063.2</v>
      </c>
      <c r="M4504" s="23">
        <f>Таблица1[[#This Row],[Сумма в ценах продажи]]-Таблица1[[#This Row],[Сумма в ценах закупки]]</f>
        <v>128.40000000000009</v>
      </c>
    </row>
    <row r="4505" spans="1:13" x14ac:dyDescent="0.3">
      <c r="A4505" s="16">
        <v>42748</v>
      </c>
      <c r="B4505" t="s">
        <v>9</v>
      </c>
      <c r="C4505" t="s">
        <v>158</v>
      </c>
      <c r="D4505" t="s">
        <v>156</v>
      </c>
      <c r="E4505" t="s">
        <v>159</v>
      </c>
      <c r="F4505" s="7">
        <v>252505</v>
      </c>
      <c r="G4505" t="str">
        <f>VLOOKUP(F4505,'группы товаров'!$A$1:$C$88,2,0)</f>
        <v>Байкальская мята</v>
      </c>
      <c r="H4505" t="str">
        <f>VLOOKUP(Таблица1[[#This Row],[Код товара]],Группа_Товаров,3,0)</f>
        <v>Леденцовая</v>
      </c>
      <c r="I4505" t="s">
        <v>8</v>
      </c>
      <c r="J4505">
        <v>24</v>
      </c>
      <c r="K4505" s="6">
        <v>1281.8768</v>
      </c>
      <c r="L4505" s="6">
        <v>1452.72</v>
      </c>
      <c r="M4505" s="23">
        <f>Таблица1[[#This Row],[Сумма в ценах продажи]]-Таблица1[[#This Row],[Сумма в ценах закупки]]</f>
        <v>170.84320000000002</v>
      </c>
    </row>
    <row r="4506" spans="1:13" x14ac:dyDescent="0.3">
      <c r="A4506" s="16">
        <v>42748</v>
      </c>
      <c r="B4506" t="s">
        <v>9</v>
      </c>
      <c r="C4506" t="s">
        <v>160</v>
      </c>
      <c r="D4506" t="s">
        <v>134</v>
      </c>
      <c r="E4506" t="s">
        <v>161</v>
      </c>
      <c r="F4506" s="7">
        <v>270300</v>
      </c>
      <c r="G4506" t="str">
        <f>VLOOKUP(F4506,'группы товаров'!$A$1:$C$88,2,0)</f>
        <v xml:space="preserve">Шипучка лимонад </v>
      </c>
      <c r="H4506" t="str">
        <f>VLOOKUP(Таблица1[[#This Row],[Код товара]],Группа_Товаров,3,0)</f>
        <v>Леденцовая</v>
      </c>
      <c r="I4506" t="s">
        <v>8</v>
      </c>
      <c r="J4506">
        <v>16</v>
      </c>
      <c r="K4506" s="6">
        <v>1356.1560000000002</v>
      </c>
      <c r="L4506" s="6">
        <v>1606.4</v>
      </c>
      <c r="M4506" s="23">
        <f>Таблица1[[#This Row],[Сумма в ценах продажи]]-Таблица1[[#This Row],[Сумма в ценах закупки]]</f>
        <v>250.24399999999991</v>
      </c>
    </row>
    <row r="4507" spans="1:13" hidden="1" x14ac:dyDescent="0.3">
      <c r="A4507" s="16">
        <v>42747</v>
      </c>
      <c r="B4507" t="s">
        <v>9</v>
      </c>
      <c r="C4507" t="s">
        <v>149</v>
      </c>
      <c r="D4507" t="s">
        <v>134</v>
      </c>
      <c r="E4507" t="s">
        <v>150</v>
      </c>
      <c r="F4507" s="7">
        <v>270200</v>
      </c>
      <c r="G4507" t="str">
        <f>VLOOKUP(F4507,'группы товаров'!$A$1:$C$88,2,0)</f>
        <v>Шипучка апельсин</v>
      </c>
      <c r="H4507" t="str">
        <f>VLOOKUP(Таблица1[[#This Row],[Код товара]],Группа_Товаров,3,0)</f>
        <v>Леденцовая</v>
      </c>
      <c r="I4507" t="s">
        <v>8</v>
      </c>
      <c r="J4507">
        <v>2.9</v>
      </c>
      <c r="K4507" s="6">
        <v>271.06299999999999</v>
      </c>
      <c r="L4507" s="6">
        <v>308.32800000000003</v>
      </c>
      <c r="M4507" s="23">
        <f>Таблица1[[#This Row],[Сумма в ценах продажи]]-Таблица1[[#This Row],[Сумма в ценах закупки]]</f>
        <v>37.265000000000043</v>
      </c>
    </row>
    <row r="4508" spans="1:13" hidden="1" x14ac:dyDescent="0.3">
      <c r="A4508" s="16">
        <v>42747</v>
      </c>
      <c r="B4508" t="s">
        <v>9</v>
      </c>
      <c r="C4508" t="s">
        <v>138</v>
      </c>
      <c r="D4508" t="s">
        <v>134</v>
      </c>
      <c r="E4508" t="s">
        <v>139</v>
      </c>
      <c r="F4508" s="7">
        <v>1005201500</v>
      </c>
      <c r="G4508" t="str">
        <f>VLOOKUP(F4508,'группы товаров'!$A$1:$C$88,2,0)</f>
        <v xml:space="preserve">крем-сгущенное молоко </v>
      </c>
      <c r="H4508" t="str">
        <f>VLOOKUP(Таблица1[[#This Row],[Код товара]],Группа_Товаров,3,0)</f>
        <v>Вафельные</v>
      </c>
      <c r="I4508" t="s">
        <v>8</v>
      </c>
      <c r="J4508">
        <v>8.0640000000000001</v>
      </c>
      <c r="K4508" s="6">
        <v>871.88640000000009</v>
      </c>
      <c r="L4508" s="6">
        <v>924</v>
      </c>
      <c r="M4508" s="23">
        <f>Таблица1[[#This Row],[Сумма в ценах продажи]]-Таблица1[[#This Row],[Сумма в ценах закупки]]</f>
        <v>52.113599999999906</v>
      </c>
    </row>
    <row r="4509" spans="1:13" hidden="1" x14ac:dyDescent="0.3">
      <c r="A4509" s="16">
        <v>42747</v>
      </c>
      <c r="B4509" t="s">
        <v>9</v>
      </c>
      <c r="C4509" t="s">
        <v>151</v>
      </c>
      <c r="D4509" t="s">
        <v>134</v>
      </c>
      <c r="E4509" t="s">
        <v>152</v>
      </c>
      <c r="F4509" s="7">
        <v>270200</v>
      </c>
      <c r="G4509" t="str">
        <f>VLOOKUP(F4509,'группы товаров'!$A$1:$C$88,2,0)</f>
        <v>Шипучка апельсин</v>
      </c>
      <c r="H4509" t="str">
        <f>VLOOKUP(Таблица1[[#This Row],[Код товара]],Группа_Товаров,3,0)</f>
        <v>Леденцовая</v>
      </c>
      <c r="I4509" t="s">
        <v>8</v>
      </c>
      <c r="J4509">
        <v>2.64</v>
      </c>
      <c r="K4509" s="6">
        <v>400.55280000000005</v>
      </c>
      <c r="L4509" s="6">
        <v>455.64</v>
      </c>
      <c r="M4509" s="23">
        <f>Таблица1[[#This Row],[Сумма в ценах продажи]]-Таблица1[[#This Row],[Сумма в ценах закупки]]</f>
        <v>55.087199999999939</v>
      </c>
    </row>
    <row r="4510" spans="1:13" x14ac:dyDescent="0.3">
      <c r="A4510" s="16">
        <v>42746</v>
      </c>
      <c r="B4510" t="s">
        <v>9</v>
      </c>
      <c r="C4510" t="s">
        <v>142</v>
      </c>
      <c r="D4510" t="s">
        <v>134</v>
      </c>
      <c r="E4510" t="s">
        <v>143</v>
      </c>
      <c r="F4510" s="5">
        <v>1005244000</v>
      </c>
      <c r="G4510" t="str">
        <f>VLOOKUP(F4510,'группы товаров'!$A$1:$C$88,2,0)</f>
        <v>Кофейные</v>
      </c>
      <c r="H4510" t="str">
        <f>VLOOKUP(Таблица1[[#This Row],[Код товара]],Группа_Товаров,3,0)</f>
        <v>Кремовые</v>
      </c>
      <c r="I4510" t="s">
        <v>8</v>
      </c>
      <c r="J4510">
        <v>2.7</v>
      </c>
      <c r="K4510" s="6">
        <v>481.65300000000002</v>
      </c>
      <c r="L4510" s="6">
        <v>547.803</v>
      </c>
      <c r="M4510" s="23">
        <f>Таблица1[[#This Row],[Сумма в ценах продажи]]-Таблица1[[#This Row],[Сумма в ценах закупки]]</f>
        <v>66.149999999999977</v>
      </c>
    </row>
    <row r="4511" spans="1:13" x14ac:dyDescent="0.3">
      <c r="A4511" s="16">
        <v>42746</v>
      </c>
      <c r="B4511" t="s">
        <v>9</v>
      </c>
      <c r="C4511" t="s">
        <v>146</v>
      </c>
      <c r="D4511" t="s">
        <v>147</v>
      </c>
      <c r="E4511" t="s">
        <v>148</v>
      </c>
      <c r="F4511" s="5">
        <v>1005244600</v>
      </c>
      <c r="G4511" t="str">
        <f>VLOOKUP(F4511,'группы товаров'!$A$1:$C$88,2,0)</f>
        <v>Кремовые</v>
      </c>
      <c r="H4511" t="str">
        <f>VLOOKUP(Таблица1[[#This Row],[Код товара]],Группа_Товаров,3,0)</f>
        <v>Кремовые</v>
      </c>
      <c r="I4511" t="s">
        <v>8</v>
      </c>
      <c r="J4511">
        <v>5.4</v>
      </c>
      <c r="K4511" s="6">
        <v>953.3066</v>
      </c>
      <c r="L4511" s="6">
        <v>1095.606</v>
      </c>
      <c r="M4511" s="23">
        <f>Таблица1[[#This Row],[Сумма в ценах продажи]]-Таблица1[[#This Row],[Сумма в ценах закупки]]</f>
        <v>142.29939999999999</v>
      </c>
    </row>
    <row r="4512" spans="1:13" x14ac:dyDescent="0.3">
      <c r="A4512" s="16">
        <v>42746</v>
      </c>
      <c r="B4512" t="s">
        <v>9</v>
      </c>
      <c r="C4512" t="s">
        <v>140</v>
      </c>
      <c r="D4512" t="s">
        <v>134</v>
      </c>
      <c r="E4512" t="s">
        <v>141</v>
      </c>
      <c r="F4512" s="7">
        <v>170100</v>
      </c>
      <c r="G4512" t="str">
        <f>VLOOKUP(F4512,'группы товаров'!$A$1:$C$88,2,0)</f>
        <v>Клюковка</v>
      </c>
      <c r="H4512" t="str">
        <f>VLOOKUP(Таблица1[[#This Row],[Код товара]],Группа_Товаров,3,0)</f>
        <v>Желейные</v>
      </c>
      <c r="I4512" t="s">
        <v>8</v>
      </c>
      <c r="J4512">
        <v>4</v>
      </c>
      <c r="K4512" s="6">
        <v>1316</v>
      </c>
      <c r="L4512" s="6">
        <v>1497.2</v>
      </c>
      <c r="M4512" s="23">
        <f>Таблица1[[#This Row],[Сумма в ценах продажи]]-Таблица1[[#This Row],[Сумма в ценах закупки]]</f>
        <v>181.20000000000005</v>
      </c>
    </row>
    <row r="4513" spans="1:13" x14ac:dyDescent="0.3">
      <c r="A4513" s="16">
        <v>42746</v>
      </c>
      <c r="B4513" t="s">
        <v>9</v>
      </c>
      <c r="C4513" t="s">
        <v>144</v>
      </c>
      <c r="D4513" t="s">
        <v>134</v>
      </c>
      <c r="E4513" t="s">
        <v>145</v>
      </c>
      <c r="F4513" s="7">
        <v>1005244000</v>
      </c>
      <c r="G4513" t="str">
        <f>VLOOKUP(F4513,'группы товаров'!$A$1:$C$88,2,0)</f>
        <v>Кофейные</v>
      </c>
      <c r="H4513" t="str">
        <f>VLOOKUP(Таблица1[[#This Row],[Код товара]],Группа_Товаров,3,0)</f>
        <v>Кремовые</v>
      </c>
      <c r="I4513" t="s">
        <v>8</v>
      </c>
      <c r="J4513">
        <v>9.9</v>
      </c>
      <c r="K4513" s="6">
        <v>1636.1345000000001</v>
      </c>
      <c r="L4513" s="6">
        <v>1861.86</v>
      </c>
      <c r="M4513" s="23">
        <f>Таблица1[[#This Row],[Сумма в ценах продажи]]-Таблица1[[#This Row],[Сумма в ценах закупки]]</f>
        <v>225.72549999999978</v>
      </c>
    </row>
    <row r="4514" spans="1:13" x14ac:dyDescent="0.3">
      <c r="A4514" s="16">
        <v>42745</v>
      </c>
      <c r="B4514" t="s">
        <v>21</v>
      </c>
      <c r="C4514" t="s">
        <v>138</v>
      </c>
      <c r="D4514" t="s">
        <v>134</v>
      </c>
      <c r="E4514" t="s">
        <v>139</v>
      </c>
      <c r="F4514" s="5">
        <v>190000</v>
      </c>
      <c r="G4514" t="str">
        <f>VLOOKUP(F4514,'группы товаров'!$A$1:$C$88,2,0)</f>
        <v>Капри молоко</v>
      </c>
      <c r="H4514" t="str">
        <f>VLOOKUP(Таблица1[[#This Row],[Код товара]],Группа_Товаров,3,0)</f>
        <v>Отливная</v>
      </c>
      <c r="I4514" t="s">
        <v>8</v>
      </c>
      <c r="J4514">
        <v>1</v>
      </c>
      <c r="K4514" s="6">
        <v>77.787700000000001</v>
      </c>
      <c r="L4514" s="6">
        <v>94.3</v>
      </c>
      <c r="M4514" s="23">
        <f>Таблица1[[#This Row],[Сумма в ценах продажи]]-Таблица1[[#This Row],[Сумма в ценах закупки]]</f>
        <v>16.512299999999996</v>
      </c>
    </row>
    <row r="4515" spans="1:13" x14ac:dyDescent="0.3">
      <c r="A4515" s="16">
        <v>42745</v>
      </c>
      <c r="B4515" t="s">
        <v>9</v>
      </c>
      <c r="C4515" t="s">
        <v>138</v>
      </c>
      <c r="D4515" t="s">
        <v>134</v>
      </c>
      <c r="E4515" t="s">
        <v>139</v>
      </c>
      <c r="F4515" s="7">
        <v>1005052800</v>
      </c>
      <c r="G4515" t="str">
        <f>VLOOKUP(F4515,'группы товаров'!$A$1:$C$88,2,0)</f>
        <v>Желе барбариса</v>
      </c>
      <c r="H4515" t="str">
        <f>VLOOKUP(Таблица1[[#This Row],[Код товара]],Группа_Товаров,3,0)</f>
        <v>Помадка</v>
      </c>
      <c r="I4515" t="s">
        <v>8</v>
      </c>
      <c r="J4515">
        <v>2.4</v>
      </c>
      <c r="K4515" s="6">
        <v>209.2654</v>
      </c>
      <c r="L4515" s="6">
        <v>255.16800000000001</v>
      </c>
      <c r="M4515" s="23">
        <f>Таблица1[[#This Row],[Сумма в ценах продажи]]-Таблица1[[#This Row],[Сумма в ценах закупки]]</f>
        <v>45.902600000000007</v>
      </c>
    </row>
    <row r="4516" spans="1:13" x14ac:dyDescent="0.3">
      <c r="A4516" s="16">
        <v>42745</v>
      </c>
      <c r="B4516" t="s">
        <v>9</v>
      </c>
      <c r="C4516" t="s">
        <v>133</v>
      </c>
      <c r="D4516" t="s">
        <v>134</v>
      </c>
      <c r="E4516" t="s">
        <v>135</v>
      </c>
      <c r="F4516" s="7">
        <v>580000</v>
      </c>
      <c r="G4516" t="str">
        <f>VLOOKUP(F4516,'группы товаров'!$A$1:$C$88,2,0)</f>
        <v>Вишня</v>
      </c>
      <c r="H4516" t="str">
        <f>VLOOKUP(Таблица1[[#This Row],[Код товара]],Группа_Товаров,3,0)</f>
        <v>Желейные</v>
      </c>
      <c r="I4516" t="s">
        <v>8</v>
      </c>
      <c r="J4516">
        <v>8</v>
      </c>
      <c r="K4516" s="6">
        <v>670.61200000000008</v>
      </c>
      <c r="L4516" s="6">
        <v>803.2</v>
      </c>
      <c r="M4516" s="23">
        <f>Таблица1[[#This Row],[Сумма в ценах продажи]]-Таблица1[[#This Row],[Сумма в ценах закупки]]</f>
        <v>132.58799999999997</v>
      </c>
    </row>
    <row r="4517" spans="1:13" x14ac:dyDescent="0.3">
      <c r="A4517" s="16">
        <v>42745</v>
      </c>
      <c r="B4517" t="s">
        <v>9</v>
      </c>
      <c r="C4517" t="s">
        <v>136</v>
      </c>
      <c r="D4517" t="s">
        <v>131</v>
      </c>
      <c r="E4517" t="s">
        <v>137</v>
      </c>
      <c r="F4517" s="7">
        <v>580000</v>
      </c>
      <c r="G4517" t="str">
        <f>VLOOKUP(F4517,'группы товаров'!$A$1:$C$88,2,0)</f>
        <v>Вишня</v>
      </c>
      <c r="H4517" t="str">
        <f>VLOOKUP(Таблица1[[#This Row],[Код товара]],Группа_Товаров,3,0)</f>
        <v>Желейные</v>
      </c>
      <c r="I4517" t="s">
        <v>8</v>
      </c>
      <c r="J4517">
        <v>11.6</v>
      </c>
      <c r="K4517" s="6">
        <v>1084.31</v>
      </c>
      <c r="L4517" s="6">
        <v>1233.3120000000001</v>
      </c>
      <c r="M4517" s="23">
        <f>Таблица1[[#This Row],[Сумма в ценах продажи]]-Таблица1[[#This Row],[Сумма в ценах закупки]]</f>
        <v>149.00200000000018</v>
      </c>
    </row>
    <row r="4518" spans="1:13" x14ac:dyDescent="0.3">
      <c r="A4518" s="16">
        <v>42745</v>
      </c>
      <c r="B4518" t="s">
        <v>9</v>
      </c>
      <c r="C4518" t="s">
        <v>133</v>
      </c>
      <c r="D4518" t="s">
        <v>134</v>
      </c>
      <c r="E4518" t="s">
        <v>135</v>
      </c>
      <c r="F4518" s="7">
        <v>1005052800</v>
      </c>
      <c r="G4518" t="str">
        <f>VLOOKUP(F4518,'группы товаров'!$A$1:$C$88,2,0)</f>
        <v>Желе барбариса</v>
      </c>
      <c r="H4518" t="str">
        <f>VLOOKUP(Таблица1[[#This Row],[Код товара]],Группа_Товаров,3,0)</f>
        <v>Помадка</v>
      </c>
      <c r="I4518" t="s">
        <v>8</v>
      </c>
      <c r="J4518">
        <v>9</v>
      </c>
      <c r="K4518" s="6">
        <v>1240.6464000000001</v>
      </c>
      <c r="L4518" s="6">
        <v>1413.72</v>
      </c>
      <c r="M4518" s="23">
        <f>Таблица1[[#This Row],[Сумма в ценах продажи]]-Таблица1[[#This Row],[Сумма в ценах закупки]]</f>
        <v>173.07359999999994</v>
      </c>
    </row>
    <row r="4519" spans="1:13" x14ac:dyDescent="0.3">
      <c r="A4519" s="16">
        <v>42745</v>
      </c>
      <c r="B4519" t="s">
        <v>9</v>
      </c>
      <c r="C4519" t="s">
        <v>130</v>
      </c>
      <c r="D4519" t="s">
        <v>131</v>
      </c>
      <c r="E4519" t="s">
        <v>132</v>
      </c>
      <c r="F4519" s="7">
        <v>1005360000</v>
      </c>
      <c r="G4519" t="str">
        <f>VLOOKUP(F4519,'группы товаров'!$A$1:$C$88,2,0)</f>
        <v>Вишня в шоколаде</v>
      </c>
      <c r="H4519" t="str">
        <f>VLOOKUP(Таблица1[[#This Row],[Код товара]],Группа_Товаров,3,0)</f>
        <v>Кремовые</v>
      </c>
      <c r="I4519" t="s">
        <v>8</v>
      </c>
      <c r="J4519">
        <v>7.92</v>
      </c>
      <c r="K4519" s="6">
        <v>1442.0976000000001</v>
      </c>
      <c r="L4519" s="6">
        <v>1640.52</v>
      </c>
      <c r="M4519" s="23">
        <f>Таблица1[[#This Row],[Сумма в ценах продажи]]-Таблица1[[#This Row],[Сумма в ценах закупки]]</f>
        <v>198.42239999999993</v>
      </c>
    </row>
    <row r="4520" spans="1:13" x14ac:dyDescent="0.3">
      <c r="A4520" s="16">
        <v>42745</v>
      </c>
      <c r="B4520" t="s">
        <v>9</v>
      </c>
      <c r="C4520" t="s">
        <v>133</v>
      </c>
      <c r="D4520" t="s">
        <v>134</v>
      </c>
      <c r="E4520" t="s">
        <v>135</v>
      </c>
      <c r="F4520" s="7">
        <v>1005360000</v>
      </c>
      <c r="G4520" t="str">
        <f>VLOOKUP(F4520,'группы товаров'!$A$1:$C$88,2,0)</f>
        <v>Вишня в шоколаде</v>
      </c>
      <c r="H4520" t="str">
        <f>VLOOKUP(Таблица1[[#This Row],[Код товара]],Группа_Товаров,3,0)</f>
        <v>Кремовые</v>
      </c>
      <c r="I4520" t="s">
        <v>8</v>
      </c>
      <c r="J4520">
        <v>18</v>
      </c>
      <c r="K4520" s="6">
        <v>325.82639999999998</v>
      </c>
      <c r="L4520" s="6">
        <v>1236.5999999999999</v>
      </c>
      <c r="M4520" s="23">
        <f>Таблица1[[#This Row],[Сумма в ценах продажи]]-Таблица1[[#This Row],[Сумма в ценах закупки]]</f>
        <v>910.77359999999999</v>
      </c>
    </row>
    <row r="4521" spans="1:13" x14ac:dyDescent="0.3">
      <c r="A4521" s="16">
        <v>42745</v>
      </c>
      <c r="B4521" t="s">
        <v>9</v>
      </c>
      <c r="C4521" t="s">
        <v>130</v>
      </c>
      <c r="D4521" t="s">
        <v>131</v>
      </c>
      <c r="E4521" t="s">
        <v>132</v>
      </c>
      <c r="F4521" s="5">
        <v>580000</v>
      </c>
      <c r="G4521" t="str">
        <f>VLOOKUP(F4521,'группы товаров'!$A$1:$C$88,2,0)</f>
        <v>Вишня</v>
      </c>
      <c r="H4521" t="str">
        <f>VLOOKUP(Таблица1[[#This Row],[Код товара]],Группа_Товаров,3,0)</f>
        <v>Желейные</v>
      </c>
      <c r="I4521" t="s">
        <v>8</v>
      </c>
      <c r="J4521">
        <v>176</v>
      </c>
      <c r="K4521" s="6">
        <v>13097.6584</v>
      </c>
      <c r="L4521" s="6">
        <v>14824.48</v>
      </c>
      <c r="M4521" s="23">
        <f>Таблица1[[#This Row],[Сумма в ценах продажи]]-Таблица1[[#This Row],[Сумма в ценах закупки]]</f>
        <v>1726.8215999999993</v>
      </c>
    </row>
  </sheetData>
  <sortState ref="A2:L4521">
    <sortCondition ref="A6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AB-190B-409C-A78B-0B96BE09639E}">
  <dimension ref="A9:B18"/>
  <sheetViews>
    <sheetView workbookViewId="0">
      <selection activeCell="F27" sqref="F27"/>
    </sheetView>
  </sheetViews>
  <sheetFormatPr defaultRowHeight="14.4" x14ac:dyDescent="0.3"/>
  <cols>
    <col min="1" max="1" width="14.6640625" bestFit="1" customWidth="1"/>
    <col min="2" max="2" width="15.5546875" bestFit="1" customWidth="1"/>
    <col min="3" max="12" width="11" bestFit="1" customWidth="1"/>
    <col min="13" max="13" width="12" bestFit="1" customWidth="1"/>
  </cols>
  <sheetData>
    <row r="9" spans="1:2" x14ac:dyDescent="0.3">
      <c r="A9" s="20" t="s">
        <v>32</v>
      </c>
      <c r="B9" s="21" t="s">
        <v>727</v>
      </c>
    </row>
    <row r="10" spans="1:2" x14ac:dyDescent="0.3">
      <c r="A10" s="22" t="s">
        <v>125</v>
      </c>
      <c r="B10" s="21">
        <v>91981.138999999981</v>
      </c>
    </row>
    <row r="11" spans="1:2" x14ac:dyDescent="0.3">
      <c r="A11" s="22" t="s">
        <v>124</v>
      </c>
      <c r="B11" s="21">
        <v>457527.47100000008</v>
      </c>
    </row>
    <row r="12" spans="1:2" x14ac:dyDescent="0.3">
      <c r="A12" s="22" t="s">
        <v>123</v>
      </c>
      <c r="B12" s="21">
        <v>542627.26999999792</v>
      </c>
    </row>
    <row r="13" spans="1:2" x14ac:dyDescent="0.3">
      <c r="A13" s="22" t="s">
        <v>119</v>
      </c>
      <c r="B13" s="21">
        <v>529677.0689999999</v>
      </c>
    </row>
    <row r="14" spans="1:2" x14ac:dyDescent="0.3">
      <c r="A14" s="22" t="s">
        <v>56</v>
      </c>
      <c r="B14" s="21">
        <v>629396.64999999967</v>
      </c>
    </row>
    <row r="15" spans="1:2" x14ac:dyDescent="0.3">
      <c r="A15" s="22" t="s">
        <v>120</v>
      </c>
      <c r="B15" s="21">
        <v>585387.41999999899</v>
      </c>
    </row>
    <row r="16" spans="1:2" x14ac:dyDescent="0.3">
      <c r="A16" s="22" t="s">
        <v>121</v>
      </c>
      <c r="B16" s="21">
        <v>688133.19799999823</v>
      </c>
    </row>
    <row r="17" spans="1:2" x14ac:dyDescent="0.3">
      <c r="A17" s="22" t="s">
        <v>122</v>
      </c>
      <c r="B17" s="21">
        <v>478687.7249999987</v>
      </c>
    </row>
    <row r="18" spans="1:2" x14ac:dyDescent="0.3">
      <c r="A18" s="22" t="s">
        <v>715</v>
      </c>
      <c r="B18" s="21">
        <v>4003417.9419999933</v>
      </c>
    </row>
  </sheetData>
  <pageMargins left="0.7" right="0.7" top="0.75" bottom="0.75" header="0.3" footer="0.3"/>
  <pageSetup paperSize="9" orientation="portrait" horizontalDpi="300" verticalDpi="0" copies="0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DB09D-2FB0-4E9C-8F49-AFF9427EC49B}">
  <dimension ref="E7:G8"/>
  <sheetViews>
    <sheetView tabSelected="1" workbookViewId="0">
      <selection activeCell="C22" sqref="C22"/>
    </sheetView>
  </sheetViews>
  <sheetFormatPr defaultRowHeight="14.4" x14ac:dyDescent="0.3"/>
  <cols>
    <col min="1" max="1" width="17" bestFit="1" customWidth="1"/>
    <col min="2" max="3" width="37.44140625" bestFit="1" customWidth="1"/>
    <col min="5" max="5" width="17.6640625" bestFit="1" customWidth="1"/>
    <col min="7" max="7" width="14.6640625" bestFit="1" customWidth="1"/>
  </cols>
  <sheetData>
    <row r="7" spans="5:7" x14ac:dyDescent="0.3">
      <c r="E7" s="24" t="s">
        <v>735</v>
      </c>
      <c r="G7" s="24" t="s">
        <v>734</v>
      </c>
    </row>
    <row r="8" spans="5:7" x14ac:dyDescent="0.3">
      <c r="E8" t="str">
        <f>INDEX(БАЗА,MATCH(MIN(Прибыль),Прибыль,0),2)</f>
        <v>Агент22</v>
      </c>
      <c r="G8" t="str">
        <f>INDEX(БАЗА,MATCH(MAX(Прибыль),Прибыль,0),8)</f>
        <v>Глазированные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F70DF-5A83-4266-A706-92DFB8D63257}">
  <dimension ref="C8:D19"/>
  <sheetViews>
    <sheetView workbookViewId="0">
      <selection activeCell="M11" sqref="M11"/>
    </sheetView>
  </sheetViews>
  <sheetFormatPr defaultRowHeight="14.4" x14ac:dyDescent="0.3"/>
  <cols>
    <col min="3" max="3" width="17" bestFit="1" customWidth="1"/>
    <col min="4" max="4" width="37.44140625" bestFit="1" customWidth="1"/>
  </cols>
  <sheetData>
    <row r="8" spans="3:4" x14ac:dyDescent="0.3">
      <c r="C8" s="17" t="s">
        <v>714</v>
      </c>
      <c r="D8" t="s">
        <v>713</v>
      </c>
    </row>
    <row r="9" spans="3:4" x14ac:dyDescent="0.3">
      <c r="C9" s="19" t="s">
        <v>716</v>
      </c>
      <c r="D9" s="21">
        <v>109226.14199999999</v>
      </c>
    </row>
    <row r="10" spans="3:4" x14ac:dyDescent="0.3">
      <c r="C10" s="19" t="s">
        <v>717</v>
      </c>
      <c r="D10" s="21">
        <v>163968.87500000003</v>
      </c>
    </row>
    <row r="11" spans="3:4" x14ac:dyDescent="0.3">
      <c r="C11" s="19" t="s">
        <v>718</v>
      </c>
      <c r="D11" s="21">
        <v>265302.08400000026</v>
      </c>
    </row>
    <row r="12" spans="3:4" x14ac:dyDescent="0.3">
      <c r="C12" s="19" t="s">
        <v>719</v>
      </c>
      <c r="D12" s="21">
        <v>237276.73799999995</v>
      </c>
    </row>
    <row r="13" spans="3:4" x14ac:dyDescent="0.3">
      <c r="C13" s="19" t="s">
        <v>720</v>
      </c>
      <c r="D13" s="21">
        <v>292989.05600000004</v>
      </c>
    </row>
    <row r="14" spans="3:4" x14ac:dyDescent="0.3">
      <c r="C14" s="19" t="s">
        <v>721</v>
      </c>
      <c r="D14" s="21">
        <v>237738.78400000016</v>
      </c>
    </row>
    <row r="15" spans="3:4" x14ac:dyDescent="0.3">
      <c r="C15" s="19" t="s">
        <v>722</v>
      </c>
      <c r="D15" s="21">
        <v>256678.91400000011</v>
      </c>
    </row>
    <row r="16" spans="3:4" x14ac:dyDescent="0.3">
      <c r="C16" s="19" t="s">
        <v>723</v>
      </c>
      <c r="D16" s="21">
        <v>175792.64999999997</v>
      </c>
    </row>
    <row r="17" spans="3:4" x14ac:dyDescent="0.3">
      <c r="C17" s="19" t="s">
        <v>724</v>
      </c>
      <c r="D17" s="21">
        <v>225748.47500000001</v>
      </c>
    </row>
    <row r="18" spans="3:4" x14ac:dyDescent="0.3">
      <c r="C18" s="19" t="s">
        <v>725</v>
      </c>
      <c r="D18" s="21">
        <v>133975.20300000001</v>
      </c>
    </row>
    <row r="19" spans="3:4" x14ac:dyDescent="0.3">
      <c r="C19" s="19" t="s">
        <v>726</v>
      </c>
      <c r="D19" s="21">
        <v>102080.98899999999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9D38-2D4D-442C-9CCB-52A700ABA2E3}">
  <dimension ref="A2:N14"/>
  <sheetViews>
    <sheetView topLeftCell="A13" zoomScale="85" zoomScaleNormal="85" workbookViewId="0">
      <selection activeCell="B5" sqref="B5"/>
    </sheetView>
  </sheetViews>
  <sheetFormatPr defaultRowHeight="14.4" x14ac:dyDescent="0.3"/>
  <cols>
    <col min="1" max="1" width="17" bestFit="1" customWidth="1"/>
    <col min="2" max="2" width="9.77734375" bestFit="1" customWidth="1"/>
    <col min="3" max="3" width="4.5546875" customWidth="1"/>
    <col min="4" max="4" width="12" bestFit="1" customWidth="1"/>
    <col min="5" max="5" width="9.77734375" bestFit="1" customWidth="1"/>
    <col min="6" max="6" width="1.5546875" customWidth="1"/>
    <col min="7" max="7" width="18" bestFit="1" customWidth="1"/>
    <col min="8" max="8" width="28" bestFit="1" customWidth="1"/>
    <col min="10" max="10" width="18" bestFit="1" customWidth="1"/>
    <col min="11" max="11" width="24.5546875" bestFit="1" customWidth="1"/>
    <col min="12" max="12" width="2.44140625" customWidth="1"/>
    <col min="13" max="13" width="18" bestFit="1" customWidth="1"/>
    <col min="14" max="14" width="39.109375" bestFit="1" customWidth="1"/>
  </cols>
  <sheetData>
    <row r="2" spans="1:14" x14ac:dyDescent="0.3">
      <c r="A2" s="17" t="s">
        <v>32</v>
      </c>
      <c r="B2" t="s">
        <v>730</v>
      </c>
      <c r="D2" s="17" t="s">
        <v>732</v>
      </c>
      <c r="E2" t="s">
        <v>731</v>
      </c>
      <c r="G2" s="17" t="s">
        <v>714</v>
      </c>
      <c r="H2" t="s">
        <v>733</v>
      </c>
      <c r="J2" s="17" t="s">
        <v>714</v>
      </c>
      <c r="K2" t="s">
        <v>729</v>
      </c>
      <c r="M2" s="17" t="s">
        <v>714</v>
      </c>
      <c r="N2" t="s">
        <v>713</v>
      </c>
    </row>
    <row r="3" spans="1:14" x14ac:dyDescent="0.3">
      <c r="A3" s="18" t="s">
        <v>125</v>
      </c>
      <c r="B3" s="21">
        <v>12950.964399999997</v>
      </c>
      <c r="D3" s="19" t="s">
        <v>716</v>
      </c>
      <c r="E3" s="21">
        <v>772.97479999999973</v>
      </c>
      <c r="G3" s="18" t="s">
        <v>125</v>
      </c>
      <c r="H3" s="21">
        <v>536.93299999999977</v>
      </c>
      <c r="J3" s="18" t="s">
        <v>260</v>
      </c>
      <c r="K3" s="21">
        <v>3437.9655000000002</v>
      </c>
      <c r="M3" s="18" t="s">
        <v>7</v>
      </c>
      <c r="N3" s="21">
        <v>217852.63400000022</v>
      </c>
    </row>
    <row r="4" spans="1:14" x14ac:dyDescent="0.3">
      <c r="A4" s="18" t="s">
        <v>124</v>
      </c>
      <c r="B4" s="21">
        <v>65020.782499999987</v>
      </c>
      <c r="D4" s="19" t="s">
        <v>717</v>
      </c>
      <c r="E4" s="21">
        <v>1359.6523999999997</v>
      </c>
      <c r="G4" s="18" t="s">
        <v>124</v>
      </c>
      <c r="H4" s="21">
        <v>3368.9980000000023</v>
      </c>
      <c r="J4" s="18" t="s">
        <v>138</v>
      </c>
      <c r="K4" s="21">
        <v>3018.1028999999999</v>
      </c>
      <c r="M4" s="18" t="s">
        <v>9</v>
      </c>
      <c r="N4" s="21">
        <v>138885.82700000005</v>
      </c>
    </row>
    <row r="5" spans="1:14" x14ac:dyDescent="0.3">
      <c r="A5" s="18" t="s">
        <v>123</v>
      </c>
      <c r="B5" s="21">
        <v>84435.038979999939</v>
      </c>
      <c r="D5" s="19" t="s">
        <v>718</v>
      </c>
      <c r="E5" s="21">
        <v>7741.9974000000002</v>
      </c>
      <c r="G5" s="18" t="s">
        <v>123</v>
      </c>
      <c r="H5" s="21">
        <v>4490.2360000000062</v>
      </c>
      <c r="J5" s="18" t="s">
        <v>201</v>
      </c>
      <c r="K5" s="21">
        <v>2286.3318999999997</v>
      </c>
      <c r="M5" s="18" t="s">
        <v>11</v>
      </c>
      <c r="N5" s="21">
        <v>54804.78</v>
      </c>
    </row>
    <row r="6" spans="1:14" x14ac:dyDescent="0.3">
      <c r="A6" s="18" t="s">
        <v>119</v>
      </c>
      <c r="B6" s="21">
        <v>67696.533099999986</v>
      </c>
      <c r="D6" s="19" t="s">
        <v>719</v>
      </c>
      <c r="E6" s="21">
        <v>7169.8578999999982</v>
      </c>
      <c r="G6" s="18" t="s">
        <v>119</v>
      </c>
      <c r="H6" s="21">
        <v>5038.1120000000019</v>
      </c>
      <c r="J6" s="18" t="s">
        <v>171</v>
      </c>
      <c r="K6" s="21">
        <v>2273.5146999999997</v>
      </c>
      <c r="M6" s="18" t="s">
        <v>15</v>
      </c>
      <c r="N6" s="21">
        <v>10983</v>
      </c>
    </row>
    <row r="7" spans="1:14" x14ac:dyDescent="0.3">
      <c r="A7" s="18" t="s">
        <v>56</v>
      </c>
      <c r="B7" s="21">
        <v>88772.674499999921</v>
      </c>
      <c r="D7" s="19" t="s">
        <v>720</v>
      </c>
      <c r="E7" s="21">
        <v>9687.2696000000033</v>
      </c>
      <c r="G7" s="18" t="s">
        <v>56</v>
      </c>
      <c r="H7" s="21">
        <v>4470.3929999999964</v>
      </c>
      <c r="J7" s="18" t="s">
        <v>144</v>
      </c>
      <c r="K7" s="21">
        <v>1744.8890999999999</v>
      </c>
      <c r="M7" s="18" t="s">
        <v>10</v>
      </c>
      <c r="N7" s="21">
        <v>10751.076999999999</v>
      </c>
    </row>
    <row r="8" spans="1:14" x14ac:dyDescent="0.3">
      <c r="A8" s="18" t="s">
        <v>120</v>
      </c>
      <c r="B8" s="21">
        <v>73478.351200000121</v>
      </c>
      <c r="D8" s="19" t="s">
        <v>721</v>
      </c>
      <c r="E8" s="21">
        <v>11730.268399999995</v>
      </c>
      <c r="G8" s="18" t="s">
        <v>120</v>
      </c>
      <c r="H8" s="21">
        <v>6320.2360000000035</v>
      </c>
      <c r="J8" s="18" t="s">
        <v>282</v>
      </c>
      <c r="K8" s="21">
        <v>1697.4461999999996</v>
      </c>
      <c r="M8" s="18" t="s">
        <v>715</v>
      </c>
      <c r="N8" s="21">
        <v>433277.31800000032</v>
      </c>
    </row>
    <row r="9" spans="1:14" x14ac:dyDescent="0.3">
      <c r="A9" s="18" t="s">
        <v>121</v>
      </c>
      <c r="B9" s="21">
        <v>93937.687399999777</v>
      </c>
      <c r="D9" s="19" t="s">
        <v>722</v>
      </c>
      <c r="E9" s="21">
        <v>9493.0589999999956</v>
      </c>
      <c r="G9" s="18" t="s">
        <v>121</v>
      </c>
      <c r="H9" s="21">
        <v>6056.4580000000078</v>
      </c>
      <c r="J9" s="18" t="s">
        <v>288</v>
      </c>
      <c r="K9" s="21">
        <v>1692.4506999999994</v>
      </c>
    </row>
    <row r="10" spans="1:14" x14ac:dyDescent="0.3">
      <c r="A10" s="18" t="s">
        <v>122</v>
      </c>
      <c r="B10" s="21">
        <v>64109.138500000103</v>
      </c>
      <c r="D10" s="19" t="s">
        <v>723</v>
      </c>
      <c r="E10" s="21">
        <v>6612.2557999999972</v>
      </c>
      <c r="G10" s="18" t="s">
        <v>122</v>
      </c>
      <c r="H10" s="21">
        <v>4171.4820000000009</v>
      </c>
      <c r="J10" s="18" t="s">
        <v>203</v>
      </c>
      <c r="K10" s="21">
        <v>1637.5084000000002</v>
      </c>
    </row>
    <row r="11" spans="1:14" x14ac:dyDescent="0.3">
      <c r="A11" s="18" t="s">
        <v>715</v>
      </c>
      <c r="B11" s="21">
        <v>550401.1705799998</v>
      </c>
      <c r="D11" s="19" t="s">
        <v>724</v>
      </c>
      <c r="E11" s="21">
        <v>5395.0883000000003</v>
      </c>
      <c r="G11" s="18" t="s">
        <v>715</v>
      </c>
      <c r="H11" s="21">
        <v>34452.84800000002</v>
      </c>
      <c r="J11" s="18" t="s">
        <v>262</v>
      </c>
      <c r="K11" s="21">
        <v>1602.5436</v>
      </c>
    </row>
    <row r="12" spans="1:14" x14ac:dyDescent="0.3">
      <c r="D12" s="19" t="s">
        <v>725</v>
      </c>
      <c r="E12" s="21">
        <v>2307.6481000000003</v>
      </c>
      <c r="J12" s="18" t="s">
        <v>228</v>
      </c>
      <c r="K12" s="21">
        <v>1577.8740999999995</v>
      </c>
    </row>
    <row r="13" spans="1:14" x14ac:dyDescent="0.3">
      <c r="D13" s="19" t="s">
        <v>726</v>
      </c>
      <c r="E13" s="21">
        <v>2750.7107999999994</v>
      </c>
    </row>
    <row r="14" spans="1:14" x14ac:dyDescent="0.3">
      <c r="D14" s="19" t="s">
        <v>715</v>
      </c>
      <c r="E14" s="21">
        <v>65020.782499999994</v>
      </c>
    </row>
  </sheetData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B231-D23C-4EEB-9903-8523A516F065}">
  <dimension ref="A2:B26"/>
  <sheetViews>
    <sheetView workbookViewId="0">
      <selection activeCell="B27" sqref="B27"/>
    </sheetView>
  </sheetViews>
  <sheetFormatPr defaultRowHeight="14.4" x14ac:dyDescent="0.3"/>
  <cols>
    <col min="1" max="1" width="17" bestFit="1" customWidth="1"/>
    <col min="2" max="2" width="37.44140625" bestFit="1" customWidth="1"/>
  </cols>
  <sheetData>
    <row r="2" spans="1:2" x14ac:dyDescent="0.3">
      <c r="A2" s="17" t="s">
        <v>714</v>
      </c>
      <c r="B2" t="s">
        <v>713</v>
      </c>
    </row>
    <row r="3" spans="1:2" x14ac:dyDescent="0.3">
      <c r="A3" s="18" t="s">
        <v>29</v>
      </c>
      <c r="B3" s="21">
        <v>2119.4499999999998</v>
      </c>
    </row>
    <row r="4" spans="1:2" x14ac:dyDescent="0.3">
      <c r="A4" s="18" t="s">
        <v>24</v>
      </c>
      <c r="B4" s="21">
        <v>14064.106</v>
      </c>
    </row>
    <row r="5" spans="1:2" x14ac:dyDescent="0.3">
      <c r="A5" s="18" t="s">
        <v>30</v>
      </c>
      <c r="B5" s="21">
        <v>982.56</v>
      </c>
    </row>
    <row r="6" spans="1:2" x14ac:dyDescent="0.3">
      <c r="A6" s="18" t="s">
        <v>10</v>
      </c>
      <c r="B6" s="21">
        <v>114407.09300000004</v>
      </c>
    </row>
    <row r="7" spans="1:2" x14ac:dyDescent="0.3">
      <c r="A7" s="18" t="s">
        <v>13</v>
      </c>
      <c r="B7" s="21">
        <v>11012.149999999998</v>
      </c>
    </row>
    <row r="8" spans="1:2" x14ac:dyDescent="0.3">
      <c r="A8" s="18" t="s">
        <v>17</v>
      </c>
      <c r="B8" s="21">
        <v>18630.34499999999</v>
      </c>
    </row>
    <row r="9" spans="1:2" x14ac:dyDescent="0.3">
      <c r="A9" s="18" t="s">
        <v>14</v>
      </c>
      <c r="B9" s="21">
        <v>9083.6820000000007</v>
      </c>
    </row>
    <row r="10" spans="1:2" x14ac:dyDescent="0.3">
      <c r="A10" s="18" t="s">
        <v>19</v>
      </c>
      <c r="B10" s="21">
        <v>830.61</v>
      </c>
    </row>
    <row r="11" spans="1:2" x14ac:dyDescent="0.3">
      <c r="A11" s="18" t="s">
        <v>27</v>
      </c>
      <c r="B11" s="21">
        <v>2676.0299999999997</v>
      </c>
    </row>
    <row r="12" spans="1:2" x14ac:dyDescent="0.3">
      <c r="A12" s="18" t="s">
        <v>16</v>
      </c>
      <c r="B12" s="21">
        <v>37399.086000000018</v>
      </c>
    </row>
    <row r="13" spans="1:2" x14ac:dyDescent="0.3">
      <c r="A13" s="18" t="s">
        <v>28</v>
      </c>
      <c r="B13" s="21">
        <v>3057.875</v>
      </c>
    </row>
    <row r="14" spans="1:2" x14ac:dyDescent="0.3">
      <c r="A14" s="18" t="s">
        <v>9</v>
      </c>
      <c r="B14" s="21">
        <v>1694053.6369999999</v>
      </c>
    </row>
    <row r="15" spans="1:2" x14ac:dyDescent="0.3">
      <c r="A15" s="18" t="s">
        <v>25</v>
      </c>
      <c r="B15" s="21">
        <v>266.47200000000004</v>
      </c>
    </row>
    <row r="16" spans="1:2" x14ac:dyDescent="0.3">
      <c r="A16" s="18" t="s">
        <v>7</v>
      </c>
      <c r="B16" s="21">
        <v>1432187.5500000019</v>
      </c>
    </row>
    <row r="17" spans="1:2" x14ac:dyDescent="0.3">
      <c r="A17" s="18" t="s">
        <v>26</v>
      </c>
      <c r="B17" s="21">
        <v>3791.6310000000003</v>
      </c>
    </row>
    <row r="18" spans="1:2" x14ac:dyDescent="0.3">
      <c r="A18" s="18" t="s">
        <v>12</v>
      </c>
      <c r="B18" s="21">
        <v>9697.8119999999999</v>
      </c>
    </row>
    <row r="19" spans="1:2" x14ac:dyDescent="0.3">
      <c r="A19" s="18" t="s">
        <v>15</v>
      </c>
      <c r="B19" s="21">
        <v>67440.739999999991</v>
      </c>
    </row>
    <row r="20" spans="1:2" x14ac:dyDescent="0.3">
      <c r="A20" s="18" t="s">
        <v>18</v>
      </c>
      <c r="B20" s="21">
        <v>5672.8330000000005</v>
      </c>
    </row>
    <row r="21" spans="1:2" x14ac:dyDescent="0.3">
      <c r="A21" s="18" t="s">
        <v>22</v>
      </c>
      <c r="B21" s="21">
        <v>15080.86</v>
      </c>
    </row>
    <row r="22" spans="1:2" x14ac:dyDescent="0.3">
      <c r="A22" s="18" t="s">
        <v>20</v>
      </c>
      <c r="B22" s="21">
        <v>4347.1549999999997</v>
      </c>
    </row>
    <row r="23" spans="1:2" x14ac:dyDescent="0.3">
      <c r="A23" s="18" t="s">
        <v>21</v>
      </c>
      <c r="B23" s="21">
        <v>30615.974999999999</v>
      </c>
    </row>
    <row r="24" spans="1:2" x14ac:dyDescent="0.3">
      <c r="A24" s="18" t="s">
        <v>23</v>
      </c>
      <c r="B24" s="21">
        <v>13375.45</v>
      </c>
    </row>
    <row r="25" spans="1:2" x14ac:dyDescent="0.3">
      <c r="A25" s="18" t="s">
        <v>11</v>
      </c>
      <c r="B25" s="21">
        <v>512624.84000000014</v>
      </c>
    </row>
    <row r="26" spans="1:2" x14ac:dyDescent="0.3">
      <c r="A26" s="18" t="s">
        <v>715</v>
      </c>
      <c r="B26" s="21">
        <v>4003417.9420000021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группы товаров</vt:lpstr>
      <vt:lpstr>таблица</vt:lpstr>
      <vt:lpstr>Отчет 1</vt:lpstr>
      <vt:lpstr>Отчет 2</vt:lpstr>
      <vt:lpstr>Отчет 3</vt:lpstr>
      <vt:lpstr>Аналитическая панель</vt:lpstr>
      <vt:lpstr>Отчет 5</vt:lpstr>
      <vt:lpstr>БАЗА</vt:lpstr>
      <vt:lpstr>Группа_Товаров</vt:lpstr>
      <vt:lpstr>таблица!Критерии</vt:lpstr>
      <vt:lpstr>Прибыль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Frian</cp:lastModifiedBy>
  <dcterms:created xsi:type="dcterms:W3CDTF">2017-08-30T11:06:43Z</dcterms:created>
  <dcterms:modified xsi:type="dcterms:W3CDTF">2021-11-27T14:36:46Z</dcterms:modified>
</cp:coreProperties>
</file>