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name="CONTAINS">LAMBDA(celda, intervalo, NOT(ISERROR(MATCH(celda,intervalo,0))))</definedName>
  </definedNames>
  <calcPr/>
</workbook>
</file>

<file path=xl/sharedStrings.xml><?xml version="1.0" encoding="utf-8"?>
<sst xmlns="http://schemas.openxmlformats.org/spreadsheetml/2006/main" count="97" uniqueCount="25">
  <si>
    <t>Constante Lineal</t>
  </si>
  <si>
    <t>KL =</t>
  </si>
  <si>
    <t>Constante Angular</t>
  </si>
  <si>
    <t xml:space="preserve">kr </t>
  </si>
  <si>
    <t>Segundos</t>
  </si>
  <si>
    <t xml:space="preserve">Vl </t>
  </si>
  <si>
    <t xml:space="preserve">kl </t>
  </si>
  <si>
    <t>w</t>
  </si>
  <si>
    <t>IDEAL (rviz)</t>
  </si>
  <si>
    <t>REAL (Puzzlebot)</t>
  </si>
  <si>
    <t>V=di/ti</t>
  </si>
  <si>
    <t>Kl = Vl / V</t>
  </si>
  <si>
    <t>REAL (Gazebo)</t>
  </si>
  <si>
    <t>Desviación est</t>
  </si>
  <si>
    <t>Covarianza</t>
  </si>
  <si>
    <t>Promedio</t>
  </si>
  <si>
    <t>Vl</t>
  </si>
  <si>
    <t>10 segundos</t>
  </si>
  <si>
    <t>w = 0.5</t>
  </si>
  <si>
    <t>REAL</t>
  </si>
  <si>
    <t>IDEAL</t>
  </si>
  <si>
    <t>KR =</t>
  </si>
  <si>
    <t>t</t>
  </si>
  <si>
    <t>kr =</t>
  </si>
  <si>
    <t xml:space="preserve">kr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</si>
</sst>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9.0"/>
      <color rgb="FF000000"/>
      <name val="&quot;Google Sans Mono&quot;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3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6" fontId="4" numFmtId="0" xfId="0" applyAlignment="1" applyFont="1">
      <alignment horizontal="left" readingOrder="0"/>
    </xf>
    <xf borderId="0" fillId="6" fontId="2" numFmtId="164" xfId="0" applyFont="1" applyNumberFormat="1"/>
    <xf borderId="0" fillId="3" fontId="2" numFmtId="164" xfId="0" applyFont="1" applyNumberFormat="1"/>
    <xf borderId="0" fillId="6" fontId="5" numFmtId="0" xfId="0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7" fontId="2" numFmtId="164" xfId="0" applyFont="1" applyNumberFormat="1"/>
    <xf borderId="0" fillId="7" fontId="4" numFmtId="0" xfId="0" applyAlignment="1" applyFont="1">
      <alignment horizontal="left" readingOrder="0"/>
    </xf>
    <xf borderId="0" fillId="3" fontId="3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8" fontId="2" numFmtId="0" xfId="0" applyFill="1" applyFont="1"/>
    <xf borderId="0" fillId="8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190500</xdr:colOff>
      <xdr:row>2</xdr:row>
      <xdr:rowOff>28575</xdr:rowOff>
    </xdr:from>
    <xdr:ext cx="13820775" cy="2905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15.75"/>
    <col customWidth="1" min="12" max="12" width="15.0"/>
  </cols>
  <sheetData>
    <row r="1">
      <c r="C1" s="1" t="s">
        <v>0</v>
      </c>
      <c r="E1" s="2" t="s">
        <v>1</v>
      </c>
      <c r="F1" s="3">
        <f>AVERAGE(F5,F25,F45,F65)</f>
        <v>1.188201094</v>
      </c>
      <c r="K1" s="1" t="s">
        <v>2</v>
      </c>
      <c r="M1" s="4" t="s">
        <v>3</v>
      </c>
      <c r="N1" s="5">
        <f>AVERAGE(I21,I41,I81,I101)</f>
        <v>0.7933479199</v>
      </c>
    </row>
    <row r="2">
      <c r="B2" s="2" t="s">
        <v>4</v>
      </c>
      <c r="C2" s="2" t="s">
        <v>5</v>
      </c>
      <c r="E2" s="4" t="s">
        <v>6</v>
      </c>
      <c r="F2" s="5">
        <f>AVERAGE(A21,A41,A61,A81)</f>
        <v>0.9795848703</v>
      </c>
      <c r="G2" s="6">
        <v>0.9928442490877306</v>
      </c>
      <c r="H2" s="3">
        <f>AVERAGE(F2,G2)</f>
        <v>0.9862145597</v>
      </c>
      <c r="I2" s="3">
        <f>1-H2</f>
        <v>0.01378544028</v>
      </c>
      <c r="J2" s="2" t="s">
        <v>4</v>
      </c>
      <c r="K2" s="2" t="s">
        <v>7</v>
      </c>
    </row>
    <row r="3">
      <c r="B3" s="7">
        <v>2.0</v>
      </c>
      <c r="C3" s="7">
        <v>0.5</v>
      </c>
      <c r="J3" s="8">
        <v>3.0</v>
      </c>
      <c r="K3" s="8">
        <v>0.5</v>
      </c>
    </row>
    <row r="4">
      <c r="B4" s="2" t="s">
        <v>8</v>
      </c>
      <c r="D4" s="2" t="s">
        <v>9</v>
      </c>
      <c r="E4" s="2" t="s">
        <v>10</v>
      </c>
      <c r="F4" s="2" t="s">
        <v>11</v>
      </c>
      <c r="H4" s="2" t="s">
        <v>12</v>
      </c>
      <c r="J4" s="2" t="s">
        <v>8</v>
      </c>
      <c r="L4" s="2" t="s">
        <v>9</v>
      </c>
      <c r="P4" s="2" t="s">
        <v>12</v>
      </c>
    </row>
    <row r="5">
      <c r="B5" s="2">
        <v>0.9500124455</v>
      </c>
      <c r="D5" s="2">
        <v>0.847747414094852</v>
      </c>
      <c r="E5" s="3">
        <f>D20/B3</f>
        <v>0.4269637085</v>
      </c>
      <c r="F5" s="3">
        <f>C3/E5</f>
        <v>1.171059718</v>
      </c>
      <c r="I5" s="3">
        <f t="shared" ref="I5:I19" si="1">J5/2</f>
        <v>0.7250153929</v>
      </c>
      <c r="J5" s="2">
        <v>1.45003078580451</v>
      </c>
      <c r="K5" s="9"/>
      <c r="L5" s="2">
        <v>0.650528235586611</v>
      </c>
      <c r="M5" s="3">
        <f t="shared" ref="M5:M18" si="2">J5/L5</f>
        <v>2.229005148</v>
      </c>
      <c r="N5" s="3">
        <f t="shared" ref="N5:N18" si="3">I5/L5</f>
        <v>1.114502574</v>
      </c>
    </row>
    <row r="6">
      <c r="B6" s="2">
        <v>0.939777731999999</v>
      </c>
      <c r="D6" s="2">
        <v>0.872542970536451</v>
      </c>
      <c r="E6" s="3">
        <f t="shared" ref="E6:E18" si="4">B6/D6</f>
        <v>1.077056104</v>
      </c>
      <c r="I6" s="3">
        <f t="shared" si="1"/>
        <v>0.720002821</v>
      </c>
      <c r="J6" s="2">
        <v>1.44000564193031</v>
      </c>
      <c r="K6" s="9"/>
      <c r="L6" s="2">
        <v>0.651509784294255</v>
      </c>
      <c r="M6" s="3">
        <f t="shared" si="2"/>
        <v>2.210259426</v>
      </c>
      <c r="N6" s="3">
        <f t="shared" si="3"/>
        <v>1.105129713</v>
      </c>
    </row>
    <row r="7">
      <c r="B7" s="2">
        <v>0.950096011499999</v>
      </c>
      <c r="D7" s="2">
        <v>0.732842330430357</v>
      </c>
      <c r="E7" s="3">
        <f t="shared" si="4"/>
        <v>1.29645351</v>
      </c>
      <c r="I7" s="3">
        <f t="shared" si="1"/>
        <v>0.7249989417</v>
      </c>
      <c r="J7" s="2">
        <v>1.44999788330492</v>
      </c>
      <c r="K7" s="9"/>
      <c r="L7" s="2">
        <v>0.628632518810779</v>
      </c>
      <c r="M7" s="3">
        <f t="shared" si="2"/>
        <v>2.306590639</v>
      </c>
      <c r="N7" s="3">
        <f t="shared" si="3"/>
        <v>1.15329532</v>
      </c>
    </row>
    <row r="8">
      <c r="B8" s="2">
        <v>0.8900135755</v>
      </c>
      <c r="D8" s="2">
        <v>0.831530390000613</v>
      </c>
      <c r="E8" s="3">
        <f t="shared" si="4"/>
        <v>1.070331988</v>
      </c>
      <c r="I8" s="3">
        <f t="shared" si="1"/>
        <v>0.7250046044</v>
      </c>
      <c r="J8" s="2">
        <v>1.45000920880478</v>
      </c>
      <c r="K8" s="9"/>
      <c r="L8" s="2">
        <v>0.674396715249977</v>
      </c>
      <c r="M8" s="3">
        <f t="shared" si="2"/>
        <v>2.150083439</v>
      </c>
      <c r="N8" s="3">
        <f t="shared" si="3"/>
        <v>1.07504172</v>
      </c>
    </row>
    <row r="9">
      <c r="B9" s="2">
        <v>0.950030922499999</v>
      </c>
      <c r="D9" s="2">
        <v>0.869386862011879</v>
      </c>
      <c r="E9" s="3">
        <f t="shared" si="4"/>
        <v>1.092759695</v>
      </c>
      <c r="I9" s="3">
        <f t="shared" si="1"/>
        <v>0.7200069932</v>
      </c>
      <c r="J9" s="2">
        <v>1.4400139864302</v>
      </c>
      <c r="K9" s="9"/>
      <c r="L9" s="2">
        <v>0.701586955714788</v>
      </c>
      <c r="M9" s="3">
        <f t="shared" si="2"/>
        <v>2.052509635</v>
      </c>
      <c r="N9" s="3">
        <f t="shared" si="3"/>
        <v>1.026254818</v>
      </c>
    </row>
    <row r="10">
      <c r="B10" s="2">
        <v>0.9498589035</v>
      </c>
      <c r="D10" s="2">
        <v>0.891490642088999</v>
      </c>
      <c r="E10" s="3">
        <f t="shared" si="4"/>
        <v>1.065472657</v>
      </c>
      <c r="I10" s="3">
        <f t="shared" si="1"/>
        <v>0.7250021604</v>
      </c>
      <c r="J10" s="2">
        <v>1.45000432080484</v>
      </c>
      <c r="K10" s="9"/>
      <c r="L10" s="2">
        <v>0.666608223399808</v>
      </c>
      <c r="M10" s="3">
        <f t="shared" si="2"/>
        <v>2.17519717</v>
      </c>
      <c r="N10" s="3">
        <f t="shared" si="3"/>
        <v>1.087598585</v>
      </c>
    </row>
    <row r="11">
      <c r="B11" s="2">
        <v>0.950013041499999</v>
      </c>
      <c r="D11" s="2">
        <v>0.896332005722766</v>
      </c>
      <c r="E11" s="3">
        <f t="shared" si="4"/>
        <v>1.059889679</v>
      </c>
      <c r="I11" s="3">
        <f t="shared" si="1"/>
        <v>0.7250044849</v>
      </c>
      <c r="J11" s="2">
        <v>1.45000896980478</v>
      </c>
      <c r="L11" s="2">
        <v>0.714406941898095</v>
      </c>
      <c r="M11" s="3">
        <f t="shared" si="2"/>
        <v>2.029668085</v>
      </c>
      <c r="N11" s="3">
        <f t="shared" si="3"/>
        <v>1.014834043</v>
      </c>
    </row>
    <row r="12">
      <c r="B12" s="2">
        <v>0.9500226975</v>
      </c>
      <c r="D12" s="2">
        <v>0.824052150782908</v>
      </c>
      <c r="E12" s="3">
        <f t="shared" si="4"/>
        <v>1.152867202</v>
      </c>
      <c r="I12" s="3">
        <f t="shared" si="1"/>
        <v>0.7199915557</v>
      </c>
      <c r="J12" s="2">
        <v>1.43998311143059</v>
      </c>
      <c r="L12" s="2">
        <v>0.695733757398132</v>
      </c>
      <c r="M12" s="3">
        <f t="shared" si="2"/>
        <v>2.069732992</v>
      </c>
      <c r="N12" s="3">
        <f t="shared" si="3"/>
        <v>1.034866496</v>
      </c>
    </row>
    <row r="13">
      <c r="B13" s="2">
        <v>0.949990034</v>
      </c>
      <c r="D13" s="2">
        <v>0.883729348990879</v>
      </c>
      <c r="E13" s="3">
        <f t="shared" si="4"/>
        <v>1.074978482</v>
      </c>
      <c r="I13" s="3">
        <f t="shared" si="1"/>
        <v>0.719994536</v>
      </c>
      <c r="J13" s="2">
        <v>1.43998907193051</v>
      </c>
      <c r="L13" s="2">
        <v>0.65951366069598</v>
      </c>
      <c r="M13" s="3">
        <f t="shared" si="2"/>
        <v>2.183410531</v>
      </c>
      <c r="N13" s="3">
        <f t="shared" si="3"/>
        <v>1.091705265</v>
      </c>
    </row>
    <row r="14">
      <c r="B14" s="2">
        <v>0.950002432</v>
      </c>
      <c r="D14" s="2">
        <v>0.822370978922811</v>
      </c>
      <c r="E14" s="3">
        <f t="shared" si="4"/>
        <v>1.155199364</v>
      </c>
      <c r="I14" s="3">
        <f t="shared" si="1"/>
        <v>0.7249869614</v>
      </c>
      <c r="J14" s="2">
        <v>1.44997392280522</v>
      </c>
      <c r="L14" s="2">
        <v>0.65966364632706</v>
      </c>
      <c r="M14" s="3">
        <f t="shared" si="2"/>
        <v>2.198050371</v>
      </c>
      <c r="N14" s="3">
        <f t="shared" si="3"/>
        <v>1.099025186</v>
      </c>
    </row>
    <row r="15">
      <c r="B15" s="2">
        <v>0.950005530999999</v>
      </c>
      <c r="D15" s="2">
        <v>0.839658895042701</v>
      </c>
      <c r="E15" s="3">
        <f t="shared" si="4"/>
        <v>1.131418409</v>
      </c>
      <c r="I15" s="3">
        <f t="shared" si="1"/>
        <v>0.720011583</v>
      </c>
      <c r="J15" s="2">
        <v>1.44002316593009</v>
      </c>
      <c r="L15" s="2">
        <v>0.661834984233029</v>
      </c>
      <c r="M15" s="3">
        <f t="shared" si="2"/>
        <v>2.175803939</v>
      </c>
      <c r="N15" s="3">
        <f t="shared" si="3"/>
        <v>1.08790197</v>
      </c>
    </row>
    <row r="16">
      <c r="B16" s="2">
        <v>0.949984908499999</v>
      </c>
      <c r="D16" s="2">
        <v>0.878109412996817</v>
      </c>
      <c r="E16" s="3">
        <f t="shared" si="4"/>
        <v>1.081852551</v>
      </c>
      <c r="I16" s="3">
        <f t="shared" si="1"/>
        <v>0.7250001937</v>
      </c>
      <c r="J16" s="2">
        <v>1.45000038730489</v>
      </c>
      <c r="L16" s="2">
        <v>0.659359613965324</v>
      </c>
      <c r="M16" s="3">
        <f t="shared" si="2"/>
        <v>2.199104035</v>
      </c>
      <c r="N16" s="3">
        <f t="shared" si="3"/>
        <v>1.099552017</v>
      </c>
    </row>
    <row r="17">
      <c r="B17" s="2">
        <v>0.9500170945</v>
      </c>
      <c r="D17" s="2">
        <v>0.891918121231851</v>
      </c>
      <c r="E17" s="3">
        <f t="shared" si="4"/>
        <v>1.065139357</v>
      </c>
      <c r="I17" s="3">
        <f t="shared" si="1"/>
        <v>0.6999966415</v>
      </c>
      <c r="J17" s="2">
        <v>1.39999328293239</v>
      </c>
      <c r="L17" s="10">
        <v>0.682811574528524</v>
      </c>
      <c r="M17" s="3">
        <f t="shared" si="2"/>
        <v>2.050336191</v>
      </c>
      <c r="N17" s="3">
        <f t="shared" si="3"/>
        <v>1.025168096</v>
      </c>
      <c r="O17" s="11"/>
    </row>
    <row r="18">
      <c r="B18" s="2">
        <v>0.950004219999999</v>
      </c>
      <c r="D18" s="2">
        <v>0.889771183426653</v>
      </c>
      <c r="E18" s="3">
        <f t="shared" si="4"/>
        <v>1.067694973</v>
      </c>
      <c r="I18" s="3">
        <f t="shared" si="1"/>
        <v>0.7250004914</v>
      </c>
      <c r="J18" s="2">
        <v>1.45000098280488</v>
      </c>
      <c r="L18" s="2">
        <v>0.693355478532581</v>
      </c>
      <c r="M18" s="3">
        <f t="shared" si="2"/>
        <v>2.091280775</v>
      </c>
      <c r="N18" s="3">
        <f t="shared" si="3"/>
        <v>1.045640388</v>
      </c>
    </row>
    <row r="19">
      <c r="B19" s="2">
        <v>0.950013041499999</v>
      </c>
      <c r="D19" s="2">
        <v>0.837428549271993</v>
      </c>
      <c r="E19" s="12" t="s">
        <v>13</v>
      </c>
      <c r="F19" s="12" t="s">
        <v>14</v>
      </c>
      <c r="I19" s="3">
        <f t="shared" si="1"/>
        <v>0.7250178962</v>
      </c>
      <c r="J19" s="2">
        <v>1.45003579230444</v>
      </c>
      <c r="L19" s="2">
        <v>0.664751353304736</v>
      </c>
      <c r="M19" s="12" t="s">
        <v>13</v>
      </c>
      <c r="N19" s="12" t="s">
        <v>14</v>
      </c>
    </row>
    <row r="20">
      <c r="A20" s="13" t="s">
        <v>15</v>
      </c>
      <c r="B20" s="14">
        <f>AVERAGE(B5:B19)</f>
        <v>0.9453228394</v>
      </c>
      <c r="C20" s="15" t="s">
        <v>15</v>
      </c>
      <c r="D20" s="16">
        <f>AVERAGE(D5:D19)</f>
        <v>0.853927417</v>
      </c>
      <c r="E20" s="17">
        <f>STDEV(B5:B19,D5:D19)</f>
        <v>0.05619682685</v>
      </c>
      <c r="F20" s="17">
        <f>COVAR(B5:B19,D5:D19)</f>
        <v>0.00007575618406</v>
      </c>
      <c r="G20" s="11"/>
      <c r="I20" s="15" t="s">
        <v>15</v>
      </c>
      <c r="J20" s="18">
        <f>AVERAGE(J5:J19)</f>
        <v>1.443338034</v>
      </c>
      <c r="K20" s="15" t="s">
        <v>15</v>
      </c>
      <c r="L20" s="14">
        <f>AVERAGE(L5:L19)</f>
        <v>0.6709795629</v>
      </c>
      <c r="M20" s="17">
        <f>STDEV(J5:J19,L5:L19)</f>
        <v>0.3932000127</v>
      </c>
      <c r="N20" s="17">
        <f>COVAR(J5:J19,L5:L19)</f>
        <v>-0.00004964852674</v>
      </c>
    </row>
    <row r="21">
      <c r="A21" s="2">
        <v>0.991715959786697</v>
      </c>
      <c r="I21" s="2">
        <v>0.793810377396877</v>
      </c>
    </row>
    <row r="22">
      <c r="B22" s="2" t="s">
        <v>4</v>
      </c>
      <c r="C22" s="2" t="s">
        <v>16</v>
      </c>
    </row>
    <row r="23">
      <c r="B23" s="7">
        <v>2.0</v>
      </c>
      <c r="C23" s="7">
        <v>0.7</v>
      </c>
      <c r="J23" s="8">
        <v>5.0</v>
      </c>
      <c r="K23" s="8">
        <v>0.5</v>
      </c>
    </row>
    <row r="24">
      <c r="B24" s="2" t="s">
        <v>8</v>
      </c>
      <c r="D24" s="2" t="s">
        <v>9</v>
      </c>
      <c r="E24" s="2" t="s">
        <v>10</v>
      </c>
      <c r="F24" s="2" t="s">
        <v>11</v>
      </c>
      <c r="H24" s="2" t="s">
        <v>12</v>
      </c>
      <c r="J24" s="2" t="s">
        <v>8</v>
      </c>
      <c r="L24" s="2" t="s">
        <v>9</v>
      </c>
      <c r="P24" s="2" t="s">
        <v>12</v>
      </c>
    </row>
    <row r="25">
      <c r="B25" s="2">
        <v>1.3160908705</v>
      </c>
      <c r="D25" s="2">
        <v>1.07115318532004</v>
      </c>
      <c r="E25" s="3">
        <f>D40/B23</f>
        <v>0.522812057</v>
      </c>
      <c r="F25" s="3">
        <f>C23/E25</f>
        <v>1.338913268</v>
      </c>
      <c r="J25" s="2">
        <v>2.44994649175722</v>
      </c>
      <c r="L25" s="2">
        <v>1.18825092687309</v>
      </c>
      <c r="M25" s="3">
        <f t="shared" ref="M25:M38" si="5">J25/L25</f>
        <v>2.061809031</v>
      </c>
    </row>
    <row r="26">
      <c r="B26" s="2">
        <v>1.2599761013</v>
      </c>
      <c r="D26" s="2">
        <v>0.981630627334812</v>
      </c>
      <c r="J26" s="2">
        <v>2.44998559275673</v>
      </c>
      <c r="L26" s="2">
        <v>1.16774131773751</v>
      </c>
      <c r="M26" s="3">
        <f t="shared" si="5"/>
        <v>2.098055071</v>
      </c>
    </row>
    <row r="27">
      <c r="B27" s="2">
        <v>1.3299803734</v>
      </c>
      <c r="D27" s="2">
        <v>1.06915707935186</v>
      </c>
      <c r="J27" s="2">
        <v>2.44000348338198</v>
      </c>
      <c r="L27" s="2">
        <v>1.14780935143306</v>
      </c>
      <c r="M27" s="3">
        <f t="shared" si="5"/>
        <v>2.125791605</v>
      </c>
    </row>
    <row r="28">
      <c r="B28" s="2">
        <v>1.33001325099999</v>
      </c>
      <c r="D28" s="2">
        <v>1.06871352613656</v>
      </c>
      <c r="J28" s="2">
        <v>2.43999871538205</v>
      </c>
      <c r="L28" s="2">
        <v>1.18517888475445</v>
      </c>
      <c r="M28" s="3">
        <f t="shared" si="5"/>
        <v>2.05875986</v>
      </c>
    </row>
    <row r="29">
      <c r="B29" s="2">
        <v>1.3159750464</v>
      </c>
      <c r="D29" s="2">
        <v>1.07646437170378</v>
      </c>
      <c r="J29" s="2">
        <v>2.45006248275576</v>
      </c>
      <c r="L29" s="2">
        <v>1.17455333240832</v>
      </c>
      <c r="M29" s="3">
        <f t="shared" si="5"/>
        <v>2.085952519</v>
      </c>
    </row>
    <row r="30">
      <c r="B30" s="2">
        <v>1.3300029036</v>
      </c>
      <c r="D30" s="2">
        <v>1.08481395376454</v>
      </c>
      <c r="J30" s="2">
        <v>2.44003376238161</v>
      </c>
      <c r="L30" s="2">
        <v>1.18384608477573</v>
      </c>
      <c r="M30" s="3">
        <f t="shared" si="5"/>
        <v>2.061107262</v>
      </c>
    </row>
    <row r="31">
      <c r="B31" s="2">
        <v>1.32995283539999</v>
      </c>
      <c r="D31" s="2">
        <v>0.935169502428024</v>
      </c>
      <c r="J31" s="2">
        <v>2.45002850775619</v>
      </c>
      <c r="L31" s="2">
        <v>1.12697685120373</v>
      </c>
      <c r="M31" s="3">
        <f t="shared" si="5"/>
        <v>2.173982993</v>
      </c>
    </row>
    <row r="32">
      <c r="B32" s="2">
        <v>1.3163268566</v>
      </c>
      <c r="D32" s="2">
        <v>1.00345639075747</v>
      </c>
      <c r="J32" s="2">
        <v>2.44000443738197</v>
      </c>
      <c r="L32" s="2">
        <v>1.13314986835073</v>
      </c>
      <c r="M32" s="3">
        <f t="shared" si="5"/>
        <v>2.153293669</v>
      </c>
    </row>
    <row r="33">
      <c r="B33" s="2">
        <v>1.330038619</v>
      </c>
      <c r="D33" s="2">
        <v>1.02171127252365</v>
      </c>
      <c r="J33" s="2">
        <v>2.44005676988132</v>
      </c>
      <c r="L33" s="2">
        <v>1.14146309624635</v>
      </c>
      <c r="M33" s="3">
        <f t="shared" si="5"/>
        <v>2.137657168</v>
      </c>
    </row>
    <row r="34">
      <c r="B34" s="2">
        <v>1.32986772029999</v>
      </c>
      <c r="D34" s="2">
        <v>1.01086219419694</v>
      </c>
      <c r="J34" s="2">
        <v>2.43999835788205</v>
      </c>
      <c r="L34" s="2">
        <v>1.18207855666148</v>
      </c>
      <c r="M34" s="3">
        <f t="shared" si="5"/>
        <v>2.064159225</v>
      </c>
    </row>
    <row r="35">
      <c r="B35" s="2">
        <v>1.3297812696</v>
      </c>
      <c r="D35" s="2">
        <v>1.07993651301295</v>
      </c>
      <c r="J35" s="2">
        <v>2.44004318038149</v>
      </c>
      <c r="L35" s="2">
        <v>1.15522463369301</v>
      </c>
      <c r="M35" s="3">
        <f t="shared" si="5"/>
        <v>2.112180704</v>
      </c>
    </row>
    <row r="36">
      <c r="B36" s="2">
        <v>1.3295728208</v>
      </c>
      <c r="D36" s="2">
        <v>1.02609407705765</v>
      </c>
      <c r="J36" s="2">
        <v>2.45003148825615</v>
      </c>
      <c r="L36" s="2">
        <v>1.16574935839814</v>
      </c>
      <c r="M36" s="3">
        <f t="shared" si="5"/>
        <v>2.101679465</v>
      </c>
    </row>
    <row r="37">
      <c r="B37" s="2">
        <v>1.2610185147</v>
      </c>
      <c r="D37" s="2">
        <v>1.08949161561468</v>
      </c>
      <c r="J37" s="2">
        <v>2.440002768382</v>
      </c>
      <c r="L37" s="2">
        <v>1.13875139718326</v>
      </c>
      <c r="M37" s="3">
        <f t="shared" si="5"/>
        <v>2.142700131</v>
      </c>
    </row>
    <row r="38">
      <c r="B38" s="2">
        <v>1.32999389179999</v>
      </c>
      <c r="D38" s="2">
        <v>1.09038909655982</v>
      </c>
      <c r="J38" s="2">
        <v>2.45000955375643</v>
      </c>
      <c r="L38" s="2">
        <v>1.18601853808912</v>
      </c>
      <c r="M38" s="3">
        <f t="shared" si="5"/>
        <v>2.065743051</v>
      </c>
    </row>
    <row r="39">
      <c r="B39" s="2">
        <v>1.32995283539999</v>
      </c>
      <c r="D39" s="2">
        <v>1.07531830517371</v>
      </c>
      <c r="E39" s="12" t="s">
        <v>13</v>
      </c>
      <c r="F39" s="12" t="s">
        <v>14</v>
      </c>
      <c r="J39" s="2">
        <v>2.45001313025638</v>
      </c>
      <c r="L39" s="10">
        <v>1.17864753074047</v>
      </c>
      <c r="M39" s="12" t="s">
        <v>13</v>
      </c>
      <c r="N39" s="12" t="s">
        <v>14</v>
      </c>
      <c r="O39" s="11"/>
    </row>
    <row r="40">
      <c r="A40" s="13" t="s">
        <v>15</v>
      </c>
      <c r="B40" s="14">
        <f>AVERAGE(B25:B39)</f>
        <v>1.317902927</v>
      </c>
      <c r="C40" s="15" t="s">
        <v>15</v>
      </c>
      <c r="D40" s="16">
        <f>AVERAGE(D25:D39)</f>
        <v>1.045624114</v>
      </c>
      <c r="E40" s="17">
        <f>STDEV(B25:B39,D25:D39)</f>
        <v>0.1431794541</v>
      </c>
      <c r="F40" s="17">
        <f>COVAR(B25:B39,D25:D39)</f>
        <v>0.0000834652633</v>
      </c>
      <c r="G40" s="11"/>
      <c r="I40" s="13" t="s">
        <v>15</v>
      </c>
      <c r="J40" s="14">
        <f>AVERAGE(J25:J39)</f>
        <v>2.444681248</v>
      </c>
      <c r="K40" s="15" t="s">
        <v>15</v>
      </c>
      <c r="L40" s="16">
        <f>AVERAGE(L25:L39)</f>
        <v>1.163695982</v>
      </c>
      <c r="M40" s="17">
        <f>STDEV(J25:J39,L25:L39)</f>
        <v>0.6516210026</v>
      </c>
      <c r="N40" s="17">
        <f>COVAR(J25:J39,L25:L39)</f>
        <v>0.00002787520939</v>
      </c>
    </row>
    <row r="41">
      <c r="A41" s="2">
        <v>0.931048441267326</v>
      </c>
      <c r="I41" s="2">
        <v>0.795339507803209</v>
      </c>
    </row>
    <row r="43">
      <c r="B43" s="7">
        <v>2.0</v>
      </c>
      <c r="C43" s="7">
        <v>0.3</v>
      </c>
      <c r="J43" s="19" t="s">
        <v>17</v>
      </c>
      <c r="K43" s="19" t="s">
        <v>18</v>
      </c>
      <c r="L43" s="20"/>
      <c r="M43" s="20"/>
      <c r="N43" s="20"/>
    </row>
    <row r="44">
      <c r="B44" s="2" t="s">
        <v>8</v>
      </c>
      <c r="D44" s="2" t="s">
        <v>9</v>
      </c>
      <c r="E44" s="2" t="s">
        <v>10</v>
      </c>
      <c r="F44" s="2" t="s">
        <v>11</v>
      </c>
      <c r="H44" s="2" t="s">
        <v>12</v>
      </c>
      <c r="J44" s="19" t="s">
        <v>8</v>
      </c>
      <c r="K44" s="20"/>
      <c r="L44" s="19" t="s">
        <v>9</v>
      </c>
      <c r="M44" s="20"/>
      <c r="N44" s="20"/>
      <c r="P44" s="2" t="s">
        <v>12</v>
      </c>
    </row>
    <row r="45">
      <c r="B45" s="2">
        <v>0.564174127799999</v>
      </c>
      <c r="D45" s="2">
        <v>0.552890139835949</v>
      </c>
      <c r="E45" s="3">
        <f>D60/B43</f>
        <v>0.2547717796</v>
      </c>
      <c r="F45" s="3">
        <f>C43/E45</f>
        <v>1.177524451</v>
      </c>
      <c r="J45" s="19">
        <v>-1.35315919554326</v>
      </c>
      <c r="K45" s="20"/>
      <c r="L45" s="19">
        <v>2.3942191680611</v>
      </c>
      <c r="M45" s="20"/>
      <c r="N45" s="20"/>
    </row>
    <row r="46">
      <c r="B46" s="2">
        <v>0.570019555199999</v>
      </c>
      <c r="D46" s="2">
        <v>0.513318010635452</v>
      </c>
      <c r="J46" s="19">
        <v>-1.3631736099176</v>
      </c>
      <c r="K46" s="20"/>
      <c r="L46" s="19">
        <v>2.39030088072606</v>
      </c>
      <c r="M46" s="20"/>
      <c r="N46" s="20"/>
    </row>
    <row r="47">
      <c r="B47" s="2">
        <v>0.5640257835</v>
      </c>
      <c r="D47" s="2">
        <v>0.530394413261039</v>
      </c>
      <c r="J47" s="19">
        <v>-1.34317589466853</v>
      </c>
      <c r="K47" s="20"/>
      <c r="L47" s="19">
        <v>2.3521219927566</v>
      </c>
      <c r="M47" s="20"/>
      <c r="N47" s="20"/>
    </row>
    <row r="48">
      <c r="B48" s="2">
        <v>0.5700094701</v>
      </c>
      <c r="D48" s="2">
        <v>0.505383249034384</v>
      </c>
      <c r="J48" s="19">
        <v>-1.33317649979401</v>
      </c>
      <c r="K48" s="20"/>
      <c r="L48" s="19">
        <v>2.36066809290524</v>
      </c>
      <c r="M48" s="20"/>
      <c r="N48" s="20"/>
    </row>
    <row r="49">
      <c r="B49" s="2">
        <v>0.569981431799999</v>
      </c>
      <c r="D49" s="2">
        <v>0.487854967772853</v>
      </c>
      <c r="J49" s="19">
        <v>-1.34317172216858</v>
      </c>
      <c r="K49" s="20"/>
      <c r="L49" s="19">
        <v>2.4054428889866</v>
      </c>
      <c r="M49" s="20"/>
      <c r="N49" s="20"/>
    </row>
    <row r="50">
      <c r="B50" s="2">
        <v>0.5699939487</v>
      </c>
      <c r="D50" s="2">
        <v>0.484657959696206</v>
      </c>
      <c r="J50" s="19">
        <v>-1.33317256629405</v>
      </c>
      <c r="K50" s="20"/>
      <c r="L50" s="19">
        <v>2.41435213353138</v>
      </c>
      <c r="M50" s="20"/>
      <c r="N50" s="20"/>
    </row>
    <row r="51">
      <c r="B51" s="2">
        <v>0.564005112899999</v>
      </c>
      <c r="D51" s="2">
        <v>0.541359986910088</v>
      </c>
      <c r="J51" s="19">
        <v>-1.33318067279395</v>
      </c>
      <c r="K51" s="20"/>
      <c r="L51" s="19">
        <v>2.34331616239115</v>
      </c>
      <c r="M51" s="20"/>
      <c r="N51" s="20"/>
    </row>
    <row r="52">
      <c r="B52" s="2">
        <v>0.5640056133</v>
      </c>
      <c r="D52" s="2">
        <v>0.534176444203137</v>
      </c>
      <c r="J52" s="19">
        <v>-1.34325600266753</v>
      </c>
      <c r="K52" s="20"/>
      <c r="L52" s="19">
        <v>2.39914988149501</v>
      </c>
      <c r="M52" s="20"/>
      <c r="N52" s="20"/>
    </row>
    <row r="53">
      <c r="B53" s="2">
        <v>0.5700028896</v>
      </c>
      <c r="D53" s="2">
        <v>0.434755298666158</v>
      </c>
      <c r="J53" s="19">
        <v>-1.33322609079338</v>
      </c>
      <c r="K53" s="20"/>
      <c r="L53" s="19">
        <v>2.40671513966376</v>
      </c>
      <c r="M53" s="20"/>
      <c r="N53" s="20"/>
    </row>
    <row r="54">
      <c r="B54" s="2">
        <v>0.5399958372</v>
      </c>
      <c r="D54" s="2">
        <v>0.542236763967389</v>
      </c>
      <c r="J54" s="19">
        <v>-1.33316863229411</v>
      </c>
      <c r="K54" s="20"/>
      <c r="L54" s="19">
        <v>2.35990449537237</v>
      </c>
      <c r="M54" s="21"/>
      <c r="N54" s="21"/>
      <c r="O54" s="11"/>
    </row>
    <row r="55">
      <c r="B55" s="2">
        <v>0.5639598369</v>
      </c>
      <c r="D55" s="2">
        <v>0.507416897882352</v>
      </c>
      <c r="J55" s="19">
        <v>-1.33315170429432</v>
      </c>
      <c r="K55" s="20"/>
      <c r="L55" s="19">
        <v>2.40736199989638</v>
      </c>
      <c r="M55" s="20"/>
      <c r="N55" s="20"/>
    </row>
    <row r="56">
      <c r="B56" s="2">
        <v>0.5700081111</v>
      </c>
      <c r="D56" s="2">
        <v>0.479121063274787</v>
      </c>
      <c r="J56" s="19">
        <v>-1.38313472816711</v>
      </c>
      <c r="K56" s="20"/>
      <c r="L56" s="19">
        <v>2.41303246903676</v>
      </c>
      <c r="M56" s="20"/>
      <c r="N56" s="20"/>
    </row>
    <row r="57">
      <c r="B57" s="2">
        <v>0.5639728548</v>
      </c>
      <c r="D57" s="2">
        <v>0.543013788603173</v>
      </c>
      <c r="J57" s="19">
        <v>-1.33318031479396</v>
      </c>
      <c r="K57" s="20"/>
      <c r="L57" s="19">
        <v>2.37867749097898</v>
      </c>
      <c r="M57" s="20"/>
      <c r="N57" s="20"/>
    </row>
    <row r="58">
      <c r="B58" s="2">
        <v>0.5639966727</v>
      </c>
      <c r="D58" s="2">
        <v>0.534946210132632</v>
      </c>
      <c r="J58" s="19">
        <v>-1.33321262029355</v>
      </c>
      <c r="K58" s="20"/>
      <c r="L58" s="19">
        <v>2.34610347413797</v>
      </c>
      <c r="M58" s="20"/>
      <c r="N58" s="20"/>
    </row>
    <row r="59">
      <c r="B59" s="2">
        <v>0.5399669409</v>
      </c>
      <c r="D59" s="2">
        <v>0.451628194448431</v>
      </c>
      <c r="E59" s="12" t="s">
        <v>13</v>
      </c>
      <c r="F59" s="12" t="s">
        <v>14</v>
      </c>
      <c r="J59" s="19">
        <v>-1.34317398666856</v>
      </c>
      <c r="K59" s="20"/>
      <c r="L59" s="19">
        <v>2.39332146454338</v>
      </c>
      <c r="M59" s="19" t="s">
        <v>13</v>
      </c>
      <c r="N59" s="19" t="s">
        <v>14</v>
      </c>
    </row>
    <row r="60">
      <c r="A60" s="13" t="s">
        <v>15</v>
      </c>
      <c r="B60" s="14">
        <f>AVERAGE(B45:B59)</f>
        <v>0.5632078791</v>
      </c>
      <c r="C60" s="15" t="s">
        <v>15</v>
      </c>
      <c r="D60" s="16">
        <f>AVERAGE(D45:D59)</f>
        <v>0.5095435592</v>
      </c>
      <c r="E60" s="17">
        <f>STDEV(B45:B59,D45:D59)</f>
        <v>0.03747433662</v>
      </c>
      <c r="F60" s="17">
        <f>COVAR(B45:B59,D45:D59)</f>
        <v>-0.00001988739178</v>
      </c>
      <c r="G60" s="11"/>
      <c r="I60" s="2"/>
      <c r="J60" s="20"/>
      <c r="K60" s="22"/>
      <c r="L60" s="21"/>
      <c r="M60" s="21">
        <f>STDEV(J45:J59,L45:L59)</f>
        <v>1.895377125</v>
      </c>
      <c r="N60" s="21">
        <f>COVAR(J45:J59,L45:L59)</f>
        <v>-0.000129358068</v>
      </c>
    </row>
    <row r="61">
      <c r="A61" s="2">
        <v>0.997127927431231</v>
      </c>
    </row>
    <row r="63">
      <c r="B63" s="7">
        <v>5.0</v>
      </c>
      <c r="C63" s="7">
        <v>0.5</v>
      </c>
      <c r="J63" s="8">
        <v>5.0</v>
      </c>
      <c r="K63" s="8">
        <v>0.2</v>
      </c>
    </row>
    <row r="64">
      <c r="B64" s="2" t="s">
        <v>8</v>
      </c>
      <c r="D64" s="2" t="s">
        <v>9</v>
      </c>
      <c r="E64" s="2" t="s">
        <v>10</v>
      </c>
      <c r="F64" s="2" t="s">
        <v>11</v>
      </c>
      <c r="H64" s="2" t="s">
        <v>12</v>
      </c>
      <c r="J64" s="2" t="s">
        <v>8</v>
      </c>
      <c r="L64" s="2" t="s">
        <v>9</v>
      </c>
      <c r="P64" s="2" t="s">
        <v>12</v>
      </c>
    </row>
    <row r="65">
      <c r="B65" s="2">
        <v>2.439947009</v>
      </c>
      <c r="D65" s="2">
        <v>2.31009751914514</v>
      </c>
      <c r="E65" s="3">
        <f>D80/B63</f>
        <v>0.4693482994</v>
      </c>
      <c r="F65" s="3">
        <f>C63/E65</f>
        <v>1.065306939</v>
      </c>
      <c r="J65" s="2">
        <v>0.980004441302564</v>
      </c>
      <c r="L65" s="2">
        <v>0.469941459210373</v>
      </c>
    </row>
    <row r="66">
      <c r="B66" s="2">
        <v>2.450007677</v>
      </c>
      <c r="D66" s="2">
        <v>2.30716114654225</v>
      </c>
      <c r="J66" s="2">
        <v>0.980177342500395</v>
      </c>
      <c r="L66" s="2">
        <v>0.480796186980678</v>
      </c>
    </row>
    <row r="67">
      <c r="B67" s="2">
        <v>2.45028316949999</v>
      </c>
      <c r="D67" s="2">
        <v>2.32260578225073</v>
      </c>
      <c r="J67" s="2">
        <v>0.976006304952735</v>
      </c>
      <c r="L67" s="2">
        <v>0.48548538708667</v>
      </c>
    </row>
    <row r="68">
      <c r="B68" s="2">
        <v>2.43987512599999</v>
      </c>
      <c r="D68" s="2">
        <v>2.3655147288878</v>
      </c>
      <c r="J68" s="2">
        <v>0.980006634702537</v>
      </c>
      <c r="L68" s="2">
        <v>0.47678023167793</v>
      </c>
    </row>
    <row r="69">
      <c r="B69" s="2">
        <v>2.449932456</v>
      </c>
      <c r="D69" s="2">
        <v>2.29434051973204</v>
      </c>
      <c r="J69" s="2">
        <v>0.980001437302601</v>
      </c>
      <c r="L69" s="2">
        <v>0.457423867530682</v>
      </c>
    </row>
    <row r="70">
      <c r="B70" s="2">
        <v>2.450013757</v>
      </c>
      <c r="D70" s="2">
        <v>2.32094659945627</v>
      </c>
      <c r="J70" s="2">
        <v>0.980008446702514</v>
      </c>
      <c r="L70" s="2">
        <v>0.438702222327328</v>
      </c>
    </row>
    <row r="71">
      <c r="B71" s="2">
        <v>2.450008512</v>
      </c>
      <c r="D71" s="2">
        <v>2.31514800630616</v>
      </c>
      <c r="J71" s="2">
        <v>0.980014025902444</v>
      </c>
      <c r="L71" s="2">
        <v>0.481172920731285</v>
      </c>
    </row>
    <row r="72">
      <c r="B72" s="2">
        <v>2.4399251935</v>
      </c>
      <c r="D72" s="2">
        <v>2.3682233609385</v>
      </c>
      <c r="J72" s="2">
        <v>0.979985749302799</v>
      </c>
      <c r="L72" s="2">
        <v>0.477529522679994</v>
      </c>
    </row>
    <row r="73">
      <c r="B73" s="2">
        <v>2.4400429725</v>
      </c>
      <c r="D73" s="2">
        <v>2.36988951350659</v>
      </c>
      <c r="J73" s="2">
        <v>0.979997288902653</v>
      </c>
      <c r="L73" s="2">
        <v>0.462042841467579</v>
      </c>
    </row>
    <row r="74">
      <c r="B74" s="2">
        <v>2.4399482015</v>
      </c>
      <c r="D74" s="2">
        <v>2.36442376368741</v>
      </c>
      <c r="J74" s="2">
        <v>0.979983746702824</v>
      </c>
      <c r="L74" s="2">
        <v>0.469372479987576</v>
      </c>
    </row>
    <row r="75">
      <c r="B75" s="2">
        <v>2.4400063755</v>
      </c>
      <c r="D75" s="2">
        <v>2.41627833805947</v>
      </c>
      <c r="J75" s="2">
        <v>0.975997817152841</v>
      </c>
      <c r="L75" s="2">
        <v>0.47424421966732</v>
      </c>
    </row>
    <row r="76">
      <c r="B76" s="2">
        <v>2.450063705</v>
      </c>
      <c r="D76" s="2">
        <v>2.43115575952525</v>
      </c>
      <c r="J76" s="2">
        <v>0.976001727152792</v>
      </c>
      <c r="L76" s="2">
        <v>0.452462657305462</v>
      </c>
    </row>
    <row r="77">
      <c r="B77" s="2">
        <v>2.4500464205</v>
      </c>
      <c r="D77" s="2">
        <v>2.37643985512971</v>
      </c>
      <c r="J77" s="2">
        <v>0.980017316102403</v>
      </c>
      <c r="L77" s="2">
        <v>0.466830857154195</v>
      </c>
    </row>
    <row r="78">
      <c r="B78" s="2">
        <v>2.43996214849999</v>
      </c>
      <c r="D78" s="2">
        <v>2.32093106483202</v>
      </c>
      <c r="J78" s="2">
        <v>0.975989758752942</v>
      </c>
      <c r="L78" s="2">
        <v>0.486072207909514</v>
      </c>
      <c r="M78" s="2"/>
      <c r="N78" s="2"/>
    </row>
    <row r="79">
      <c r="B79" s="2">
        <v>2.449899435</v>
      </c>
      <c r="D79" s="2">
        <v>2.31796649682314</v>
      </c>
      <c r="E79" s="12" t="s">
        <v>13</v>
      </c>
      <c r="F79" s="12" t="s">
        <v>14</v>
      </c>
      <c r="J79" s="2">
        <v>0.976003634752768</v>
      </c>
      <c r="L79" s="2">
        <v>0.476597859098962</v>
      </c>
      <c r="M79" s="23" t="s">
        <v>13</v>
      </c>
      <c r="N79" s="23" t="s">
        <v>14</v>
      </c>
    </row>
    <row r="80">
      <c r="A80" s="13" t="s">
        <v>15</v>
      </c>
      <c r="B80" s="14">
        <f>AVERAGE(B65:B79)</f>
        <v>2.445330811</v>
      </c>
      <c r="C80" s="15" t="s">
        <v>15</v>
      </c>
      <c r="D80" s="16">
        <f>AVERAGE(D65:D79)</f>
        <v>2.346741497</v>
      </c>
      <c r="E80" s="17">
        <f>STDEV(B65:B79,D65:D79)</f>
        <v>0.05788778735</v>
      </c>
      <c r="F80" s="17">
        <f>COVAR(B65:B79,D65:D79)</f>
        <v>-0.00005845075008</v>
      </c>
      <c r="G80" s="11"/>
      <c r="I80" s="13" t="s">
        <v>15</v>
      </c>
      <c r="J80" s="14">
        <f>AVERAGE(J65:J79)</f>
        <v>0.9786797115</v>
      </c>
      <c r="K80" s="15" t="s">
        <v>15</v>
      </c>
      <c r="L80" s="16">
        <f>AVERAGE(L65:L79)</f>
        <v>0.4703636614</v>
      </c>
      <c r="M80" s="17">
        <f>STDEV(J65:J79,L65:L79)</f>
        <v>0.2586679205</v>
      </c>
      <c r="N80" s="17">
        <f>COVAR(J65:J79,L65:L79)</f>
        <v>-0.000006041771959</v>
      </c>
    </row>
    <row r="81">
      <c r="A81" s="2">
        <v>0.998447152891801</v>
      </c>
      <c r="I81" s="2">
        <v>0.960304660778983</v>
      </c>
    </row>
    <row r="83">
      <c r="B83" s="2"/>
      <c r="C83" s="2"/>
      <c r="J83" s="8">
        <v>3.0</v>
      </c>
      <c r="K83" s="8">
        <v>0.8</v>
      </c>
    </row>
    <row r="84">
      <c r="J84" s="2" t="s">
        <v>8</v>
      </c>
      <c r="L84" s="2" t="s">
        <v>9</v>
      </c>
      <c r="P84" s="2" t="s">
        <v>12</v>
      </c>
    </row>
    <row r="85">
      <c r="J85" s="2">
        <v>2.32003857568735</v>
      </c>
      <c r="L85" s="2">
        <v>1.10052201001221</v>
      </c>
    </row>
    <row r="86">
      <c r="J86" s="2">
        <v>2.31985814048961</v>
      </c>
      <c r="L86" s="2">
        <v>1.10946184034395</v>
      </c>
    </row>
    <row r="87">
      <c r="J87" s="2">
        <v>2.23998009669195</v>
      </c>
      <c r="L87" s="2">
        <v>1.10737307492621</v>
      </c>
    </row>
    <row r="88">
      <c r="J88" s="2">
        <v>2.32001187248768</v>
      </c>
      <c r="L88" s="2">
        <v>1.10638624332894</v>
      </c>
    </row>
    <row r="89">
      <c r="J89" s="2">
        <v>2.31998040128808</v>
      </c>
      <c r="L89" s="2">
        <v>1.03082359858806</v>
      </c>
    </row>
    <row r="90">
      <c r="J90" s="2">
        <v>2.31994263568855</v>
      </c>
      <c r="L90" s="2">
        <v>0.982450567120659</v>
      </c>
    </row>
    <row r="91">
      <c r="J91" s="2">
        <v>2.32003933888734</v>
      </c>
      <c r="L91" s="2">
        <v>1.00565806992406</v>
      </c>
    </row>
    <row r="92">
      <c r="J92" s="2">
        <v>2.31993500688865</v>
      </c>
      <c r="L92" s="2">
        <v>1.03147160852114</v>
      </c>
    </row>
    <row r="93">
      <c r="J93" s="2">
        <v>2.31999966608783</v>
      </c>
      <c r="L93" s="2">
        <v>1.09316326992527</v>
      </c>
    </row>
    <row r="94">
      <c r="J94" s="2">
        <v>2.31998497888802</v>
      </c>
      <c r="L94" s="2">
        <v>1.09584539979323</v>
      </c>
    </row>
    <row r="95">
      <c r="J95" s="2">
        <v>2.32010952848646</v>
      </c>
      <c r="L95" s="2">
        <v>1.08342447174376</v>
      </c>
    </row>
    <row r="96">
      <c r="J96" s="2">
        <v>2.31996743168824</v>
      </c>
      <c r="L96" s="2">
        <v>1.08049182372184</v>
      </c>
    </row>
    <row r="97">
      <c r="J97" s="2">
        <v>2.3195718476932</v>
      </c>
      <c r="L97" s="2">
        <v>1.04285019827435</v>
      </c>
    </row>
    <row r="98">
      <c r="J98" s="2">
        <v>2.28795182168998</v>
      </c>
      <c r="L98" s="2">
        <v>0.991199201345101</v>
      </c>
    </row>
    <row r="99">
      <c r="J99" s="2">
        <v>2.32002808528748</v>
      </c>
      <c r="L99" s="2">
        <v>1.10168887228028</v>
      </c>
      <c r="M99" s="12" t="s">
        <v>13</v>
      </c>
      <c r="N99" s="12" t="s">
        <v>14</v>
      </c>
    </row>
    <row r="100">
      <c r="A100" s="24"/>
      <c r="D100" s="11"/>
      <c r="E100" s="11"/>
      <c r="F100" s="11"/>
      <c r="G100" s="11"/>
      <c r="I100" s="13" t="s">
        <v>15</v>
      </c>
      <c r="J100" s="14">
        <f>AVERAGE(J85:J99)</f>
        <v>2.312493295</v>
      </c>
      <c r="K100" s="15" t="s">
        <v>15</v>
      </c>
      <c r="L100" s="16">
        <f>AVERAGE(L85:L99)</f>
        <v>1.06418735</v>
      </c>
      <c r="M100" s="17">
        <f>STDEV(J85:J99,L85:L99)</f>
        <v>0.6357880167</v>
      </c>
      <c r="N100" s="17">
        <f>COVAR(J85:J99,L85:L99)</f>
        <v>-0.00007364361636</v>
      </c>
    </row>
    <row r="101">
      <c r="I101" s="2">
        <v>0.623937133763847</v>
      </c>
    </row>
    <row r="120">
      <c r="A120" s="24"/>
      <c r="D120" s="11"/>
      <c r="E120" s="11"/>
      <c r="F120" s="11"/>
      <c r="G120" s="11"/>
    </row>
  </sheetData>
  <mergeCells count="2">
    <mergeCell ref="C1:D1"/>
    <mergeCell ref="K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19</v>
      </c>
      <c r="B1" s="2" t="s">
        <v>20</v>
      </c>
      <c r="C1" s="12" t="s">
        <v>21</v>
      </c>
      <c r="D1" s="6">
        <f>AVERAGE(D3,D21,D39,D57)</f>
        <v>0.9928442491</v>
      </c>
      <c r="E1" s="3">
        <f>1-D1</f>
        <v>0.007155750912</v>
      </c>
    </row>
    <row r="2">
      <c r="A2" s="2" t="s">
        <v>22</v>
      </c>
      <c r="B2" s="2" t="s">
        <v>7</v>
      </c>
    </row>
    <row r="3">
      <c r="A3" s="2">
        <v>3.0</v>
      </c>
      <c r="B3" s="2">
        <v>0.5</v>
      </c>
      <c r="C3" s="2" t="s">
        <v>23</v>
      </c>
      <c r="D3" s="2">
        <v>0.996499412855915</v>
      </c>
    </row>
    <row r="4">
      <c r="A4" s="2">
        <v>1.36617060979829</v>
      </c>
      <c r="F4" s="25"/>
      <c r="G4" s="9"/>
    </row>
    <row r="5">
      <c r="A5" s="2">
        <v>1.39012832366787</v>
      </c>
    </row>
    <row r="6">
      <c r="A6" s="2">
        <v>1.37907133791069</v>
      </c>
    </row>
    <row r="7">
      <c r="A7" s="2">
        <v>1.3605449689516</v>
      </c>
    </row>
    <row r="8">
      <c r="A8" s="2">
        <v>1.20393550644003</v>
      </c>
    </row>
    <row r="9">
      <c r="A9" s="2">
        <v>1.34999538021048</v>
      </c>
    </row>
    <row r="10">
      <c r="A10" s="2">
        <v>1.39359309223751</v>
      </c>
    </row>
    <row r="11">
      <c r="A11" s="2">
        <v>1.38615497806003</v>
      </c>
    </row>
    <row r="12">
      <c r="A12" s="2">
        <v>1.31050863803063</v>
      </c>
    </row>
    <row r="13">
      <c r="A13" s="2">
        <v>1.39042031895638</v>
      </c>
    </row>
    <row r="14">
      <c r="A14" s="2">
        <v>1.3777964217278</v>
      </c>
    </row>
    <row r="15">
      <c r="A15" s="2">
        <v>1.39568359545959</v>
      </c>
    </row>
    <row r="16">
      <c r="A16" s="2">
        <v>1.3074490284297</v>
      </c>
    </row>
    <row r="17">
      <c r="A17" s="2">
        <v>1.37349950692527</v>
      </c>
    </row>
    <row r="18">
      <c r="A18" s="2">
        <v>1.33158041031553</v>
      </c>
    </row>
    <row r="19">
      <c r="A19" s="14">
        <f>AVERAGE(A4:A18)</f>
        <v>1.354435474</v>
      </c>
      <c r="B19" s="26">
        <v>1.44333803428849</v>
      </c>
    </row>
    <row r="20">
      <c r="A20" s="2" t="s">
        <v>22</v>
      </c>
      <c r="B20" s="2" t="s">
        <v>7</v>
      </c>
    </row>
    <row r="21">
      <c r="A21" s="2">
        <v>5.0</v>
      </c>
      <c r="B21" s="2">
        <v>0.5</v>
      </c>
      <c r="C21" s="2" t="s">
        <v>23</v>
      </c>
      <c r="D21" s="2">
        <v>0.986014050553866</v>
      </c>
    </row>
    <row r="22">
      <c r="A22" s="2">
        <v>2.32002898412824</v>
      </c>
    </row>
    <row r="23">
      <c r="A23" s="2">
        <v>2.2664274687642</v>
      </c>
    </row>
    <row r="24">
      <c r="A24" s="2">
        <v>2.23763164782454</v>
      </c>
    </row>
    <row r="25">
      <c r="A25" s="2">
        <v>2.27188325207627</v>
      </c>
    </row>
    <row r="26">
      <c r="A26" s="2">
        <v>2.32318407362598</v>
      </c>
    </row>
    <row r="27">
      <c r="A27" s="2">
        <v>2.32302111261242</v>
      </c>
    </row>
    <row r="28">
      <c r="A28" s="2">
        <v>2.25016215558759</v>
      </c>
    </row>
    <row r="29">
      <c r="A29" s="2">
        <v>2.0739998682525</v>
      </c>
    </row>
    <row r="30">
      <c r="A30" s="2">
        <v>2.33594564271021</v>
      </c>
    </row>
    <row r="31">
      <c r="A31" s="2">
        <v>2.34732256082602</v>
      </c>
    </row>
    <row r="32">
      <c r="A32" s="2">
        <v>2.09097931982529</v>
      </c>
    </row>
    <row r="33">
      <c r="A33" s="2">
        <v>2.32369784778907</v>
      </c>
    </row>
    <row r="34">
      <c r="A34" s="2">
        <v>2.25832521864684</v>
      </c>
    </row>
    <row r="35">
      <c r="A35" s="2">
        <v>2.292331348673</v>
      </c>
    </row>
    <row r="36">
      <c r="A36" s="2">
        <v>2.2756872595616</v>
      </c>
    </row>
    <row r="37">
      <c r="A37" s="14">
        <f>AVERAGE(A22:A36)</f>
        <v>2.266041851</v>
      </c>
      <c r="B37" s="26">
        <v>2.444681248156622</v>
      </c>
    </row>
    <row r="38">
      <c r="A38" s="2" t="s">
        <v>22</v>
      </c>
      <c r="B38" s="2" t="s">
        <v>7</v>
      </c>
    </row>
    <row r="39">
      <c r="A39" s="2">
        <v>5.0</v>
      </c>
      <c r="B39" s="2">
        <v>0.2</v>
      </c>
      <c r="C39" s="2" t="s">
        <v>24</v>
      </c>
      <c r="D39" s="2">
        <v>0.998071204843453</v>
      </c>
    </row>
    <row r="40">
      <c r="A40" s="2">
        <v>0.888316903564801</v>
      </c>
    </row>
    <row r="41">
      <c r="A41" s="2">
        <v>0.92873936678848</v>
      </c>
    </row>
    <row r="42">
      <c r="A42" s="2">
        <v>0.956153497438312</v>
      </c>
    </row>
    <row r="43">
      <c r="A43" s="2">
        <v>0.891342556246361</v>
      </c>
    </row>
    <row r="44">
      <c r="A44" s="2">
        <v>0.941450102724724</v>
      </c>
    </row>
    <row r="45">
      <c r="A45" s="2">
        <v>0.791620041352497</v>
      </c>
    </row>
    <row r="46">
      <c r="A46" s="2">
        <v>0.975852381166197</v>
      </c>
    </row>
    <row r="47">
      <c r="A47" s="2">
        <v>0.921386419530557</v>
      </c>
    </row>
    <row r="48">
      <c r="A48" s="2">
        <v>0.932038628606919</v>
      </c>
    </row>
    <row r="49">
      <c r="A49" s="2">
        <v>0.914467727422935</v>
      </c>
    </row>
    <row r="50">
      <c r="A50" s="2">
        <v>0.91010806608434</v>
      </c>
    </row>
    <row r="51">
      <c r="A51" s="2">
        <v>0.803661426177812</v>
      </c>
    </row>
    <row r="52">
      <c r="A52" s="2">
        <v>0.951020416178439</v>
      </c>
    </row>
    <row r="53">
      <c r="A53" s="2">
        <v>0.927677013829987</v>
      </c>
    </row>
    <row r="54">
      <c r="A54" s="2">
        <v>0.957268857813996</v>
      </c>
    </row>
    <row r="55">
      <c r="A55" s="14">
        <f>AVERAGE(A40:A54)</f>
        <v>0.912740227</v>
      </c>
      <c r="B55" s="27">
        <v>0.9786797115</v>
      </c>
    </row>
    <row r="56">
      <c r="A56" s="2" t="s">
        <v>22</v>
      </c>
      <c r="B56" s="2" t="s">
        <v>7</v>
      </c>
    </row>
    <row r="57">
      <c r="A57" s="2">
        <v>3.0</v>
      </c>
      <c r="B57" s="2">
        <v>0.8</v>
      </c>
      <c r="C57" s="2" t="s">
        <v>23</v>
      </c>
      <c r="D57" s="2">
        <v>0.990792328097688</v>
      </c>
    </row>
    <row r="58">
      <c r="A58" s="2">
        <v>2.24885991869964</v>
      </c>
    </row>
    <row r="59">
      <c r="A59" s="2">
        <v>2.22967874047123</v>
      </c>
    </row>
    <row r="60">
      <c r="A60" s="2">
        <v>2.24043929424911</v>
      </c>
    </row>
    <row r="61">
      <c r="A61" s="2">
        <v>2.31417106296206</v>
      </c>
    </row>
    <row r="62">
      <c r="A62" s="2">
        <v>1.9202600151886</v>
      </c>
    </row>
    <row r="63">
      <c r="A63" s="2">
        <v>2.04401819635731</v>
      </c>
    </row>
    <row r="64">
      <c r="A64" s="2">
        <v>2.17146046169885</v>
      </c>
    </row>
    <row r="65">
      <c r="A65" s="2">
        <v>2.10647510987682</v>
      </c>
    </row>
    <row r="66">
      <c r="A66" s="2">
        <v>2.1443254092018</v>
      </c>
    </row>
    <row r="67">
      <c r="A67" s="2">
        <v>2.12121068786265</v>
      </c>
    </row>
    <row r="68">
      <c r="A68" s="2">
        <v>2.18391426775172</v>
      </c>
    </row>
    <row r="69">
      <c r="A69" s="2">
        <v>2.24075677009591</v>
      </c>
    </row>
    <row r="70">
      <c r="A70" s="2">
        <v>2.2252434619873</v>
      </c>
    </row>
    <row r="71">
      <c r="A71" s="2">
        <v>2.11214752759952</v>
      </c>
    </row>
    <row r="72">
      <c r="A72" s="2">
        <v>2.21548621026583</v>
      </c>
    </row>
    <row r="73">
      <c r="A73" s="14">
        <f>AVERAGE(A58:A72)</f>
        <v>2.167896476</v>
      </c>
      <c r="B73" s="26">
        <v>2.3124932951953614</v>
      </c>
    </row>
  </sheetData>
  <drawing r:id="rId1"/>
</worksheet>
</file>