
<file path=[Content_Types].xml><?xml version="1.0" encoding="utf-8"?>
<Types xmlns="http://schemas.openxmlformats.org/package/2006/content-types"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worksheets/sheet10.xml" ContentType="application/vnd.openxmlformats-officedocument.spreadsheetml.worksheet+xml"/>
  <Override PartName="/xl/worksheets/sheet4.xml" ContentType="application/vnd.openxmlformats-officedocument.spreadsheetml.worksheet+xml"/>
  <Default Extension="xml" ContentType="application/xml"/>
  <Override PartName="/xl/worksheets/sheet6.xml" ContentType="application/vnd.openxmlformats-officedocument.spreadsheetml.worksheet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8.xml" ContentType="application/vnd.openxmlformats-officedocument.spreadsheetml.worksheet+xml"/>
  <Override PartName="/xl/calcChain.xml" ContentType="application/vnd.openxmlformats-officedocument.spreadsheetml.calcChain+xml"/>
  <Override PartName="/xl/styles.xml" ContentType="application/vnd.openxmlformats-officedocument.spreadsheetml.styles+xml"/>
  <Default Extension="vml" ContentType="application/vnd.openxmlformats-officedocument.vmlDrawing"/>
  <Default Extension="rels" ContentType="application/vnd.openxmlformats-package.relationships+xml"/>
  <Override PartName="/xl/worksheets/sheet3.xml" ContentType="application/vnd.openxmlformats-officedocument.spreadsheetml.worksheet+xml"/>
  <Override PartName="/xl/worksheets/sheet11.xml" ContentType="application/vnd.openxmlformats-officedocument.spreadsheetml.worksheet+xml"/>
  <Default Extension="jpeg" ContentType="image/jpeg"/>
  <Override PartName="/xl/worksheets/sheet5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4800" windowHeight="15880" tabRatio="678" activeTab="10"/>
  </bookViews>
  <sheets>
    <sheet name="wifi iPhone" sheetId="3" r:id="rId1"/>
    <sheet name="wifi iPod" sheetId="10" r:id="rId2"/>
    <sheet name="3G" sheetId="1" r:id="rId3"/>
    <sheet name="EDGE" sheetId="2" r:id="rId4"/>
    <sheet name="local" sheetId="4" r:id="rId5"/>
    <sheet name="Loader Speed" sheetId="6" r:id="rId6"/>
    <sheet name="Data Length" sheetId="7" r:id="rId7"/>
    <sheet name="Perceived Speed" sheetId="8" r:id="rId8"/>
    <sheet name="Deserializer Speed" sheetId="5" r:id="rId9"/>
    <sheet name="Memory" sheetId="11" r:id="rId10"/>
    <sheet name="Rankings" sheetId="9" r:id="rId11"/>
  </sheets>
  <definedNames>
    <definedName name="_xlnm._FilterDatabase" localSheetId="2" hidden="1">'3G'!$A$1:$J$1</definedName>
    <definedName name="_xlnm._FilterDatabase" localSheetId="6" hidden="1">'Data Length'!$A$1:$F$1</definedName>
    <definedName name="_xlnm._FilterDatabase" localSheetId="8" hidden="1">'Deserializer Speed'!$A$1:$J$1</definedName>
    <definedName name="_xlnm._FilterDatabase" localSheetId="3" hidden="1">EDGE!$A$1:$J$1</definedName>
    <definedName name="_xlnm._FilterDatabase" localSheetId="5" hidden="1">'Loader Speed'!$A$1:$G$1</definedName>
    <definedName name="_xlnm._FilterDatabase" localSheetId="4" hidden="1">local!$A$1:$J$1</definedName>
    <definedName name="_xlnm._FilterDatabase" localSheetId="9" hidden="1">Memory!$A$1:$E$1</definedName>
    <definedName name="_xlnm._FilterDatabase" localSheetId="7" hidden="1">'Perceived Speed'!$A$1:$B$6</definedName>
    <definedName name="_xlnm._FilterDatabase" localSheetId="10" hidden="1">Rankings!$A$1:$I$1</definedName>
    <definedName name="_xlnm._FilterDatabase" localSheetId="0" hidden="1">'wifi iPhone'!$A$1:$J$211</definedName>
  </definedName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G2" i="1"/>
  <c r="J2"/>
  <c r="G3"/>
  <c r="J3"/>
  <c r="G4"/>
  <c r="J4"/>
  <c r="G5"/>
  <c r="J5"/>
  <c r="G6"/>
  <c r="J6"/>
  <c r="G7"/>
  <c r="J7"/>
  <c r="G8"/>
  <c r="J8"/>
  <c r="G9"/>
  <c r="J9"/>
  <c r="G10"/>
  <c r="J10"/>
  <c r="G11"/>
  <c r="J11"/>
  <c r="G12"/>
  <c r="J12"/>
  <c r="G13"/>
  <c r="J13"/>
  <c r="G14"/>
  <c r="J14"/>
  <c r="G15"/>
  <c r="J15"/>
  <c r="G16"/>
  <c r="J16"/>
  <c r="G17"/>
  <c r="J17"/>
  <c r="G18"/>
  <c r="J18"/>
  <c r="G19"/>
  <c r="J19"/>
  <c r="G20"/>
  <c r="J20"/>
  <c r="G21"/>
  <c r="J21"/>
  <c r="G22"/>
  <c r="J22"/>
  <c r="G23"/>
  <c r="J23"/>
  <c r="G24"/>
  <c r="J24"/>
  <c r="G25"/>
  <c r="J25"/>
  <c r="G26"/>
  <c r="J26"/>
  <c r="G27"/>
  <c r="J27"/>
  <c r="G28"/>
  <c r="J28"/>
  <c r="G29"/>
  <c r="J29"/>
  <c r="G30"/>
  <c r="J30"/>
  <c r="G31"/>
  <c r="J31"/>
  <c r="G32"/>
  <c r="J32"/>
  <c r="G33"/>
  <c r="J33"/>
  <c r="G34"/>
  <c r="J34"/>
  <c r="G35"/>
  <c r="J35"/>
  <c r="G36"/>
  <c r="J36"/>
  <c r="G37"/>
  <c r="J37"/>
  <c r="G38"/>
  <c r="J38"/>
  <c r="G39"/>
  <c r="J39"/>
  <c r="G40"/>
  <c r="J40"/>
  <c r="G41"/>
  <c r="J41"/>
  <c r="G42"/>
  <c r="J42"/>
  <c r="G43"/>
  <c r="J43"/>
  <c r="G44"/>
  <c r="J44"/>
  <c r="G45"/>
  <c r="J45"/>
  <c r="G46"/>
  <c r="J46"/>
  <c r="G47"/>
  <c r="J47"/>
  <c r="G48"/>
  <c r="J48"/>
  <c r="G49"/>
  <c r="J49"/>
  <c r="G50"/>
  <c r="J50"/>
  <c r="G51"/>
  <c r="J51"/>
  <c r="G52"/>
  <c r="J52"/>
  <c r="G53"/>
  <c r="J53"/>
  <c r="G54"/>
  <c r="J54"/>
  <c r="G55"/>
  <c r="J55"/>
  <c r="G56"/>
  <c r="J56"/>
  <c r="G57"/>
  <c r="J57"/>
  <c r="G58"/>
  <c r="J58"/>
  <c r="G59"/>
  <c r="J59"/>
  <c r="G60"/>
  <c r="J60"/>
  <c r="G61"/>
  <c r="J61"/>
  <c r="G62"/>
  <c r="J62"/>
  <c r="G63"/>
  <c r="J63"/>
  <c r="G64"/>
  <c r="J64"/>
  <c r="G65"/>
  <c r="J65"/>
  <c r="G66"/>
  <c r="J66"/>
  <c r="G67"/>
  <c r="J67"/>
  <c r="G68"/>
  <c r="J68"/>
  <c r="G69"/>
  <c r="J69"/>
  <c r="G70"/>
  <c r="J70"/>
  <c r="G71"/>
  <c r="J71"/>
  <c r="H59"/>
  <c r="H43"/>
  <c r="I43"/>
  <c r="H68"/>
  <c r="I68"/>
  <c r="H44"/>
  <c r="I44"/>
  <c r="H32"/>
  <c r="I32"/>
  <c r="H55"/>
  <c r="I55"/>
  <c r="H62"/>
  <c r="I62"/>
  <c r="H42"/>
  <c r="I42"/>
  <c r="H52"/>
  <c r="I52"/>
  <c r="H65"/>
  <c r="I65"/>
  <c r="H33"/>
  <c r="I33"/>
  <c r="H27"/>
  <c r="I27"/>
  <c r="H50"/>
  <c r="I50"/>
  <c r="H15"/>
  <c r="I15"/>
  <c r="H13"/>
  <c r="I13"/>
  <c r="H4"/>
  <c r="I4"/>
  <c r="H28"/>
  <c r="I28"/>
  <c r="H7"/>
  <c r="I7"/>
  <c r="H19"/>
  <c r="I19"/>
  <c r="H5"/>
  <c r="I5"/>
  <c r="H26"/>
  <c r="I26"/>
  <c r="H30"/>
  <c r="I30"/>
  <c r="H25"/>
  <c r="I25"/>
  <c r="H11"/>
  <c r="I11"/>
  <c r="H21"/>
  <c r="I21"/>
  <c r="H60"/>
  <c r="I60"/>
  <c r="H2"/>
  <c r="I2"/>
  <c r="H35"/>
  <c r="I35"/>
  <c r="H17"/>
  <c r="I17"/>
  <c r="H37"/>
  <c r="I37"/>
  <c r="H39"/>
  <c r="I39"/>
  <c r="H36"/>
  <c r="I36"/>
  <c r="H3"/>
  <c r="I3"/>
  <c r="H29"/>
  <c r="I29"/>
  <c r="H48"/>
  <c r="I48"/>
  <c r="H70"/>
  <c r="I70"/>
  <c r="I59"/>
  <c r="H31"/>
  <c r="I31"/>
  <c r="H69"/>
  <c r="I69"/>
  <c r="H23"/>
  <c r="I23"/>
  <c r="H22"/>
  <c r="I22"/>
  <c r="H10"/>
  <c r="I10"/>
  <c r="H16"/>
  <c r="I16"/>
  <c r="H41"/>
  <c r="I41"/>
  <c r="H47"/>
  <c r="I47"/>
  <c r="H66"/>
  <c r="I66"/>
  <c r="H38"/>
  <c r="I38"/>
  <c r="H57"/>
  <c r="I57"/>
  <c r="H20"/>
  <c r="I20"/>
  <c r="H45"/>
  <c r="I45"/>
  <c r="H54"/>
  <c r="I54"/>
  <c r="H67"/>
  <c r="I67"/>
  <c r="H63"/>
  <c r="I63"/>
  <c r="H34"/>
  <c r="I34"/>
  <c r="H49"/>
  <c r="I49"/>
  <c r="H14"/>
  <c r="I14"/>
  <c r="H40"/>
  <c r="I40"/>
  <c r="H6"/>
  <c r="I6"/>
  <c r="H56"/>
  <c r="I56"/>
  <c r="H53"/>
  <c r="I53"/>
  <c r="H61"/>
  <c r="I61"/>
  <c r="H46"/>
  <c r="I46"/>
  <c r="H24"/>
  <c r="I24"/>
  <c r="H64"/>
  <c r="I64"/>
  <c r="H18"/>
  <c r="I18"/>
  <c r="H58"/>
  <c r="I58"/>
  <c r="H8"/>
  <c r="I8"/>
  <c r="H12"/>
  <c r="I12"/>
  <c r="H51"/>
  <c r="I51"/>
  <c r="H71"/>
  <c r="I71"/>
  <c r="H9"/>
  <c r="I9"/>
  <c r="B3" i="7"/>
  <c r="B4"/>
  <c r="B5"/>
  <c r="B6"/>
  <c r="B7"/>
  <c r="B8"/>
  <c r="B9"/>
  <c r="B10"/>
  <c r="B11"/>
  <c r="B12"/>
  <c r="B13"/>
  <c r="B14"/>
  <c r="B15"/>
  <c r="B16"/>
  <c r="B17"/>
  <c r="B18"/>
  <c r="B19"/>
  <c r="B2"/>
  <c r="E19"/>
  <c r="E17"/>
  <c r="E8"/>
  <c r="E18"/>
  <c r="E9"/>
  <c r="E10"/>
  <c r="E3"/>
  <c r="E11"/>
  <c r="E12"/>
  <c r="E13"/>
  <c r="E5"/>
  <c r="E14"/>
  <c r="E2"/>
  <c r="E15"/>
  <c r="E6"/>
  <c r="E7"/>
  <c r="E16"/>
  <c r="E4"/>
  <c r="D19"/>
  <c r="D17"/>
  <c r="D8"/>
  <c r="D18"/>
  <c r="D9"/>
  <c r="D10"/>
  <c r="D3"/>
  <c r="D11"/>
  <c r="D12"/>
  <c r="D13"/>
  <c r="D5"/>
  <c r="D14"/>
  <c r="D2"/>
  <c r="D15"/>
  <c r="D6"/>
  <c r="D7"/>
  <c r="D16"/>
  <c r="D4"/>
  <c r="C19"/>
  <c r="C17"/>
  <c r="C8"/>
  <c r="C18"/>
  <c r="C9"/>
  <c r="C10"/>
  <c r="C3"/>
  <c r="C11"/>
  <c r="C12"/>
  <c r="C13"/>
  <c r="C5"/>
  <c r="C14"/>
  <c r="C2"/>
  <c r="C15"/>
  <c r="C6"/>
  <c r="C7"/>
  <c r="C16"/>
  <c r="C4"/>
  <c r="F16"/>
  <c r="F7"/>
  <c r="F6"/>
  <c r="F15"/>
  <c r="F2"/>
  <c r="F14"/>
  <c r="F5"/>
  <c r="F13"/>
  <c r="F12"/>
  <c r="F11"/>
  <c r="F3"/>
  <c r="F10"/>
  <c r="F9"/>
  <c r="F18"/>
  <c r="F8"/>
  <c r="F17"/>
  <c r="F19"/>
  <c r="F4"/>
  <c r="D2" i="5"/>
  <c r="D3"/>
  <c r="D4"/>
  <c r="D5"/>
  <c r="D6"/>
  <c r="D7"/>
  <c r="D8"/>
  <c r="D9"/>
  <c r="D10"/>
  <c r="D11"/>
  <c r="D12"/>
  <c r="D13"/>
  <c r="D14"/>
  <c r="D15"/>
  <c r="D16"/>
  <c r="D17"/>
  <c r="D18"/>
  <c r="D19"/>
  <c r="B2"/>
  <c r="C2"/>
  <c r="E2"/>
  <c r="F2"/>
  <c r="G2"/>
  <c r="K2"/>
  <c r="B3"/>
  <c r="C3"/>
  <c r="E3"/>
  <c r="F3"/>
  <c r="G3"/>
  <c r="K3"/>
  <c r="B4"/>
  <c r="C4"/>
  <c r="E4"/>
  <c r="F4"/>
  <c r="G4"/>
  <c r="K4"/>
  <c r="B5"/>
  <c r="C5"/>
  <c r="E5"/>
  <c r="F5"/>
  <c r="G5"/>
  <c r="K5"/>
  <c r="B6"/>
  <c r="C6"/>
  <c r="E6"/>
  <c r="F6"/>
  <c r="G6"/>
  <c r="K6"/>
  <c r="B7"/>
  <c r="C7"/>
  <c r="E7"/>
  <c r="F7"/>
  <c r="G7"/>
  <c r="K7"/>
  <c r="B8"/>
  <c r="C8"/>
  <c r="E8"/>
  <c r="F8"/>
  <c r="G8"/>
  <c r="K8"/>
  <c r="B9"/>
  <c r="C9"/>
  <c r="E9"/>
  <c r="F9"/>
  <c r="G9"/>
  <c r="K9"/>
  <c r="B10"/>
  <c r="C10"/>
  <c r="E10"/>
  <c r="F10"/>
  <c r="G10"/>
  <c r="K10"/>
  <c r="B11"/>
  <c r="C11"/>
  <c r="E11"/>
  <c r="F11"/>
  <c r="G11"/>
  <c r="K11"/>
  <c r="B12"/>
  <c r="C12"/>
  <c r="E12"/>
  <c r="F12"/>
  <c r="G12"/>
  <c r="K12"/>
  <c r="B13"/>
  <c r="C13"/>
  <c r="E13"/>
  <c r="F13"/>
  <c r="G13"/>
  <c r="K13"/>
  <c r="B14"/>
  <c r="C14"/>
  <c r="E14"/>
  <c r="F14"/>
  <c r="G14"/>
  <c r="K14"/>
  <c r="B15"/>
  <c r="C15"/>
  <c r="E15"/>
  <c r="F15"/>
  <c r="G15"/>
  <c r="K15"/>
  <c r="B16"/>
  <c r="C16"/>
  <c r="E16"/>
  <c r="F16"/>
  <c r="G16"/>
  <c r="K16"/>
  <c r="B17"/>
  <c r="C17"/>
  <c r="E17"/>
  <c r="F17"/>
  <c r="G17"/>
  <c r="K17"/>
  <c r="B18"/>
  <c r="C18"/>
  <c r="E18"/>
  <c r="F18"/>
  <c r="G18"/>
  <c r="K18"/>
  <c r="B19"/>
  <c r="C19"/>
  <c r="E19"/>
  <c r="F19"/>
  <c r="G19"/>
  <c r="K19"/>
  <c r="J3"/>
  <c r="J4"/>
  <c r="J5"/>
  <c r="J6"/>
  <c r="J7"/>
  <c r="J8"/>
  <c r="J9"/>
  <c r="J10"/>
  <c r="J11"/>
  <c r="J12"/>
  <c r="J13"/>
  <c r="J14"/>
  <c r="J15"/>
  <c r="J16"/>
  <c r="J17"/>
  <c r="J18"/>
  <c r="J19"/>
  <c r="J2"/>
  <c r="H3"/>
  <c r="H4"/>
  <c r="H5"/>
  <c r="H6"/>
  <c r="H7"/>
  <c r="H8"/>
  <c r="H9"/>
  <c r="H10"/>
  <c r="H11"/>
  <c r="H12"/>
  <c r="H13"/>
  <c r="H14"/>
  <c r="H15"/>
  <c r="H16"/>
  <c r="H17"/>
  <c r="H18"/>
  <c r="H19"/>
  <c r="H2"/>
  <c r="G2" i="2"/>
  <c r="J2"/>
  <c r="G3"/>
  <c r="J3"/>
  <c r="G4"/>
  <c r="J4"/>
  <c r="G5"/>
  <c r="J5"/>
  <c r="G6"/>
  <c r="J6"/>
  <c r="G7"/>
  <c r="J7"/>
  <c r="G8"/>
  <c r="J8"/>
  <c r="G9"/>
  <c r="J9"/>
  <c r="G10"/>
  <c r="J10"/>
  <c r="G11"/>
  <c r="J11"/>
  <c r="G12"/>
  <c r="J12"/>
  <c r="G13"/>
  <c r="J13"/>
  <c r="G14"/>
  <c r="J14"/>
  <c r="G15"/>
  <c r="J15"/>
  <c r="G16"/>
  <c r="J16"/>
  <c r="G17"/>
  <c r="J17"/>
  <c r="G18"/>
  <c r="J18"/>
  <c r="G19"/>
  <c r="J19"/>
  <c r="G20"/>
  <c r="J20"/>
  <c r="G21"/>
  <c r="J21"/>
  <c r="G22"/>
  <c r="J22"/>
  <c r="G23"/>
  <c r="J23"/>
  <c r="G24"/>
  <c r="J24"/>
  <c r="G25"/>
  <c r="J25"/>
  <c r="G26"/>
  <c r="J26"/>
  <c r="G27"/>
  <c r="J27"/>
  <c r="G28"/>
  <c r="J28"/>
  <c r="G29"/>
  <c r="J29"/>
  <c r="G30"/>
  <c r="J30"/>
  <c r="G31"/>
  <c r="J31"/>
  <c r="G32"/>
  <c r="J32"/>
  <c r="G33"/>
  <c r="J33"/>
  <c r="G34"/>
  <c r="J34"/>
  <c r="G35"/>
  <c r="J35"/>
  <c r="G36"/>
  <c r="J36"/>
  <c r="G37"/>
  <c r="J37"/>
  <c r="G38"/>
  <c r="J38"/>
  <c r="G39"/>
  <c r="J39"/>
  <c r="G40"/>
  <c r="J40"/>
  <c r="G41"/>
  <c r="J41"/>
  <c r="G42"/>
  <c r="J42"/>
  <c r="G43"/>
  <c r="J43"/>
  <c r="G44"/>
  <c r="J44"/>
  <c r="G45"/>
  <c r="J45"/>
  <c r="G46"/>
  <c r="J46"/>
  <c r="G47"/>
  <c r="J47"/>
  <c r="G48"/>
  <c r="J48"/>
  <c r="G49"/>
  <c r="J49"/>
  <c r="G50"/>
  <c r="J50"/>
  <c r="G51"/>
  <c r="J51"/>
  <c r="G52"/>
  <c r="J52"/>
  <c r="G53"/>
  <c r="J53"/>
  <c r="G54"/>
  <c r="J54"/>
  <c r="G55"/>
  <c r="J55"/>
  <c r="G56"/>
  <c r="J56"/>
  <c r="G57"/>
  <c r="J57"/>
  <c r="G58"/>
  <c r="J58"/>
  <c r="G59"/>
  <c r="J59"/>
  <c r="G60"/>
  <c r="J60"/>
  <c r="G61"/>
  <c r="J61"/>
  <c r="G62"/>
  <c r="J62"/>
  <c r="G63"/>
  <c r="J63"/>
  <c r="G64"/>
  <c r="J64"/>
  <c r="G65"/>
  <c r="J65"/>
  <c r="G66"/>
  <c r="J66"/>
  <c r="G67"/>
  <c r="J67"/>
  <c r="G68"/>
  <c r="J68"/>
  <c r="G69"/>
  <c r="J69"/>
  <c r="G70"/>
  <c r="J70"/>
  <c r="G71"/>
  <c r="J71"/>
  <c r="H63"/>
  <c r="H34"/>
  <c r="H44"/>
  <c r="H62"/>
  <c r="H18"/>
  <c r="H45"/>
  <c r="H12"/>
  <c r="H54"/>
  <c r="H51"/>
  <c r="H26"/>
  <c r="H30"/>
  <c r="H46"/>
  <c r="H66"/>
  <c r="H65"/>
  <c r="H13"/>
  <c r="H58"/>
  <c r="H5"/>
  <c r="H43"/>
  <c r="H71"/>
  <c r="H57"/>
  <c r="H48"/>
  <c r="H68"/>
  <c r="H20"/>
  <c r="H14"/>
  <c r="H15"/>
  <c r="H32"/>
  <c r="H69"/>
  <c r="H22"/>
  <c r="H4"/>
  <c r="H36"/>
  <c r="H29"/>
  <c r="H7"/>
  <c r="H6"/>
  <c r="H56"/>
  <c r="H11"/>
  <c r="H8"/>
  <c r="H16"/>
  <c r="H53"/>
  <c r="H64"/>
  <c r="H42"/>
  <c r="H52"/>
  <c r="H35"/>
  <c r="H37"/>
  <c r="H70"/>
  <c r="H41"/>
  <c r="H59"/>
  <c r="H17"/>
  <c r="H67"/>
  <c r="H50"/>
  <c r="H10"/>
  <c r="H49"/>
  <c r="H47"/>
  <c r="H19"/>
  <c r="H31"/>
  <c r="H28"/>
  <c r="H38"/>
  <c r="H23"/>
  <c r="H9"/>
  <c r="H33"/>
  <c r="H24"/>
  <c r="H39"/>
  <c r="H21"/>
  <c r="H25"/>
  <c r="H55"/>
  <c r="H2"/>
  <c r="H3"/>
  <c r="H40"/>
  <c r="H61"/>
  <c r="H27"/>
  <c r="H60"/>
  <c r="I21"/>
  <c r="I2"/>
  <c r="I48"/>
  <c r="I64"/>
  <c r="I26"/>
  <c r="I37"/>
  <c r="I11"/>
  <c r="I14"/>
  <c r="I69"/>
  <c r="I32"/>
  <c r="I40"/>
  <c r="I30"/>
  <c r="I67"/>
  <c r="I53"/>
  <c r="I16"/>
  <c r="I13"/>
  <c r="I7"/>
  <c r="I23"/>
  <c r="I61"/>
  <c r="I60"/>
  <c r="I31"/>
  <c r="I45"/>
  <c r="I12"/>
  <c r="I10"/>
  <c r="I57"/>
  <c r="I65"/>
  <c r="I56"/>
  <c r="I52"/>
  <c r="I8"/>
  <c r="I68"/>
  <c r="I44"/>
  <c r="I28"/>
  <c r="I36"/>
  <c r="I17"/>
  <c r="I9"/>
  <c r="I33"/>
  <c r="I43"/>
  <c r="I55"/>
  <c r="I6"/>
  <c r="I38"/>
  <c r="I71"/>
  <c r="I5"/>
  <c r="I4"/>
  <c r="I39"/>
  <c r="I19"/>
  <c r="I3"/>
  <c r="I59"/>
  <c r="I20"/>
  <c r="I29"/>
  <c r="I25"/>
  <c r="I66"/>
  <c r="I35"/>
  <c r="I27"/>
  <c r="I49"/>
  <c r="I47"/>
  <c r="I24"/>
  <c r="I41"/>
  <c r="I18"/>
  <c r="I51"/>
  <c r="I50"/>
  <c r="I46"/>
  <c r="I63"/>
  <c r="I70"/>
  <c r="I42"/>
  <c r="I15"/>
  <c r="I22"/>
  <c r="I62"/>
  <c r="I34"/>
  <c r="I58"/>
  <c r="I54"/>
  <c r="D2" i="6"/>
  <c r="D3"/>
  <c r="D4"/>
  <c r="D5"/>
  <c r="E2"/>
  <c r="E3"/>
  <c r="E4"/>
  <c r="E5"/>
  <c r="C3"/>
  <c r="C4"/>
  <c r="C2"/>
  <c r="C5"/>
  <c r="F3"/>
  <c r="F4"/>
  <c r="F2"/>
  <c r="F5"/>
  <c r="B2"/>
  <c r="B3"/>
  <c r="B4"/>
  <c r="B5"/>
  <c r="G3"/>
  <c r="G4"/>
  <c r="G2"/>
  <c r="G5"/>
  <c r="G7" i="4"/>
  <c r="J7"/>
  <c r="G10"/>
  <c r="J10"/>
  <c r="G67"/>
  <c r="J67"/>
  <c r="G46"/>
  <c r="J46"/>
  <c r="G32"/>
  <c r="J32"/>
  <c r="G28"/>
  <c r="J28"/>
  <c r="G23"/>
  <c r="J23"/>
  <c r="G26"/>
  <c r="J26"/>
  <c r="G15"/>
  <c r="J15"/>
  <c r="G12"/>
  <c r="J12"/>
  <c r="G5"/>
  <c r="J5"/>
  <c r="G4"/>
  <c r="J4"/>
  <c r="G45"/>
  <c r="J45"/>
  <c r="G38"/>
  <c r="J38"/>
  <c r="G21"/>
  <c r="J21"/>
  <c r="G14"/>
  <c r="J14"/>
  <c r="G49"/>
  <c r="J49"/>
  <c r="G37"/>
  <c r="J37"/>
  <c r="G41"/>
  <c r="J41"/>
  <c r="G64"/>
  <c r="J64"/>
  <c r="G47"/>
  <c r="J47"/>
  <c r="G36"/>
  <c r="J36"/>
  <c r="G48"/>
  <c r="J48"/>
  <c r="G40"/>
  <c r="J40"/>
  <c r="G27"/>
  <c r="J27"/>
  <c r="G19"/>
  <c r="J19"/>
  <c r="G16"/>
  <c r="J16"/>
  <c r="G9"/>
  <c r="J9"/>
  <c r="G56"/>
  <c r="J56"/>
  <c r="G50"/>
  <c r="J50"/>
  <c r="G34"/>
  <c r="J34"/>
  <c r="G31"/>
  <c r="J31"/>
  <c r="G60"/>
  <c r="J60"/>
  <c r="G57"/>
  <c r="J57"/>
  <c r="G2"/>
  <c r="J2"/>
  <c r="G8"/>
  <c r="J8"/>
  <c r="G62"/>
  <c r="J62"/>
  <c r="G51"/>
  <c r="J51"/>
  <c r="G53"/>
  <c r="J53"/>
  <c r="G52"/>
  <c r="J52"/>
  <c r="G25"/>
  <c r="J25"/>
  <c r="G24"/>
  <c r="J24"/>
  <c r="G22"/>
  <c r="J22"/>
  <c r="G18"/>
  <c r="J18"/>
  <c r="G6"/>
  <c r="J6"/>
  <c r="G3"/>
  <c r="J3"/>
  <c r="G69"/>
  <c r="J69"/>
  <c r="G66"/>
  <c r="J66"/>
  <c r="G43"/>
  <c r="J43"/>
  <c r="G11"/>
  <c r="J11"/>
  <c r="G17"/>
  <c r="J17"/>
  <c r="G33"/>
  <c r="J33"/>
  <c r="G44"/>
  <c r="J44"/>
  <c r="G68"/>
  <c r="J68"/>
  <c r="G65"/>
  <c r="J65"/>
  <c r="G63"/>
  <c r="J63"/>
  <c r="G42"/>
  <c r="J42"/>
  <c r="G54"/>
  <c r="J54"/>
  <c r="G35"/>
  <c r="J35"/>
  <c r="G29"/>
  <c r="J29"/>
  <c r="G20"/>
  <c r="J20"/>
  <c r="G13"/>
  <c r="J13"/>
  <c r="G70"/>
  <c r="J70"/>
  <c r="G61"/>
  <c r="J61"/>
  <c r="G59"/>
  <c r="J59"/>
  <c r="G58"/>
  <c r="J58"/>
  <c r="G71"/>
  <c r="J71"/>
  <c r="G55"/>
  <c r="J55"/>
  <c r="G30"/>
  <c r="J30"/>
  <c r="G39"/>
  <c r="J39"/>
  <c r="H61"/>
  <c r="H12"/>
  <c r="I12"/>
  <c r="H34"/>
  <c r="I34"/>
  <c r="H21"/>
  <c r="I21"/>
  <c r="H60"/>
  <c r="I60"/>
  <c r="H37"/>
  <c r="I37"/>
  <c r="H70"/>
  <c r="I70"/>
  <c r="H69"/>
  <c r="I69"/>
  <c r="H15"/>
  <c r="I15"/>
  <c r="H19"/>
  <c r="I19"/>
  <c r="H48"/>
  <c r="I48"/>
  <c r="H26"/>
  <c r="I26"/>
  <c r="H20"/>
  <c r="I20"/>
  <c r="H68"/>
  <c r="I68"/>
  <c r="H57"/>
  <c r="I57"/>
  <c r="H9"/>
  <c r="I9"/>
  <c r="H44"/>
  <c r="I44"/>
  <c r="H55"/>
  <c r="I55"/>
  <c r="H42"/>
  <c r="I42"/>
  <c r="H22"/>
  <c r="I22"/>
  <c r="H3"/>
  <c r="I3"/>
  <c r="H2"/>
  <c r="I2"/>
  <c r="H7"/>
  <c r="I7"/>
  <c r="H4"/>
  <c r="I4"/>
  <c r="H65"/>
  <c r="I65"/>
  <c r="H35"/>
  <c r="I35"/>
  <c r="H47"/>
  <c r="I47"/>
  <c r="H40"/>
  <c r="I40"/>
  <c r="H53"/>
  <c r="I53"/>
  <c r="H54"/>
  <c r="I54"/>
  <c r="H66"/>
  <c r="I66"/>
  <c r="H59"/>
  <c r="I59"/>
  <c r="H38"/>
  <c r="I38"/>
  <c r="H71"/>
  <c r="I71"/>
  <c r="H36"/>
  <c r="I36"/>
  <c r="H32"/>
  <c r="I32"/>
  <c r="H45"/>
  <c r="I45"/>
  <c r="H56"/>
  <c r="I56"/>
  <c r="H39"/>
  <c r="I39"/>
  <c r="H30"/>
  <c r="I30"/>
  <c r="H17"/>
  <c r="I17"/>
  <c r="H58"/>
  <c r="I58"/>
  <c r="H64"/>
  <c r="I64"/>
  <c r="H67"/>
  <c r="I67"/>
  <c r="H28"/>
  <c r="I28"/>
  <c r="H27"/>
  <c r="I27"/>
  <c r="H18"/>
  <c r="I18"/>
  <c r="H62"/>
  <c r="I62"/>
  <c r="H5"/>
  <c r="I5"/>
  <c r="H41"/>
  <c r="I41"/>
  <c r="H6"/>
  <c r="I6"/>
  <c r="H13"/>
  <c r="I13"/>
  <c r="H25"/>
  <c r="I25"/>
  <c r="H29"/>
  <c r="I29"/>
  <c r="H8"/>
  <c r="I8"/>
  <c r="H11"/>
  <c r="I11"/>
  <c r="H10"/>
  <c r="I10"/>
  <c r="H14"/>
  <c r="I14"/>
  <c r="H24"/>
  <c r="I24"/>
  <c r="H51"/>
  <c r="I51"/>
  <c r="H23"/>
  <c r="I23"/>
  <c r="H46"/>
  <c r="I46"/>
  <c r="H52"/>
  <c r="I52"/>
  <c r="H63"/>
  <c r="I63"/>
  <c r="I61"/>
  <c r="H43"/>
  <c r="I43"/>
  <c r="H33"/>
  <c r="I33"/>
  <c r="H50"/>
  <c r="I50"/>
  <c r="H49"/>
  <c r="I49"/>
  <c r="H31"/>
  <c r="I31"/>
  <c r="I16"/>
  <c r="H16"/>
  <c r="E3" i="11"/>
  <c r="E4"/>
  <c r="E6"/>
  <c r="E5"/>
  <c r="E7"/>
  <c r="E8"/>
  <c r="E9"/>
  <c r="E10"/>
  <c r="E11"/>
  <c r="E16"/>
  <c r="E17"/>
  <c r="E14"/>
  <c r="E18"/>
  <c r="E12"/>
  <c r="E13"/>
  <c r="E15"/>
  <c r="E19"/>
  <c r="E2"/>
  <c r="D7"/>
  <c r="D5"/>
  <c r="D8"/>
  <c r="D10"/>
  <c r="D3"/>
  <c r="D11"/>
  <c r="D16"/>
  <c r="D4"/>
  <c r="D17"/>
  <c r="D12"/>
  <c r="D13"/>
  <c r="D9"/>
  <c r="D15"/>
  <c r="D19"/>
  <c r="D6"/>
  <c r="D14"/>
  <c r="D18"/>
  <c r="D2"/>
  <c r="B2" i="8"/>
  <c r="B6"/>
  <c r="B5"/>
  <c r="B3"/>
  <c r="B4"/>
  <c r="I18" i="9"/>
  <c r="I17"/>
  <c r="I14"/>
  <c r="I12"/>
  <c r="I13"/>
  <c r="I11"/>
  <c r="I10"/>
  <c r="I6"/>
  <c r="I7"/>
  <c r="I3"/>
  <c r="I19"/>
  <c r="I15"/>
  <c r="I16"/>
  <c r="I9"/>
  <c r="I8"/>
  <c r="I5"/>
  <c r="I4"/>
  <c r="I2"/>
  <c r="G40" i="3"/>
  <c r="H40"/>
  <c r="I40"/>
  <c r="J40"/>
  <c r="G77"/>
  <c r="H77"/>
  <c r="I77"/>
  <c r="J77"/>
  <c r="G144"/>
  <c r="H144"/>
  <c r="I144"/>
  <c r="J144"/>
  <c r="G145"/>
  <c r="H145"/>
  <c r="I145"/>
  <c r="J145"/>
  <c r="G146"/>
  <c r="H146"/>
  <c r="I146"/>
  <c r="J146"/>
  <c r="G147"/>
  <c r="H147"/>
  <c r="I147"/>
  <c r="J147"/>
  <c r="G148"/>
  <c r="H148"/>
  <c r="I148"/>
  <c r="J148"/>
  <c r="G149"/>
  <c r="H149"/>
  <c r="I149"/>
  <c r="J149"/>
  <c r="G150"/>
  <c r="H150"/>
  <c r="I150"/>
  <c r="J150"/>
  <c r="G151"/>
  <c r="H151"/>
  <c r="I151"/>
  <c r="J151"/>
  <c r="G152"/>
  <c r="H152"/>
  <c r="I152"/>
  <c r="J152"/>
  <c r="G153"/>
  <c r="H153"/>
  <c r="I153"/>
  <c r="J153"/>
  <c r="G154"/>
  <c r="H154"/>
  <c r="I154"/>
  <c r="J154"/>
  <c r="G155"/>
  <c r="H155"/>
  <c r="I155"/>
  <c r="J155"/>
  <c r="G156"/>
  <c r="H156"/>
  <c r="I156"/>
  <c r="J156"/>
  <c r="G157"/>
  <c r="H157"/>
  <c r="I157"/>
  <c r="J157"/>
  <c r="G158"/>
  <c r="H158"/>
  <c r="I158"/>
  <c r="J158"/>
  <c r="G159"/>
  <c r="H159"/>
  <c r="I159"/>
  <c r="J159"/>
  <c r="G160"/>
  <c r="H160"/>
  <c r="I160"/>
  <c r="J160"/>
  <c r="G161"/>
  <c r="H161"/>
  <c r="I161"/>
  <c r="J161"/>
  <c r="G162"/>
  <c r="H162"/>
  <c r="I162"/>
  <c r="J162"/>
  <c r="G163"/>
  <c r="H163"/>
  <c r="I163"/>
  <c r="J163"/>
  <c r="G164"/>
  <c r="H164"/>
  <c r="I164"/>
  <c r="J164"/>
  <c r="G165"/>
  <c r="H165"/>
  <c r="I165"/>
  <c r="J165"/>
  <c r="G166"/>
  <c r="H166"/>
  <c r="I166"/>
  <c r="J166"/>
  <c r="G167"/>
  <c r="H167"/>
  <c r="I167"/>
  <c r="J167"/>
  <c r="G168"/>
  <c r="H168"/>
  <c r="I168"/>
  <c r="J168"/>
  <c r="G169"/>
  <c r="H169"/>
  <c r="I169"/>
  <c r="J169"/>
  <c r="G170"/>
  <c r="H170"/>
  <c r="I170"/>
  <c r="J170"/>
  <c r="G171"/>
  <c r="H171"/>
  <c r="I171"/>
  <c r="J171"/>
  <c r="G172"/>
  <c r="H172"/>
  <c r="I172"/>
  <c r="J172"/>
  <c r="G173"/>
  <c r="H173"/>
  <c r="I173"/>
  <c r="J173"/>
  <c r="G174"/>
  <c r="H174"/>
  <c r="I174"/>
  <c r="J174"/>
  <c r="G175"/>
  <c r="H175"/>
  <c r="I175"/>
  <c r="J175"/>
  <c r="G62"/>
  <c r="H62"/>
  <c r="I62"/>
  <c r="J62"/>
  <c r="G85"/>
  <c r="H85"/>
  <c r="I85"/>
  <c r="J85"/>
  <c r="G178"/>
  <c r="H178"/>
  <c r="I178"/>
  <c r="J178"/>
  <c r="G179"/>
  <c r="H179"/>
  <c r="I179"/>
  <c r="J179"/>
  <c r="G180"/>
  <c r="H180"/>
  <c r="I180"/>
  <c r="J180"/>
  <c r="G181"/>
  <c r="H181"/>
  <c r="I181"/>
  <c r="J181"/>
  <c r="G182"/>
  <c r="H182"/>
  <c r="I182"/>
  <c r="J182"/>
  <c r="G183"/>
  <c r="H183"/>
  <c r="I183"/>
  <c r="J183"/>
  <c r="G184"/>
  <c r="H184"/>
  <c r="I184"/>
  <c r="J184"/>
  <c r="G185"/>
  <c r="H185"/>
  <c r="I185"/>
  <c r="J185"/>
  <c r="G186"/>
  <c r="H186"/>
  <c r="I186"/>
  <c r="J186"/>
  <c r="G187"/>
  <c r="H187"/>
  <c r="I187"/>
  <c r="J187"/>
  <c r="G188"/>
  <c r="H188"/>
  <c r="I188"/>
  <c r="J188"/>
  <c r="G189"/>
  <c r="H189"/>
  <c r="I189"/>
  <c r="J189"/>
  <c r="G190"/>
  <c r="H190"/>
  <c r="I190"/>
  <c r="J190"/>
  <c r="G191"/>
  <c r="H191"/>
  <c r="I191"/>
  <c r="J191"/>
  <c r="G192"/>
  <c r="H192"/>
  <c r="I192"/>
  <c r="J192"/>
  <c r="G193"/>
  <c r="H193"/>
  <c r="I193"/>
  <c r="J193"/>
  <c r="G194"/>
  <c r="H194"/>
  <c r="I194"/>
  <c r="J194"/>
  <c r="G195"/>
  <c r="H195"/>
  <c r="I195"/>
  <c r="J195"/>
  <c r="G196"/>
  <c r="H196"/>
  <c r="I196"/>
  <c r="J196"/>
  <c r="G197"/>
  <c r="H197"/>
  <c r="I197"/>
  <c r="J197"/>
  <c r="G198"/>
  <c r="H198"/>
  <c r="I198"/>
  <c r="J198"/>
  <c r="G199"/>
  <c r="H199"/>
  <c r="I199"/>
  <c r="J199"/>
  <c r="G200"/>
  <c r="H200"/>
  <c r="I200"/>
  <c r="J200"/>
  <c r="G201"/>
  <c r="H201"/>
  <c r="I201"/>
  <c r="J201"/>
  <c r="G202"/>
  <c r="H202"/>
  <c r="I202"/>
  <c r="J202"/>
  <c r="G203"/>
  <c r="H203"/>
  <c r="I203"/>
  <c r="J203"/>
  <c r="G204"/>
  <c r="H204"/>
  <c r="I204"/>
  <c r="J204"/>
  <c r="G205"/>
  <c r="H205"/>
  <c r="I205"/>
  <c r="J205"/>
  <c r="G206"/>
  <c r="H206"/>
  <c r="I206"/>
  <c r="J206"/>
  <c r="G207"/>
  <c r="H207"/>
  <c r="I207"/>
  <c r="J207"/>
  <c r="G208"/>
  <c r="H208"/>
  <c r="I208"/>
  <c r="J208"/>
  <c r="G209"/>
  <c r="H209"/>
  <c r="I209"/>
  <c r="J209"/>
  <c r="G210"/>
  <c r="H210"/>
  <c r="I210"/>
  <c r="J210"/>
  <c r="G211"/>
  <c r="H211"/>
  <c r="I211"/>
  <c r="J211"/>
  <c r="G2"/>
  <c r="J2"/>
  <c r="G3"/>
  <c r="J3"/>
  <c r="G4"/>
  <c r="J4"/>
  <c r="G5"/>
  <c r="J5"/>
  <c r="G6"/>
  <c r="J6"/>
  <c r="G7"/>
  <c r="J7"/>
  <c r="G8"/>
  <c r="J8"/>
  <c r="G9"/>
  <c r="J9"/>
  <c r="G10"/>
  <c r="J10"/>
  <c r="G11"/>
  <c r="J11"/>
  <c r="G12"/>
  <c r="J12"/>
  <c r="G13"/>
  <c r="J13"/>
  <c r="G14"/>
  <c r="J14"/>
  <c r="G15"/>
  <c r="J15"/>
  <c r="G16"/>
  <c r="J16"/>
  <c r="G17"/>
  <c r="J17"/>
  <c r="G18"/>
  <c r="J18"/>
  <c r="G19"/>
  <c r="J19"/>
  <c r="G20"/>
  <c r="J20"/>
  <c r="G21"/>
  <c r="J21"/>
  <c r="G22"/>
  <c r="J22"/>
  <c r="G23"/>
  <c r="J23"/>
  <c r="G24"/>
  <c r="J24"/>
  <c r="G25"/>
  <c r="J25"/>
  <c r="G26"/>
  <c r="J26"/>
  <c r="G27"/>
  <c r="J27"/>
  <c r="G28"/>
  <c r="J28"/>
  <c r="G29"/>
  <c r="J29"/>
  <c r="G30"/>
  <c r="J30"/>
  <c r="G31"/>
  <c r="J31"/>
  <c r="G32"/>
  <c r="J32"/>
  <c r="G33"/>
  <c r="J33"/>
  <c r="G34"/>
  <c r="J34"/>
  <c r="G35"/>
  <c r="J35"/>
  <c r="G36"/>
  <c r="J36"/>
  <c r="G37"/>
  <c r="J37"/>
  <c r="G38"/>
  <c r="J38"/>
  <c r="G39"/>
  <c r="J39"/>
  <c r="G142"/>
  <c r="J142"/>
  <c r="G41"/>
  <c r="J41"/>
  <c r="G42"/>
  <c r="J42"/>
  <c r="G43"/>
  <c r="J43"/>
  <c r="G44"/>
  <c r="J44"/>
  <c r="G45"/>
  <c r="J45"/>
  <c r="G46"/>
  <c r="J46"/>
  <c r="G47"/>
  <c r="J47"/>
  <c r="G48"/>
  <c r="J48"/>
  <c r="G49"/>
  <c r="J49"/>
  <c r="G50"/>
  <c r="J50"/>
  <c r="G51"/>
  <c r="J51"/>
  <c r="G52"/>
  <c r="J52"/>
  <c r="G53"/>
  <c r="J53"/>
  <c r="G54"/>
  <c r="J54"/>
  <c r="G55"/>
  <c r="J55"/>
  <c r="G56"/>
  <c r="J56"/>
  <c r="G57"/>
  <c r="J57"/>
  <c r="G58"/>
  <c r="J58"/>
  <c r="G59"/>
  <c r="J59"/>
  <c r="G60"/>
  <c r="J60"/>
  <c r="G61"/>
  <c r="J61"/>
  <c r="G143"/>
  <c r="J143"/>
  <c r="G63"/>
  <c r="J63"/>
  <c r="G64"/>
  <c r="J64"/>
  <c r="G65"/>
  <c r="J65"/>
  <c r="G66"/>
  <c r="J66"/>
  <c r="G67"/>
  <c r="J67"/>
  <c r="G68"/>
  <c r="J68"/>
  <c r="G69"/>
  <c r="J69"/>
  <c r="G70"/>
  <c r="J70"/>
  <c r="G71"/>
  <c r="J71"/>
  <c r="G72"/>
  <c r="J72"/>
  <c r="G73"/>
  <c r="J73"/>
  <c r="G74"/>
  <c r="J74"/>
  <c r="G75"/>
  <c r="J75"/>
  <c r="G76"/>
  <c r="J76"/>
  <c r="G135"/>
  <c r="J135"/>
  <c r="G78"/>
  <c r="J78"/>
  <c r="G79"/>
  <c r="J79"/>
  <c r="G80"/>
  <c r="J80"/>
  <c r="G81"/>
  <c r="J81"/>
  <c r="G82"/>
  <c r="J82"/>
  <c r="G83"/>
  <c r="J83"/>
  <c r="G84"/>
  <c r="J84"/>
  <c r="G141"/>
  <c r="J141"/>
  <c r="G86"/>
  <c r="J86"/>
  <c r="G87"/>
  <c r="J87"/>
  <c r="G88"/>
  <c r="J88"/>
  <c r="G89"/>
  <c r="J89"/>
  <c r="G90"/>
  <c r="J90"/>
  <c r="G176"/>
  <c r="J176"/>
  <c r="G92"/>
  <c r="J92"/>
  <c r="G93"/>
  <c r="J93"/>
  <c r="G94"/>
  <c r="J94"/>
  <c r="G95"/>
  <c r="J95"/>
  <c r="G96"/>
  <c r="J96"/>
  <c r="G97"/>
  <c r="J97"/>
  <c r="G98"/>
  <c r="J98"/>
  <c r="G177"/>
  <c r="J177"/>
  <c r="G100"/>
  <c r="J100"/>
  <c r="G101"/>
  <c r="J101"/>
  <c r="G102"/>
  <c r="J102"/>
  <c r="G103"/>
  <c r="J103"/>
  <c r="G104"/>
  <c r="J104"/>
  <c r="G105"/>
  <c r="J105"/>
  <c r="G106"/>
  <c r="J106"/>
  <c r="G107"/>
  <c r="J107"/>
  <c r="G108"/>
  <c r="J108"/>
  <c r="G109"/>
  <c r="J109"/>
  <c r="G110"/>
  <c r="J110"/>
  <c r="G111"/>
  <c r="J111"/>
  <c r="G112"/>
  <c r="J112"/>
  <c r="G113"/>
  <c r="J113"/>
  <c r="G114"/>
  <c r="J114"/>
  <c r="G115"/>
  <c r="J115"/>
  <c r="G116"/>
  <c r="J116"/>
  <c r="G117"/>
  <c r="J117"/>
  <c r="G118"/>
  <c r="J118"/>
  <c r="G119"/>
  <c r="J119"/>
  <c r="G120"/>
  <c r="J120"/>
  <c r="G121"/>
  <c r="J121"/>
  <c r="G122"/>
  <c r="J122"/>
  <c r="G123"/>
  <c r="J123"/>
  <c r="G124"/>
  <c r="J124"/>
  <c r="G125"/>
  <c r="J125"/>
  <c r="G126"/>
  <c r="J126"/>
  <c r="G127"/>
  <c r="J127"/>
  <c r="G128"/>
  <c r="J128"/>
  <c r="G129"/>
  <c r="J129"/>
  <c r="G130"/>
  <c r="J130"/>
  <c r="G131"/>
  <c r="J131"/>
  <c r="G132"/>
  <c r="J132"/>
  <c r="G133"/>
  <c r="J133"/>
  <c r="G134"/>
  <c r="J134"/>
  <c r="G91"/>
  <c r="J91"/>
  <c r="G136"/>
  <c r="J136"/>
  <c r="G137"/>
  <c r="J137"/>
  <c r="G138"/>
  <c r="J138"/>
  <c r="G139"/>
  <c r="J139"/>
  <c r="G140"/>
  <c r="J140"/>
  <c r="G99"/>
  <c r="J99"/>
  <c r="H36"/>
  <c r="H63"/>
  <c r="H101"/>
  <c r="H46"/>
  <c r="H4"/>
  <c r="H8"/>
  <c r="H83"/>
  <c r="H2"/>
  <c r="H43"/>
  <c r="H125"/>
  <c r="H115"/>
  <c r="H3"/>
  <c r="H106"/>
  <c r="H112"/>
  <c r="H109"/>
  <c r="H80"/>
  <c r="H76"/>
  <c r="H91"/>
  <c r="H60"/>
  <c r="H131"/>
  <c r="H118"/>
  <c r="H24"/>
  <c r="H11"/>
  <c r="H68"/>
  <c r="H127"/>
  <c r="H34"/>
  <c r="H110"/>
  <c r="H93"/>
  <c r="H143"/>
  <c r="H100"/>
  <c r="H37"/>
  <c r="H92"/>
  <c r="H78"/>
  <c r="H98"/>
  <c r="H18"/>
  <c r="H21"/>
  <c r="H130"/>
  <c r="H58"/>
  <c r="H111"/>
  <c r="H61"/>
  <c r="H87"/>
  <c r="H53"/>
  <c r="H31"/>
  <c r="H135"/>
  <c r="H99"/>
  <c r="H122"/>
  <c r="H176"/>
  <c r="H142"/>
  <c r="H29"/>
  <c r="H65"/>
  <c r="H59"/>
  <c r="H90"/>
  <c r="H96"/>
  <c r="H121"/>
  <c r="H16"/>
  <c r="H97"/>
  <c r="H129"/>
  <c r="H10"/>
  <c r="H82"/>
  <c r="H177"/>
  <c r="H20"/>
  <c r="H71"/>
  <c r="H54"/>
  <c r="H137"/>
  <c r="H44"/>
  <c r="H13"/>
  <c r="H95"/>
  <c r="H103"/>
  <c r="H126"/>
  <c r="H28"/>
  <c r="H6"/>
  <c r="H123"/>
  <c r="H38"/>
  <c r="H136"/>
  <c r="H141"/>
  <c r="H133"/>
  <c r="H22"/>
  <c r="H104"/>
  <c r="H14"/>
  <c r="H51"/>
  <c r="H19"/>
  <c r="H49"/>
  <c r="H25"/>
  <c r="H81"/>
  <c r="H48"/>
  <c r="H30"/>
  <c r="H116"/>
  <c r="H42"/>
  <c r="H7"/>
  <c r="H102"/>
  <c r="H139"/>
  <c r="H17"/>
  <c r="H33"/>
  <c r="H72"/>
  <c r="H26"/>
  <c r="H108"/>
  <c r="H47"/>
  <c r="H94"/>
  <c r="H70"/>
  <c r="H128"/>
  <c r="H107"/>
  <c r="H5"/>
  <c r="H86"/>
  <c r="H69"/>
  <c r="H27"/>
  <c r="H132"/>
  <c r="H140"/>
  <c r="H73"/>
  <c r="H32"/>
  <c r="H79"/>
  <c r="H12"/>
  <c r="H124"/>
  <c r="H57"/>
  <c r="H84"/>
  <c r="H74"/>
  <c r="H105"/>
  <c r="H75"/>
  <c r="H45"/>
  <c r="H64"/>
  <c r="H66"/>
  <c r="H35"/>
  <c r="H23"/>
  <c r="H39"/>
  <c r="H114"/>
  <c r="H9"/>
  <c r="H52"/>
  <c r="H113"/>
  <c r="H88"/>
  <c r="H15"/>
  <c r="H55"/>
  <c r="H89"/>
  <c r="H50"/>
  <c r="H119"/>
  <c r="H56"/>
  <c r="H67"/>
  <c r="H117"/>
  <c r="H41"/>
  <c r="H134"/>
  <c r="H138"/>
  <c r="H120"/>
  <c r="I69"/>
  <c r="I65"/>
  <c r="I119"/>
  <c r="I31"/>
  <c r="I107"/>
  <c r="I38"/>
  <c r="I141"/>
  <c r="I17"/>
  <c r="I21"/>
  <c r="I79"/>
  <c r="I125"/>
  <c r="I93"/>
  <c r="I98"/>
  <c r="I114"/>
  <c r="I143"/>
  <c r="I61"/>
  <c r="I54"/>
  <c r="I33"/>
  <c r="I24"/>
  <c r="I41"/>
  <c r="I124"/>
  <c r="I135"/>
  <c r="I52"/>
  <c r="I34"/>
  <c r="I35"/>
  <c r="I60"/>
  <c r="I28"/>
  <c r="I96"/>
  <c r="I94"/>
  <c r="I59"/>
  <c r="I134"/>
  <c r="I57"/>
  <c r="I63"/>
  <c r="I86"/>
  <c r="I78"/>
  <c r="I58"/>
  <c r="I45"/>
  <c r="I27"/>
  <c r="I126"/>
  <c r="I71"/>
  <c r="I25"/>
  <c r="I39"/>
  <c r="I7"/>
  <c r="I32"/>
  <c r="I74"/>
  <c r="I128"/>
  <c r="I15"/>
  <c r="I111"/>
  <c r="I95"/>
  <c r="I49"/>
  <c r="I88"/>
  <c r="I132"/>
  <c r="I89"/>
  <c r="I70"/>
  <c r="I22"/>
  <c r="I120"/>
  <c r="I6"/>
  <c r="I48"/>
  <c r="I4"/>
  <c r="I73"/>
  <c r="I10"/>
  <c r="I118"/>
  <c r="I137"/>
  <c r="I72"/>
  <c r="I133"/>
  <c r="I112"/>
  <c r="I130"/>
  <c r="I76"/>
  <c r="I123"/>
  <c r="I56"/>
  <c r="I101"/>
  <c r="I121"/>
  <c r="I80"/>
  <c r="I50"/>
  <c r="I138"/>
  <c r="I11"/>
  <c r="I106"/>
  <c r="I68"/>
  <c r="I12"/>
  <c r="I90"/>
  <c r="I136"/>
  <c r="I36"/>
  <c r="I66"/>
  <c r="I67"/>
  <c r="I131"/>
  <c r="I105"/>
  <c r="I99"/>
  <c r="I142"/>
  <c r="I113"/>
  <c r="I53"/>
  <c r="I116"/>
  <c r="I8"/>
  <c r="I26"/>
  <c r="I9"/>
  <c r="I91"/>
  <c r="I43"/>
  <c r="I104"/>
  <c r="I140"/>
  <c r="I51"/>
  <c r="I84"/>
  <c r="I176"/>
  <c r="I82"/>
  <c r="I139"/>
  <c r="I13"/>
  <c r="I108"/>
  <c r="I103"/>
  <c r="I115"/>
  <c r="I5"/>
  <c r="I177"/>
  <c r="I83"/>
  <c r="I129"/>
  <c r="I122"/>
  <c r="I46"/>
  <c r="I30"/>
  <c r="I23"/>
  <c r="I20"/>
  <c r="I29"/>
  <c r="I75"/>
  <c r="I110"/>
  <c r="I19"/>
  <c r="I117"/>
  <c r="I64"/>
  <c r="I109"/>
  <c r="I87"/>
  <c r="I44"/>
  <c r="I102"/>
  <c r="I47"/>
  <c r="I127"/>
  <c r="I16"/>
  <c r="I97"/>
  <c r="I81"/>
  <c r="I2"/>
  <c r="I55"/>
  <c r="I18"/>
  <c r="I14"/>
  <c r="I42"/>
  <c r="I3"/>
  <c r="I100"/>
  <c r="I92"/>
  <c r="I37"/>
  <c r="G3" i="10"/>
  <c r="H3"/>
  <c r="I3"/>
  <c r="J3"/>
  <c r="G4"/>
  <c r="H4"/>
  <c r="I4"/>
  <c r="J4"/>
  <c r="G5"/>
  <c r="H5"/>
  <c r="I5"/>
  <c r="J5"/>
  <c r="G6"/>
  <c r="H6"/>
  <c r="I6"/>
  <c r="J6"/>
  <c r="G7"/>
  <c r="H7"/>
  <c r="I7"/>
  <c r="J7"/>
  <c r="G8"/>
  <c r="H8"/>
  <c r="I8"/>
  <c r="J8"/>
  <c r="G9"/>
  <c r="H9"/>
  <c r="I9"/>
  <c r="J9"/>
  <c r="G10"/>
  <c r="H10"/>
  <c r="I10"/>
  <c r="J10"/>
  <c r="G11"/>
  <c r="H11"/>
  <c r="I11"/>
  <c r="J11"/>
  <c r="G12"/>
  <c r="H12"/>
  <c r="I12"/>
  <c r="J12"/>
  <c r="G13"/>
  <c r="H13"/>
  <c r="I13"/>
  <c r="J13"/>
  <c r="G14"/>
  <c r="H14"/>
  <c r="I14"/>
  <c r="J14"/>
  <c r="G15"/>
  <c r="H15"/>
  <c r="I15"/>
  <c r="J15"/>
  <c r="G16"/>
  <c r="H16"/>
  <c r="I16"/>
  <c r="J16"/>
  <c r="G17"/>
  <c r="H17"/>
  <c r="I17"/>
  <c r="J17"/>
  <c r="G18"/>
  <c r="H18"/>
  <c r="I18"/>
  <c r="J18"/>
  <c r="G19"/>
  <c r="H19"/>
  <c r="I19"/>
  <c r="J19"/>
  <c r="G20"/>
  <c r="H20"/>
  <c r="I20"/>
  <c r="J20"/>
  <c r="G21"/>
  <c r="H21"/>
  <c r="I21"/>
  <c r="J21"/>
  <c r="G22"/>
  <c r="H22"/>
  <c r="I22"/>
  <c r="J22"/>
  <c r="G23"/>
  <c r="H23"/>
  <c r="I23"/>
  <c r="J23"/>
  <c r="G24"/>
  <c r="H24"/>
  <c r="I24"/>
  <c r="J24"/>
  <c r="G25"/>
  <c r="H25"/>
  <c r="I25"/>
  <c r="J25"/>
  <c r="G26"/>
  <c r="H26"/>
  <c r="I26"/>
  <c r="J26"/>
  <c r="G27"/>
  <c r="H27"/>
  <c r="I27"/>
  <c r="J27"/>
  <c r="G28"/>
  <c r="H28"/>
  <c r="I28"/>
  <c r="J28"/>
  <c r="G29"/>
  <c r="H29"/>
  <c r="I29"/>
  <c r="J29"/>
  <c r="G30"/>
  <c r="H30"/>
  <c r="I30"/>
  <c r="J30"/>
  <c r="G31"/>
  <c r="H31"/>
  <c r="I31"/>
  <c r="J31"/>
  <c r="G32"/>
  <c r="H32"/>
  <c r="I32"/>
  <c r="J32"/>
  <c r="G33"/>
  <c r="H33"/>
  <c r="I33"/>
  <c r="J33"/>
  <c r="G34"/>
  <c r="H34"/>
  <c r="I34"/>
  <c r="J34"/>
  <c r="G35"/>
  <c r="H35"/>
  <c r="I35"/>
  <c r="J35"/>
  <c r="G36"/>
  <c r="H36"/>
  <c r="I36"/>
  <c r="J36"/>
  <c r="G37"/>
  <c r="H37"/>
  <c r="I37"/>
  <c r="J37"/>
  <c r="G38"/>
  <c r="H38"/>
  <c r="I38"/>
  <c r="J38"/>
  <c r="G39"/>
  <c r="H39"/>
  <c r="I39"/>
  <c r="J39"/>
  <c r="G40"/>
  <c r="H40"/>
  <c r="I40"/>
  <c r="J40"/>
  <c r="G41"/>
  <c r="H41"/>
  <c r="I41"/>
  <c r="J41"/>
  <c r="G42"/>
  <c r="H42"/>
  <c r="I42"/>
  <c r="J42"/>
  <c r="G43"/>
  <c r="H43"/>
  <c r="I43"/>
  <c r="J43"/>
  <c r="G44"/>
  <c r="H44"/>
  <c r="I44"/>
  <c r="J44"/>
  <c r="G45"/>
  <c r="H45"/>
  <c r="I45"/>
  <c r="J45"/>
  <c r="G46"/>
  <c r="H46"/>
  <c r="I46"/>
  <c r="J46"/>
  <c r="G47"/>
  <c r="H47"/>
  <c r="I47"/>
  <c r="J47"/>
  <c r="G48"/>
  <c r="H48"/>
  <c r="I48"/>
  <c r="J48"/>
  <c r="G49"/>
  <c r="H49"/>
  <c r="I49"/>
  <c r="J49"/>
  <c r="G50"/>
  <c r="H50"/>
  <c r="I50"/>
  <c r="J50"/>
  <c r="G51"/>
  <c r="H51"/>
  <c r="I51"/>
  <c r="J51"/>
  <c r="G52"/>
  <c r="H52"/>
  <c r="I52"/>
  <c r="J52"/>
  <c r="G53"/>
  <c r="H53"/>
  <c r="I53"/>
  <c r="J53"/>
  <c r="G54"/>
  <c r="H54"/>
  <c r="I54"/>
  <c r="J54"/>
  <c r="G55"/>
  <c r="H55"/>
  <c r="I55"/>
  <c r="J55"/>
  <c r="G56"/>
  <c r="H56"/>
  <c r="I56"/>
  <c r="J56"/>
  <c r="G57"/>
  <c r="H57"/>
  <c r="I57"/>
  <c r="J57"/>
  <c r="G58"/>
  <c r="H58"/>
  <c r="I58"/>
  <c r="J58"/>
  <c r="G59"/>
  <c r="H59"/>
  <c r="I59"/>
  <c r="J59"/>
  <c r="G60"/>
  <c r="H60"/>
  <c r="I60"/>
  <c r="J60"/>
  <c r="G61"/>
  <c r="H61"/>
  <c r="I61"/>
  <c r="J61"/>
  <c r="G62"/>
  <c r="H62"/>
  <c r="I62"/>
  <c r="J62"/>
  <c r="G63"/>
  <c r="H63"/>
  <c r="I63"/>
  <c r="J63"/>
  <c r="G64"/>
  <c r="H64"/>
  <c r="I64"/>
  <c r="J64"/>
  <c r="G65"/>
  <c r="H65"/>
  <c r="I65"/>
  <c r="J65"/>
  <c r="G66"/>
  <c r="H66"/>
  <c r="I66"/>
  <c r="J66"/>
  <c r="G67"/>
  <c r="H67"/>
  <c r="I67"/>
  <c r="J67"/>
  <c r="G68"/>
  <c r="H68"/>
  <c r="I68"/>
  <c r="J68"/>
  <c r="G69"/>
  <c r="H69"/>
  <c r="I69"/>
  <c r="J69"/>
  <c r="G70"/>
  <c r="H70"/>
  <c r="I70"/>
  <c r="J70"/>
  <c r="G71"/>
  <c r="H71"/>
  <c r="I71"/>
  <c r="J71"/>
  <c r="G72"/>
  <c r="H72"/>
  <c r="I72"/>
  <c r="J72"/>
  <c r="G73"/>
  <c r="H73"/>
  <c r="I73"/>
  <c r="J73"/>
  <c r="G74"/>
  <c r="H74"/>
  <c r="I74"/>
  <c r="J74"/>
  <c r="G75"/>
  <c r="H75"/>
  <c r="I75"/>
  <c r="J75"/>
  <c r="G76"/>
  <c r="H76"/>
  <c r="I76"/>
  <c r="J76"/>
  <c r="G77"/>
  <c r="H77"/>
  <c r="I77"/>
  <c r="J77"/>
  <c r="G78"/>
  <c r="H78"/>
  <c r="I78"/>
  <c r="J78"/>
  <c r="G79"/>
  <c r="H79"/>
  <c r="I79"/>
  <c r="J79"/>
  <c r="G80"/>
  <c r="H80"/>
  <c r="I80"/>
  <c r="J80"/>
  <c r="G81"/>
  <c r="H81"/>
  <c r="I81"/>
  <c r="J81"/>
  <c r="G82"/>
  <c r="H82"/>
  <c r="I82"/>
  <c r="J82"/>
  <c r="G83"/>
  <c r="H83"/>
  <c r="I83"/>
  <c r="J83"/>
  <c r="G84"/>
  <c r="H84"/>
  <c r="I84"/>
  <c r="J84"/>
  <c r="G85"/>
  <c r="H85"/>
  <c r="I85"/>
  <c r="J85"/>
  <c r="G86"/>
  <c r="H86"/>
  <c r="I86"/>
  <c r="J86"/>
  <c r="G87"/>
  <c r="H87"/>
  <c r="I87"/>
  <c r="J87"/>
  <c r="G88"/>
  <c r="H88"/>
  <c r="I88"/>
  <c r="J88"/>
  <c r="G89"/>
  <c r="H89"/>
  <c r="I89"/>
  <c r="J89"/>
  <c r="G90"/>
  <c r="H90"/>
  <c r="I90"/>
  <c r="J90"/>
  <c r="G91"/>
  <c r="H91"/>
  <c r="I91"/>
  <c r="J91"/>
  <c r="G92"/>
  <c r="H92"/>
  <c r="I92"/>
  <c r="J92"/>
  <c r="G93"/>
  <c r="H93"/>
  <c r="I93"/>
  <c r="J93"/>
  <c r="G94"/>
  <c r="H94"/>
  <c r="I94"/>
  <c r="J94"/>
  <c r="G95"/>
  <c r="H95"/>
  <c r="I95"/>
  <c r="J95"/>
  <c r="G96"/>
  <c r="H96"/>
  <c r="I96"/>
  <c r="J96"/>
  <c r="G97"/>
  <c r="H97"/>
  <c r="I97"/>
  <c r="J97"/>
  <c r="G98"/>
  <c r="H98"/>
  <c r="I98"/>
  <c r="J98"/>
  <c r="G99"/>
  <c r="H99"/>
  <c r="I99"/>
  <c r="J99"/>
  <c r="G100"/>
  <c r="H100"/>
  <c r="I100"/>
  <c r="J100"/>
  <c r="G101"/>
  <c r="H101"/>
  <c r="I101"/>
  <c r="J101"/>
  <c r="G102"/>
  <c r="H102"/>
  <c r="I102"/>
  <c r="J102"/>
  <c r="G103"/>
  <c r="H103"/>
  <c r="I103"/>
  <c r="J103"/>
  <c r="G104"/>
  <c r="H104"/>
  <c r="I104"/>
  <c r="J104"/>
  <c r="G105"/>
  <c r="H105"/>
  <c r="I105"/>
  <c r="J105"/>
  <c r="G106"/>
  <c r="H106"/>
  <c r="I106"/>
  <c r="J106"/>
  <c r="G107"/>
  <c r="H107"/>
  <c r="I107"/>
  <c r="J107"/>
  <c r="G108"/>
  <c r="H108"/>
  <c r="I108"/>
  <c r="J108"/>
  <c r="G109"/>
  <c r="H109"/>
  <c r="I109"/>
  <c r="J109"/>
  <c r="G110"/>
  <c r="H110"/>
  <c r="I110"/>
  <c r="J110"/>
  <c r="G111"/>
  <c r="H111"/>
  <c r="I111"/>
  <c r="J111"/>
  <c r="G112"/>
  <c r="H112"/>
  <c r="I112"/>
  <c r="J112"/>
  <c r="G113"/>
  <c r="H113"/>
  <c r="I113"/>
  <c r="J113"/>
  <c r="G114"/>
  <c r="H114"/>
  <c r="I114"/>
  <c r="J114"/>
  <c r="G115"/>
  <c r="H115"/>
  <c r="I115"/>
  <c r="J115"/>
  <c r="G116"/>
  <c r="H116"/>
  <c r="I116"/>
  <c r="J116"/>
  <c r="G117"/>
  <c r="H117"/>
  <c r="I117"/>
  <c r="J117"/>
  <c r="G118"/>
  <c r="H118"/>
  <c r="I118"/>
  <c r="J118"/>
  <c r="G119"/>
  <c r="H119"/>
  <c r="I119"/>
  <c r="J119"/>
  <c r="G120"/>
  <c r="H120"/>
  <c r="I120"/>
  <c r="J120"/>
  <c r="G121"/>
  <c r="H121"/>
  <c r="I121"/>
  <c r="J121"/>
  <c r="G122"/>
  <c r="H122"/>
  <c r="I122"/>
  <c r="J122"/>
  <c r="G123"/>
  <c r="H123"/>
  <c r="I123"/>
  <c r="J123"/>
  <c r="G124"/>
  <c r="H124"/>
  <c r="I124"/>
  <c r="J124"/>
  <c r="G125"/>
  <c r="H125"/>
  <c r="I125"/>
  <c r="J125"/>
  <c r="G126"/>
  <c r="H126"/>
  <c r="I126"/>
  <c r="J126"/>
  <c r="G127"/>
  <c r="H127"/>
  <c r="I127"/>
  <c r="J127"/>
  <c r="G128"/>
  <c r="H128"/>
  <c r="I128"/>
  <c r="J128"/>
  <c r="G129"/>
  <c r="H129"/>
  <c r="I129"/>
  <c r="J129"/>
  <c r="G130"/>
  <c r="H130"/>
  <c r="I130"/>
  <c r="J130"/>
  <c r="G131"/>
  <c r="H131"/>
  <c r="I131"/>
  <c r="J131"/>
  <c r="G132"/>
  <c r="H132"/>
  <c r="I132"/>
  <c r="J132"/>
  <c r="G133"/>
  <c r="H133"/>
  <c r="I133"/>
  <c r="J133"/>
  <c r="G134"/>
  <c r="H134"/>
  <c r="I134"/>
  <c r="J134"/>
  <c r="G135"/>
  <c r="H135"/>
  <c r="I135"/>
  <c r="J135"/>
  <c r="G136"/>
  <c r="H136"/>
  <c r="I136"/>
  <c r="J136"/>
  <c r="G137"/>
  <c r="H137"/>
  <c r="I137"/>
  <c r="J137"/>
  <c r="G138"/>
  <c r="H138"/>
  <c r="I138"/>
  <c r="J138"/>
  <c r="G139"/>
  <c r="H139"/>
  <c r="I139"/>
  <c r="J139"/>
  <c r="G140"/>
  <c r="H140"/>
  <c r="I140"/>
  <c r="J140"/>
  <c r="G141"/>
  <c r="H141"/>
  <c r="I141"/>
  <c r="J141"/>
  <c r="G2"/>
  <c r="J2"/>
  <c r="I2"/>
  <c r="H2"/>
</calcChain>
</file>

<file path=xl/sharedStrings.xml><?xml version="1.0" encoding="utf-8"?>
<sst xmlns="http://schemas.openxmlformats.org/spreadsheetml/2006/main" count="1317" uniqueCount="98">
  <si>
    <t>Average</t>
    <phoneticPr fontId="2" type="noConversion"/>
  </si>
  <si>
    <t>EDGE</t>
    <phoneticPr fontId="2" type="noConversion"/>
  </si>
  <si>
    <t>local</t>
    <phoneticPr fontId="2" type="noConversion"/>
  </si>
  <si>
    <t xml:space="preserve"> NSURLConnection</t>
    <phoneticPr fontId="2" type="noConversion"/>
  </si>
  <si>
    <t xml:space="preserve"> ASIHTTPRequest</t>
    <phoneticPr fontId="2" type="noConversion"/>
  </si>
  <si>
    <t>Deviation</t>
    <phoneticPr fontId="2" type="noConversion"/>
  </si>
  <si>
    <t>Average Perceived Speed</t>
    <phoneticPr fontId="2" type="noConversion"/>
  </si>
  <si>
    <t>Difference</t>
    <phoneticPr fontId="2" type="noConversion"/>
  </si>
  <si>
    <t xml:space="preserve"> SOAP</t>
    <phoneticPr fontId="2" type="noConversion"/>
  </si>
  <si>
    <t>Payload size</t>
    <phoneticPr fontId="2" type="noConversion"/>
  </si>
  <si>
    <t>Total</t>
    <phoneticPr fontId="2" type="noConversion"/>
  </si>
  <si>
    <t>Client-side complexity</t>
    <phoneticPr fontId="2" type="noConversion"/>
  </si>
  <si>
    <t>Server-side complexity</t>
    <phoneticPr fontId="2" type="noConversion"/>
  </si>
  <si>
    <t>Deserialization Speed</t>
    <phoneticPr fontId="2" type="noConversion"/>
  </si>
  <si>
    <t>Portability</t>
    <phoneticPr fontId="2" type="noConversion"/>
  </si>
  <si>
    <t>Payload Readability</t>
    <phoneticPr fontId="2" type="noConversion"/>
  </si>
  <si>
    <t>Very easy</t>
    <phoneticPr fontId="2" type="noConversion"/>
  </si>
  <si>
    <t>Easy</t>
    <phoneticPr fontId="2" type="noConversion"/>
  </si>
  <si>
    <t>Complexity:</t>
    <phoneticPr fontId="2" type="noConversion"/>
  </si>
  <si>
    <t>Not so easy</t>
    <phoneticPr fontId="2" type="noConversion"/>
  </si>
  <si>
    <t>Too difficult</t>
    <phoneticPr fontId="2" type="noConversion"/>
  </si>
  <si>
    <t>Payload Size:</t>
    <phoneticPr fontId="2" type="noConversion"/>
  </si>
  <si>
    <t>Max points:</t>
    <phoneticPr fontId="2" type="noConversion"/>
  </si>
  <si>
    <t>Measured using the "Object Allocations" instrument</t>
    <phoneticPr fontId="2" type="noConversion"/>
  </si>
  <si>
    <t>Memory Usage</t>
    <phoneticPr fontId="2" type="noConversion"/>
  </si>
  <si>
    <t>Memory Usage</t>
    <phoneticPr fontId="2" type="noConversion"/>
  </si>
  <si>
    <t>Loading 5000 items in each test</t>
    <phoneticPr fontId="2" type="noConversion"/>
  </si>
  <si>
    <t>MB After Cleanup</t>
    <phoneticPr fontId="2" type="noConversion"/>
  </si>
  <si>
    <t>Overhead</t>
    <phoneticPr fontId="2" type="noConversion"/>
  </si>
  <si>
    <t>Sum</t>
    <phoneticPr fontId="2" type="noConversion"/>
  </si>
  <si>
    <t>Peak MB</t>
    <phoneticPr fontId="2" type="noConversion"/>
  </si>
  <si>
    <t>Binary Plist vs. others</t>
    <phoneticPr fontId="2" type="noConversion"/>
  </si>
  <si>
    <t>Deserial. speed:</t>
    <phoneticPr fontId="2" type="noConversion"/>
  </si>
  <si>
    <t>Portability:</t>
    <phoneticPr fontId="2" type="noConversion"/>
  </si>
  <si>
    <t>Very portable:</t>
    <phoneticPr fontId="2" type="noConversion"/>
  </si>
  <si>
    <t>Portable:</t>
    <phoneticPr fontId="2" type="noConversion"/>
  </si>
  <si>
    <t>Not so portable:</t>
    <phoneticPr fontId="2" type="noConversion"/>
  </si>
  <si>
    <t>Platform-specific:</t>
    <phoneticPr fontId="2" type="noConversion"/>
  </si>
  <si>
    <t>Payload Readability:</t>
    <phoneticPr fontId="2" type="noConversion"/>
  </si>
  <si>
    <t>Very readable:</t>
    <phoneticPr fontId="2" type="noConversion"/>
  </si>
  <si>
    <t>Readable:</t>
    <phoneticPr fontId="2" type="noConversion"/>
  </si>
  <si>
    <t>Difficult:</t>
    <phoneticPr fontId="2" type="noConversion"/>
  </si>
  <si>
    <t>Not at all:</t>
    <phoneticPr fontId="2" type="noConversion"/>
  </si>
  <si>
    <t>CSV</t>
    <phoneticPr fontId="2" type="noConversion"/>
  </si>
  <si>
    <t>(from stats)</t>
    <phoneticPr fontId="2" type="noConversion"/>
  </si>
  <si>
    <t>Protocol Buffer</t>
    <phoneticPr fontId="2" type="noConversion"/>
  </si>
  <si>
    <t>Binary Plist</t>
    <phoneticPr fontId="2" type="noConversion"/>
  </si>
  <si>
    <t>YAML</t>
    <phoneticPr fontId="2" type="noConversion"/>
  </si>
  <si>
    <t>JSON</t>
    <phoneticPr fontId="2" type="noConversion"/>
  </si>
  <si>
    <t>XML</t>
    <phoneticPr fontId="2" type="noConversion"/>
  </si>
  <si>
    <t>XML Plist</t>
    <phoneticPr fontId="2" type="noConversion"/>
  </si>
  <si>
    <t>SOAP</t>
    <phoneticPr fontId="2" type="noConversion"/>
  </si>
  <si>
    <t>XML Plist Fmtd.</t>
    <phoneticPr fontId="2" type="noConversion"/>
  </si>
  <si>
    <t>(from stats)</t>
    <phoneticPr fontId="2" type="noConversion"/>
  </si>
  <si>
    <t>wifi iPhone</t>
    <phoneticPr fontId="2" type="noConversion"/>
  </si>
  <si>
    <t>wifi iPod</t>
    <phoneticPr fontId="2" type="noConversion"/>
  </si>
  <si>
    <t>iPod vs iPhone Speed</t>
    <phoneticPr fontId="2" type="noConversion"/>
  </si>
  <si>
    <t>wifi iPod touch</t>
    <phoneticPr fontId="2" type="noConversion"/>
  </si>
  <si>
    <t>deserializer</t>
  </si>
  <si>
    <t xml:space="preserve"> limit</t>
  </si>
  <si>
    <t xml:space="preserve"> loaderTime</t>
  </si>
  <si>
    <t xml:space="preserve"> dataLoader</t>
  </si>
  <si>
    <t xml:space="preserve"> deserializerTime</t>
  </si>
  <si>
    <t xml:space="preserve"> dataLength</t>
  </si>
  <si>
    <t>TouchJSON</t>
  </si>
  <si>
    <t xml:space="preserve"> NSURLConnection</t>
  </si>
  <si>
    <t>SBJSON</t>
  </si>
  <si>
    <t>YAML</t>
  </si>
  <si>
    <t>BinaryPlist</t>
  </si>
  <si>
    <t>XMLPlist</t>
  </si>
  <si>
    <t>XMLFormattedPlist</t>
  </si>
  <si>
    <t>NSXMLParser</t>
  </si>
  <si>
    <t>TouchXML</t>
  </si>
  <si>
    <t>LibXMLDom</t>
  </si>
  <si>
    <t>LibXMLSAX</t>
  </si>
  <si>
    <t>CSV</t>
  </si>
  <si>
    <t>TBXML</t>
  </si>
  <si>
    <t>KissXML</t>
  </si>
  <si>
    <t>TinyXML</t>
  </si>
  <si>
    <t>GoogleXML</t>
  </si>
  <si>
    <t>APXML</t>
  </si>
  <si>
    <t xml:space="preserve"> ASIHTTPRequest</t>
  </si>
  <si>
    <t>SOAP</t>
  </si>
  <si>
    <t xml:space="preserve"> SOAP</t>
  </si>
  <si>
    <t>Total Time</t>
    <phoneticPr fontId="2" type="noConversion"/>
  </si>
  <si>
    <t>Deserializer Speed</t>
    <phoneticPr fontId="2" type="noConversion"/>
  </si>
  <si>
    <t>Loader Speed</t>
    <phoneticPr fontId="2" type="noConversion"/>
  </si>
  <si>
    <t>Overall speed</t>
    <phoneticPr fontId="2" type="noConversion"/>
  </si>
  <si>
    <t>Total Time</t>
    <phoneticPr fontId="2" type="noConversion"/>
  </si>
  <si>
    <t>Deserializer Speed</t>
    <phoneticPr fontId="2" type="noConversion"/>
  </si>
  <si>
    <t>Loader Speed</t>
    <phoneticPr fontId="2" type="noConversion"/>
  </si>
  <si>
    <t>Overall speed</t>
    <phoneticPr fontId="2" type="noConversion"/>
  </si>
  <si>
    <t>ProtocolBuffer</t>
  </si>
  <si>
    <t>3G</t>
  </si>
  <si>
    <t>3G</t>
    <phoneticPr fontId="2" type="noConversion"/>
  </si>
  <si>
    <t>EDGE</t>
  </si>
  <si>
    <t>local</t>
  </si>
  <si>
    <t>Average</t>
  </si>
</sst>
</file>

<file path=xl/styles.xml><?xml version="1.0" encoding="utf-8"?>
<styleSheet xmlns="http://schemas.openxmlformats.org/spreadsheetml/2006/main">
  <fonts count="3">
    <font>
      <sz val="10"/>
      <name val="Verdana"/>
    </font>
    <font>
      <b/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2" fontId="0" fillId="0" borderId="0" xfId="0" applyNumberFormat="1"/>
    <xf numFmtId="2" fontId="1" fillId="0" borderId="0" xfId="0" applyNumberFormat="1" applyFont="1"/>
    <xf numFmtId="1" fontId="0" fillId="0" borderId="0" xfId="0" applyNumberFormat="1"/>
    <xf numFmtId="1" fontId="1" fillId="0" borderId="0" xfId="0" applyNumberFormat="1" applyFont="1"/>
    <xf numFmtId="2" fontId="1" fillId="0" borderId="0" xfId="0" applyNumberFormat="1" applyFont="1"/>
    <xf numFmtId="2" fontId="0" fillId="0" borderId="0" xfId="0" applyNumberFormat="1"/>
    <xf numFmtId="2" fontId="1" fillId="0" borderId="0" xfId="0" applyNumberFormat="1" applyFont="1"/>
    <xf numFmtId="2" fontId="0" fillId="0" borderId="0" xfId="0" applyNumberFormat="1"/>
    <xf numFmtId="2" fontId="0" fillId="0" borderId="0" xfId="0" applyNumberFormat="1"/>
    <xf numFmtId="2" fontId="1" fillId="0" borderId="0" xfId="0" applyNumberFormat="1" applyFont="1"/>
    <xf numFmtId="1" fontId="0" fillId="0" borderId="0" xfId="0" applyNumberFormat="1"/>
    <xf numFmtId="1" fontId="1" fillId="0" borderId="0" xfId="0" applyNumberFormat="1" applyFont="1"/>
    <xf numFmtId="2" fontId="1" fillId="0" borderId="0" xfId="0" applyNumberFormat="1" applyFont="1"/>
    <xf numFmtId="2" fontId="0" fillId="0" borderId="0" xfId="0" applyNumberFormat="1"/>
    <xf numFmtId="2" fontId="1" fillId="0" borderId="0" xfId="0" applyNumberFormat="1" applyFont="1"/>
    <xf numFmtId="2" fontId="0" fillId="0" borderId="0" xfId="0" applyNumberFormat="1"/>
    <xf numFmtId="2" fontId="0" fillId="0" borderId="0" xfId="0" applyNumberFormat="1"/>
    <xf numFmtId="10" fontId="1" fillId="0" borderId="0" xfId="0" applyNumberFormat="1" applyFont="1"/>
    <xf numFmtId="2" fontId="1" fillId="0" borderId="0" xfId="0" applyNumberFormat="1" applyFont="1"/>
    <xf numFmtId="10" fontId="1" fillId="0" borderId="0" xfId="0" applyNumberFormat="1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2" fontId="1" fillId="0" borderId="0" xfId="0" applyNumberFormat="1" applyFont="1"/>
    <xf numFmtId="2" fontId="0" fillId="0" borderId="0" xfId="0" applyNumberFormat="1"/>
    <xf numFmtId="2" fontId="1" fillId="0" borderId="0" xfId="0" applyNumberFormat="1" applyFont="1"/>
    <xf numFmtId="2" fontId="0" fillId="0" borderId="0" xfId="0" applyNumberFormat="1"/>
    <xf numFmtId="10" fontId="1" fillId="0" borderId="0" xfId="0" applyNumberFormat="1" applyFont="1"/>
    <xf numFmtId="10" fontId="0" fillId="0" borderId="0" xfId="0" applyNumberFormat="1"/>
    <xf numFmtId="2" fontId="1" fillId="0" borderId="0" xfId="0" applyNumberFormat="1" applyFont="1"/>
    <xf numFmtId="2" fontId="0" fillId="0" borderId="0" xfId="0" applyNumberFormat="1"/>
    <xf numFmtId="10" fontId="1" fillId="0" borderId="0" xfId="0" applyNumberFormat="1" applyFont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9.v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0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L211"/>
  <sheetViews>
    <sheetView workbookViewId="0">
      <selection activeCell="G2" sqref="G2:J2"/>
    </sheetView>
  </sheetViews>
  <sheetFormatPr baseColWidth="10" defaultRowHeight="13"/>
  <cols>
    <col min="1" max="2" width="15.7109375" customWidth="1"/>
    <col min="3" max="3" width="15.7109375" style="25" customWidth="1"/>
    <col min="4" max="4" width="15.7109375" customWidth="1"/>
    <col min="5" max="5" width="15.7109375" style="25" customWidth="1"/>
    <col min="6" max="6" width="15.7109375" style="4" customWidth="1"/>
    <col min="7" max="10" width="15.7109375" style="7" customWidth="1"/>
    <col min="11" max="11" width="17.7109375" customWidth="1"/>
    <col min="12" max="12" width="14.5703125" bestFit="1" customWidth="1"/>
    <col min="13" max="13" width="13.140625" bestFit="1" customWidth="1"/>
  </cols>
  <sheetData>
    <row r="1" spans="1:12" s="1" customFormat="1">
      <c r="A1" s="1" t="s">
        <v>58</v>
      </c>
      <c r="B1" s="1" t="s">
        <v>59</v>
      </c>
      <c r="C1" s="24" t="s">
        <v>60</v>
      </c>
      <c r="D1" s="1" t="s">
        <v>61</v>
      </c>
      <c r="E1" s="24" t="s">
        <v>62</v>
      </c>
      <c r="F1" s="5" t="s">
        <v>63</v>
      </c>
      <c r="G1" s="6" t="s">
        <v>88</v>
      </c>
      <c r="H1" s="6" t="s">
        <v>89</v>
      </c>
      <c r="I1" s="6" t="s">
        <v>90</v>
      </c>
      <c r="J1" s="6" t="s">
        <v>91</v>
      </c>
    </row>
    <row r="2" spans="1:12">
      <c r="A2" t="s">
        <v>82</v>
      </c>
      <c r="B2">
        <v>200</v>
      </c>
      <c r="C2" s="25">
        <v>1.5836780071258501</v>
      </c>
      <c r="D2" t="s">
        <v>83</v>
      </c>
      <c r="E2" s="25">
        <v>0.61763399839401201</v>
      </c>
      <c r="F2">
        <v>166789</v>
      </c>
      <c r="G2" s="7">
        <f t="shared" ref="G2:G33" si="0">E2+C2</f>
        <v>2.2013120055198621</v>
      </c>
      <c r="H2" s="7">
        <f t="shared" ref="H2:H33" si="1">F2/E2</f>
        <v>270045.04355927475</v>
      </c>
      <c r="I2" s="7">
        <f t="shared" ref="I2:I33" si="2">F2/C2</f>
        <v>105317.4946229747</v>
      </c>
      <c r="J2" s="7">
        <f t="shared" ref="J2:J33" si="3">F2/G2</f>
        <v>75767.996350254354</v>
      </c>
      <c r="L2" s="7"/>
    </row>
    <row r="3" spans="1:12">
      <c r="A3" t="s">
        <v>76</v>
      </c>
      <c r="B3">
        <v>200</v>
      </c>
      <c r="C3" s="25">
        <v>1.15900802612304</v>
      </c>
      <c r="D3" t="s">
        <v>81</v>
      </c>
      <c r="E3" s="25">
        <v>0.238101005554199</v>
      </c>
      <c r="F3">
        <v>105616</v>
      </c>
      <c r="G3" s="7">
        <f t="shared" si="0"/>
        <v>1.397109031677239</v>
      </c>
      <c r="H3" s="7">
        <f t="shared" si="1"/>
        <v>443576.45510219655</v>
      </c>
      <c r="I3" s="7">
        <f t="shared" si="2"/>
        <v>91126.20242440654</v>
      </c>
      <c r="J3" s="7">
        <f t="shared" si="3"/>
        <v>75596.10424478272</v>
      </c>
    </row>
    <row r="4" spans="1:12">
      <c r="A4" t="s">
        <v>82</v>
      </c>
      <c r="B4">
        <v>150</v>
      </c>
      <c r="C4" s="25">
        <v>1.31511098146438</v>
      </c>
      <c r="D4" t="s">
        <v>83</v>
      </c>
      <c r="E4" s="25">
        <v>0.45847702026367099</v>
      </c>
      <c r="F4">
        <v>125382</v>
      </c>
      <c r="G4" s="7">
        <f t="shared" si="0"/>
        <v>1.773588001728051</v>
      </c>
      <c r="H4" s="7">
        <f t="shared" si="1"/>
        <v>273474.99320226035</v>
      </c>
      <c r="I4" s="7">
        <f t="shared" si="2"/>
        <v>95339.482193652409</v>
      </c>
      <c r="J4" s="7">
        <f t="shared" si="3"/>
        <v>70693.982975661318</v>
      </c>
    </row>
    <row r="5" spans="1:12">
      <c r="A5" t="s">
        <v>73</v>
      </c>
      <c r="B5">
        <v>200</v>
      </c>
      <c r="C5" s="25">
        <v>1.1581000089645299</v>
      </c>
      <c r="D5" t="s">
        <v>81</v>
      </c>
      <c r="E5" s="25">
        <v>0.41162300109863198</v>
      </c>
      <c r="F5">
        <v>105616</v>
      </c>
      <c r="G5" s="7">
        <f t="shared" si="0"/>
        <v>1.5697230100631618</v>
      </c>
      <c r="H5" s="7">
        <f t="shared" si="1"/>
        <v>256584.30096983959</v>
      </c>
      <c r="I5" s="7">
        <f t="shared" si="2"/>
        <v>91197.650619511216</v>
      </c>
      <c r="J5" s="7">
        <f t="shared" si="3"/>
        <v>67283.208134758926</v>
      </c>
    </row>
    <row r="6" spans="1:12">
      <c r="A6" t="s">
        <v>77</v>
      </c>
      <c r="B6">
        <v>200</v>
      </c>
      <c r="C6" s="25">
        <v>1.0913959741592401</v>
      </c>
      <c r="D6" t="s">
        <v>81</v>
      </c>
      <c r="E6" s="25">
        <v>0.59885698556900002</v>
      </c>
      <c r="F6">
        <v>105616</v>
      </c>
      <c r="G6" s="7">
        <f t="shared" si="0"/>
        <v>1.6902529597282401</v>
      </c>
      <c r="H6" s="7">
        <f t="shared" si="1"/>
        <v>176362.64174099875</v>
      </c>
      <c r="I6" s="7">
        <f t="shared" si="2"/>
        <v>96771.476623194976</v>
      </c>
      <c r="J6" s="7">
        <f t="shared" si="3"/>
        <v>62485.321733724995</v>
      </c>
    </row>
    <row r="7" spans="1:12">
      <c r="A7" t="s">
        <v>73</v>
      </c>
      <c r="B7">
        <v>150</v>
      </c>
      <c r="C7" s="25">
        <v>0.96618998050689697</v>
      </c>
      <c r="D7" t="s">
        <v>81</v>
      </c>
      <c r="E7" s="25">
        <v>0.313586056232452</v>
      </c>
      <c r="F7">
        <v>79409</v>
      </c>
      <c r="G7" s="7">
        <f t="shared" si="0"/>
        <v>1.2797760367393489</v>
      </c>
      <c r="H7" s="7">
        <f t="shared" si="1"/>
        <v>253228.73393687018</v>
      </c>
      <c r="I7" s="7">
        <f t="shared" si="2"/>
        <v>82187.770109496749</v>
      </c>
      <c r="J7" s="7">
        <f t="shared" si="3"/>
        <v>62049.138068189328</v>
      </c>
    </row>
    <row r="8" spans="1:12">
      <c r="A8" t="s">
        <v>82</v>
      </c>
      <c r="B8">
        <v>100</v>
      </c>
      <c r="C8" s="25">
        <v>1.0567579865455601</v>
      </c>
      <c r="D8" t="s">
        <v>83</v>
      </c>
      <c r="E8" s="25">
        <v>0.31616699695587103</v>
      </c>
      <c r="F8">
        <v>83579</v>
      </c>
      <c r="G8" s="7">
        <f t="shared" si="0"/>
        <v>1.3729249835014312</v>
      </c>
      <c r="H8" s="7">
        <f t="shared" si="1"/>
        <v>264350.80449483322</v>
      </c>
      <c r="I8" s="7">
        <f t="shared" si="2"/>
        <v>79090.010261679388</v>
      </c>
      <c r="J8" s="7">
        <f t="shared" si="3"/>
        <v>60876.596321267883</v>
      </c>
    </row>
    <row r="9" spans="1:12">
      <c r="A9" t="s">
        <v>70</v>
      </c>
      <c r="B9">
        <v>100</v>
      </c>
      <c r="C9" s="25">
        <v>1.46819996833801</v>
      </c>
      <c r="D9" t="s">
        <v>65</v>
      </c>
      <c r="E9" s="25">
        <v>0.13236898183822601</v>
      </c>
      <c r="F9">
        <v>95756</v>
      </c>
      <c r="G9" s="7">
        <f t="shared" si="0"/>
        <v>1.6005689501762361</v>
      </c>
      <c r="H9" s="7">
        <f t="shared" si="1"/>
        <v>723402.10425602307</v>
      </c>
      <c r="I9" s="7">
        <f t="shared" si="2"/>
        <v>65219.998682056219</v>
      </c>
      <c r="J9" s="7">
        <f t="shared" si="3"/>
        <v>59826.226161301238</v>
      </c>
    </row>
    <row r="10" spans="1:12">
      <c r="A10" t="s">
        <v>70</v>
      </c>
      <c r="B10">
        <v>100</v>
      </c>
      <c r="C10" s="25">
        <v>1.4672510027885399</v>
      </c>
      <c r="D10" t="s">
        <v>81</v>
      </c>
      <c r="E10" s="25">
        <v>0.13961702585220301</v>
      </c>
      <c r="F10">
        <v>95756</v>
      </c>
      <c r="G10" s="7">
        <f t="shared" si="0"/>
        <v>1.6068680286407429</v>
      </c>
      <c r="H10" s="7">
        <f t="shared" si="1"/>
        <v>685847.58495977568</v>
      </c>
      <c r="I10" s="7">
        <f t="shared" si="2"/>
        <v>65262.180648037589</v>
      </c>
      <c r="J10" s="7">
        <f t="shared" si="3"/>
        <v>59591.701554358791</v>
      </c>
    </row>
    <row r="11" spans="1:12">
      <c r="A11" t="s">
        <v>76</v>
      </c>
      <c r="B11">
        <v>100</v>
      </c>
      <c r="C11" s="25">
        <v>0.76829195022582997</v>
      </c>
      <c r="D11" t="s">
        <v>81</v>
      </c>
      <c r="E11" s="25">
        <v>0.120292007923126</v>
      </c>
      <c r="F11">
        <v>52806</v>
      </c>
      <c r="G11" s="7">
        <f t="shared" si="0"/>
        <v>0.88858395814895597</v>
      </c>
      <c r="H11" s="7">
        <f t="shared" si="1"/>
        <v>438981.78201286896</v>
      </c>
      <c r="I11" s="7">
        <f t="shared" si="2"/>
        <v>68731.68459526138</v>
      </c>
      <c r="J11" s="7">
        <f t="shared" si="3"/>
        <v>59427.136305726526</v>
      </c>
    </row>
    <row r="12" spans="1:12">
      <c r="A12" t="s">
        <v>76</v>
      </c>
      <c r="B12">
        <v>150</v>
      </c>
      <c r="C12" s="25">
        <v>1.1827020049095101</v>
      </c>
      <c r="D12" t="s">
        <v>81</v>
      </c>
      <c r="E12" s="25">
        <v>0.17991900444030701</v>
      </c>
      <c r="F12">
        <v>79409</v>
      </c>
      <c r="G12" s="7">
        <f t="shared" si="0"/>
        <v>1.362621009349817</v>
      </c>
      <c r="H12" s="7">
        <f t="shared" si="1"/>
        <v>441359.71209392772</v>
      </c>
      <c r="I12" s="7">
        <f t="shared" si="2"/>
        <v>67142.018589945379</v>
      </c>
      <c r="J12" s="7">
        <f t="shared" si="3"/>
        <v>58276.659067432469</v>
      </c>
    </row>
    <row r="13" spans="1:12">
      <c r="A13" t="s">
        <v>77</v>
      </c>
      <c r="B13">
        <v>150</v>
      </c>
      <c r="C13" s="25">
        <v>0.906533002853393</v>
      </c>
      <c r="D13" t="s">
        <v>81</v>
      </c>
      <c r="E13" s="25">
        <v>0.47532194852828902</v>
      </c>
      <c r="F13">
        <v>79409</v>
      </c>
      <c r="G13" s="7">
        <f t="shared" si="0"/>
        <v>1.381854951381682</v>
      </c>
      <c r="H13" s="7">
        <f t="shared" si="1"/>
        <v>167063.60866749231</v>
      </c>
      <c r="I13" s="7">
        <f t="shared" si="2"/>
        <v>87596.369630287183</v>
      </c>
      <c r="J13" s="7">
        <f t="shared" si="3"/>
        <v>57465.510342167923</v>
      </c>
    </row>
    <row r="14" spans="1:12">
      <c r="A14" t="s">
        <v>73</v>
      </c>
      <c r="B14">
        <v>100</v>
      </c>
      <c r="C14" s="25">
        <v>0.75802302360534601</v>
      </c>
      <c r="D14" t="s">
        <v>81</v>
      </c>
      <c r="E14" s="25">
        <v>0.213262975215911</v>
      </c>
      <c r="F14">
        <v>52806</v>
      </c>
      <c r="G14" s="7">
        <f t="shared" si="0"/>
        <v>0.97128599882125699</v>
      </c>
      <c r="H14" s="7">
        <f t="shared" si="1"/>
        <v>247609.7876180257</v>
      </c>
      <c r="I14" s="7">
        <f t="shared" si="2"/>
        <v>69662.791703662951</v>
      </c>
      <c r="J14" s="7">
        <f t="shared" si="3"/>
        <v>54367.096884012368</v>
      </c>
    </row>
    <row r="15" spans="1:12">
      <c r="A15" t="s">
        <v>70</v>
      </c>
      <c r="B15">
        <v>200</v>
      </c>
      <c r="C15" s="25">
        <v>3.27462202310562</v>
      </c>
      <c r="D15" t="s">
        <v>81</v>
      </c>
      <c r="E15" s="25">
        <v>0.27070599794387801</v>
      </c>
      <c r="F15">
        <v>191366</v>
      </c>
      <c r="G15" s="7">
        <f t="shared" si="0"/>
        <v>3.5453280210494982</v>
      </c>
      <c r="H15" s="7">
        <f t="shared" si="1"/>
        <v>706914.51779237436</v>
      </c>
      <c r="I15" s="7">
        <f t="shared" si="2"/>
        <v>58439.111033190427</v>
      </c>
      <c r="J15" s="7">
        <f t="shared" si="3"/>
        <v>53976.951882537316</v>
      </c>
    </row>
    <row r="16" spans="1:12">
      <c r="A16" t="s">
        <v>69</v>
      </c>
      <c r="B16">
        <v>100</v>
      </c>
      <c r="C16" s="25">
        <v>1.26776999235153</v>
      </c>
      <c r="D16" t="s">
        <v>65</v>
      </c>
      <c r="E16" s="25">
        <v>0.13212496042251501</v>
      </c>
      <c r="F16">
        <v>75149</v>
      </c>
      <c r="G16" s="7">
        <f t="shared" si="0"/>
        <v>1.399894952774045</v>
      </c>
      <c r="H16" s="7">
        <f t="shared" si="1"/>
        <v>568772.16658900201</v>
      </c>
      <c r="I16" s="7">
        <f t="shared" si="2"/>
        <v>59276.525279328845</v>
      </c>
      <c r="J16" s="7">
        <f t="shared" si="3"/>
        <v>53681.885095080914</v>
      </c>
    </row>
    <row r="17" spans="1:10">
      <c r="A17" t="s">
        <v>70</v>
      </c>
      <c r="B17">
        <v>150</v>
      </c>
      <c r="C17" s="25">
        <v>2.5015240311622602</v>
      </c>
      <c r="D17" t="s">
        <v>65</v>
      </c>
      <c r="E17" s="25">
        <v>0.20460802316665599</v>
      </c>
      <c r="F17">
        <v>143759</v>
      </c>
      <c r="G17" s="7">
        <f t="shared" si="0"/>
        <v>2.7061320543289162</v>
      </c>
      <c r="H17" s="7">
        <f t="shared" si="1"/>
        <v>702606.85663780815</v>
      </c>
      <c r="I17" s="7">
        <f t="shared" si="2"/>
        <v>57468.566445554621</v>
      </c>
      <c r="J17" s="7">
        <f t="shared" si="3"/>
        <v>53123.42380706557</v>
      </c>
    </row>
    <row r="18" spans="1:10">
      <c r="A18" t="s">
        <v>78</v>
      </c>
      <c r="B18">
        <v>150</v>
      </c>
      <c r="C18" s="25">
        <v>0.96320497989654497</v>
      </c>
      <c r="D18" t="s">
        <v>81</v>
      </c>
      <c r="E18" s="25">
        <v>0.54595601558685303</v>
      </c>
      <c r="F18">
        <v>79409</v>
      </c>
      <c r="G18" s="7">
        <f t="shared" si="0"/>
        <v>1.509160995483398</v>
      </c>
      <c r="H18" s="7">
        <f t="shared" si="1"/>
        <v>145449.44598630816</v>
      </c>
      <c r="I18" s="7">
        <f t="shared" si="2"/>
        <v>82442.472430457216</v>
      </c>
      <c r="J18" s="7">
        <f t="shared" si="3"/>
        <v>52617.977961035613</v>
      </c>
    </row>
    <row r="19" spans="1:10">
      <c r="A19" t="s">
        <v>69</v>
      </c>
      <c r="B19">
        <v>100</v>
      </c>
      <c r="C19" s="25">
        <v>1.3101029992103499</v>
      </c>
      <c r="D19" t="s">
        <v>81</v>
      </c>
      <c r="E19" s="25">
        <v>0.13037198781967099</v>
      </c>
      <c r="F19">
        <v>75149</v>
      </c>
      <c r="G19" s="7">
        <f t="shared" si="0"/>
        <v>1.4404749870300209</v>
      </c>
      <c r="H19" s="7">
        <f t="shared" si="1"/>
        <v>576419.83724253112</v>
      </c>
      <c r="I19" s="7">
        <f t="shared" si="2"/>
        <v>57361.138815265083</v>
      </c>
      <c r="J19" s="7">
        <f t="shared" si="3"/>
        <v>52169.59730411051</v>
      </c>
    </row>
    <row r="20" spans="1:10">
      <c r="A20" t="s">
        <v>70</v>
      </c>
      <c r="B20">
        <v>150</v>
      </c>
      <c r="C20" s="25">
        <v>2.6002939939498901</v>
      </c>
      <c r="D20" t="s">
        <v>81</v>
      </c>
      <c r="E20" s="25">
        <v>0.2029869556427</v>
      </c>
      <c r="F20">
        <v>143759</v>
      </c>
      <c r="G20" s="7">
        <f t="shared" si="0"/>
        <v>2.8032809495925903</v>
      </c>
      <c r="H20" s="7">
        <f t="shared" si="1"/>
        <v>708217.92240209889</v>
      </c>
      <c r="I20" s="7">
        <f t="shared" si="2"/>
        <v>55285.671671928016</v>
      </c>
      <c r="J20" s="7">
        <f t="shared" si="3"/>
        <v>51282.408929041863</v>
      </c>
    </row>
    <row r="21" spans="1:10">
      <c r="A21" t="s">
        <v>78</v>
      </c>
      <c r="B21">
        <v>200</v>
      </c>
      <c r="C21" s="25">
        <v>1.37160700559616</v>
      </c>
      <c r="D21" t="s">
        <v>81</v>
      </c>
      <c r="E21" s="25">
        <v>0.73185294866561801</v>
      </c>
      <c r="F21">
        <v>105616</v>
      </c>
      <c r="G21" s="7">
        <f t="shared" si="0"/>
        <v>2.103459954261778</v>
      </c>
      <c r="H21" s="7">
        <f t="shared" si="1"/>
        <v>144313.14404426308</v>
      </c>
      <c r="I21" s="7">
        <f t="shared" si="2"/>
        <v>77001.648117198623</v>
      </c>
      <c r="J21" s="7">
        <f t="shared" si="3"/>
        <v>50210.606475304434</v>
      </c>
    </row>
    <row r="22" spans="1:10">
      <c r="A22" t="s">
        <v>69</v>
      </c>
      <c r="B22">
        <v>150</v>
      </c>
      <c r="C22" s="25">
        <v>2.0541319847106898</v>
      </c>
      <c r="D22" t="s">
        <v>81</v>
      </c>
      <c r="E22" s="25">
        <v>0.197929978370666</v>
      </c>
      <c r="F22">
        <v>112852</v>
      </c>
      <c r="G22" s="7">
        <f t="shared" si="0"/>
        <v>2.2520619630813559</v>
      </c>
      <c r="H22" s="7">
        <f t="shared" si="1"/>
        <v>570161.23039563326</v>
      </c>
      <c r="I22" s="7">
        <f t="shared" si="2"/>
        <v>54939.020880829339</v>
      </c>
      <c r="J22" s="7">
        <f t="shared" si="3"/>
        <v>50110.521757399452</v>
      </c>
    </row>
    <row r="23" spans="1:10">
      <c r="A23" t="s">
        <v>77</v>
      </c>
      <c r="B23">
        <v>100</v>
      </c>
      <c r="C23" s="25">
        <v>0.76891005039214999</v>
      </c>
      <c r="D23" t="s">
        <v>81</v>
      </c>
      <c r="E23" s="25">
        <v>0.30635797977447499</v>
      </c>
      <c r="F23">
        <v>52806</v>
      </c>
      <c r="G23" s="7">
        <f t="shared" si="0"/>
        <v>1.0752680301666251</v>
      </c>
      <c r="H23" s="7">
        <f t="shared" si="1"/>
        <v>172366.98074217967</v>
      </c>
      <c r="I23" s="7">
        <f t="shared" si="2"/>
        <v>68676.433573821196</v>
      </c>
      <c r="J23" s="7">
        <f t="shared" si="3"/>
        <v>49109.615945539743</v>
      </c>
    </row>
    <row r="24" spans="1:10">
      <c r="A24" t="s">
        <v>76</v>
      </c>
      <c r="B24">
        <v>50</v>
      </c>
      <c r="C24" s="25">
        <v>0.483736991882324</v>
      </c>
      <c r="D24" t="s">
        <v>81</v>
      </c>
      <c r="E24" s="25">
        <v>6.01170063018798E-2</v>
      </c>
      <c r="F24">
        <v>26425</v>
      </c>
      <c r="G24" s="7">
        <f t="shared" si="0"/>
        <v>0.54385399818420377</v>
      </c>
      <c r="H24" s="7">
        <f t="shared" si="1"/>
        <v>439559.47951409745</v>
      </c>
      <c r="I24" s="7">
        <f t="shared" si="2"/>
        <v>54626.791920904536</v>
      </c>
      <c r="J24" s="7">
        <f t="shared" si="3"/>
        <v>48588.408080526482</v>
      </c>
    </row>
    <row r="25" spans="1:10">
      <c r="A25" t="s">
        <v>69</v>
      </c>
      <c r="B25">
        <v>200</v>
      </c>
      <c r="C25" s="25">
        <v>2.8679120540618901</v>
      </c>
      <c r="D25" t="s">
        <v>81</v>
      </c>
      <c r="E25" s="25">
        <v>0.26069802045822099</v>
      </c>
      <c r="F25">
        <v>150159</v>
      </c>
      <c r="G25" s="7">
        <f t="shared" si="0"/>
        <v>3.1286100745201111</v>
      </c>
      <c r="H25" s="7">
        <f t="shared" si="1"/>
        <v>575988.26311020728</v>
      </c>
      <c r="I25" s="7">
        <f t="shared" si="2"/>
        <v>52358.300104539936</v>
      </c>
      <c r="J25" s="7">
        <f t="shared" si="3"/>
        <v>47995.434529511469</v>
      </c>
    </row>
    <row r="26" spans="1:10">
      <c r="A26" t="s">
        <v>72</v>
      </c>
      <c r="B26">
        <v>150</v>
      </c>
      <c r="C26" s="25">
        <v>1.1750140190124501</v>
      </c>
      <c r="D26" t="s">
        <v>81</v>
      </c>
      <c r="E26" s="25">
        <v>0.51313298940658503</v>
      </c>
      <c r="F26">
        <v>79409</v>
      </c>
      <c r="G26" s="7">
        <f t="shared" si="0"/>
        <v>1.6881470084190351</v>
      </c>
      <c r="H26" s="7">
        <f t="shared" si="1"/>
        <v>154753.25430125414</v>
      </c>
      <c r="I26" s="7">
        <f t="shared" si="2"/>
        <v>67581.321341799761</v>
      </c>
      <c r="J26" s="7">
        <f t="shared" si="3"/>
        <v>47039.149792035736</v>
      </c>
    </row>
    <row r="27" spans="1:10">
      <c r="A27" t="s">
        <v>70</v>
      </c>
      <c r="B27">
        <v>200</v>
      </c>
      <c r="C27" s="25">
        <v>3.7864540219306901</v>
      </c>
      <c r="D27" t="s">
        <v>65</v>
      </c>
      <c r="E27" s="25">
        <v>0.28182101249694802</v>
      </c>
      <c r="F27">
        <v>191366</v>
      </c>
      <c r="G27" s="7">
        <f t="shared" si="0"/>
        <v>4.0682750344276384</v>
      </c>
      <c r="H27" s="7">
        <f t="shared" si="1"/>
        <v>679033.82471196109</v>
      </c>
      <c r="I27" s="7">
        <f t="shared" si="2"/>
        <v>50539.63388743953</v>
      </c>
      <c r="J27" s="7">
        <f t="shared" si="3"/>
        <v>47038.609332105567</v>
      </c>
    </row>
    <row r="28" spans="1:10">
      <c r="A28" t="s">
        <v>69</v>
      </c>
      <c r="B28">
        <v>50</v>
      </c>
      <c r="C28" s="25">
        <v>0.73390996456146196</v>
      </c>
      <c r="D28" t="s">
        <v>81</v>
      </c>
      <c r="E28" s="25">
        <v>6.69559836387634E-2</v>
      </c>
      <c r="F28">
        <v>37668</v>
      </c>
      <c r="G28" s="7">
        <f t="shared" si="0"/>
        <v>0.80086594820022539</v>
      </c>
      <c r="H28" s="7">
        <f t="shared" si="1"/>
        <v>562578.54717248213</v>
      </c>
      <c r="I28" s="7">
        <f t="shared" si="2"/>
        <v>51325.096835969525</v>
      </c>
      <c r="J28" s="7">
        <f t="shared" si="3"/>
        <v>47034.088644486335</v>
      </c>
    </row>
    <row r="29" spans="1:10">
      <c r="A29" t="s">
        <v>69</v>
      </c>
      <c r="B29">
        <v>50</v>
      </c>
      <c r="C29" s="25">
        <v>0.74170398712158203</v>
      </c>
      <c r="D29" t="s">
        <v>65</v>
      </c>
      <c r="E29" s="25">
        <v>6.4963996410369804E-2</v>
      </c>
      <c r="F29">
        <v>37668</v>
      </c>
      <c r="G29" s="7">
        <f t="shared" si="0"/>
        <v>0.80666798353195179</v>
      </c>
      <c r="H29" s="7">
        <f t="shared" si="1"/>
        <v>579828.86031296081</v>
      </c>
      <c r="I29" s="7">
        <f t="shared" si="2"/>
        <v>50785.759081844284</v>
      </c>
      <c r="J29" s="7">
        <f t="shared" si="3"/>
        <v>46695.791538760117</v>
      </c>
    </row>
    <row r="30" spans="1:10">
      <c r="A30" t="s">
        <v>69</v>
      </c>
      <c r="B30">
        <v>200</v>
      </c>
      <c r="C30" s="25">
        <v>2.9691680073738098</v>
      </c>
      <c r="D30" t="s">
        <v>65</v>
      </c>
      <c r="E30" s="25">
        <v>0.26612597703933699</v>
      </c>
      <c r="F30">
        <v>150159</v>
      </c>
      <c r="G30" s="7">
        <f t="shared" si="0"/>
        <v>3.235293984413147</v>
      </c>
      <c r="H30" s="7">
        <f t="shared" si="1"/>
        <v>564240.29578219075</v>
      </c>
      <c r="I30" s="7">
        <f t="shared" si="2"/>
        <v>50572.752914987002</v>
      </c>
      <c r="J30" s="7">
        <f t="shared" si="3"/>
        <v>46412.78372952481</v>
      </c>
    </row>
    <row r="31" spans="1:10">
      <c r="A31" t="s">
        <v>66</v>
      </c>
      <c r="B31">
        <v>150</v>
      </c>
      <c r="C31" s="25">
        <v>1.01521700620651</v>
      </c>
      <c r="D31" t="s">
        <v>65</v>
      </c>
      <c r="E31" s="25">
        <v>0.377023994922637</v>
      </c>
      <c r="F31">
        <v>64507</v>
      </c>
      <c r="G31" s="7">
        <f t="shared" si="0"/>
        <v>1.3922410011291471</v>
      </c>
      <c r="H31" s="7">
        <f t="shared" si="1"/>
        <v>171095.21109720468</v>
      </c>
      <c r="I31" s="7">
        <f t="shared" si="2"/>
        <v>63540.109755488404</v>
      </c>
      <c r="J31" s="7">
        <f t="shared" si="3"/>
        <v>46333.213824103004</v>
      </c>
    </row>
    <row r="32" spans="1:10">
      <c r="A32" t="s">
        <v>75</v>
      </c>
      <c r="B32">
        <v>200</v>
      </c>
      <c r="C32" s="25">
        <v>0.64774900674819902</v>
      </c>
      <c r="D32" t="s">
        <v>81</v>
      </c>
      <c r="E32" s="25">
        <v>0.50798201560974099</v>
      </c>
      <c r="F32">
        <v>53451</v>
      </c>
      <c r="G32" s="7">
        <f t="shared" si="0"/>
        <v>1.15573102235794</v>
      </c>
      <c r="H32" s="7">
        <f t="shared" si="1"/>
        <v>105222.22905045505</v>
      </c>
      <c r="I32" s="7">
        <f t="shared" si="2"/>
        <v>82518.073270899098</v>
      </c>
      <c r="J32" s="7">
        <f t="shared" si="3"/>
        <v>46248.650391808689</v>
      </c>
    </row>
    <row r="33" spans="1:10">
      <c r="A33" t="s">
        <v>73</v>
      </c>
      <c r="B33">
        <v>150</v>
      </c>
      <c r="C33" s="25">
        <v>1.4289979934692301</v>
      </c>
      <c r="D33" t="s">
        <v>65</v>
      </c>
      <c r="E33" s="25">
        <v>0.29743498563766402</v>
      </c>
      <c r="F33">
        <v>79409</v>
      </c>
      <c r="G33" s="7">
        <f t="shared" si="0"/>
        <v>1.7264329791068942</v>
      </c>
      <c r="H33" s="7">
        <f t="shared" si="1"/>
        <v>266979.35291558551</v>
      </c>
      <c r="I33" s="7">
        <f t="shared" si="2"/>
        <v>55569.707139487233</v>
      </c>
      <c r="J33" s="7">
        <f t="shared" si="3"/>
        <v>45995.993450657603</v>
      </c>
    </row>
    <row r="34" spans="1:10">
      <c r="A34" t="s">
        <v>74</v>
      </c>
      <c r="B34">
        <v>100</v>
      </c>
      <c r="C34" s="25">
        <v>0.72042798995971602</v>
      </c>
      <c r="D34" t="s">
        <v>81</v>
      </c>
      <c r="E34" s="25">
        <v>0.42774897813797003</v>
      </c>
      <c r="F34">
        <v>52806</v>
      </c>
      <c r="G34" s="7">
        <f t="shared" ref="G34:G65" si="4">E34+C34</f>
        <v>1.1481769680976861</v>
      </c>
      <c r="H34" s="7">
        <f t="shared" ref="H34:H65" si="5">F34/E34</f>
        <v>123450.90859099019</v>
      </c>
      <c r="I34" s="7">
        <f t="shared" ref="I34:I65" si="6">F34/C34</f>
        <v>73298.0960428158</v>
      </c>
      <c r="J34" s="7">
        <f t="shared" ref="J34:J65" si="7">F34/G34</f>
        <v>45991.16814500263</v>
      </c>
    </row>
    <row r="35" spans="1:10">
      <c r="A35" t="s">
        <v>72</v>
      </c>
      <c r="B35">
        <v>100</v>
      </c>
      <c r="C35" s="25">
        <v>0.84754300117492598</v>
      </c>
      <c r="D35" t="s">
        <v>81</v>
      </c>
      <c r="E35" s="25">
        <v>0.34638398885726901</v>
      </c>
      <c r="F35">
        <v>52806</v>
      </c>
      <c r="G35" s="7">
        <f t="shared" si="4"/>
        <v>1.1939269900321949</v>
      </c>
      <c r="H35" s="7">
        <f t="shared" si="5"/>
        <v>152449.30972187413</v>
      </c>
      <c r="I35" s="7">
        <f t="shared" si="6"/>
        <v>62304.803327732596</v>
      </c>
      <c r="J35" s="7">
        <f t="shared" si="7"/>
        <v>44228.835130509993</v>
      </c>
    </row>
    <row r="36" spans="1:10">
      <c r="A36" t="s">
        <v>79</v>
      </c>
      <c r="B36">
        <v>200</v>
      </c>
      <c r="C36" s="25">
        <v>1.8102570176124499</v>
      </c>
      <c r="D36" t="s">
        <v>81</v>
      </c>
      <c r="E36" s="25">
        <v>0.59228599071502597</v>
      </c>
      <c r="F36">
        <v>105616</v>
      </c>
      <c r="G36" s="7">
        <f t="shared" si="4"/>
        <v>2.4025430083274761</v>
      </c>
      <c r="H36" s="7">
        <f t="shared" si="5"/>
        <v>178319.26072149217</v>
      </c>
      <c r="I36" s="7">
        <f t="shared" si="6"/>
        <v>58343.096572715993</v>
      </c>
      <c r="J36" s="7">
        <f t="shared" si="7"/>
        <v>43960.087138470954</v>
      </c>
    </row>
    <row r="37" spans="1:10">
      <c r="A37" t="s">
        <v>72</v>
      </c>
      <c r="B37">
        <v>200</v>
      </c>
      <c r="C37" s="25">
        <v>1.8257669806480401</v>
      </c>
      <c r="D37" t="s">
        <v>65</v>
      </c>
      <c r="E37" s="25">
        <v>0.66768103837966897</v>
      </c>
      <c r="F37">
        <v>105616</v>
      </c>
      <c r="G37" s="7">
        <f t="shared" si="4"/>
        <v>2.4934480190277091</v>
      </c>
      <c r="H37" s="7">
        <f t="shared" si="5"/>
        <v>158183.31497972345</v>
      </c>
      <c r="I37" s="7">
        <f t="shared" si="6"/>
        <v>57847.469649447004</v>
      </c>
      <c r="J37" s="7">
        <f t="shared" si="7"/>
        <v>42357.409977683725</v>
      </c>
    </row>
    <row r="38" spans="1:10">
      <c r="A38" t="s">
        <v>74</v>
      </c>
      <c r="B38">
        <v>200</v>
      </c>
      <c r="C38" s="25">
        <v>1.6797649860382</v>
      </c>
      <c r="D38" t="s">
        <v>81</v>
      </c>
      <c r="E38" s="25">
        <v>0.83249300718307495</v>
      </c>
      <c r="F38">
        <v>105616</v>
      </c>
      <c r="G38" s="7">
        <f t="shared" si="4"/>
        <v>2.512257993221275</v>
      </c>
      <c r="H38" s="7">
        <f t="shared" si="5"/>
        <v>126867.1317220732</v>
      </c>
      <c r="I38" s="7">
        <f t="shared" si="6"/>
        <v>62875.462268742725</v>
      </c>
      <c r="J38" s="7">
        <f t="shared" si="7"/>
        <v>42040.268270607325</v>
      </c>
    </row>
    <row r="39" spans="1:10">
      <c r="A39" t="s">
        <v>68</v>
      </c>
      <c r="B39">
        <v>150</v>
      </c>
      <c r="C39" s="25">
        <v>1.17096495628356</v>
      </c>
      <c r="D39" t="s">
        <v>81</v>
      </c>
      <c r="E39" s="25">
        <v>5.9238016605377197E-2</v>
      </c>
      <c r="F39">
        <v>51651</v>
      </c>
      <c r="G39" s="7">
        <f t="shared" si="4"/>
        <v>1.2302029728889372</v>
      </c>
      <c r="H39" s="7">
        <f t="shared" si="5"/>
        <v>871923.18311534252</v>
      </c>
      <c r="I39" s="7">
        <f t="shared" si="6"/>
        <v>44109.774355614645</v>
      </c>
      <c r="J39" s="7">
        <f t="shared" si="7"/>
        <v>41985.754496029054</v>
      </c>
    </row>
    <row r="40" spans="1:10">
      <c r="A40" t="s">
        <v>64</v>
      </c>
      <c r="B40">
        <v>15</v>
      </c>
      <c r="C40" s="25">
        <v>0.69500696659088101</v>
      </c>
      <c r="D40" t="s">
        <v>65</v>
      </c>
      <c r="E40" s="25">
        <v>5.5451035499572698E-2</v>
      </c>
      <c r="F40">
        <v>6391</v>
      </c>
      <c r="G40" s="7">
        <f t="shared" si="4"/>
        <v>0.75045800209045366</v>
      </c>
      <c r="H40" s="7">
        <f t="shared" si="5"/>
        <v>115254.83595431232</v>
      </c>
      <c r="I40" s="7">
        <f t="shared" si="6"/>
        <v>9195.5912778095808</v>
      </c>
      <c r="J40" s="7">
        <f t="shared" si="7"/>
        <v>8516.1327911720837</v>
      </c>
    </row>
    <row r="41" spans="1:10">
      <c r="A41" t="s">
        <v>66</v>
      </c>
      <c r="B41">
        <v>200</v>
      </c>
      <c r="C41" s="25">
        <v>1.5497049689292901</v>
      </c>
      <c r="D41" t="s">
        <v>65</v>
      </c>
      <c r="E41" s="25">
        <v>0.50505602359771695</v>
      </c>
      <c r="F41">
        <v>85764</v>
      </c>
      <c r="G41" s="7">
        <f t="shared" si="4"/>
        <v>2.0547609925270072</v>
      </c>
      <c r="H41" s="7">
        <f t="shared" si="5"/>
        <v>169810.86452363952</v>
      </c>
      <c r="I41" s="7">
        <f t="shared" si="6"/>
        <v>55342.146872804689</v>
      </c>
      <c r="J41" s="7">
        <f t="shared" si="7"/>
        <v>41739.161056646713</v>
      </c>
    </row>
    <row r="42" spans="1:10">
      <c r="A42" t="s">
        <v>73</v>
      </c>
      <c r="B42">
        <v>50</v>
      </c>
      <c r="C42" s="25">
        <v>0.52649301290511996</v>
      </c>
      <c r="D42" t="s">
        <v>81</v>
      </c>
      <c r="E42" s="25">
        <v>0.10661399364471399</v>
      </c>
      <c r="F42">
        <v>26425</v>
      </c>
      <c r="G42" s="7">
        <f t="shared" si="4"/>
        <v>0.63310700654983398</v>
      </c>
      <c r="H42" s="7">
        <f t="shared" si="5"/>
        <v>247856.76904722321</v>
      </c>
      <c r="I42" s="7">
        <f t="shared" si="6"/>
        <v>50190.599594456697</v>
      </c>
      <c r="J42" s="7">
        <f t="shared" si="7"/>
        <v>41738.599836392743</v>
      </c>
    </row>
    <row r="43" spans="1:10">
      <c r="A43" t="s">
        <v>73</v>
      </c>
      <c r="B43">
        <v>200</v>
      </c>
      <c r="C43" s="25">
        <v>2.15351802110672</v>
      </c>
      <c r="D43" t="s">
        <v>65</v>
      </c>
      <c r="E43" s="25">
        <v>0.39269596338272</v>
      </c>
      <c r="F43">
        <v>105616</v>
      </c>
      <c r="G43" s="7">
        <f t="shared" si="4"/>
        <v>2.54621398448944</v>
      </c>
      <c r="H43" s="7">
        <f t="shared" si="5"/>
        <v>268951.07118039572</v>
      </c>
      <c r="I43" s="7">
        <f t="shared" si="6"/>
        <v>49043.471642611381</v>
      </c>
      <c r="J43" s="7">
        <f t="shared" si="7"/>
        <v>41479.624510497626</v>
      </c>
    </row>
    <row r="44" spans="1:10">
      <c r="A44" t="s">
        <v>78</v>
      </c>
      <c r="B44">
        <v>200</v>
      </c>
      <c r="C44" s="25">
        <v>1.81135898828506</v>
      </c>
      <c r="D44" t="s">
        <v>65</v>
      </c>
      <c r="E44" s="25">
        <v>0.73552799224853505</v>
      </c>
      <c r="F44">
        <v>105616</v>
      </c>
      <c r="G44" s="7">
        <f t="shared" si="4"/>
        <v>2.546886980533595</v>
      </c>
      <c r="H44" s="7">
        <f t="shared" si="5"/>
        <v>143592.08774247757</v>
      </c>
      <c r="I44" s="7">
        <f t="shared" si="6"/>
        <v>58307.602569711504</v>
      </c>
      <c r="J44" s="7">
        <f t="shared" si="7"/>
        <v>41468.663826563883</v>
      </c>
    </row>
    <row r="45" spans="1:10">
      <c r="A45" t="s">
        <v>66</v>
      </c>
      <c r="B45">
        <v>200</v>
      </c>
      <c r="C45" s="25">
        <v>1.54255002737045</v>
      </c>
      <c r="D45" t="s">
        <v>81</v>
      </c>
      <c r="E45" s="25">
        <v>0.526172995567321</v>
      </c>
      <c r="F45">
        <v>85764</v>
      </c>
      <c r="G45" s="7">
        <f t="shared" si="4"/>
        <v>2.0687230229377711</v>
      </c>
      <c r="H45" s="7">
        <f t="shared" si="5"/>
        <v>162995.8221393119</v>
      </c>
      <c r="I45" s="7">
        <f t="shared" si="6"/>
        <v>55598.845080052248</v>
      </c>
      <c r="J45" s="7">
        <f t="shared" si="7"/>
        <v>41457.459045535965</v>
      </c>
    </row>
    <row r="46" spans="1:10">
      <c r="A46" t="s">
        <v>92</v>
      </c>
      <c r="B46">
        <v>200</v>
      </c>
      <c r="C46" s="25">
        <v>1.03838002681732</v>
      </c>
      <c r="D46" t="s">
        <v>81</v>
      </c>
      <c r="E46" s="25">
        <v>0.30158501863479598</v>
      </c>
      <c r="F46">
        <v>54767</v>
      </c>
      <c r="G46" s="7">
        <f t="shared" si="4"/>
        <v>1.3399650454521159</v>
      </c>
      <c r="H46" s="7">
        <f t="shared" si="5"/>
        <v>181597.21675803809</v>
      </c>
      <c r="I46" s="7">
        <f t="shared" si="6"/>
        <v>52742.732511779177</v>
      </c>
      <c r="J46" s="7">
        <f t="shared" si="7"/>
        <v>40871.961687270086</v>
      </c>
    </row>
    <row r="47" spans="1:10">
      <c r="A47" t="s">
        <v>79</v>
      </c>
      <c r="B47">
        <v>200</v>
      </c>
      <c r="C47" s="25">
        <v>2.0081760287284798</v>
      </c>
      <c r="D47" t="s">
        <v>65</v>
      </c>
      <c r="E47" s="25">
        <v>0.58447200059890703</v>
      </c>
      <c r="F47">
        <v>105616</v>
      </c>
      <c r="G47" s="7">
        <f t="shared" si="4"/>
        <v>2.5926480293273868</v>
      </c>
      <c r="H47" s="7">
        <f t="shared" si="5"/>
        <v>180703.26703721573</v>
      </c>
      <c r="I47" s="7">
        <f t="shared" si="6"/>
        <v>52592.999064366413</v>
      </c>
      <c r="J47" s="7">
        <f t="shared" si="7"/>
        <v>40736.728937093736</v>
      </c>
    </row>
    <row r="48" spans="1:10">
      <c r="A48" t="s">
        <v>73</v>
      </c>
      <c r="B48">
        <v>100</v>
      </c>
      <c r="C48" s="25">
        <v>1.10016697645187</v>
      </c>
      <c r="D48" t="s">
        <v>65</v>
      </c>
      <c r="E48" s="25">
        <v>0.20089501142501801</v>
      </c>
      <c r="F48">
        <v>52806</v>
      </c>
      <c r="G48" s="7">
        <f t="shared" si="4"/>
        <v>1.3010619878768881</v>
      </c>
      <c r="H48" s="7">
        <f t="shared" si="5"/>
        <v>262853.71461157111</v>
      </c>
      <c r="I48" s="7">
        <f t="shared" si="6"/>
        <v>47998.168578285942</v>
      </c>
      <c r="J48" s="7">
        <f t="shared" si="7"/>
        <v>40586.844048968342</v>
      </c>
    </row>
    <row r="49" spans="1:10">
      <c r="A49" t="s">
        <v>78</v>
      </c>
      <c r="B49">
        <v>100</v>
      </c>
      <c r="C49" s="25">
        <v>0.94131296873092596</v>
      </c>
      <c r="D49" t="s">
        <v>81</v>
      </c>
      <c r="E49" s="25">
        <v>0.36568200588226302</v>
      </c>
      <c r="F49">
        <v>52806</v>
      </c>
      <c r="G49" s="7">
        <f t="shared" si="4"/>
        <v>1.306994974613189</v>
      </c>
      <c r="H49" s="7">
        <f t="shared" si="5"/>
        <v>144404.15210641158</v>
      </c>
      <c r="I49" s="7">
        <f t="shared" si="6"/>
        <v>56098.239112962416</v>
      </c>
      <c r="J49" s="7">
        <f t="shared" si="7"/>
        <v>40402.603702151318</v>
      </c>
    </row>
    <row r="50" spans="1:10">
      <c r="A50" t="s">
        <v>77</v>
      </c>
      <c r="B50">
        <v>200</v>
      </c>
      <c r="C50" s="25">
        <v>2.0122269988060002</v>
      </c>
      <c r="D50" t="s">
        <v>65</v>
      </c>
      <c r="E50" s="25">
        <v>0.60839295387268</v>
      </c>
      <c r="F50">
        <v>105616</v>
      </c>
      <c r="G50" s="7">
        <f t="shared" si="4"/>
        <v>2.6206199526786804</v>
      </c>
      <c r="H50" s="7">
        <f t="shared" si="5"/>
        <v>173598.32872440291</v>
      </c>
      <c r="I50" s="7">
        <f t="shared" si="6"/>
        <v>52487.120023073745</v>
      </c>
      <c r="J50" s="7">
        <f t="shared" si="7"/>
        <v>40301.914015438997</v>
      </c>
    </row>
    <row r="51" spans="1:10">
      <c r="A51" t="s">
        <v>78</v>
      </c>
      <c r="B51">
        <v>50</v>
      </c>
      <c r="C51" s="25">
        <v>0.47712403535842901</v>
      </c>
      <c r="D51" t="s">
        <v>81</v>
      </c>
      <c r="E51" s="25">
        <v>0.18466705083846999</v>
      </c>
      <c r="F51">
        <v>26425</v>
      </c>
      <c r="G51" s="7">
        <f t="shared" si="4"/>
        <v>0.66179108619689897</v>
      </c>
      <c r="H51" s="7">
        <f t="shared" si="5"/>
        <v>143095.37018119273</v>
      </c>
      <c r="I51" s="7">
        <f t="shared" si="6"/>
        <v>55383.921248378938</v>
      </c>
      <c r="J51" s="7">
        <f t="shared" si="7"/>
        <v>39929.5193772645</v>
      </c>
    </row>
    <row r="52" spans="1:10">
      <c r="A52" t="s">
        <v>76</v>
      </c>
      <c r="B52">
        <v>150</v>
      </c>
      <c r="C52" s="25">
        <v>1.8073300123214699</v>
      </c>
      <c r="D52" t="s">
        <v>65</v>
      </c>
      <c r="E52" s="25">
        <v>0.18214297294616699</v>
      </c>
      <c r="F52">
        <v>79409</v>
      </c>
      <c r="G52" s="7">
        <f t="shared" si="4"/>
        <v>1.9894729852676369</v>
      </c>
      <c r="H52" s="7">
        <f t="shared" si="5"/>
        <v>435970.70320944861</v>
      </c>
      <c r="I52" s="7">
        <f t="shared" si="6"/>
        <v>43937.188813680536</v>
      </c>
      <c r="J52" s="7">
        <f t="shared" si="7"/>
        <v>39914.590742390697</v>
      </c>
    </row>
    <row r="53" spans="1:10">
      <c r="A53" t="s">
        <v>66</v>
      </c>
      <c r="B53">
        <v>100</v>
      </c>
      <c r="C53" s="25">
        <v>0.83904296159744196</v>
      </c>
      <c r="D53" t="s">
        <v>65</v>
      </c>
      <c r="E53" s="25">
        <v>0.25246399641036898</v>
      </c>
      <c r="F53">
        <v>42854</v>
      </c>
      <c r="G53" s="7">
        <f t="shared" si="4"/>
        <v>1.0915069580078109</v>
      </c>
      <c r="H53" s="7">
        <f t="shared" si="5"/>
        <v>169743.01527867257</v>
      </c>
      <c r="I53" s="7">
        <f t="shared" si="6"/>
        <v>51074.857857589173</v>
      </c>
      <c r="J53" s="7">
        <f t="shared" si="7"/>
        <v>39261.316371464971</v>
      </c>
    </row>
    <row r="54" spans="1:10">
      <c r="A54" t="s">
        <v>79</v>
      </c>
      <c r="B54">
        <v>150</v>
      </c>
      <c r="C54" s="25">
        <v>1.5774070024490301</v>
      </c>
      <c r="D54" t="s">
        <v>81</v>
      </c>
      <c r="E54" s="25">
        <v>0.44572895765304499</v>
      </c>
      <c r="F54">
        <v>79409</v>
      </c>
      <c r="G54" s="7">
        <f t="shared" si="4"/>
        <v>2.0231359601020751</v>
      </c>
      <c r="H54" s="7">
        <f t="shared" si="5"/>
        <v>178155.35346440715</v>
      </c>
      <c r="I54" s="7">
        <f t="shared" si="6"/>
        <v>50341.478056527078</v>
      </c>
      <c r="J54" s="7">
        <f t="shared" si="7"/>
        <v>39250.451559367029</v>
      </c>
    </row>
    <row r="55" spans="1:10">
      <c r="A55" t="s">
        <v>68</v>
      </c>
      <c r="B55">
        <v>200</v>
      </c>
      <c r="C55" s="25">
        <v>1.6770289540290799</v>
      </c>
      <c r="D55" t="s">
        <v>65</v>
      </c>
      <c r="E55" s="25">
        <v>7.2107970714568995E-2</v>
      </c>
      <c r="F55">
        <v>67643</v>
      </c>
      <c r="G55" s="7">
        <f t="shared" si="4"/>
        <v>1.749136924743649</v>
      </c>
      <c r="H55" s="7">
        <f t="shared" si="5"/>
        <v>938079.3736070724</v>
      </c>
      <c r="I55" s="7">
        <f t="shared" si="6"/>
        <v>40335.022145853218</v>
      </c>
      <c r="J55" s="7">
        <f t="shared" si="7"/>
        <v>38672.215447006049</v>
      </c>
    </row>
    <row r="56" spans="1:10">
      <c r="A56" t="s">
        <v>92</v>
      </c>
      <c r="B56">
        <v>150</v>
      </c>
      <c r="C56" s="25">
        <v>0.83530098199844305</v>
      </c>
      <c r="D56" t="s">
        <v>65</v>
      </c>
      <c r="E56" s="25">
        <v>0.23748600482940599</v>
      </c>
      <c r="F56">
        <v>41258</v>
      </c>
      <c r="G56" s="7">
        <f t="shared" si="4"/>
        <v>1.072786986827849</v>
      </c>
      <c r="H56" s="7">
        <f t="shared" si="5"/>
        <v>173728.13202039833</v>
      </c>
      <c r="I56" s="7">
        <f t="shared" si="6"/>
        <v>49392.974375884194</v>
      </c>
      <c r="J56" s="7">
        <f t="shared" si="7"/>
        <v>38458.706627302432</v>
      </c>
    </row>
    <row r="57" spans="1:10">
      <c r="A57" t="s">
        <v>72</v>
      </c>
      <c r="B57">
        <v>50</v>
      </c>
      <c r="C57" s="25">
        <v>0.51592099666595403</v>
      </c>
      <c r="D57" t="s">
        <v>81</v>
      </c>
      <c r="E57" s="25">
        <v>0.172703027725219</v>
      </c>
      <c r="F57">
        <v>26425</v>
      </c>
      <c r="G57" s="7">
        <f t="shared" si="4"/>
        <v>0.68862402439117298</v>
      </c>
      <c r="H57" s="7">
        <f t="shared" si="5"/>
        <v>153008.31924060866</v>
      </c>
      <c r="I57" s="7">
        <f t="shared" si="6"/>
        <v>51219.082322229129</v>
      </c>
      <c r="J57" s="7">
        <f t="shared" si="7"/>
        <v>38373.624886762991</v>
      </c>
    </row>
    <row r="58" spans="1:10">
      <c r="A58" t="s">
        <v>71</v>
      </c>
      <c r="B58">
        <v>200</v>
      </c>
      <c r="C58" s="25">
        <v>1.6571640372276299</v>
      </c>
      <c r="D58" t="s">
        <v>81</v>
      </c>
      <c r="E58" s="25">
        <v>1.09601598978042</v>
      </c>
      <c r="F58">
        <v>105616</v>
      </c>
      <c r="G58" s="7">
        <f t="shared" si="4"/>
        <v>2.75318002700805</v>
      </c>
      <c r="H58" s="7">
        <f t="shared" si="5"/>
        <v>96363.557634920551</v>
      </c>
      <c r="I58" s="7">
        <f t="shared" si="6"/>
        <v>63732.97852679171</v>
      </c>
      <c r="J58" s="7">
        <f t="shared" si="7"/>
        <v>38361.458009985479</v>
      </c>
    </row>
    <row r="59" spans="1:10">
      <c r="A59" t="s">
        <v>67</v>
      </c>
      <c r="B59">
        <v>150</v>
      </c>
      <c r="C59" s="25">
        <v>1.1758709549903801</v>
      </c>
      <c r="D59" t="s">
        <v>65</v>
      </c>
      <c r="E59" s="25">
        <v>0.67652595043182295</v>
      </c>
      <c r="F59">
        <v>69700</v>
      </c>
      <c r="G59" s="7">
        <f t="shared" si="4"/>
        <v>1.8523969054222031</v>
      </c>
      <c r="H59" s="7">
        <f t="shared" si="5"/>
        <v>103026.35095595499</v>
      </c>
      <c r="I59" s="7">
        <f t="shared" si="6"/>
        <v>59275.211879495931</v>
      </c>
      <c r="J59" s="7">
        <f t="shared" si="7"/>
        <v>37626.925307410718</v>
      </c>
    </row>
    <row r="60" spans="1:10">
      <c r="A60" t="s">
        <v>72</v>
      </c>
      <c r="B60">
        <v>150</v>
      </c>
      <c r="C60" s="25">
        <v>1.5981050133705099</v>
      </c>
      <c r="D60" t="s">
        <v>65</v>
      </c>
      <c r="E60" s="25">
        <v>0.51553404331207198</v>
      </c>
      <c r="F60">
        <v>79409</v>
      </c>
      <c r="G60" s="7">
        <f t="shared" si="4"/>
        <v>2.1136390566825818</v>
      </c>
      <c r="H60" s="7">
        <f t="shared" si="5"/>
        <v>154032.50479800181</v>
      </c>
      <c r="I60" s="7">
        <f t="shared" si="6"/>
        <v>49689.475557379752</v>
      </c>
      <c r="J60" s="7">
        <f t="shared" si="7"/>
        <v>37569.801593577075</v>
      </c>
    </row>
    <row r="61" spans="1:10">
      <c r="A61" t="s">
        <v>78</v>
      </c>
      <c r="B61">
        <v>150</v>
      </c>
      <c r="C61" s="25">
        <v>1.57424700260162</v>
      </c>
      <c r="D61" t="s">
        <v>65</v>
      </c>
      <c r="E61" s="25">
        <v>0.54005002975463801</v>
      </c>
      <c r="F61">
        <v>79409</v>
      </c>
      <c r="G61" s="7">
        <f t="shared" si="4"/>
        <v>2.1142970323562578</v>
      </c>
      <c r="H61" s="7">
        <f t="shared" si="5"/>
        <v>147040.08077932714</v>
      </c>
      <c r="I61" s="7">
        <f t="shared" si="6"/>
        <v>50442.52894797812</v>
      </c>
      <c r="J61" s="7">
        <f t="shared" si="7"/>
        <v>37558.10975693581</v>
      </c>
    </row>
    <row r="62" spans="1:10">
      <c r="A62" t="s">
        <v>64</v>
      </c>
      <c r="B62">
        <v>15</v>
      </c>
      <c r="C62" s="25">
        <v>0.84924298524856501</v>
      </c>
      <c r="D62" t="s">
        <v>81</v>
      </c>
      <c r="E62" s="25">
        <v>6.0366988182067802E-2</v>
      </c>
      <c r="F62">
        <v>6391</v>
      </c>
      <c r="G62" s="7">
        <f t="shared" si="4"/>
        <v>0.90960997343063277</v>
      </c>
      <c r="H62" s="7">
        <f t="shared" si="5"/>
        <v>105869.12139337881</v>
      </c>
      <c r="I62" s="7">
        <f t="shared" si="6"/>
        <v>7525.5258047605985</v>
      </c>
      <c r="J62" s="7">
        <f t="shared" si="7"/>
        <v>7026.0883089221979</v>
      </c>
    </row>
    <row r="63" spans="1:10">
      <c r="A63" t="s">
        <v>79</v>
      </c>
      <c r="B63">
        <v>100</v>
      </c>
      <c r="C63" s="25">
        <v>1.1225680112838701</v>
      </c>
      <c r="D63" t="s">
        <v>81</v>
      </c>
      <c r="E63" s="25">
        <v>0.30294203758239702</v>
      </c>
      <c r="F63">
        <v>52806</v>
      </c>
      <c r="G63" s="7">
        <f t="shared" si="4"/>
        <v>1.4255100488662671</v>
      </c>
      <c r="H63" s="7">
        <f t="shared" si="5"/>
        <v>174310.57248249123</v>
      </c>
      <c r="I63" s="7">
        <f t="shared" si="6"/>
        <v>47040.356993253612</v>
      </c>
      <c r="J63" s="7">
        <f t="shared" si="7"/>
        <v>37043.583131523716</v>
      </c>
    </row>
    <row r="64" spans="1:10">
      <c r="A64" t="s">
        <v>77</v>
      </c>
      <c r="B64">
        <v>50</v>
      </c>
      <c r="C64" s="25">
        <v>0.55518198013305597</v>
      </c>
      <c r="D64" t="s">
        <v>81</v>
      </c>
      <c r="E64" s="25">
        <v>0.15858501195907501</v>
      </c>
      <c r="F64">
        <v>26425</v>
      </c>
      <c r="G64" s="7">
        <f t="shared" si="4"/>
        <v>0.71376699209213101</v>
      </c>
      <c r="H64" s="7">
        <f t="shared" si="5"/>
        <v>166629.87046228131</v>
      </c>
      <c r="I64" s="7">
        <f t="shared" si="6"/>
        <v>47597.005928879276</v>
      </c>
      <c r="J64" s="7">
        <f t="shared" si="7"/>
        <v>37021.885703267624</v>
      </c>
    </row>
    <row r="65" spans="1:10">
      <c r="A65" t="s">
        <v>74</v>
      </c>
      <c r="B65">
        <v>100</v>
      </c>
      <c r="C65" s="25">
        <v>1.01780802011489</v>
      </c>
      <c r="D65" t="s">
        <v>65</v>
      </c>
      <c r="E65" s="25">
        <v>0.41668599843978799</v>
      </c>
      <c r="F65">
        <v>52806</v>
      </c>
      <c r="G65" s="7">
        <f t="shared" si="4"/>
        <v>1.434494018554678</v>
      </c>
      <c r="H65" s="7">
        <f t="shared" si="5"/>
        <v>126728.52027119548</v>
      </c>
      <c r="I65" s="7">
        <f t="shared" si="6"/>
        <v>51882.082825442136</v>
      </c>
      <c r="J65" s="7">
        <f t="shared" si="7"/>
        <v>36811.586048441386</v>
      </c>
    </row>
    <row r="66" spans="1:10">
      <c r="A66" t="s">
        <v>80</v>
      </c>
      <c r="B66">
        <v>150</v>
      </c>
      <c r="C66" s="25">
        <v>1.1723929643630899</v>
      </c>
      <c r="D66" t="s">
        <v>81</v>
      </c>
      <c r="E66" s="25">
        <v>0.99364298582077004</v>
      </c>
      <c r="F66">
        <v>79409</v>
      </c>
      <c r="G66" s="7">
        <f t="shared" ref="G66:G97" si="8">E66+C66</f>
        <v>2.16603595018386</v>
      </c>
      <c r="H66" s="7">
        <f t="shared" ref="H66:H97" si="9">F66/E66</f>
        <v>79917.033716497768</v>
      </c>
      <c r="I66" s="7">
        <f t="shared" ref="I66:I97" si="10">F66/C66</f>
        <v>67732.409195358356</v>
      </c>
      <c r="J66" s="7">
        <f t="shared" ref="J66:J97" si="11">F66/G66</f>
        <v>36660.979700387485</v>
      </c>
    </row>
    <row r="67" spans="1:10">
      <c r="A67" t="s">
        <v>71</v>
      </c>
      <c r="B67">
        <v>100</v>
      </c>
      <c r="C67" s="25">
        <v>0.914523005485534</v>
      </c>
      <c r="D67" t="s">
        <v>65</v>
      </c>
      <c r="E67" s="25">
        <v>0.52604204416275002</v>
      </c>
      <c r="F67">
        <v>52806</v>
      </c>
      <c r="G67" s="7">
        <f t="shared" si="8"/>
        <v>1.440565049648284</v>
      </c>
      <c r="H67" s="7">
        <f t="shared" si="9"/>
        <v>100383.61113139954</v>
      </c>
      <c r="I67" s="7">
        <f t="shared" si="10"/>
        <v>57741.576410059257</v>
      </c>
      <c r="J67" s="7">
        <f t="shared" si="11"/>
        <v>36656.449504236312</v>
      </c>
    </row>
    <row r="68" spans="1:10">
      <c r="A68" t="s">
        <v>66</v>
      </c>
      <c r="B68">
        <v>150</v>
      </c>
      <c r="C68" s="25">
        <v>1.3687359690666201</v>
      </c>
      <c r="D68" t="s">
        <v>81</v>
      </c>
      <c r="E68" s="25">
        <v>0.39481800794601402</v>
      </c>
      <c r="F68">
        <v>64507</v>
      </c>
      <c r="G68" s="7">
        <f t="shared" si="8"/>
        <v>1.7635539770126341</v>
      </c>
      <c r="H68" s="7">
        <f t="shared" si="9"/>
        <v>163384.13826559921</v>
      </c>
      <c r="I68" s="7">
        <f t="shared" si="10"/>
        <v>47128.884940452874</v>
      </c>
      <c r="J68" s="7">
        <f t="shared" si="11"/>
        <v>36577.842720341003</v>
      </c>
    </row>
    <row r="69" spans="1:10">
      <c r="A69" t="s">
        <v>74</v>
      </c>
      <c r="B69">
        <v>50</v>
      </c>
      <c r="C69" s="25">
        <v>0.52524399757385198</v>
      </c>
      <c r="D69" t="s">
        <v>81</v>
      </c>
      <c r="E69" s="25">
        <v>0.20600700378417899</v>
      </c>
      <c r="F69">
        <v>26425</v>
      </c>
      <c r="G69" s="7">
        <f t="shared" si="8"/>
        <v>0.73125100135803101</v>
      </c>
      <c r="H69" s="7">
        <f t="shared" si="9"/>
        <v>128272.33790402517</v>
      </c>
      <c r="I69" s="7">
        <f t="shared" si="10"/>
        <v>50309.951416978372</v>
      </c>
      <c r="J69" s="7">
        <f t="shared" si="11"/>
        <v>36136.702651928324</v>
      </c>
    </row>
    <row r="70" spans="1:10">
      <c r="A70" t="s">
        <v>72</v>
      </c>
      <c r="B70">
        <v>200</v>
      </c>
      <c r="C70" s="25">
        <v>2.2435530424118002</v>
      </c>
      <c r="D70" t="s">
        <v>81</v>
      </c>
      <c r="E70" s="25">
        <v>0.69014900922775202</v>
      </c>
      <c r="F70">
        <v>105616</v>
      </c>
      <c r="G70" s="7">
        <f t="shared" si="8"/>
        <v>2.9337020516395524</v>
      </c>
      <c r="H70" s="7">
        <f t="shared" si="9"/>
        <v>153033.61823003978</v>
      </c>
      <c r="I70" s="7">
        <f t="shared" si="10"/>
        <v>47075.330069514966</v>
      </c>
      <c r="J70" s="7">
        <f t="shared" si="11"/>
        <v>36000.929249435736</v>
      </c>
    </row>
    <row r="71" spans="1:10">
      <c r="A71" t="s">
        <v>75</v>
      </c>
      <c r="B71">
        <v>150</v>
      </c>
      <c r="C71" s="25">
        <v>0.73454803228378296</v>
      </c>
      <c r="D71" t="s">
        <v>81</v>
      </c>
      <c r="E71" s="25">
        <v>0.386766016483306</v>
      </c>
      <c r="F71">
        <v>40272</v>
      </c>
      <c r="G71" s="7">
        <f t="shared" si="8"/>
        <v>1.121314048767089</v>
      </c>
      <c r="H71" s="7">
        <f t="shared" si="9"/>
        <v>104124.97035333057</v>
      </c>
      <c r="I71" s="7">
        <f t="shared" si="10"/>
        <v>54825.550175106102</v>
      </c>
      <c r="J71" s="7">
        <f t="shared" si="11"/>
        <v>35915.005296045303</v>
      </c>
    </row>
    <row r="72" spans="1:10">
      <c r="A72" t="s">
        <v>79</v>
      </c>
      <c r="B72">
        <v>50</v>
      </c>
      <c r="C72" s="25">
        <v>0.58598297834396296</v>
      </c>
      <c r="D72" t="s">
        <v>65</v>
      </c>
      <c r="E72" s="25">
        <v>0.15114802122116</v>
      </c>
      <c r="F72">
        <v>26425</v>
      </c>
      <c r="G72" s="7">
        <f t="shared" si="8"/>
        <v>0.73713099956512296</v>
      </c>
      <c r="H72" s="7">
        <f t="shared" si="9"/>
        <v>174828.62022609546</v>
      </c>
      <c r="I72" s="7">
        <f t="shared" si="10"/>
        <v>45095.166543368316</v>
      </c>
      <c r="J72" s="7">
        <f t="shared" si="11"/>
        <v>35848.444870165091</v>
      </c>
    </row>
    <row r="73" spans="1:10">
      <c r="A73" t="s">
        <v>76</v>
      </c>
      <c r="B73">
        <v>100</v>
      </c>
      <c r="C73" s="25">
        <v>1.3687670230865401</v>
      </c>
      <c r="D73" t="s">
        <v>65</v>
      </c>
      <c r="E73" s="25">
        <v>0.120096981525421</v>
      </c>
      <c r="F73">
        <v>52806</v>
      </c>
      <c r="G73" s="7">
        <f t="shared" si="8"/>
        <v>1.488864004611961</v>
      </c>
      <c r="H73" s="7">
        <f t="shared" si="9"/>
        <v>439694.64785276487</v>
      </c>
      <c r="I73" s="7">
        <f t="shared" si="10"/>
        <v>38579.246218924542</v>
      </c>
      <c r="J73" s="7">
        <f t="shared" si="11"/>
        <v>35467.309194410067</v>
      </c>
    </row>
    <row r="74" spans="1:10">
      <c r="A74" t="s">
        <v>67</v>
      </c>
      <c r="B74">
        <v>200</v>
      </c>
      <c r="C74" s="25">
        <v>1.6512249708175599</v>
      </c>
      <c r="D74" t="s">
        <v>81</v>
      </c>
      <c r="E74" s="25">
        <v>0.96398299932479803</v>
      </c>
      <c r="F74">
        <v>92675</v>
      </c>
      <c r="G74" s="7">
        <f t="shared" si="8"/>
        <v>2.6152079701423578</v>
      </c>
      <c r="H74" s="7">
        <f t="shared" si="9"/>
        <v>96137.587555913633</v>
      </c>
      <c r="I74" s="7">
        <f t="shared" si="10"/>
        <v>56124.999099374356</v>
      </c>
      <c r="J74" s="7">
        <f t="shared" si="11"/>
        <v>35436.9522646244</v>
      </c>
    </row>
    <row r="75" spans="1:10">
      <c r="A75" t="s">
        <v>71</v>
      </c>
      <c r="B75">
        <v>100</v>
      </c>
      <c r="C75" s="25">
        <v>0.96839904785156194</v>
      </c>
      <c r="D75" t="s">
        <v>81</v>
      </c>
      <c r="E75" s="25">
        <v>0.54289799928665095</v>
      </c>
      <c r="F75">
        <v>52806</v>
      </c>
      <c r="G75" s="7">
        <f t="shared" si="8"/>
        <v>1.5112970471382128</v>
      </c>
      <c r="H75" s="7">
        <f t="shared" si="9"/>
        <v>97266.890040827639</v>
      </c>
      <c r="I75" s="7">
        <f t="shared" si="10"/>
        <v>54529.17381233754</v>
      </c>
      <c r="J75" s="7">
        <f t="shared" si="11"/>
        <v>34940.847730757676</v>
      </c>
    </row>
    <row r="76" spans="1:10">
      <c r="A76" t="s">
        <v>76</v>
      </c>
      <c r="B76">
        <v>200</v>
      </c>
      <c r="C76" s="25">
        <v>2.8345170021057098</v>
      </c>
      <c r="D76" t="s">
        <v>65</v>
      </c>
      <c r="E76" s="25">
        <v>0.237887978553772</v>
      </c>
      <c r="F76">
        <v>105616</v>
      </c>
      <c r="G76" s="7">
        <f t="shared" si="8"/>
        <v>3.0724049806594818</v>
      </c>
      <c r="H76" s="7">
        <f t="shared" si="9"/>
        <v>443973.67467699357</v>
      </c>
      <c r="I76" s="7">
        <f t="shared" si="10"/>
        <v>37260.669073969162</v>
      </c>
      <c r="J76" s="7">
        <f t="shared" si="11"/>
        <v>34375.676600201929</v>
      </c>
    </row>
    <row r="77" spans="1:10">
      <c r="A77" t="s">
        <v>64</v>
      </c>
      <c r="B77">
        <v>30</v>
      </c>
      <c r="C77" s="25">
        <v>0.486310005187988</v>
      </c>
      <c r="D77" t="s">
        <v>65</v>
      </c>
      <c r="E77" s="25">
        <v>0.110395967960357</v>
      </c>
      <c r="F77">
        <v>12820</v>
      </c>
      <c r="G77" s="7">
        <f t="shared" si="8"/>
        <v>0.59670597314834506</v>
      </c>
      <c r="H77" s="7">
        <f t="shared" si="9"/>
        <v>116127.42962318732</v>
      </c>
      <c r="I77" s="7">
        <f t="shared" si="10"/>
        <v>26361.785411024601</v>
      </c>
      <c r="J77" s="7">
        <f t="shared" si="11"/>
        <v>21484.61818198167</v>
      </c>
    </row>
    <row r="78" spans="1:10">
      <c r="A78" t="s">
        <v>92</v>
      </c>
      <c r="B78">
        <v>200</v>
      </c>
      <c r="C78" s="25">
        <v>1.3179190158843901</v>
      </c>
      <c r="D78" t="s">
        <v>65</v>
      </c>
      <c r="E78" s="25">
        <v>0.30299597978591902</v>
      </c>
      <c r="F78">
        <v>54767</v>
      </c>
      <c r="G78" s="7">
        <f t="shared" si="8"/>
        <v>1.6209149956703091</v>
      </c>
      <c r="H78" s="7">
        <f t="shared" si="9"/>
        <v>180751.57313537781</v>
      </c>
      <c r="I78" s="7">
        <f t="shared" si="10"/>
        <v>41555.664149248638</v>
      </c>
      <c r="J78" s="7">
        <f t="shared" si="11"/>
        <v>33787.70641661674</v>
      </c>
    </row>
    <row r="79" spans="1:10">
      <c r="A79" t="s">
        <v>71</v>
      </c>
      <c r="B79">
        <v>50</v>
      </c>
      <c r="C79" s="25">
        <v>0.53607100248336703</v>
      </c>
      <c r="D79" t="s">
        <v>81</v>
      </c>
      <c r="E79" s="25">
        <v>0.25923901796340898</v>
      </c>
      <c r="F79">
        <v>26425</v>
      </c>
      <c r="G79" s="7">
        <f t="shared" si="8"/>
        <v>0.79531002044677601</v>
      </c>
      <c r="H79" s="7">
        <f t="shared" si="9"/>
        <v>101932.95826992305</v>
      </c>
      <c r="I79" s="7">
        <f t="shared" si="10"/>
        <v>49293.843311026518</v>
      </c>
      <c r="J79" s="7">
        <f t="shared" si="11"/>
        <v>33226.036791483406</v>
      </c>
    </row>
    <row r="80" spans="1:10">
      <c r="A80" t="s">
        <v>79</v>
      </c>
      <c r="B80">
        <v>150</v>
      </c>
      <c r="C80" s="25">
        <v>1.9497140049934301</v>
      </c>
      <c r="D80" t="s">
        <v>65</v>
      </c>
      <c r="E80" s="25">
        <v>0.441029012203216</v>
      </c>
      <c r="F80">
        <v>79409</v>
      </c>
      <c r="G80" s="7">
        <f t="shared" si="8"/>
        <v>2.3907430171966459</v>
      </c>
      <c r="H80" s="7">
        <f t="shared" si="9"/>
        <v>180053.91437470823</v>
      </c>
      <c r="I80" s="7">
        <f t="shared" si="10"/>
        <v>40728.537517105018</v>
      </c>
      <c r="J80" s="7">
        <f t="shared" si="11"/>
        <v>33215.19687762759</v>
      </c>
    </row>
    <row r="81" spans="1:10">
      <c r="A81" t="s">
        <v>92</v>
      </c>
      <c r="B81">
        <v>150</v>
      </c>
      <c r="C81" s="25">
        <v>1.0119230151176399</v>
      </c>
      <c r="D81" t="s">
        <v>81</v>
      </c>
      <c r="E81" s="25">
        <v>0.23041701316833499</v>
      </c>
      <c r="F81">
        <v>41258</v>
      </c>
      <c r="G81" s="7">
        <f t="shared" si="8"/>
        <v>1.2423400282859749</v>
      </c>
      <c r="H81" s="7">
        <f t="shared" si="9"/>
        <v>179057.95857990001</v>
      </c>
      <c r="I81" s="7">
        <f t="shared" si="10"/>
        <v>40771.876302471093</v>
      </c>
      <c r="J81" s="7">
        <f t="shared" si="11"/>
        <v>33209.909574372017</v>
      </c>
    </row>
    <row r="82" spans="1:10">
      <c r="A82" t="s">
        <v>75</v>
      </c>
      <c r="B82">
        <v>100</v>
      </c>
      <c r="C82" s="25">
        <v>0.53751903772354104</v>
      </c>
      <c r="D82" t="s">
        <v>81</v>
      </c>
      <c r="E82" s="25">
        <v>0.26818901300430298</v>
      </c>
      <c r="F82">
        <v>26689</v>
      </c>
      <c r="G82" s="7">
        <f t="shared" si="8"/>
        <v>0.80570805072784402</v>
      </c>
      <c r="H82" s="7">
        <f t="shared" si="9"/>
        <v>99515.635264192519</v>
      </c>
      <c r="I82" s="7">
        <f t="shared" si="10"/>
        <v>49652.194856262548</v>
      </c>
      <c r="J82" s="7">
        <f t="shared" si="11"/>
        <v>33124.901725743264</v>
      </c>
    </row>
    <row r="83" spans="1:10">
      <c r="A83" t="s">
        <v>80</v>
      </c>
      <c r="B83">
        <v>50</v>
      </c>
      <c r="C83" s="25">
        <v>0.46263700723647999</v>
      </c>
      <c r="D83" t="s">
        <v>81</v>
      </c>
      <c r="E83" s="25">
        <v>0.34093201160430903</v>
      </c>
      <c r="F83">
        <v>26425</v>
      </c>
      <c r="G83" s="7">
        <f t="shared" si="8"/>
        <v>0.80356901884078902</v>
      </c>
      <c r="H83" s="7">
        <f t="shared" si="9"/>
        <v>77508.122149202187</v>
      </c>
      <c r="I83" s="7">
        <f t="shared" si="10"/>
        <v>57118.214899943545</v>
      </c>
      <c r="J83" s="7">
        <f t="shared" si="11"/>
        <v>32884.543057819879</v>
      </c>
    </row>
    <row r="84" spans="1:10">
      <c r="A84" t="s">
        <v>80</v>
      </c>
      <c r="B84">
        <v>100</v>
      </c>
      <c r="C84" s="25">
        <v>0.935005962848663</v>
      </c>
      <c r="D84" t="s">
        <v>81</v>
      </c>
      <c r="E84" s="25">
        <v>0.67344599962234497</v>
      </c>
      <c r="F84">
        <v>52806</v>
      </c>
      <c r="G84" s="7">
        <f t="shared" si="8"/>
        <v>1.6084519624710079</v>
      </c>
      <c r="H84" s="7">
        <f t="shared" si="9"/>
        <v>78411.632157014144</v>
      </c>
      <c r="I84" s="7">
        <f t="shared" si="10"/>
        <v>56476.645174665056</v>
      </c>
      <c r="J84" s="7">
        <f t="shared" si="11"/>
        <v>32830.324580459346</v>
      </c>
    </row>
    <row r="85" spans="1:10">
      <c r="A85" t="s">
        <v>64</v>
      </c>
      <c r="B85">
        <v>30</v>
      </c>
      <c r="C85" s="25">
        <v>0.93595099449157704</v>
      </c>
      <c r="D85" t="s">
        <v>81</v>
      </c>
      <c r="E85" s="25">
        <v>0.15560400485992401</v>
      </c>
      <c r="F85">
        <v>12820</v>
      </c>
      <c r="G85" s="7">
        <f t="shared" si="8"/>
        <v>1.091554999351501</v>
      </c>
      <c r="H85" s="7">
        <f t="shared" si="9"/>
        <v>82388.624968494012</v>
      </c>
      <c r="I85" s="7">
        <f t="shared" si="10"/>
        <v>13697.298336612186</v>
      </c>
      <c r="J85" s="7">
        <f t="shared" si="11"/>
        <v>11744.712824929971</v>
      </c>
    </row>
    <row r="86" spans="1:10">
      <c r="A86" t="s">
        <v>80</v>
      </c>
      <c r="B86">
        <v>150</v>
      </c>
      <c r="C86" s="25">
        <v>1.4869720339775001</v>
      </c>
      <c r="D86" t="s">
        <v>65</v>
      </c>
      <c r="E86" s="25">
        <v>1.0015199780464099</v>
      </c>
      <c r="F86">
        <v>79409</v>
      </c>
      <c r="G86" s="7">
        <f t="shared" si="8"/>
        <v>2.4884920120239098</v>
      </c>
      <c r="H86" s="7">
        <f t="shared" si="9"/>
        <v>79288.483246132731</v>
      </c>
      <c r="I86" s="7">
        <f t="shared" si="10"/>
        <v>53403.156337506189</v>
      </c>
      <c r="J86" s="7">
        <f t="shared" si="11"/>
        <v>31910.490215082526</v>
      </c>
    </row>
    <row r="87" spans="1:10">
      <c r="A87" t="s">
        <v>67</v>
      </c>
      <c r="B87">
        <v>100</v>
      </c>
      <c r="C87" s="25">
        <v>1.00687599182128</v>
      </c>
      <c r="D87" t="s">
        <v>65</v>
      </c>
      <c r="E87" s="25">
        <v>0.44774603843688898</v>
      </c>
      <c r="F87">
        <v>46331</v>
      </c>
      <c r="G87" s="7">
        <f t="shared" si="8"/>
        <v>1.4546220302581689</v>
      </c>
      <c r="H87" s="7">
        <f t="shared" si="9"/>
        <v>103476.06907197791</v>
      </c>
      <c r="I87" s="7">
        <f t="shared" si="10"/>
        <v>46014.603959514941</v>
      </c>
      <c r="J87" s="7">
        <f t="shared" si="11"/>
        <v>31850.885684563083</v>
      </c>
    </row>
    <row r="88" spans="1:10">
      <c r="A88" t="s">
        <v>68</v>
      </c>
      <c r="B88">
        <v>150</v>
      </c>
      <c r="C88" s="25">
        <v>1.58402699232101</v>
      </c>
      <c r="D88" t="s">
        <v>65</v>
      </c>
      <c r="E88" s="25">
        <v>5.4692983627319301E-2</v>
      </c>
      <c r="F88">
        <v>51651</v>
      </c>
      <c r="G88" s="7">
        <f t="shared" si="8"/>
        <v>1.6387199759483293</v>
      </c>
      <c r="H88" s="7">
        <f t="shared" si="9"/>
        <v>944380.73358645907</v>
      </c>
      <c r="I88" s="7">
        <f t="shared" si="10"/>
        <v>32607.398895594513</v>
      </c>
      <c r="J88" s="7">
        <f t="shared" si="11"/>
        <v>31519.112940641066</v>
      </c>
    </row>
    <row r="89" spans="1:10">
      <c r="A89" t="s">
        <v>71</v>
      </c>
      <c r="B89">
        <v>150</v>
      </c>
      <c r="C89" s="25">
        <v>1.75285100936889</v>
      </c>
      <c r="D89" t="s">
        <v>65</v>
      </c>
      <c r="E89" s="25">
        <v>0.77574199438095004</v>
      </c>
      <c r="F89">
        <v>79409</v>
      </c>
      <c r="G89" s="7">
        <f t="shared" si="8"/>
        <v>2.5285930037498403</v>
      </c>
      <c r="H89" s="7">
        <f t="shared" si="9"/>
        <v>102365.2201056476</v>
      </c>
      <c r="I89" s="7">
        <f t="shared" si="10"/>
        <v>45302.766507571585</v>
      </c>
      <c r="J89" s="7">
        <f t="shared" si="11"/>
        <v>31404.421305539658</v>
      </c>
    </row>
    <row r="90" spans="1:10">
      <c r="A90" t="s">
        <v>74</v>
      </c>
      <c r="B90">
        <v>200</v>
      </c>
      <c r="C90" s="25">
        <v>2.52545398473739</v>
      </c>
      <c r="D90" t="s">
        <v>65</v>
      </c>
      <c r="E90" s="25">
        <v>0.84290999174117998</v>
      </c>
      <c r="F90">
        <v>105616</v>
      </c>
      <c r="G90" s="7">
        <f t="shared" si="8"/>
        <v>3.36836397647857</v>
      </c>
      <c r="H90" s="7">
        <f t="shared" si="9"/>
        <v>125299.26212148872</v>
      </c>
      <c r="I90" s="7">
        <f t="shared" si="10"/>
        <v>41820.599638041916</v>
      </c>
      <c r="J90" s="7">
        <f t="shared" si="11"/>
        <v>31355.281299028564</v>
      </c>
    </row>
    <row r="91" spans="1:10">
      <c r="A91" t="s">
        <v>64</v>
      </c>
      <c r="B91">
        <v>50</v>
      </c>
      <c r="C91" s="25">
        <v>1.0219579935073799</v>
      </c>
      <c r="D91" t="s">
        <v>81</v>
      </c>
      <c r="E91" s="25">
        <v>0.19830995798110901</v>
      </c>
      <c r="F91">
        <v>21423</v>
      </c>
      <c r="G91" s="7">
        <f t="shared" si="8"/>
        <v>1.2202679514884889</v>
      </c>
      <c r="H91" s="7">
        <f t="shared" si="9"/>
        <v>108027.85809697339</v>
      </c>
      <c r="I91" s="7">
        <f t="shared" si="10"/>
        <v>20962.701144374674</v>
      </c>
      <c r="J91" s="7">
        <f t="shared" si="11"/>
        <v>17555.980204075768</v>
      </c>
    </row>
    <row r="92" spans="1:10">
      <c r="A92" t="s">
        <v>77</v>
      </c>
      <c r="B92">
        <v>150</v>
      </c>
      <c r="C92" s="25">
        <v>2.0908669829368498</v>
      </c>
      <c r="D92" t="s">
        <v>65</v>
      </c>
      <c r="E92" s="25">
        <v>0.45405501127242998</v>
      </c>
      <c r="F92">
        <v>79409</v>
      </c>
      <c r="G92" s="7">
        <f t="shared" si="8"/>
        <v>2.5449219942092798</v>
      </c>
      <c r="H92" s="7">
        <f t="shared" si="9"/>
        <v>174888.50035476236</v>
      </c>
      <c r="I92" s="7">
        <f t="shared" si="10"/>
        <v>37978.98223466202</v>
      </c>
      <c r="J92" s="7">
        <f t="shared" si="11"/>
        <v>31202.921024961623</v>
      </c>
    </row>
    <row r="93" spans="1:10">
      <c r="A93" t="s">
        <v>74</v>
      </c>
      <c r="B93">
        <v>150</v>
      </c>
      <c r="C93" s="25">
        <v>1.9107879996299699</v>
      </c>
      <c r="D93" t="s">
        <v>81</v>
      </c>
      <c r="E93" s="25">
        <v>0.636174976825714</v>
      </c>
      <c r="F93">
        <v>79409</v>
      </c>
      <c r="G93" s="7">
        <f t="shared" si="8"/>
        <v>2.546962976455684</v>
      </c>
      <c r="H93" s="7">
        <f t="shared" si="9"/>
        <v>124822.57695237017</v>
      </c>
      <c r="I93" s="7">
        <f t="shared" si="10"/>
        <v>41558.247181465347</v>
      </c>
      <c r="J93" s="7">
        <f t="shared" si="11"/>
        <v>31177.91688927665</v>
      </c>
    </row>
    <row r="94" spans="1:10">
      <c r="A94" t="s">
        <v>70</v>
      </c>
      <c r="B94">
        <v>50</v>
      </c>
      <c r="C94" s="25">
        <v>1.4737029671669</v>
      </c>
      <c r="D94" t="s">
        <v>65</v>
      </c>
      <c r="E94" s="25">
        <v>6.6224038600921603E-2</v>
      </c>
      <c r="F94">
        <v>47975</v>
      </c>
      <c r="G94" s="7">
        <f t="shared" si="8"/>
        <v>1.5399270057678216</v>
      </c>
      <c r="H94" s="7">
        <f t="shared" si="9"/>
        <v>724434.82779880415</v>
      </c>
      <c r="I94" s="7">
        <f t="shared" si="10"/>
        <v>32554.049946868792</v>
      </c>
      <c r="J94" s="7">
        <f t="shared" si="11"/>
        <v>31154.074069945433</v>
      </c>
    </row>
    <row r="95" spans="1:10">
      <c r="A95" t="s">
        <v>68</v>
      </c>
      <c r="B95">
        <v>200</v>
      </c>
      <c r="C95" s="25">
        <v>2.09801197052002</v>
      </c>
      <c r="D95" t="s">
        <v>81</v>
      </c>
      <c r="E95" s="25">
        <v>7.4027001857757499E-2</v>
      </c>
      <c r="F95">
        <v>67643</v>
      </c>
      <c r="G95" s="7">
        <f t="shared" si="8"/>
        <v>2.1720389723777775</v>
      </c>
      <c r="H95" s="7">
        <f t="shared" si="9"/>
        <v>913761.17230812181</v>
      </c>
      <c r="I95" s="7">
        <f t="shared" si="10"/>
        <v>32241.474763003276</v>
      </c>
      <c r="J95" s="7">
        <f t="shared" si="11"/>
        <v>31142.627208916863</v>
      </c>
    </row>
    <row r="96" spans="1:10">
      <c r="A96" t="s">
        <v>67</v>
      </c>
      <c r="B96">
        <v>150</v>
      </c>
      <c r="C96" s="25">
        <v>1.5658329725265501</v>
      </c>
      <c r="D96" t="s">
        <v>81</v>
      </c>
      <c r="E96" s="25">
        <v>0.701207995414733</v>
      </c>
      <c r="F96">
        <v>69700</v>
      </c>
      <c r="G96" s="7">
        <f t="shared" si="8"/>
        <v>2.2670409679412833</v>
      </c>
      <c r="H96" s="7">
        <f t="shared" si="9"/>
        <v>99399.893406485731</v>
      </c>
      <c r="I96" s="7">
        <f t="shared" si="10"/>
        <v>44513.049107361403</v>
      </c>
      <c r="J96" s="7">
        <f t="shared" si="11"/>
        <v>30744.923001234991</v>
      </c>
    </row>
    <row r="97" spans="1:10">
      <c r="A97" t="s">
        <v>68</v>
      </c>
      <c r="B97">
        <v>100</v>
      </c>
      <c r="C97" s="25">
        <v>1.09768402576446</v>
      </c>
      <c r="D97" t="s">
        <v>81</v>
      </c>
      <c r="E97" s="25">
        <v>3.66690158843994E-2</v>
      </c>
      <c r="F97">
        <v>34852</v>
      </c>
      <c r="G97" s="7">
        <f t="shared" si="8"/>
        <v>1.1343530416488594</v>
      </c>
      <c r="H97" s="7">
        <f t="shared" si="9"/>
        <v>950448.19609755499</v>
      </c>
      <c r="I97" s="7">
        <f t="shared" si="10"/>
        <v>31750.484822559047</v>
      </c>
      <c r="J97" s="7">
        <f t="shared" si="11"/>
        <v>30724.120904493935</v>
      </c>
    </row>
    <row r="98" spans="1:10">
      <c r="A98" t="s">
        <v>71</v>
      </c>
      <c r="B98">
        <v>150</v>
      </c>
      <c r="C98" s="25">
        <v>1.7945310473442</v>
      </c>
      <c r="D98" t="s">
        <v>81</v>
      </c>
      <c r="E98" s="25">
        <v>0.80935001373291005</v>
      </c>
      <c r="F98">
        <v>79409</v>
      </c>
      <c r="G98" s="7">
        <f t="shared" ref="G98:G129" si="12">E98+C98</f>
        <v>2.6038810610771099</v>
      </c>
      <c r="H98" s="7">
        <f t="shared" ref="H98:H129" si="13">F98/E98</f>
        <v>98114.534691544963</v>
      </c>
      <c r="I98" s="7">
        <f t="shared" ref="I98:I129" si="14">F98/C98</f>
        <v>44250.5578922809</v>
      </c>
      <c r="J98" s="7">
        <f t="shared" ref="J98:J129" si="15">F98/G98</f>
        <v>30496.400617911491</v>
      </c>
    </row>
    <row r="99" spans="1:10">
      <c r="A99" t="s">
        <v>64</v>
      </c>
      <c r="B99">
        <v>50</v>
      </c>
      <c r="C99" s="25">
        <v>2.2839010357856702</v>
      </c>
      <c r="D99" t="s">
        <v>65</v>
      </c>
      <c r="E99" s="25">
        <v>0.186321020126342</v>
      </c>
      <c r="F99">
        <v>21423</v>
      </c>
      <c r="G99" s="7">
        <f t="shared" si="12"/>
        <v>2.470222055912012</v>
      </c>
      <c r="H99" s="7">
        <f t="shared" si="13"/>
        <v>114978.97545576622</v>
      </c>
      <c r="I99" s="7">
        <f t="shared" si="14"/>
        <v>9380.003627272059</v>
      </c>
      <c r="J99" s="7">
        <f t="shared" si="15"/>
        <v>8672.4996842806413</v>
      </c>
    </row>
    <row r="100" spans="1:10">
      <c r="A100" t="s">
        <v>72</v>
      </c>
      <c r="B100">
        <v>100</v>
      </c>
      <c r="C100" s="25">
        <v>1.4063729643821701</v>
      </c>
      <c r="D100" t="s">
        <v>65</v>
      </c>
      <c r="E100" s="25">
        <v>0.33871799707412698</v>
      </c>
      <c r="F100">
        <v>52806</v>
      </c>
      <c r="G100" s="7">
        <f t="shared" si="12"/>
        <v>1.7450909614562971</v>
      </c>
      <c r="H100" s="7">
        <f t="shared" si="13"/>
        <v>155899.59924226769</v>
      </c>
      <c r="I100" s="7">
        <f t="shared" si="14"/>
        <v>37547.650116552162</v>
      </c>
      <c r="J100" s="7">
        <f t="shared" si="15"/>
        <v>30259.740704824249</v>
      </c>
    </row>
    <row r="101" spans="1:10">
      <c r="A101" t="s">
        <v>82</v>
      </c>
      <c r="B101">
        <v>50</v>
      </c>
      <c r="C101" s="25">
        <v>1.2315469980239799</v>
      </c>
      <c r="D101" t="s">
        <v>83</v>
      </c>
      <c r="E101" s="25">
        <v>0.15835195779800401</v>
      </c>
      <c r="F101">
        <v>41997</v>
      </c>
      <c r="G101" s="7">
        <f t="shared" si="12"/>
        <v>1.3898989558219839</v>
      </c>
      <c r="H101" s="7">
        <f t="shared" si="13"/>
        <v>265213.01399741432</v>
      </c>
      <c r="I101" s="7">
        <f t="shared" si="14"/>
        <v>34101.012845944395</v>
      </c>
      <c r="J101" s="7">
        <f t="shared" si="15"/>
        <v>30215.865566402306</v>
      </c>
    </row>
    <row r="102" spans="1:10">
      <c r="A102" t="s">
        <v>80</v>
      </c>
      <c r="B102">
        <v>100</v>
      </c>
      <c r="C102" s="25">
        <v>1.08979600667953</v>
      </c>
      <c r="D102" t="s">
        <v>65</v>
      </c>
      <c r="E102" s="25">
        <v>0.66037702560424805</v>
      </c>
      <c r="F102">
        <v>52806</v>
      </c>
      <c r="G102" s="7">
        <f t="shared" si="12"/>
        <v>1.7501730322837781</v>
      </c>
      <c r="H102" s="7">
        <f t="shared" si="13"/>
        <v>79963.411736927505</v>
      </c>
      <c r="I102" s="7">
        <f t="shared" si="14"/>
        <v>48454.939893653282</v>
      </c>
      <c r="J102" s="7">
        <f t="shared" si="15"/>
        <v>30171.873881003718</v>
      </c>
    </row>
    <row r="103" spans="1:10">
      <c r="A103" t="s">
        <v>75</v>
      </c>
      <c r="B103">
        <v>150</v>
      </c>
      <c r="C103" s="25">
        <v>0.95692104101180997</v>
      </c>
      <c r="D103" t="s">
        <v>65</v>
      </c>
      <c r="E103" s="25">
        <v>0.384373009204864</v>
      </c>
      <c r="F103">
        <v>40272</v>
      </c>
      <c r="G103" s="7">
        <f t="shared" si="12"/>
        <v>1.3412940502166739</v>
      </c>
      <c r="H103" s="7">
        <f t="shared" si="13"/>
        <v>104773.2255792595</v>
      </c>
      <c r="I103" s="7">
        <f t="shared" si="14"/>
        <v>42084.976998120976</v>
      </c>
      <c r="J103" s="7">
        <f t="shared" si="15"/>
        <v>30024.736181819655</v>
      </c>
    </row>
    <row r="104" spans="1:10">
      <c r="A104" t="s">
        <v>92</v>
      </c>
      <c r="B104">
        <v>100</v>
      </c>
      <c r="C104" s="25">
        <v>0.77033704519271795</v>
      </c>
      <c r="D104" t="s">
        <v>81</v>
      </c>
      <c r="E104" s="25">
        <v>0.15455400943756101</v>
      </c>
      <c r="F104">
        <v>27373</v>
      </c>
      <c r="G104" s="7">
        <f t="shared" si="12"/>
        <v>0.92489105463027899</v>
      </c>
      <c r="H104" s="7">
        <f t="shared" si="13"/>
        <v>177109.60782973765</v>
      </c>
      <c r="I104" s="7">
        <f t="shared" si="14"/>
        <v>35533.79675925101</v>
      </c>
      <c r="J104" s="7">
        <f t="shared" si="15"/>
        <v>29595.918203514502</v>
      </c>
    </row>
    <row r="105" spans="1:10">
      <c r="A105" t="s">
        <v>80</v>
      </c>
      <c r="B105">
        <v>200</v>
      </c>
      <c r="C105" s="25">
        <v>2.2619670033454899</v>
      </c>
      <c r="D105" t="s">
        <v>81</v>
      </c>
      <c r="E105" s="25">
        <v>1.3409690260887099</v>
      </c>
      <c r="F105">
        <v>105616</v>
      </c>
      <c r="G105" s="7">
        <f t="shared" si="12"/>
        <v>3.6029360294341997</v>
      </c>
      <c r="H105" s="7">
        <f t="shared" si="13"/>
        <v>78760.954164658775</v>
      </c>
      <c r="I105" s="7">
        <f t="shared" si="14"/>
        <v>46692.104634502641</v>
      </c>
      <c r="J105" s="7">
        <f t="shared" si="15"/>
        <v>29313.870448203823</v>
      </c>
    </row>
    <row r="106" spans="1:10">
      <c r="A106" t="s">
        <v>78</v>
      </c>
      <c r="B106">
        <v>100</v>
      </c>
      <c r="C106" s="25">
        <v>1.45285999774932</v>
      </c>
      <c r="D106" t="s">
        <v>65</v>
      </c>
      <c r="E106" s="25">
        <v>0.35894900560379001</v>
      </c>
      <c r="F106">
        <v>52806</v>
      </c>
      <c r="G106" s="7">
        <f t="shared" si="12"/>
        <v>1.81180900335311</v>
      </c>
      <c r="H106" s="7">
        <f t="shared" si="13"/>
        <v>147112.81874475387</v>
      </c>
      <c r="I106" s="7">
        <f t="shared" si="14"/>
        <v>36346.241263303935</v>
      </c>
      <c r="J106" s="7">
        <f t="shared" si="15"/>
        <v>29145.456227600193</v>
      </c>
    </row>
    <row r="107" spans="1:10">
      <c r="A107" t="s">
        <v>74</v>
      </c>
      <c r="B107">
        <v>150</v>
      </c>
      <c r="C107" s="25">
        <v>2.13418996334075</v>
      </c>
      <c r="D107" t="s">
        <v>65</v>
      </c>
      <c r="E107" s="25">
        <v>0.63482302427291804</v>
      </c>
      <c r="F107">
        <v>79409</v>
      </c>
      <c r="G107" s="7">
        <f t="shared" si="12"/>
        <v>2.7690129876136682</v>
      </c>
      <c r="H107" s="7">
        <f t="shared" si="13"/>
        <v>125088.40568747412</v>
      </c>
      <c r="I107" s="7">
        <f t="shared" si="14"/>
        <v>37208.028040623562</v>
      </c>
      <c r="J107" s="7">
        <f t="shared" si="15"/>
        <v>28677.727535122387</v>
      </c>
    </row>
    <row r="108" spans="1:10">
      <c r="A108" t="s">
        <v>69</v>
      </c>
      <c r="B108">
        <v>150</v>
      </c>
      <c r="C108" s="25">
        <v>3.7340160012245098</v>
      </c>
      <c r="D108" t="s">
        <v>65</v>
      </c>
      <c r="E108" s="25">
        <v>0.202627003192901</v>
      </c>
      <c r="F108">
        <v>112852</v>
      </c>
      <c r="G108" s="7">
        <f t="shared" si="12"/>
        <v>3.936643004417411</v>
      </c>
      <c r="H108" s="7">
        <f t="shared" si="13"/>
        <v>556944.52477572719</v>
      </c>
      <c r="I108" s="7">
        <f t="shared" si="14"/>
        <v>30222.687841453284</v>
      </c>
      <c r="J108" s="7">
        <f t="shared" si="15"/>
        <v>28667.064774064042</v>
      </c>
    </row>
    <row r="109" spans="1:10">
      <c r="A109" t="s">
        <v>75</v>
      </c>
      <c r="B109">
        <v>100</v>
      </c>
      <c r="C109" s="25">
        <v>0.67123496532440097</v>
      </c>
      <c r="D109" t="s">
        <v>65</v>
      </c>
      <c r="E109" s="25">
        <v>0.26383197307586598</v>
      </c>
      <c r="F109">
        <v>26689</v>
      </c>
      <c r="G109" s="7">
        <f t="shared" si="12"/>
        <v>0.935066938400267</v>
      </c>
      <c r="H109" s="7">
        <f t="shared" si="13"/>
        <v>101159.08124723559</v>
      </c>
      <c r="I109" s="7">
        <f t="shared" si="14"/>
        <v>39761.039544627238</v>
      </c>
      <c r="J109" s="7">
        <f t="shared" si="15"/>
        <v>28542.341627071241</v>
      </c>
    </row>
    <row r="110" spans="1:10">
      <c r="A110" t="s">
        <v>92</v>
      </c>
      <c r="B110">
        <v>100</v>
      </c>
      <c r="C110" s="25">
        <v>0.82237398624420099</v>
      </c>
      <c r="D110" t="s">
        <v>65</v>
      </c>
      <c r="E110" s="25">
        <v>0.152554035186767</v>
      </c>
      <c r="F110">
        <v>27373</v>
      </c>
      <c r="G110" s="7">
        <f t="shared" si="12"/>
        <v>0.97492802143096802</v>
      </c>
      <c r="H110" s="7">
        <f t="shared" si="13"/>
        <v>179431.5041649873</v>
      </c>
      <c r="I110" s="7">
        <f t="shared" si="14"/>
        <v>33285.34274900044</v>
      </c>
      <c r="J110" s="7">
        <f t="shared" si="15"/>
        <v>28076.944552093999</v>
      </c>
    </row>
    <row r="111" spans="1:10">
      <c r="A111" t="s">
        <v>66</v>
      </c>
      <c r="B111">
        <v>100</v>
      </c>
      <c r="C111" s="25">
        <v>1.30089700222015</v>
      </c>
      <c r="D111" t="s">
        <v>81</v>
      </c>
      <c r="E111" s="25">
        <v>0.257911026477813</v>
      </c>
      <c r="F111">
        <v>42854</v>
      </c>
      <c r="G111" s="7">
        <f t="shared" si="12"/>
        <v>1.5588080286979631</v>
      </c>
      <c r="H111" s="7">
        <f t="shared" si="13"/>
        <v>166158.07623752972</v>
      </c>
      <c r="I111" s="7">
        <f t="shared" si="14"/>
        <v>32941.885427412068</v>
      </c>
      <c r="J111" s="7">
        <f t="shared" si="15"/>
        <v>27491.51865467037</v>
      </c>
    </row>
    <row r="112" spans="1:10">
      <c r="A112" t="s">
        <v>68</v>
      </c>
      <c r="B112">
        <v>50</v>
      </c>
      <c r="C112" s="25">
        <v>0.66070997714996305</v>
      </c>
      <c r="D112" t="s">
        <v>81</v>
      </c>
      <c r="E112" s="25">
        <v>1.87500119209289E-2</v>
      </c>
      <c r="F112">
        <v>17700</v>
      </c>
      <c r="G112" s="7">
        <f t="shared" si="12"/>
        <v>0.67945998907089189</v>
      </c>
      <c r="H112" s="7">
        <f t="shared" si="13"/>
        <v>943999.39982134791</v>
      </c>
      <c r="I112" s="7">
        <f t="shared" si="14"/>
        <v>26789.363884515074</v>
      </c>
      <c r="J112" s="7">
        <f t="shared" si="15"/>
        <v>26050.099026733507</v>
      </c>
    </row>
    <row r="113" spans="1:10">
      <c r="A113" t="s">
        <v>70</v>
      </c>
      <c r="B113">
        <v>50</v>
      </c>
      <c r="C113" s="25">
        <v>1.7846249938011101</v>
      </c>
      <c r="D113" t="s">
        <v>81</v>
      </c>
      <c r="E113" s="25">
        <v>6.70920014381408E-2</v>
      </c>
      <c r="F113">
        <v>47975</v>
      </c>
      <c r="G113" s="7">
        <f t="shared" si="12"/>
        <v>1.8517169952392509</v>
      </c>
      <c r="H113" s="7">
        <f t="shared" si="13"/>
        <v>715062.88337862771</v>
      </c>
      <c r="I113" s="7">
        <f t="shared" si="14"/>
        <v>26882.398356316327</v>
      </c>
      <c r="J113" s="7">
        <f t="shared" si="15"/>
        <v>25908.386715326007</v>
      </c>
    </row>
    <row r="114" spans="1:10">
      <c r="A114" t="s">
        <v>92</v>
      </c>
      <c r="B114">
        <v>50</v>
      </c>
      <c r="C114" s="25">
        <v>0.461326003074646</v>
      </c>
      <c r="D114" t="s">
        <v>81</v>
      </c>
      <c r="E114" s="25">
        <v>7.5441002845764105E-2</v>
      </c>
      <c r="F114">
        <v>13687</v>
      </c>
      <c r="G114" s="7">
        <f t="shared" si="12"/>
        <v>0.53676700592041016</v>
      </c>
      <c r="H114" s="7">
        <f t="shared" si="13"/>
        <v>181426.53840355866</v>
      </c>
      <c r="I114" s="7">
        <f t="shared" si="14"/>
        <v>29668.82401767702</v>
      </c>
      <c r="J114" s="7">
        <f t="shared" si="15"/>
        <v>25498.959230048982</v>
      </c>
    </row>
    <row r="115" spans="1:10">
      <c r="A115" t="s">
        <v>67</v>
      </c>
      <c r="B115">
        <v>50</v>
      </c>
      <c r="C115" s="25">
        <v>0.69769996404647805</v>
      </c>
      <c r="D115" t="s">
        <v>81</v>
      </c>
      <c r="E115" s="25">
        <v>0.23292094469070401</v>
      </c>
      <c r="F115">
        <v>23178</v>
      </c>
      <c r="G115" s="7">
        <f t="shared" si="12"/>
        <v>0.93062090873718206</v>
      </c>
      <c r="H115" s="7">
        <f t="shared" si="13"/>
        <v>99510.157967022213</v>
      </c>
      <c r="I115" s="7">
        <f t="shared" si="14"/>
        <v>33220.583623902799</v>
      </c>
      <c r="J115" s="7">
        <f t="shared" si="15"/>
        <v>24905.9523404129</v>
      </c>
    </row>
    <row r="116" spans="1:10">
      <c r="A116" t="s">
        <v>80</v>
      </c>
      <c r="B116">
        <v>50</v>
      </c>
      <c r="C116" s="25">
        <v>0.74136298894882202</v>
      </c>
      <c r="D116" t="s">
        <v>65</v>
      </c>
      <c r="E116" s="25">
        <v>0.335305035114288</v>
      </c>
      <c r="F116">
        <v>26425</v>
      </c>
      <c r="G116" s="7">
        <f t="shared" si="12"/>
        <v>1.0766680240631099</v>
      </c>
      <c r="H116" s="7">
        <f t="shared" si="13"/>
        <v>78808.837424684345</v>
      </c>
      <c r="I116" s="7">
        <f t="shared" si="14"/>
        <v>35643.807950904033</v>
      </c>
      <c r="J116" s="7">
        <f t="shared" si="15"/>
        <v>24543.312710521321</v>
      </c>
    </row>
    <row r="117" spans="1:10">
      <c r="A117" t="s">
        <v>68</v>
      </c>
      <c r="B117">
        <v>100</v>
      </c>
      <c r="C117" s="25">
        <v>1.4091619849204999</v>
      </c>
      <c r="D117" t="s">
        <v>65</v>
      </c>
      <c r="E117" s="25">
        <v>3.9378046989440897E-2</v>
      </c>
      <c r="F117">
        <v>34852</v>
      </c>
      <c r="G117" s="7">
        <f t="shared" si="12"/>
        <v>1.4485400319099409</v>
      </c>
      <c r="H117" s="7">
        <f t="shared" si="13"/>
        <v>885061.66924290219</v>
      </c>
      <c r="I117" s="7">
        <f t="shared" si="14"/>
        <v>24732.429893051813</v>
      </c>
      <c r="J117" s="7">
        <f t="shared" si="15"/>
        <v>24060.087558675652</v>
      </c>
    </row>
    <row r="118" spans="1:10">
      <c r="A118" t="s">
        <v>77</v>
      </c>
      <c r="B118">
        <v>100</v>
      </c>
      <c r="C118" s="25">
        <v>1.9245340228080701</v>
      </c>
      <c r="D118" t="s">
        <v>65</v>
      </c>
      <c r="E118" s="25">
        <v>0.30256497859954801</v>
      </c>
      <c r="F118">
        <v>52806</v>
      </c>
      <c r="G118" s="7">
        <f t="shared" si="12"/>
        <v>2.227099001407618</v>
      </c>
      <c r="H118" s="7">
        <f t="shared" si="13"/>
        <v>174527.799761948</v>
      </c>
      <c r="I118" s="7">
        <f t="shared" si="14"/>
        <v>27438.330200549663</v>
      </c>
      <c r="J118" s="7">
        <f t="shared" si="15"/>
        <v>23710.665743473659</v>
      </c>
    </row>
    <row r="119" spans="1:10">
      <c r="A119" t="s">
        <v>71</v>
      </c>
      <c r="B119">
        <v>200</v>
      </c>
      <c r="C119" s="25">
        <v>3.4108930230140602</v>
      </c>
      <c r="D119" t="s">
        <v>65</v>
      </c>
      <c r="E119" s="25">
        <v>1.05384796857833</v>
      </c>
      <c r="F119">
        <v>105616</v>
      </c>
      <c r="G119" s="7">
        <f t="shared" si="12"/>
        <v>4.4647409915923904</v>
      </c>
      <c r="H119" s="7">
        <f t="shared" si="13"/>
        <v>100219.38946514163</v>
      </c>
      <c r="I119" s="7">
        <f t="shared" si="14"/>
        <v>30964.324969263227</v>
      </c>
      <c r="J119" s="7">
        <f t="shared" si="15"/>
        <v>23655.571554741207</v>
      </c>
    </row>
    <row r="120" spans="1:10">
      <c r="A120" t="s">
        <v>80</v>
      </c>
      <c r="B120">
        <v>200</v>
      </c>
      <c r="C120" s="25">
        <v>3.1855289936065598</v>
      </c>
      <c r="D120" t="s">
        <v>65</v>
      </c>
      <c r="E120" s="25">
        <v>1.3588640093803399</v>
      </c>
      <c r="F120">
        <v>105616</v>
      </c>
      <c r="G120" s="7">
        <f t="shared" si="12"/>
        <v>4.5443930029869</v>
      </c>
      <c r="H120" s="7">
        <f t="shared" si="13"/>
        <v>77723.745180477854</v>
      </c>
      <c r="I120" s="7">
        <f t="shared" si="14"/>
        <v>33154.932889317308</v>
      </c>
      <c r="J120" s="7">
        <f t="shared" si="15"/>
        <v>23240.947675648127</v>
      </c>
    </row>
    <row r="121" spans="1:10">
      <c r="A121" t="s">
        <v>67</v>
      </c>
      <c r="B121">
        <v>200</v>
      </c>
      <c r="C121" s="25">
        <v>3.1045169830322199</v>
      </c>
      <c r="D121" t="s">
        <v>65</v>
      </c>
      <c r="E121" s="25">
        <v>0.88875299692153897</v>
      </c>
      <c r="F121">
        <v>92675</v>
      </c>
      <c r="G121" s="7">
        <f t="shared" si="12"/>
        <v>3.9932699799537588</v>
      </c>
      <c r="H121" s="7">
        <f t="shared" si="13"/>
        <v>104275.31645013575</v>
      </c>
      <c r="I121" s="7">
        <f t="shared" si="14"/>
        <v>29851.664689391775</v>
      </c>
      <c r="J121" s="7">
        <f t="shared" si="15"/>
        <v>23207.797235155424</v>
      </c>
    </row>
    <row r="122" spans="1:10">
      <c r="A122" t="s">
        <v>66</v>
      </c>
      <c r="B122">
        <v>50</v>
      </c>
      <c r="C122" s="25">
        <v>0.79691702127456598</v>
      </c>
      <c r="D122" t="s">
        <v>65</v>
      </c>
      <c r="E122" s="25">
        <v>0.12698799371719299</v>
      </c>
      <c r="F122">
        <v>21423</v>
      </c>
      <c r="G122" s="7">
        <f t="shared" si="12"/>
        <v>0.92390501499175892</v>
      </c>
      <c r="H122" s="7">
        <f t="shared" si="13"/>
        <v>168700.98796670354</v>
      </c>
      <c r="I122" s="7">
        <f t="shared" si="14"/>
        <v>26882.347130365812</v>
      </c>
      <c r="J122" s="7">
        <f t="shared" si="15"/>
        <v>23187.448549774446</v>
      </c>
    </row>
    <row r="123" spans="1:10">
      <c r="A123" t="s">
        <v>76</v>
      </c>
      <c r="B123">
        <v>50</v>
      </c>
      <c r="C123" s="25">
        <v>1.11526298522949</v>
      </c>
      <c r="D123" t="s">
        <v>65</v>
      </c>
      <c r="E123" s="25">
        <v>6.2236011028289698E-2</v>
      </c>
      <c r="F123">
        <v>26425</v>
      </c>
      <c r="G123" s="7">
        <f t="shared" si="12"/>
        <v>1.1774989962577798</v>
      </c>
      <c r="H123" s="7">
        <f t="shared" si="13"/>
        <v>424593.40763321705</v>
      </c>
      <c r="I123" s="7">
        <f t="shared" si="14"/>
        <v>23693.963083122024</v>
      </c>
      <c r="J123" s="7">
        <f t="shared" si="15"/>
        <v>22441.632718143737</v>
      </c>
    </row>
    <row r="124" spans="1:10">
      <c r="A124" t="s">
        <v>67</v>
      </c>
      <c r="B124">
        <v>100</v>
      </c>
      <c r="C124" s="25">
        <v>1.5895240306854199</v>
      </c>
      <c r="D124" t="s">
        <v>81</v>
      </c>
      <c r="E124" s="25">
        <v>0.476083993911743</v>
      </c>
      <c r="F124">
        <v>46331</v>
      </c>
      <c r="G124" s="7">
        <f t="shared" si="12"/>
        <v>2.0656080245971631</v>
      </c>
      <c r="H124" s="7">
        <f t="shared" si="13"/>
        <v>97316.861294414557</v>
      </c>
      <c r="I124" s="7">
        <f t="shared" si="14"/>
        <v>29147.719132010589</v>
      </c>
      <c r="J124" s="7">
        <f t="shared" si="15"/>
        <v>22429.71534206521</v>
      </c>
    </row>
    <row r="125" spans="1:10">
      <c r="A125" t="s">
        <v>75</v>
      </c>
      <c r="B125">
        <v>50</v>
      </c>
      <c r="C125" s="25">
        <v>0.44261699914932201</v>
      </c>
      <c r="D125" t="s">
        <v>81</v>
      </c>
      <c r="E125" s="25">
        <v>0.15540200471877999</v>
      </c>
      <c r="F125">
        <v>13340</v>
      </c>
      <c r="G125" s="7">
        <f t="shared" si="12"/>
        <v>0.59801900386810203</v>
      </c>
      <c r="H125" s="7">
        <f t="shared" si="13"/>
        <v>85841.878450284174</v>
      </c>
      <c r="I125" s="7">
        <f t="shared" si="14"/>
        <v>30138.923777528922</v>
      </c>
      <c r="J125" s="7">
        <f t="shared" si="15"/>
        <v>22306.983413092748</v>
      </c>
    </row>
    <row r="126" spans="1:10">
      <c r="A126" t="s">
        <v>79</v>
      </c>
      <c r="B126">
        <v>100</v>
      </c>
      <c r="C126" s="25">
        <v>2.0835009813308698</v>
      </c>
      <c r="D126" t="s">
        <v>65</v>
      </c>
      <c r="E126" s="25">
        <v>0.29332000017166099</v>
      </c>
      <c r="F126">
        <v>52806</v>
      </c>
      <c r="G126" s="7">
        <f t="shared" si="12"/>
        <v>2.3768209815025307</v>
      </c>
      <c r="H126" s="7">
        <f t="shared" si="13"/>
        <v>180028.63755998944</v>
      </c>
      <c r="I126" s="7">
        <f t="shared" si="14"/>
        <v>25344.840474358363</v>
      </c>
      <c r="J126" s="7">
        <f t="shared" si="15"/>
        <v>22217.070789495541</v>
      </c>
    </row>
    <row r="127" spans="1:10">
      <c r="A127" t="s">
        <v>75</v>
      </c>
      <c r="B127">
        <v>200</v>
      </c>
      <c r="C127" s="25">
        <v>1.9618909955024699</v>
      </c>
      <c r="D127" t="s">
        <v>65</v>
      </c>
      <c r="E127" s="25">
        <v>0.50770503282546997</v>
      </c>
      <c r="F127">
        <v>53451</v>
      </c>
      <c r="G127" s="7">
        <f t="shared" si="12"/>
        <v>2.4695960283279401</v>
      </c>
      <c r="H127" s="7">
        <f t="shared" si="13"/>
        <v>105279.6339294404</v>
      </c>
      <c r="I127" s="7">
        <f t="shared" si="14"/>
        <v>27244.632919226173</v>
      </c>
      <c r="J127" s="7">
        <f t="shared" si="15"/>
        <v>21643.620813639482</v>
      </c>
    </row>
    <row r="128" spans="1:10">
      <c r="A128" t="s">
        <v>74</v>
      </c>
      <c r="B128">
        <v>50</v>
      </c>
      <c r="C128" s="25">
        <v>1.0296779870986901</v>
      </c>
      <c r="D128" t="s">
        <v>65</v>
      </c>
      <c r="E128" s="25">
        <v>0.203419029712677</v>
      </c>
      <c r="F128">
        <v>26425</v>
      </c>
      <c r="G128" s="7">
        <f t="shared" si="12"/>
        <v>1.2330970168113671</v>
      </c>
      <c r="H128" s="7">
        <f t="shared" si="13"/>
        <v>129904.26725230418</v>
      </c>
      <c r="I128" s="7">
        <f t="shared" si="14"/>
        <v>25663.363042709469</v>
      </c>
      <c r="J128" s="7">
        <f t="shared" si="15"/>
        <v>21429.781793107981</v>
      </c>
    </row>
    <row r="129" spans="1:10">
      <c r="A129" t="s">
        <v>79</v>
      </c>
      <c r="B129">
        <v>50</v>
      </c>
      <c r="C129" s="25">
        <v>1.10505700111389</v>
      </c>
      <c r="D129" t="s">
        <v>81</v>
      </c>
      <c r="E129" s="25">
        <v>0.147248029708862</v>
      </c>
      <c r="F129">
        <v>26425</v>
      </c>
      <c r="G129" s="7">
        <f t="shared" si="12"/>
        <v>1.2523050308227521</v>
      </c>
      <c r="H129" s="7">
        <f t="shared" si="13"/>
        <v>179459.10754967225</v>
      </c>
      <c r="I129" s="7">
        <f t="shared" si="14"/>
        <v>23912.793614595244</v>
      </c>
      <c r="J129" s="7">
        <f t="shared" si="15"/>
        <v>21101.08907143736</v>
      </c>
    </row>
    <row r="130" spans="1:10">
      <c r="A130" t="s">
        <v>78</v>
      </c>
      <c r="B130">
        <v>50</v>
      </c>
      <c r="C130" s="25">
        <v>1.1104729771613999</v>
      </c>
      <c r="D130" t="s">
        <v>65</v>
      </c>
      <c r="E130" s="25">
        <v>0.17537599802017201</v>
      </c>
      <c r="F130">
        <v>26425</v>
      </c>
      <c r="G130" s="7">
        <f t="shared" ref="G130:G161" si="16">E130+C130</f>
        <v>1.285848975181572</v>
      </c>
      <c r="H130" s="7">
        <f t="shared" ref="H130:H161" si="17">F130/E130</f>
        <v>150676.26299101976</v>
      </c>
      <c r="I130" s="7">
        <f t="shared" ref="I130:I161" si="18">F130/C130</f>
        <v>23796.166627618262</v>
      </c>
      <c r="J130" s="7">
        <f t="shared" ref="J130:J161" si="19">F130/G130</f>
        <v>20550.624925659391</v>
      </c>
    </row>
    <row r="131" spans="1:10">
      <c r="A131" t="s">
        <v>73</v>
      </c>
      <c r="B131">
        <v>50</v>
      </c>
      <c r="C131" s="25">
        <v>1.2756020426750101</v>
      </c>
      <c r="D131" t="s">
        <v>65</v>
      </c>
      <c r="E131" s="25">
        <v>0.11610597372055</v>
      </c>
      <c r="F131">
        <v>26425</v>
      </c>
      <c r="G131" s="7">
        <f t="shared" si="16"/>
        <v>1.3917080163955602</v>
      </c>
      <c r="H131" s="7">
        <f t="shared" si="17"/>
        <v>227593.80205191759</v>
      </c>
      <c r="I131" s="7">
        <f t="shared" si="18"/>
        <v>20715.708438805312</v>
      </c>
      <c r="J131" s="7">
        <f t="shared" si="19"/>
        <v>18987.459789474487</v>
      </c>
    </row>
    <row r="132" spans="1:10">
      <c r="A132" t="s">
        <v>71</v>
      </c>
      <c r="B132">
        <v>50</v>
      </c>
      <c r="C132" s="25">
        <v>1.1350809931754999</v>
      </c>
      <c r="D132" t="s">
        <v>65</v>
      </c>
      <c r="E132" s="25">
        <v>0.266301989555358</v>
      </c>
      <c r="F132">
        <v>26425</v>
      </c>
      <c r="G132" s="7">
        <f t="shared" si="16"/>
        <v>1.4013829827308579</v>
      </c>
      <c r="H132" s="7">
        <f t="shared" si="17"/>
        <v>99229.450159653643</v>
      </c>
      <c r="I132" s="7">
        <f t="shared" si="18"/>
        <v>23280.277054127637</v>
      </c>
      <c r="J132" s="7">
        <f t="shared" si="19"/>
        <v>18856.372830006774</v>
      </c>
    </row>
    <row r="133" spans="1:10">
      <c r="A133" t="s">
        <v>77</v>
      </c>
      <c r="B133">
        <v>50</v>
      </c>
      <c r="C133" s="25">
        <v>1.2400389909744201</v>
      </c>
      <c r="D133" t="s">
        <v>65</v>
      </c>
      <c r="E133" s="25">
        <v>0.16611599922180101</v>
      </c>
      <c r="F133">
        <v>26425</v>
      </c>
      <c r="G133" s="7">
        <f t="shared" si="16"/>
        <v>1.4061549901962211</v>
      </c>
      <c r="H133" s="7">
        <f t="shared" si="17"/>
        <v>159075.58648048629</v>
      </c>
      <c r="I133" s="7">
        <f t="shared" si="18"/>
        <v>21309.813798060728</v>
      </c>
      <c r="J133" s="7">
        <f t="shared" si="19"/>
        <v>18792.380771846878</v>
      </c>
    </row>
    <row r="134" spans="1:10">
      <c r="A134" t="s">
        <v>67</v>
      </c>
      <c r="B134">
        <v>50</v>
      </c>
      <c r="C134" s="25">
        <v>1.02771800756454</v>
      </c>
      <c r="D134" t="s">
        <v>65</v>
      </c>
      <c r="E134" s="25">
        <v>0.224331974983215</v>
      </c>
      <c r="F134">
        <v>23178</v>
      </c>
      <c r="G134" s="7">
        <f t="shared" si="16"/>
        <v>1.2520499825477551</v>
      </c>
      <c r="H134" s="7">
        <f t="shared" si="17"/>
        <v>103320.09069030051</v>
      </c>
      <c r="I134" s="7">
        <f t="shared" si="18"/>
        <v>22552.879125789219</v>
      </c>
      <c r="J134" s="7">
        <f t="shared" si="19"/>
        <v>18512.040512021616</v>
      </c>
    </row>
    <row r="135" spans="1:10">
      <c r="A135" t="s">
        <v>64</v>
      </c>
      <c r="B135">
        <v>100</v>
      </c>
      <c r="C135" s="25">
        <v>0.82810598611831598</v>
      </c>
      <c r="D135" t="s">
        <v>65</v>
      </c>
      <c r="E135" s="25">
        <v>0.42617499828338601</v>
      </c>
      <c r="F135">
        <v>42854</v>
      </c>
      <c r="G135" s="7">
        <f t="shared" si="16"/>
        <v>1.254280984401702</v>
      </c>
      <c r="H135" s="7">
        <f t="shared" si="17"/>
        <v>100554.9367574682</v>
      </c>
      <c r="I135" s="7">
        <f t="shared" si="18"/>
        <v>51749.414589882239</v>
      </c>
      <c r="J135" s="7">
        <f t="shared" si="19"/>
        <v>34166.188065460919</v>
      </c>
    </row>
    <row r="136" spans="1:10">
      <c r="A136" t="s">
        <v>72</v>
      </c>
      <c r="B136">
        <v>50</v>
      </c>
      <c r="C136" s="25">
        <v>1.3021749854087801</v>
      </c>
      <c r="D136" t="s">
        <v>65</v>
      </c>
      <c r="E136" s="25">
        <v>0.21770596504211401</v>
      </c>
      <c r="F136">
        <v>26425</v>
      </c>
      <c r="G136" s="7">
        <f t="shared" si="16"/>
        <v>1.5198809504508941</v>
      </c>
      <c r="H136" s="7">
        <f t="shared" si="17"/>
        <v>121379.3108282</v>
      </c>
      <c r="I136" s="7">
        <f t="shared" si="18"/>
        <v>20292.971602203401</v>
      </c>
      <c r="J136" s="7">
        <f t="shared" si="19"/>
        <v>17386.230146618163</v>
      </c>
    </row>
    <row r="137" spans="1:10">
      <c r="A137" t="s">
        <v>66</v>
      </c>
      <c r="B137">
        <v>50</v>
      </c>
      <c r="C137" s="25">
        <v>1.15829497575759</v>
      </c>
      <c r="D137" t="s">
        <v>81</v>
      </c>
      <c r="E137" s="25">
        <v>0.13251596689224199</v>
      </c>
      <c r="F137">
        <v>21423</v>
      </c>
      <c r="G137" s="7">
        <f t="shared" si="16"/>
        <v>1.290810942649832</v>
      </c>
      <c r="H137" s="7">
        <f t="shared" si="17"/>
        <v>161663.53762803951</v>
      </c>
      <c r="I137" s="7">
        <f t="shared" si="18"/>
        <v>18495.288720378117</v>
      </c>
      <c r="J137" s="7">
        <f t="shared" si="19"/>
        <v>16596.543531016207</v>
      </c>
    </row>
    <row r="138" spans="1:10">
      <c r="A138" t="s">
        <v>68</v>
      </c>
      <c r="B138">
        <v>50</v>
      </c>
      <c r="C138" s="25">
        <v>1.3522189855575499</v>
      </c>
      <c r="D138" t="s">
        <v>65</v>
      </c>
      <c r="E138" s="25">
        <v>1.85379981994628E-2</v>
      </c>
      <c r="F138">
        <v>17700</v>
      </c>
      <c r="G138" s="7">
        <f t="shared" si="16"/>
        <v>1.3707569837570128</v>
      </c>
      <c r="H138" s="7">
        <f t="shared" si="17"/>
        <v>954795.64781233587</v>
      </c>
      <c r="I138" s="7">
        <f t="shared" si="18"/>
        <v>13089.595833992744</v>
      </c>
      <c r="J138" s="7">
        <f t="shared" si="19"/>
        <v>12912.573278661908</v>
      </c>
    </row>
    <row r="139" spans="1:10">
      <c r="A139" t="s">
        <v>75</v>
      </c>
      <c r="B139">
        <v>50</v>
      </c>
      <c r="C139" s="25">
        <v>0.88539397716522195</v>
      </c>
      <c r="D139" t="s">
        <v>65</v>
      </c>
      <c r="E139" s="25">
        <v>0.149905025959014</v>
      </c>
      <c r="F139">
        <v>13340</v>
      </c>
      <c r="G139" s="7">
        <f t="shared" si="16"/>
        <v>1.035299003124236</v>
      </c>
      <c r="H139" s="7">
        <f t="shared" si="17"/>
        <v>88989.678062210733</v>
      </c>
      <c r="I139" s="7">
        <f t="shared" si="18"/>
        <v>15066.739038265046</v>
      </c>
      <c r="J139" s="7">
        <f t="shared" si="19"/>
        <v>12885.16646856966</v>
      </c>
    </row>
    <row r="140" spans="1:10">
      <c r="A140" t="s">
        <v>92</v>
      </c>
      <c r="B140">
        <v>50</v>
      </c>
      <c r="C140" s="25">
        <v>1.19008004665374</v>
      </c>
      <c r="D140" t="s">
        <v>65</v>
      </c>
      <c r="E140" s="25">
        <v>9.0626955032348605E-2</v>
      </c>
      <c r="F140">
        <v>13687</v>
      </c>
      <c r="G140" s="7">
        <f t="shared" si="16"/>
        <v>1.2807070016860886</v>
      </c>
      <c r="H140" s="7">
        <f t="shared" si="17"/>
        <v>151025.7074742777</v>
      </c>
      <c r="I140" s="7">
        <f t="shared" si="18"/>
        <v>11500.907051155949</v>
      </c>
      <c r="J140" s="7">
        <f t="shared" si="19"/>
        <v>10687.06580192086</v>
      </c>
    </row>
    <row r="141" spans="1:10">
      <c r="A141" t="s">
        <v>64</v>
      </c>
      <c r="B141">
        <v>100</v>
      </c>
      <c r="C141" s="25">
        <v>0.91199696063995295</v>
      </c>
      <c r="D141" t="s">
        <v>81</v>
      </c>
      <c r="E141" s="25">
        <v>0.40344703197479198</v>
      </c>
      <c r="F141">
        <v>42854</v>
      </c>
      <c r="G141" s="7">
        <f t="shared" si="16"/>
        <v>1.315443992614745</v>
      </c>
      <c r="H141" s="7">
        <f t="shared" si="17"/>
        <v>106219.64372928535</v>
      </c>
      <c r="I141" s="7">
        <f t="shared" si="18"/>
        <v>46989.191685385806</v>
      </c>
      <c r="J141" s="7">
        <f t="shared" si="19"/>
        <v>32577.593755867856</v>
      </c>
    </row>
    <row r="142" spans="1:10">
      <c r="A142" t="s">
        <v>64</v>
      </c>
      <c r="B142">
        <v>150</v>
      </c>
      <c r="C142" s="25">
        <v>0.993607997894287</v>
      </c>
      <c r="D142" t="s">
        <v>65</v>
      </c>
      <c r="E142" s="25">
        <v>0.55031996965408303</v>
      </c>
      <c r="F142">
        <v>64507</v>
      </c>
      <c r="G142" s="18">
        <f t="shared" si="16"/>
        <v>1.5439279675483699</v>
      </c>
      <c r="H142" s="18">
        <f t="shared" si="17"/>
        <v>117217.26187866204</v>
      </c>
      <c r="I142" s="18">
        <f t="shared" si="18"/>
        <v>64921.981442084863</v>
      </c>
      <c r="J142" s="18">
        <f t="shared" si="19"/>
        <v>41781.094297055701</v>
      </c>
    </row>
    <row r="143" spans="1:10">
      <c r="A143" t="s">
        <v>64</v>
      </c>
      <c r="B143">
        <v>150</v>
      </c>
      <c r="C143" s="25">
        <v>1.13582903146743</v>
      </c>
      <c r="D143" t="s">
        <v>81</v>
      </c>
      <c r="E143" s="25">
        <v>0.58272397518157903</v>
      </c>
      <c r="F143">
        <v>64507</v>
      </c>
      <c r="G143" s="18">
        <f t="shared" si="16"/>
        <v>1.7185530066490089</v>
      </c>
      <c r="H143" s="18">
        <f t="shared" si="17"/>
        <v>110699.06636310849</v>
      </c>
      <c r="I143" s="18">
        <f t="shared" si="18"/>
        <v>56792.878340730938</v>
      </c>
      <c r="J143" s="18">
        <f t="shared" si="19"/>
        <v>37535.647577016913</v>
      </c>
    </row>
    <row r="144" spans="1:10">
      <c r="A144" t="s">
        <v>66</v>
      </c>
      <c r="B144">
        <v>15</v>
      </c>
      <c r="C144" s="25">
        <v>0.28655296564102101</v>
      </c>
      <c r="D144" t="s">
        <v>65</v>
      </c>
      <c r="E144" s="25">
        <v>3.9797961711883503E-2</v>
      </c>
      <c r="F144">
        <v>6391</v>
      </c>
      <c r="G144" s="18">
        <f t="shared" si="16"/>
        <v>0.3263509273529045</v>
      </c>
      <c r="H144" s="18">
        <f t="shared" si="17"/>
        <v>160586.11358711054</v>
      </c>
      <c r="I144" s="18">
        <f t="shared" si="18"/>
        <v>22303.032131261625</v>
      </c>
      <c r="J144" s="18">
        <f t="shared" si="19"/>
        <v>19583.213848474821</v>
      </c>
    </row>
    <row r="145" spans="1:10">
      <c r="A145" t="s">
        <v>66</v>
      </c>
      <c r="B145">
        <v>30</v>
      </c>
      <c r="C145" s="25">
        <v>0.54171597957610995</v>
      </c>
      <c r="D145" t="s">
        <v>65</v>
      </c>
      <c r="E145" s="25">
        <v>7.5950026512145996E-2</v>
      </c>
      <c r="F145">
        <v>12820</v>
      </c>
      <c r="G145" s="18">
        <f t="shared" si="16"/>
        <v>0.61766600608825595</v>
      </c>
      <c r="H145" s="18">
        <f t="shared" si="17"/>
        <v>168795.20111753765</v>
      </c>
      <c r="I145" s="18">
        <f t="shared" si="18"/>
        <v>23665.537815649423</v>
      </c>
      <c r="J145" s="18">
        <f t="shared" si="19"/>
        <v>20755.553767950441</v>
      </c>
    </row>
    <row r="146" spans="1:10">
      <c r="A146" t="s">
        <v>67</v>
      </c>
      <c r="B146">
        <v>15</v>
      </c>
      <c r="C146" s="25">
        <v>0.72983300685882502</v>
      </c>
      <c r="D146" t="s">
        <v>65</v>
      </c>
      <c r="E146" s="25">
        <v>6.73950314521789E-2</v>
      </c>
      <c r="F146">
        <v>6901</v>
      </c>
      <c r="G146" s="18">
        <f t="shared" si="16"/>
        <v>0.79722803831100397</v>
      </c>
      <c r="H146" s="18">
        <f t="shared" si="17"/>
        <v>102396.27241507711</v>
      </c>
      <c r="I146" s="18">
        <f t="shared" si="18"/>
        <v>9455.5876962891216</v>
      </c>
      <c r="J146" s="18">
        <f t="shared" si="19"/>
        <v>8656.2434690836526</v>
      </c>
    </row>
    <row r="147" spans="1:10">
      <c r="A147" t="s">
        <v>67</v>
      </c>
      <c r="B147">
        <v>30</v>
      </c>
      <c r="C147" s="25">
        <v>0.44558602571487399</v>
      </c>
      <c r="D147" t="s">
        <v>65</v>
      </c>
      <c r="E147" s="25">
        <v>0.13569301366806</v>
      </c>
      <c r="F147">
        <v>13871</v>
      </c>
      <c r="G147" s="18">
        <f t="shared" si="16"/>
        <v>0.58127903938293402</v>
      </c>
      <c r="H147" s="18">
        <f t="shared" si="17"/>
        <v>102223.39105778896</v>
      </c>
      <c r="I147" s="18">
        <f t="shared" si="18"/>
        <v>31129.791329847299</v>
      </c>
      <c r="J147" s="18">
        <f t="shared" si="19"/>
        <v>23862.893825872303</v>
      </c>
    </row>
    <row r="148" spans="1:10">
      <c r="A148" t="s">
        <v>68</v>
      </c>
      <c r="B148">
        <v>15</v>
      </c>
      <c r="C148" s="25">
        <v>0.40125697851181003</v>
      </c>
      <c r="D148" t="s">
        <v>65</v>
      </c>
      <c r="E148" s="25">
        <v>5.9090256690979004E-3</v>
      </c>
      <c r="F148">
        <v>5028</v>
      </c>
      <c r="G148" s="18">
        <f t="shared" si="16"/>
        <v>0.40716600418090793</v>
      </c>
      <c r="H148" s="18">
        <f t="shared" si="17"/>
        <v>850901.70216972474</v>
      </c>
      <c r="I148" s="18">
        <f t="shared" si="18"/>
        <v>12530.623189777154</v>
      </c>
      <c r="J148" s="18">
        <f t="shared" si="19"/>
        <v>12348.771627225562</v>
      </c>
    </row>
    <row r="149" spans="1:10">
      <c r="A149" t="s">
        <v>68</v>
      </c>
      <c r="B149">
        <v>30</v>
      </c>
      <c r="C149" s="25">
        <v>0.41466397047042802</v>
      </c>
      <c r="D149" t="s">
        <v>65</v>
      </c>
      <c r="E149" s="25">
        <v>1.1904954910278299E-2</v>
      </c>
      <c r="F149">
        <v>10705</v>
      </c>
      <c r="G149" s="18">
        <f t="shared" si="16"/>
        <v>0.42656892538070634</v>
      </c>
      <c r="H149" s="18">
        <f t="shared" si="17"/>
        <v>899205.42166503274</v>
      </c>
      <c r="I149" s="18">
        <f t="shared" si="18"/>
        <v>25816.08425698377</v>
      </c>
      <c r="J149" s="18">
        <f t="shared" si="19"/>
        <v>25095.592676953551</v>
      </c>
    </row>
    <row r="150" spans="1:10">
      <c r="A150" t="s">
        <v>69</v>
      </c>
      <c r="B150">
        <v>15</v>
      </c>
      <c r="C150" s="25">
        <v>0.356393992900848</v>
      </c>
      <c r="D150" t="s">
        <v>65</v>
      </c>
      <c r="E150" s="25">
        <v>2.17389464378356E-2</v>
      </c>
      <c r="F150">
        <v>11401</v>
      </c>
      <c r="G150" s="18">
        <f t="shared" si="16"/>
        <v>0.37813293933868358</v>
      </c>
      <c r="H150" s="18">
        <f t="shared" si="17"/>
        <v>524450.43887486204</v>
      </c>
      <c r="I150" s="18">
        <f t="shared" si="18"/>
        <v>31989.877009997359</v>
      </c>
      <c r="J150" s="18">
        <f t="shared" si="19"/>
        <v>30150.771895035647</v>
      </c>
    </row>
    <row r="151" spans="1:10">
      <c r="A151" t="s">
        <v>69</v>
      </c>
      <c r="B151">
        <v>30</v>
      </c>
      <c r="C151" s="25">
        <v>0.443505048751831</v>
      </c>
      <c r="D151" t="s">
        <v>65</v>
      </c>
      <c r="E151" s="25">
        <v>4.1664958000183099E-2</v>
      </c>
      <c r="F151">
        <v>22645</v>
      </c>
      <c r="G151" s="18">
        <f t="shared" si="16"/>
        <v>0.4851700067520141</v>
      </c>
      <c r="H151" s="18">
        <f t="shared" si="17"/>
        <v>543502.28793943545</v>
      </c>
      <c r="I151" s="18">
        <f t="shared" si="18"/>
        <v>51059.17072134911</v>
      </c>
      <c r="J151" s="18">
        <f t="shared" si="19"/>
        <v>46674.360914430108</v>
      </c>
    </row>
    <row r="152" spans="1:10">
      <c r="A152" t="s">
        <v>70</v>
      </c>
      <c r="B152">
        <v>15</v>
      </c>
      <c r="C152" s="25">
        <v>0.28159695863723699</v>
      </c>
      <c r="D152" t="s">
        <v>65</v>
      </c>
      <c r="E152" s="25">
        <v>2.02069878578186E-2</v>
      </c>
      <c r="F152">
        <v>14498</v>
      </c>
      <c r="G152" s="18">
        <f t="shared" si="16"/>
        <v>0.3018039464950556</v>
      </c>
      <c r="H152" s="18">
        <f t="shared" si="17"/>
        <v>717474.57374703931</v>
      </c>
      <c r="I152" s="18">
        <f t="shared" si="18"/>
        <v>51484.931052386928</v>
      </c>
      <c r="J152" s="18">
        <f t="shared" si="19"/>
        <v>48037.807882798901</v>
      </c>
    </row>
    <row r="153" spans="1:10">
      <c r="A153" t="s">
        <v>70</v>
      </c>
      <c r="B153">
        <v>30</v>
      </c>
      <c r="C153" s="25">
        <v>0.50522500276565496</v>
      </c>
      <c r="D153" t="s">
        <v>65</v>
      </c>
      <c r="E153" s="25">
        <v>4.0736019611358601E-2</v>
      </c>
      <c r="F153">
        <v>28832</v>
      </c>
      <c r="G153" s="18">
        <f t="shared" si="16"/>
        <v>0.54596102237701361</v>
      </c>
      <c r="H153" s="18">
        <f t="shared" si="17"/>
        <v>707776.56420708925</v>
      </c>
      <c r="I153" s="18">
        <f t="shared" si="18"/>
        <v>57067.642816904532</v>
      </c>
      <c r="J153" s="18">
        <f t="shared" si="19"/>
        <v>52809.630758017833</v>
      </c>
    </row>
    <row r="154" spans="1:10">
      <c r="A154" t="s">
        <v>71</v>
      </c>
      <c r="B154">
        <v>15</v>
      </c>
      <c r="C154" s="25">
        <v>0.344555974006652</v>
      </c>
      <c r="D154" t="s">
        <v>65</v>
      </c>
      <c r="E154" s="25">
        <v>8.2524955272674505E-2</v>
      </c>
      <c r="F154">
        <v>7928</v>
      </c>
      <c r="G154" s="18">
        <f t="shared" si="16"/>
        <v>0.4270809292793265</v>
      </c>
      <c r="H154" s="18">
        <f t="shared" si="17"/>
        <v>96067.910292162298</v>
      </c>
      <c r="I154" s="18">
        <f t="shared" si="18"/>
        <v>23009.323877945422</v>
      </c>
      <c r="J154" s="18">
        <f t="shared" si="19"/>
        <v>18563.226443704767</v>
      </c>
    </row>
    <row r="155" spans="1:10">
      <c r="A155" t="s">
        <v>71</v>
      </c>
      <c r="B155">
        <v>30</v>
      </c>
      <c r="C155" s="25">
        <v>0.28793299198150601</v>
      </c>
      <c r="D155" t="s">
        <v>65</v>
      </c>
      <c r="E155" s="25">
        <v>0.15933799743652299</v>
      </c>
      <c r="F155">
        <v>15842</v>
      </c>
      <c r="G155" s="18">
        <f t="shared" si="16"/>
        <v>0.44727098941802901</v>
      </c>
      <c r="H155" s="18">
        <f t="shared" si="17"/>
        <v>99423.867846155961</v>
      </c>
      <c r="I155" s="18">
        <f t="shared" si="18"/>
        <v>55019.745708812465</v>
      </c>
      <c r="J155" s="18">
        <f t="shared" si="19"/>
        <v>35419.243310667145</v>
      </c>
    </row>
    <row r="156" spans="1:10">
      <c r="A156" t="s">
        <v>72</v>
      </c>
      <c r="B156">
        <v>15</v>
      </c>
      <c r="C156" s="25">
        <v>0.32796096801757801</v>
      </c>
      <c r="D156" t="s">
        <v>65</v>
      </c>
      <c r="E156" s="25">
        <v>5.5067002773284898E-2</v>
      </c>
      <c r="F156">
        <v>7928</v>
      </c>
      <c r="G156" s="18">
        <f t="shared" si="16"/>
        <v>0.38302797079086293</v>
      </c>
      <c r="H156" s="18">
        <f t="shared" si="17"/>
        <v>143970.06556976031</v>
      </c>
      <c r="I156" s="18">
        <f t="shared" si="18"/>
        <v>24173.608365417058</v>
      </c>
      <c r="J156" s="18">
        <f t="shared" si="19"/>
        <v>20698.227295595512</v>
      </c>
    </row>
    <row r="157" spans="1:10">
      <c r="A157" t="s">
        <v>72</v>
      </c>
      <c r="B157">
        <v>30</v>
      </c>
      <c r="C157" s="25">
        <v>0.973887979984283</v>
      </c>
      <c r="D157" t="s">
        <v>65</v>
      </c>
      <c r="E157" s="25">
        <v>9.8829984664916895E-2</v>
      </c>
      <c r="F157">
        <v>15842</v>
      </c>
      <c r="G157" s="18">
        <f t="shared" si="16"/>
        <v>1.0727179646492</v>
      </c>
      <c r="H157" s="18">
        <f t="shared" si="17"/>
        <v>160295.48171754056</v>
      </c>
      <c r="I157" s="18">
        <f t="shared" si="18"/>
        <v>16266.757908086785</v>
      </c>
      <c r="J157" s="18">
        <f t="shared" si="19"/>
        <v>14768.094244772574</v>
      </c>
    </row>
    <row r="158" spans="1:10">
      <c r="A158" t="s">
        <v>73</v>
      </c>
      <c r="B158">
        <v>15</v>
      </c>
      <c r="C158" s="25">
        <v>1.32479399442672</v>
      </c>
      <c r="D158" t="s">
        <v>65</v>
      </c>
      <c r="E158" s="25">
        <v>3.1210005283355699E-2</v>
      </c>
      <c r="F158">
        <v>7928</v>
      </c>
      <c r="G158" s="18">
        <f t="shared" si="16"/>
        <v>1.3560039997100757</v>
      </c>
      <c r="H158" s="18">
        <f t="shared" si="17"/>
        <v>254021.10406652201</v>
      </c>
      <c r="I158" s="18">
        <f t="shared" si="18"/>
        <v>5984.3266450122273</v>
      </c>
      <c r="J158" s="18">
        <f t="shared" si="19"/>
        <v>5846.5904242871475</v>
      </c>
    </row>
    <row r="159" spans="1:10">
      <c r="A159" t="s">
        <v>73</v>
      </c>
      <c r="B159">
        <v>30</v>
      </c>
      <c r="C159" s="25">
        <v>0.781629979610443</v>
      </c>
      <c r="D159" t="s">
        <v>65</v>
      </c>
      <c r="E159" s="25">
        <v>5.6414008140563902E-2</v>
      </c>
      <c r="F159">
        <v>15842</v>
      </c>
      <c r="G159" s="18">
        <f t="shared" si="16"/>
        <v>0.83804398775100686</v>
      </c>
      <c r="H159" s="18">
        <f t="shared" si="17"/>
        <v>280816.77799824643</v>
      </c>
      <c r="I159" s="18">
        <f t="shared" si="18"/>
        <v>20267.90222132409</v>
      </c>
      <c r="J159" s="18">
        <f t="shared" si="19"/>
        <v>18903.542333754984</v>
      </c>
    </row>
    <row r="160" spans="1:10">
      <c r="A160" t="s">
        <v>74</v>
      </c>
      <c r="B160">
        <v>15</v>
      </c>
      <c r="C160" s="25">
        <v>0.357991993427276</v>
      </c>
      <c r="D160" t="s">
        <v>65</v>
      </c>
      <c r="E160" s="25">
        <v>6.1904966831207199E-2</v>
      </c>
      <c r="F160">
        <v>7928</v>
      </c>
      <c r="G160" s="18">
        <f t="shared" si="16"/>
        <v>0.41989696025848322</v>
      </c>
      <c r="H160" s="18">
        <f t="shared" si="17"/>
        <v>128067.26836017589</v>
      </c>
      <c r="I160" s="18">
        <f t="shared" si="18"/>
        <v>22145.746680255092</v>
      </c>
      <c r="J160" s="18">
        <f t="shared" si="19"/>
        <v>18880.822559705182</v>
      </c>
    </row>
    <row r="161" spans="1:10">
      <c r="A161" t="s">
        <v>74</v>
      </c>
      <c r="B161">
        <v>30</v>
      </c>
      <c r="C161" s="25">
        <v>0.53238600492477395</v>
      </c>
      <c r="D161" t="s">
        <v>65</v>
      </c>
      <c r="E161" s="25">
        <v>0.127682030200958</v>
      </c>
      <c r="F161">
        <v>15842</v>
      </c>
      <c r="G161" s="18">
        <f t="shared" si="16"/>
        <v>0.66006803512573198</v>
      </c>
      <c r="H161" s="18">
        <f t="shared" si="17"/>
        <v>124073.84167581271</v>
      </c>
      <c r="I161" s="18">
        <f t="shared" si="18"/>
        <v>29756.604894673128</v>
      </c>
      <c r="J161" s="18">
        <f t="shared" si="19"/>
        <v>24000.556241118935</v>
      </c>
    </row>
    <row r="162" spans="1:10">
      <c r="A162" t="s">
        <v>75</v>
      </c>
      <c r="B162">
        <v>15</v>
      </c>
      <c r="C162" s="25">
        <v>0.28808897733688299</v>
      </c>
      <c r="D162" t="s">
        <v>65</v>
      </c>
      <c r="E162" s="25">
        <v>6.2552988529205295E-2</v>
      </c>
      <c r="F162">
        <v>3970</v>
      </c>
      <c r="G162" s="18">
        <f t="shared" ref="G162:G193" si="20">E162+C162</f>
        <v>0.35064196586608831</v>
      </c>
      <c r="H162" s="18">
        <f t="shared" ref="H162:H193" si="21">F162/E162</f>
        <v>63466.192317037756</v>
      </c>
      <c r="I162" s="18">
        <f t="shared" ref="I162:I193" si="22">F162/C162</f>
        <v>13780.464760224393</v>
      </c>
      <c r="J162" s="18">
        <f t="shared" ref="J162:J193" si="23">F162/G162</f>
        <v>11322.090298558731</v>
      </c>
    </row>
    <row r="163" spans="1:10">
      <c r="A163" t="s">
        <v>75</v>
      </c>
      <c r="B163">
        <v>30</v>
      </c>
      <c r="C163" s="25">
        <v>0.38377600908279402</v>
      </c>
      <c r="D163" t="s">
        <v>65</v>
      </c>
      <c r="E163" s="25">
        <v>8.2246005535125705E-2</v>
      </c>
      <c r="F163">
        <v>7967</v>
      </c>
      <c r="G163" s="18">
        <f t="shared" si="20"/>
        <v>0.4660220146179197</v>
      </c>
      <c r="H163" s="18">
        <f t="shared" si="21"/>
        <v>96867.926267828851</v>
      </c>
      <c r="I163" s="18">
        <f t="shared" si="22"/>
        <v>20759.505053587749</v>
      </c>
      <c r="J163" s="18">
        <f t="shared" si="23"/>
        <v>17095.758891416219</v>
      </c>
    </row>
    <row r="164" spans="1:10">
      <c r="A164" t="s">
        <v>76</v>
      </c>
      <c r="B164">
        <v>15</v>
      </c>
      <c r="C164" s="25">
        <v>0.400667965412139</v>
      </c>
      <c r="D164" t="s">
        <v>65</v>
      </c>
      <c r="E164" s="25">
        <v>1.9747972488403299E-2</v>
      </c>
      <c r="F164">
        <v>7928</v>
      </c>
      <c r="G164" s="18">
        <f t="shared" si="20"/>
        <v>0.42041593790054232</v>
      </c>
      <c r="H164" s="18">
        <f t="shared" si="21"/>
        <v>401458.93481751601</v>
      </c>
      <c r="I164" s="18">
        <f t="shared" si="22"/>
        <v>19786.957491959765</v>
      </c>
      <c r="J164" s="18">
        <f t="shared" si="23"/>
        <v>18857.515344424275</v>
      </c>
    </row>
    <row r="165" spans="1:10">
      <c r="A165" t="s">
        <v>76</v>
      </c>
      <c r="B165">
        <v>30</v>
      </c>
      <c r="C165" s="25">
        <v>2.0734259486198399</v>
      </c>
      <c r="D165" t="s">
        <v>65</v>
      </c>
      <c r="E165" s="25">
        <v>7.0158958435058497E-2</v>
      </c>
      <c r="F165">
        <v>15842</v>
      </c>
      <c r="G165" s="18">
        <f t="shared" si="20"/>
        <v>2.1435849070548985</v>
      </c>
      <c r="H165" s="18">
        <f t="shared" si="21"/>
        <v>225801.52775021442</v>
      </c>
      <c r="I165" s="18">
        <f t="shared" si="22"/>
        <v>7640.494713855157</v>
      </c>
      <c r="J165" s="18">
        <f t="shared" si="23"/>
        <v>7390.423373415867</v>
      </c>
    </row>
    <row r="166" spans="1:10">
      <c r="A166" t="s">
        <v>77</v>
      </c>
      <c r="B166">
        <v>15</v>
      </c>
      <c r="C166" s="25">
        <v>0.53610897064208896</v>
      </c>
      <c r="D166" t="s">
        <v>65</v>
      </c>
      <c r="E166" s="25">
        <v>4.6720027923583901E-2</v>
      </c>
      <c r="F166">
        <v>7928</v>
      </c>
      <c r="G166" s="18">
        <f t="shared" si="20"/>
        <v>0.58282899856567283</v>
      </c>
      <c r="H166" s="18">
        <f t="shared" si="21"/>
        <v>169691.67940068821</v>
      </c>
      <c r="I166" s="18">
        <f t="shared" si="22"/>
        <v>14788.038317106993</v>
      </c>
      <c r="J166" s="18">
        <f t="shared" si="23"/>
        <v>13602.61761084401</v>
      </c>
    </row>
    <row r="167" spans="1:10">
      <c r="A167" t="s">
        <v>77</v>
      </c>
      <c r="B167">
        <v>30</v>
      </c>
      <c r="C167" s="25">
        <v>0.97550797462463301</v>
      </c>
      <c r="D167" t="s">
        <v>65</v>
      </c>
      <c r="E167" s="25">
        <v>0.13578402996063199</v>
      </c>
      <c r="F167">
        <v>15842</v>
      </c>
      <c r="G167" s="18">
        <f t="shared" si="20"/>
        <v>1.111292004585265</v>
      </c>
      <c r="H167" s="18">
        <f t="shared" si="21"/>
        <v>116670.56873030715</v>
      </c>
      <c r="I167" s="18">
        <f t="shared" si="22"/>
        <v>16239.744227714657</v>
      </c>
      <c r="J167" s="18">
        <f t="shared" si="23"/>
        <v>14255.479149165882</v>
      </c>
    </row>
    <row r="168" spans="1:10">
      <c r="A168" t="s">
        <v>78</v>
      </c>
      <c r="B168">
        <v>15</v>
      </c>
      <c r="C168" s="25">
        <v>0.456396043300628</v>
      </c>
      <c r="D168" t="s">
        <v>65</v>
      </c>
      <c r="E168" s="25">
        <v>5.6841015815734801E-2</v>
      </c>
      <c r="F168">
        <v>7928</v>
      </c>
      <c r="G168" s="18">
        <f t="shared" si="20"/>
        <v>0.51323705911636275</v>
      </c>
      <c r="H168" s="18">
        <f t="shared" si="21"/>
        <v>139476.74731395917</v>
      </c>
      <c r="I168" s="18">
        <f t="shared" si="22"/>
        <v>17370.878026604249</v>
      </c>
      <c r="J168" s="18">
        <f t="shared" si="23"/>
        <v>15447.052895302595</v>
      </c>
    </row>
    <row r="169" spans="1:10">
      <c r="A169" t="s">
        <v>78</v>
      </c>
      <c r="B169">
        <v>30</v>
      </c>
      <c r="C169" s="25">
        <v>0.55430400371551503</v>
      </c>
      <c r="D169" t="s">
        <v>65</v>
      </c>
      <c r="E169" s="25">
        <v>0.11828601360321001</v>
      </c>
      <c r="F169">
        <v>15842</v>
      </c>
      <c r="G169" s="18">
        <f t="shared" si="20"/>
        <v>0.67259001731872503</v>
      </c>
      <c r="H169" s="18">
        <f t="shared" si="21"/>
        <v>133929.61278703608</v>
      </c>
      <c r="I169" s="18">
        <f t="shared" si="22"/>
        <v>28579.984798613463</v>
      </c>
      <c r="J169" s="18">
        <f t="shared" si="23"/>
        <v>23553.724545532226</v>
      </c>
    </row>
    <row r="170" spans="1:10">
      <c r="A170" t="s">
        <v>79</v>
      </c>
      <c r="B170">
        <v>15</v>
      </c>
      <c r="C170" s="25">
        <v>0.57785201072692804</v>
      </c>
      <c r="D170" t="s">
        <v>65</v>
      </c>
      <c r="E170" s="25">
        <v>5.61640262603759E-2</v>
      </c>
      <c r="F170">
        <v>7928</v>
      </c>
      <c r="G170" s="18">
        <f t="shared" si="20"/>
        <v>0.63401603698730391</v>
      </c>
      <c r="H170" s="18">
        <f t="shared" si="21"/>
        <v>141157.97117617363</v>
      </c>
      <c r="I170" s="18">
        <f t="shared" si="22"/>
        <v>13719.775743320008</v>
      </c>
      <c r="J170" s="18">
        <f t="shared" si="23"/>
        <v>12504.415562849174</v>
      </c>
    </row>
    <row r="171" spans="1:10">
      <c r="A171" t="s">
        <v>79</v>
      </c>
      <c r="B171">
        <v>30</v>
      </c>
      <c r="C171" s="25">
        <v>0.45237797498702997</v>
      </c>
      <c r="D171" t="s">
        <v>65</v>
      </c>
      <c r="E171" s="25">
        <v>8.7607026100158594E-2</v>
      </c>
      <c r="F171">
        <v>15842</v>
      </c>
      <c r="G171" s="18">
        <f t="shared" si="20"/>
        <v>0.53998500108718861</v>
      </c>
      <c r="H171" s="18">
        <f t="shared" si="21"/>
        <v>180830.24507518721</v>
      </c>
      <c r="I171" s="18">
        <f t="shared" si="22"/>
        <v>35019.388378610172</v>
      </c>
      <c r="J171" s="18">
        <f t="shared" si="23"/>
        <v>29337.851918301843</v>
      </c>
    </row>
    <row r="172" spans="1:10">
      <c r="A172" t="s">
        <v>80</v>
      </c>
      <c r="B172">
        <v>15</v>
      </c>
      <c r="C172" s="25">
        <v>2.1780390143394399</v>
      </c>
      <c r="D172" t="s">
        <v>65</v>
      </c>
      <c r="E172" s="25">
        <v>0.15099596977233801</v>
      </c>
      <c r="F172">
        <v>7928</v>
      </c>
      <c r="G172" s="18">
        <f t="shared" si="20"/>
        <v>2.3290349841117779</v>
      </c>
      <c r="H172" s="18">
        <f t="shared" si="21"/>
        <v>52504.712622153609</v>
      </c>
      <c r="I172" s="18">
        <f t="shared" si="22"/>
        <v>3639.9715284275658</v>
      </c>
      <c r="J172" s="18">
        <f t="shared" si="23"/>
        <v>3403.9849354274488</v>
      </c>
    </row>
    <row r="173" spans="1:10">
      <c r="A173" t="s">
        <v>80</v>
      </c>
      <c r="B173">
        <v>30</v>
      </c>
      <c r="C173" s="25">
        <v>0.456210017204284</v>
      </c>
      <c r="D173" t="s">
        <v>65</v>
      </c>
      <c r="E173" s="25">
        <v>0.20098698139190599</v>
      </c>
      <c r="F173">
        <v>15842</v>
      </c>
      <c r="G173" s="18">
        <f t="shared" si="20"/>
        <v>0.65719699859618996</v>
      </c>
      <c r="H173" s="18">
        <f t="shared" si="21"/>
        <v>78821.025572345738</v>
      </c>
      <c r="I173" s="18">
        <f t="shared" si="22"/>
        <v>34725.23487555555</v>
      </c>
      <c r="J173" s="18">
        <f t="shared" si="23"/>
        <v>24105.405280059724</v>
      </c>
    </row>
    <row r="174" spans="1:10">
      <c r="A174" t="s">
        <v>92</v>
      </c>
      <c r="B174">
        <v>15</v>
      </c>
      <c r="C174" s="25">
        <v>0.975941002368927</v>
      </c>
      <c r="D174" t="s">
        <v>65</v>
      </c>
      <c r="E174" s="25">
        <v>3.5151004791259703E-2</v>
      </c>
      <c r="F174">
        <v>4075</v>
      </c>
      <c r="G174" s="18">
        <f t="shared" si="20"/>
        <v>1.0110920071601868</v>
      </c>
      <c r="H174" s="18">
        <f t="shared" si="21"/>
        <v>115928.40728732878</v>
      </c>
      <c r="I174" s="18">
        <f t="shared" si="22"/>
        <v>4175.4573177155653</v>
      </c>
      <c r="J174" s="18">
        <f t="shared" si="23"/>
        <v>4030.2959287011749</v>
      </c>
    </row>
    <row r="175" spans="1:10">
      <c r="A175" t="s">
        <v>92</v>
      </c>
      <c r="B175">
        <v>30</v>
      </c>
      <c r="C175" s="25">
        <v>3.0167160034179599</v>
      </c>
      <c r="D175" t="s">
        <v>65</v>
      </c>
      <c r="E175" s="25">
        <v>8.2350969314575195E-2</v>
      </c>
      <c r="F175">
        <v>8181</v>
      </c>
      <c r="G175" s="18">
        <f t="shared" si="20"/>
        <v>3.0990669727325351</v>
      </c>
      <c r="H175" s="18">
        <f t="shared" si="21"/>
        <v>99343.092960437745</v>
      </c>
      <c r="I175" s="18">
        <f t="shared" si="22"/>
        <v>2711.8893494551262</v>
      </c>
      <c r="J175" s="18">
        <f t="shared" si="23"/>
        <v>2639.8267839905961</v>
      </c>
    </row>
    <row r="176" spans="1:10">
      <c r="A176" t="s">
        <v>64</v>
      </c>
      <c r="B176">
        <v>200</v>
      </c>
      <c r="C176" s="25">
        <v>1.99011802673339</v>
      </c>
      <c r="D176" t="s">
        <v>65</v>
      </c>
      <c r="E176" s="25">
        <v>0.74796503782272294</v>
      </c>
      <c r="F176">
        <v>85764</v>
      </c>
      <c r="G176" s="18">
        <f t="shared" si="20"/>
        <v>2.7380830645561129</v>
      </c>
      <c r="H176" s="18">
        <f t="shared" si="21"/>
        <v>114663.11346537448</v>
      </c>
      <c r="I176" s="18">
        <f t="shared" si="22"/>
        <v>43094.931480407889</v>
      </c>
      <c r="J176" s="18">
        <f t="shared" si="23"/>
        <v>31322.643607930029</v>
      </c>
    </row>
    <row r="177" spans="1:10">
      <c r="A177" t="s">
        <v>64</v>
      </c>
      <c r="B177">
        <v>200</v>
      </c>
      <c r="C177" s="25">
        <v>2.0549480319023101</v>
      </c>
      <c r="D177" t="s">
        <v>81</v>
      </c>
      <c r="E177" s="25">
        <v>0.77770900726318304</v>
      </c>
      <c r="F177">
        <v>85764</v>
      </c>
      <c r="G177" s="18">
        <f t="shared" si="20"/>
        <v>2.8326570391654933</v>
      </c>
      <c r="H177" s="18">
        <f t="shared" si="21"/>
        <v>110277.75067413713</v>
      </c>
      <c r="I177" s="18">
        <f t="shared" si="22"/>
        <v>41735.361998719934</v>
      </c>
      <c r="J177" s="18">
        <f t="shared" si="23"/>
        <v>30276.873908203957</v>
      </c>
    </row>
    <row r="178" spans="1:10">
      <c r="A178" t="s">
        <v>66</v>
      </c>
      <c r="B178">
        <v>15</v>
      </c>
      <c r="C178" s="25">
        <v>0.29135501384735102</v>
      </c>
      <c r="D178" t="s">
        <v>81</v>
      </c>
      <c r="E178" s="25">
        <v>3.8164019584655699E-2</v>
      </c>
      <c r="F178">
        <v>6391</v>
      </c>
      <c r="G178" s="18">
        <f t="shared" si="20"/>
        <v>0.32951903343200672</v>
      </c>
      <c r="H178" s="18">
        <f t="shared" si="21"/>
        <v>167461.39608862318</v>
      </c>
      <c r="I178" s="18">
        <f t="shared" si="22"/>
        <v>21935.438541477863</v>
      </c>
      <c r="J178" s="18">
        <f t="shared" si="23"/>
        <v>19394.934287820812</v>
      </c>
    </row>
    <row r="179" spans="1:10">
      <c r="A179" t="s">
        <v>66</v>
      </c>
      <c r="B179">
        <v>30</v>
      </c>
      <c r="C179" s="25">
        <v>0.42615699768066401</v>
      </c>
      <c r="D179" t="s">
        <v>81</v>
      </c>
      <c r="E179" s="25">
        <v>8.0066978931427002E-2</v>
      </c>
      <c r="F179">
        <v>12820</v>
      </c>
      <c r="G179" s="18">
        <f t="shared" si="20"/>
        <v>0.50622397661209106</v>
      </c>
      <c r="H179" s="18">
        <f t="shared" si="21"/>
        <v>160115.94506369013</v>
      </c>
      <c r="I179" s="18">
        <f t="shared" si="22"/>
        <v>30082.810020185389</v>
      </c>
      <c r="J179" s="18">
        <f t="shared" si="23"/>
        <v>25324.758589662182</v>
      </c>
    </row>
    <row r="180" spans="1:10">
      <c r="A180" t="s">
        <v>67</v>
      </c>
      <c r="B180">
        <v>15</v>
      </c>
      <c r="C180" s="25">
        <v>0.29449301958084101</v>
      </c>
      <c r="D180" t="s">
        <v>81</v>
      </c>
      <c r="E180" s="25">
        <v>6.7636966705322196E-2</v>
      </c>
      <c r="F180">
        <v>6901</v>
      </c>
      <c r="G180" s="18">
        <f t="shared" si="20"/>
        <v>0.36212998628616322</v>
      </c>
      <c r="H180" s="18">
        <f t="shared" si="21"/>
        <v>102030.00424406934</v>
      </c>
      <c r="I180" s="18">
        <f t="shared" si="22"/>
        <v>23433.492616641164</v>
      </c>
      <c r="J180" s="18">
        <f t="shared" si="23"/>
        <v>19056.693069727386</v>
      </c>
    </row>
    <row r="181" spans="1:10">
      <c r="A181" t="s">
        <v>67</v>
      </c>
      <c r="B181">
        <v>30</v>
      </c>
      <c r="C181" s="25">
        <v>1.1903330087661701</v>
      </c>
      <c r="D181" t="s">
        <v>81</v>
      </c>
      <c r="E181" s="25">
        <v>0.1803879737854</v>
      </c>
      <c r="F181">
        <v>13871</v>
      </c>
      <c r="G181" s="18">
        <f t="shared" si="20"/>
        <v>1.37072098255157</v>
      </c>
      <c r="H181" s="18">
        <f t="shared" si="21"/>
        <v>76895.370067750453</v>
      </c>
      <c r="I181" s="18">
        <f t="shared" si="22"/>
        <v>11653.041542028537</v>
      </c>
      <c r="J181" s="18">
        <f t="shared" si="23"/>
        <v>10119.491987479032</v>
      </c>
    </row>
    <row r="182" spans="1:10">
      <c r="A182" t="s">
        <v>68</v>
      </c>
      <c r="B182">
        <v>15</v>
      </c>
      <c r="C182" s="25">
        <v>0.50448799133300704</v>
      </c>
      <c r="D182" t="s">
        <v>81</v>
      </c>
      <c r="E182" s="25">
        <v>5.9959888458251901E-3</v>
      </c>
      <c r="F182">
        <v>5028</v>
      </c>
      <c r="G182" s="18">
        <f t="shared" si="20"/>
        <v>0.51048398017883223</v>
      </c>
      <c r="H182" s="18">
        <f t="shared" si="21"/>
        <v>838560.59930812428</v>
      </c>
      <c r="I182" s="18">
        <f t="shared" si="22"/>
        <v>9966.5405051853286</v>
      </c>
      <c r="J182" s="18">
        <f t="shared" si="23"/>
        <v>9849.4765658240558</v>
      </c>
    </row>
    <row r="183" spans="1:10">
      <c r="A183" t="s">
        <v>68</v>
      </c>
      <c r="B183">
        <v>30</v>
      </c>
      <c r="C183" s="25">
        <v>0.500050008296966</v>
      </c>
      <c r="D183" t="s">
        <v>81</v>
      </c>
      <c r="E183" s="25">
        <v>1.2777984142303399E-2</v>
      </c>
      <c r="F183">
        <v>10705</v>
      </c>
      <c r="G183" s="18">
        <f t="shared" si="20"/>
        <v>0.51282799243926935</v>
      </c>
      <c r="H183" s="18">
        <f t="shared" si="21"/>
        <v>837769.07850116363</v>
      </c>
      <c r="I183" s="18">
        <f t="shared" si="22"/>
        <v>21407.858858873558</v>
      </c>
      <c r="J183" s="18">
        <f t="shared" si="23"/>
        <v>20874.445540855922</v>
      </c>
    </row>
    <row r="184" spans="1:10">
      <c r="A184" t="s">
        <v>69</v>
      </c>
      <c r="B184">
        <v>15</v>
      </c>
      <c r="C184" s="25">
        <v>0.489401996135711</v>
      </c>
      <c r="D184" t="s">
        <v>81</v>
      </c>
      <c r="E184" s="25">
        <v>2.06829905509948E-2</v>
      </c>
      <c r="F184">
        <v>11401</v>
      </c>
      <c r="G184" s="18">
        <f t="shared" si="20"/>
        <v>0.51008498668670577</v>
      </c>
      <c r="H184" s="18">
        <f t="shared" si="21"/>
        <v>551225.89607582835</v>
      </c>
      <c r="I184" s="18">
        <f t="shared" si="22"/>
        <v>23295.777479498687</v>
      </c>
      <c r="J184" s="18">
        <f t="shared" si="23"/>
        <v>22351.177348025918</v>
      </c>
    </row>
    <row r="185" spans="1:10">
      <c r="A185" t="s">
        <v>69</v>
      </c>
      <c r="B185">
        <v>30</v>
      </c>
      <c r="C185" s="25">
        <v>0.48864996433258001</v>
      </c>
      <c r="D185" t="s">
        <v>81</v>
      </c>
      <c r="E185" s="25">
        <v>3.9016962051391602E-2</v>
      </c>
      <c r="F185">
        <v>22645</v>
      </c>
      <c r="G185" s="18">
        <f t="shared" si="20"/>
        <v>0.52766692638397161</v>
      </c>
      <c r="H185" s="18">
        <f t="shared" si="21"/>
        <v>580388.6004802963</v>
      </c>
      <c r="I185" s="18">
        <f t="shared" si="22"/>
        <v>46341.965932463652</v>
      </c>
      <c r="J185" s="18">
        <f t="shared" si="23"/>
        <v>42915.329477219748</v>
      </c>
    </row>
    <row r="186" spans="1:10">
      <c r="A186" t="s">
        <v>70</v>
      </c>
      <c r="B186">
        <v>15</v>
      </c>
      <c r="C186" s="25">
        <v>0.30189901590347201</v>
      </c>
      <c r="D186" t="s">
        <v>81</v>
      </c>
      <c r="E186" s="25">
        <v>2.01179981231689E-2</v>
      </c>
      <c r="F186">
        <v>14498</v>
      </c>
      <c r="G186" s="18">
        <f t="shared" si="20"/>
        <v>0.3220170140266409</v>
      </c>
      <c r="H186" s="18">
        <f t="shared" si="21"/>
        <v>720648.24299309251</v>
      </c>
      <c r="I186" s="18">
        <f t="shared" si="22"/>
        <v>48022.680553008271</v>
      </c>
      <c r="J186" s="18">
        <f t="shared" si="23"/>
        <v>45022.465796793462</v>
      </c>
    </row>
    <row r="187" spans="1:10">
      <c r="A187" t="s">
        <v>70</v>
      </c>
      <c r="B187">
        <v>30</v>
      </c>
      <c r="C187" s="25">
        <v>1.55603402853012</v>
      </c>
      <c r="D187" t="s">
        <v>81</v>
      </c>
      <c r="E187" s="25">
        <v>6.4527034759521401E-2</v>
      </c>
      <c r="F187">
        <v>28832</v>
      </c>
      <c r="G187" s="18">
        <f t="shared" si="20"/>
        <v>1.6205610632896414</v>
      </c>
      <c r="H187" s="18">
        <f t="shared" si="21"/>
        <v>446820.47001618409</v>
      </c>
      <c r="I187" s="18">
        <f t="shared" si="22"/>
        <v>18529.157763494182</v>
      </c>
      <c r="J187" s="18">
        <f t="shared" si="23"/>
        <v>17791.36908391022</v>
      </c>
    </row>
    <row r="188" spans="1:10">
      <c r="A188" t="s">
        <v>71</v>
      </c>
      <c r="B188">
        <v>15</v>
      </c>
      <c r="C188" s="25">
        <v>0.54023897647857599</v>
      </c>
      <c r="D188" t="s">
        <v>81</v>
      </c>
      <c r="E188" s="25">
        <v>8.2258999347686698E-2</v>
      </c>
      <c r="F188">
        <v>7928</v>
      </c>
      <c r="G188" s="18">
        <f t="shared" si="20"/>
        <v>0.62249797582626265</v>
      </c>
      <c r="H188" s="18">
        <f t="shared" si="21"/>
        <v>96378.512538068608</v>
      </c>
      <c r="I188" s="18">
        <f t="shared" si="22"/>
        <v>14674.987080119343</v>
      </c>
      <c r="J188" s="18">
        <f t="shared" si="23"/>
        <v>12735.784384643013</v>
      </c>
    </row>
    <row r="189" spans="1:10">
      <c r="A189" t="s">
        <v>71</v>
      </c>
      <c r="B189">
        <v>30</v>
      </c>
      <c r="C189" s="25">
        <v>0.52211201190948398</v>
      </c>
      <c r="D189" t="s">
        <v>81</v>
      </c>
      <c r="E189" s="25">
        <v>0.169075012207031</v>
      </c>
      <c r="F189">
        <v>15842</v>
      </c>
      <c r="G189" s="18">
        <f t="shared" si="20"/>
        <v>0.691187024116515</v>
      </c>
      <c r="H189" s="18">
        <f t="shared" si="21"/>
        <v>93698.05622489973</v>
      </c>
      <c r="I189" s="18">
        <f t="shared" si="22"/>
        <v>30342.148118872337</v>
      </c>
      <c r="J189" s="18">
        <f t="shared" si="23"/>
        <v>22919.990461698075</v>
      </c>
    </row>
    <row r="190" spans="1:10">
      <c r="A190" t="s">
        <v>72</v>
      </c>
      <c r="B190">
        <v>15</v>
      </c>
      <c r="C190" s="25">
        <v>0.53846198320388705</v>
      </c>
      <c r="D190" t="s">
        <v>81</v>
      </c>
      <c r="E190" s="25">
        <v>5.2103996276855399E-2</v>
      </c>
      <c r="F190">
        <v>7928</v>
      </c>
      <c r="G190" s="18">
        <f t="shared" si="20"/>
        <v>0.59056597948074241</v>
      </c>
      <c r="H190" s="18">
        <f t="shared" si="21"/>
        <v>152157.23488606224</v>
      </c>
      <c r="I190" s="18">
        <f t="shared" si="22"/>
        <v>14723.416410621669</v>
      </c>
      <c r="J190" s="18">
        <f t="shared" si="23"/>
        <v>13424.410269908753</v>
      </c>
    </row>
    <row r="191" spans="1:10">
      <c r="A191" t="s">
        <v>72</v>
      </c>
      <c r="B191">
        <v>30</v>
      </c>
      <c r="C191" s="25">
        <v>0.54598701000213601</v>
      </c>
      <c r="D191" t="s">
        <v>81</v>
      </c>
      <c r="E191" s="25">
        <v>9.9835991859435994E-2</v>
      </c>
      <c r="F191">
        <v>15842</v>
      </c>
      <c r="G191" s="18">
        <f t="shared" si="20"/>
        <v>0.64582300186157204</v>
      </c>
      <c r="H191" s="18">
        <f t="shared" si="21"/>
        <v>158680.24852504829</v>
      </c>
      <c r="I191" s="18">
        <f t="shared" si="22"/>
        <v>29015.342324605896</v>
      </c>
      <c r="J191" s="18">
        <f t="shared" si="23"/>
        <v>24529.940795443563</v>
      </c>
    </row>
    <row r="192" spans="1:10">
      <c r="A192" t="s">
        <v>73</v>
      </c>
      <c r="B192">
        <v>15</v>
      </c>
      <c r="C192" s="25">
        <v>0.50380200147628695</v>
      </c>
      <c r="D192" t="s">
        <v>81</v>
      </c>
      <c r="E192" s="25">
        <v>3.0911028385162301E-2</v>
      </c>
      <c r="F192">
        <v>7928</v>
      </c>
      <c r="G192" s="18">
        <f t="shared" si="20"/>
        <v>0.53471302986144931</v>
      </c>
      <c r="H192" s="18">
        <f t="shared" si="21"/>
        <v>256478.04082136406</v>
      </c>
      <c r="I192" s="18">
        <f t="shared" si="22"/>
        <v>15736.340817957542</v>
      </c>
      <c r="J192" s="18">
        <f t="shared" si="23"/>
        <v>14826.644493877851</v>
      </c>
    </row>
    <row r="193" spans="1:10">
      <c r="A193" t="s">
        <v>73</v>
      </c>
      <c r="B193">
        <v>30</v>
      </c>
      <c r="C193" s="25">
        <v>0.98717600107192904</v>
      </c>
      <c r="D193" t="s">
        <v>81</v>
      </c>
      <c r="E193" s="25">
        <v>6.1803996562957701E-2</v>
      </c>
      <c r="F193">
        <v>15842</v>
      </c>
      <c r="G193" s="18">
        <f t="shared" si="20"/>
        <v>1.0489799976348868</v>
      </c>
      <c r="H193" s="18">
        <f t="shared" si="21"/>
        <v>256326.46561719151</v>
      </c>
      <c r="I193" s="18">
        <f t="shared" si="22"/>
        <v>16047.796930636381</v>
      </c>
      <c r="J193" s="18">
        <f t="shared" si="23"/>
        <v>15102.289877517804</v>
      </c>
    </row>
    <row r="194" spans="1:10">
      <c r="A194" t="s">
        <v>74</v>
      </c>
      <c r="B194">
        <v>15</v>
      </c>
      <c r="C194" s="25">
        <v>0.53986501693725497</v>
      </c>
      <c r="D194" t="s">
        <v>81</v>
      </c>
      <c r="E194" s="25">
        <v>6.3777029514312703E-2</v>
      </c>
      <c r="F194">
        <v>7928</v>
      </c>
      <c r="G194" s="18">
        <f t="shared" ref="G194:G205" si="24">E194+C194</f>
        <v>0.60364204645156772</v>
      </c>
      <c r="H194" s="18">
        <f t="shared" ref="H194:H205" si="25">F194/E194</f>
        <v>124308.07863544062</v>
      </c>
      <c r="I194" s="18">
        <f t="shared" ref="I194:I205" si="26">F194/C194</f>
        <v>14685.152308954704</v>
      </c>
      <c r="J194" s="18">
        <f t="shared" ref="J194:J205" si="27">F194/G194</f>
        <v>13133.611295972059</v>
      </c>
    </row>
    <row r="195" spans="1:10">
      <c r="A195" t="s">
        <v>74</v>
      </c>
      <c r="B195">
        <v>30</v>
      </c>
      <c r="C195" s="25">
        <v>0.54051500558853105</v>
      </c>
      <c r="D195" t="s">
        <v>81</v>
      </c>
      <c r="E195" s="25">
        <v>0.130513966083526</v>
      </c>
      <c r="F195">
        <v>15842</v>
      </c>
      <c r="G195" s="18">
        <f t="shared" si="24"/>
        <v>0.671028971672057</v>
      </c>
      <c r="H195" s="18">
        <f t="shared" si="25"/>
        <v>121381.64577621889</v>
      </c>
      <c r="I195" s="18">
        <f t="shared" si="26"/>
        <v>29309.084551224798</v>
      </c>
      <c r="J195" s="18">
        <f t="shared" si="27"/>
        <v>23608.518661310867</v>
      </c>
    </row>
    <row r="196" spans="1:10">
      <c r="A196" t="s">
        <v>75</v>
      </c>
      <c r="B196">
        <v>15</v>
      </c>
      <c r="C196" s="25">
        <v>1.6676429510116499</v>
      </c>
      <c r="D196" t="s">
        <v>81</v>
      </c>
      <c r="E196" s="25">
        <v>8.2342982292175196E-2</v>
      </c>
      <c r="F196">
        <v>3970</v>
      </c>
      <c r="G196" s="18">
        <f t="shared" si="24"/>
        <v>1.7499859333038252</v>
      </c>
      <c r="H196" s="18">
        <f t="shared" si="25"/>
        <v>48212.973218693551</v>
      </c>
      <c r="I196" s="18">
        <f t="shared" si="26"/>
        <v>2380.6055112646627</v>
      </c>
      <c r="J196" s="18">
        <f t="shared" si="27"/>
        <v>2268.5896637494543</v>
      </c>
    </row>
    <row r="197" spans="1:10">
      <c r="A197" t="s">
        <v>75</v>
      </c>
      <c r="B197">
        <v>30</v>
      </c>
      <c r="C197" s="25">
        <v>0.445037961006164</v>
      </c>
      <c r="D197" t="s">
        <v>81</v>
      </c>
      <c r="E197" s="25">
        <v>8.6243987083435003E-2</v>
      </c>
      <c r="F197">
        <v>7967</v>
      </c>
      <c r="G197" s="18">
        <f t="shared" si="24"/>
        <v>0.53128194808959894</v>
      </c>
      <c r="H197" s="18">
        <f t="shared" si="25"/>
        <v>92377.454584659761</v>
      </c>
      <c r="I197" s="18">
        <f t="shared" si="26"/>
        <v>17901.843658432663</v>
      </c>
      <c r="J197" s="18">
        <f t="shared" si="27"/>
        <v>14995.804070979637</v>
      </c>
    </row>
    <row r="198" spans="1:10">
      <c r="A198" t="s">
        <v>76</v>
      </c>
      <c r="B198">
        <v>15</v>
      </c>
      <c r="C198" s="25">
        <v>0.29045701026916498</v>
      </c>
      <c r="D198" t="s">
        <v>81</v>
      </c>
      <c r="E198" s="25">
        <v>1.7587959766387901E-2</v>
      </c>
      <c r="F198">
        <v>7928</v>
      </c>
      <c r="G198" s="18">
        <f t="shared" si="24"/>
        <v>0.30804497003555287</v>
      </c>
      <c r="H198" s="18">
        <f t="shared" si="25"/>
        <v>450762.91424950195</v>
      </c>
      <c r="I198" s="18">
        <f t="shared" si="26"/>
        <v>27294.917043500394</v>
      </c>
      <c r="J198" s="18">
        <f t="shared" si="27"/>
        <v>25736.50204087083</v>
      </c>
    </row>
    <row r="199" spans="1:10">
      <c r="A199" t="s">
        <v>76</v>
      </c>
      <c r="B199">
        <v>30</v>
      </c>
      <c r="C199" s="25">
        <v>1.16109102964401</v>
      </c>
      <c r="D199" t="s">
        <v>81</v>
      </c>
      <c r="E199" s="25">
        <v>5.9267997741699198E-2</v>
      </c>
      <c r="F199">
        <v>15842</v>
      </c>
      <c r="G199" s="18">
        <f t="shared" si="24"/>
        <v>1.2203590273857092</v>
      </c>
      <c r="H199" s="18">
        <f t="shared" si="25"/>
        <v>267294.33427196817</v>
      </c>
      <c r="I199" s="18">
        <f t="shared" si="26"/>
        <v>13644.063725870959</v>
      </c>
      <c r="J199" s="18">
        <f t="shared" si="27"/>
        <v>12981.425666131401</v>
      </c>
    </row>
    <row r="200" spans="1:10">
      <c r="A200" t="s">
        <v>77</v>
      </c>
      <c r="B200">
        <v>15</v>
      </c>
      <c r="C200" s="25">
        <v>0.50654000043868996</v>
      </c>
      <c r="D200" t="s">
        <v>81</v>
      </c>
      <c r="E200" s="25">
        <v>4.6387016773223801E-2</v>
      </c>
      <c r="F200">
        <v>7928</v>
      </c>
      <c r="G200" s="18">
        <f t="shared" si="24"/>
        <v>0.55292701721191373</v>
      </c>
      <c r="H200" s="18">
        <f t="shared" si="25"/>
        <v>170909.89141979738</v>
      </c>
      <c r="I200" s="18">
        <f t="shared" si="26"/>
        <v>15651.281227808149</v>
      </c>
      <c r="J200" s="18">
        <f t="shared" si="27"/>
        <v>14338.23950216115</v>
      </c>
    </row>
    <row r="201" spans="1:10">
      <c r="A201" t="s">
        <v>77</v>
      </c>
      <c r="B201">
        <v>30</v>
      </c>
      <c r="C201" s="25">
        <v>0.46560901403427102</v>
      </c>
      <c r="D201" t="s">
        <v>81</v>
      </c>
      <c r="E201" s="25">
        <v>9.0930044651031397E-2</v>
      </c>
      <c r="F201">
        <v>15842</v>
      </c>
      <c r="G201" s="18">
        <f t="shared" si="24"/>
        <v>0.5565390586853024</v>
      </c>
      <c r="H201" s="18">
        <f t="shared" si="25"/>
        <v>174221.84340498186</v>
      </c>
      <c r="I201" s="18">
        <f t="shared" si="26"/>
        <v>34024.255378427777</v>
      </c>
      <c r="J201" s="18">
        <f t="shared" si="27"/>
        <v>28465.207882126262</v>
      </c>
    </row>
    <row r="202" spans="1:10">
      <c r="A202" t="s">
        <v>78</v>
      </c>
      <c r="B202">
        <v>15</v>
      </c>
      <c r="C202" s="25">
        <v>0.90218597650527899</v>
      </c>
      <c r="D202" t="s">
        <v>81</v>
      </c>
      <c r="E202" s="25">
        <v>7.9718947410583496E-2</v>
      </c>
      <c r="F202">
        <v>7928</v>
      </c>
      <c r="G202" s="18">
        <f t="shared" si="24"/>
        <v>0.98190492391586248</v>
      </c>
      <c r="H202" s="18">
        <f t="shared" si="25"/>
        <v>99449.381326721807</v>
      </c>
      <c r="I202" s="18">
        <f t="shared" si="26"/>
        <v>8787.5451475204918</v>
      </c>
      <c r="J202" s="18">
        <f t="shared" si="27"/>
        <v>8074.1014806025505</v>
      </c>
    </row>
    <row r="203" spans="1:10">
      <c r="A203" t="s">
        <v>78</v>
      </c>
      <c r="B203">
        <v>30</v>
      </c>
      <c r="C203" s="25">
        <v>0.47105497121810902</v>
      </c>
      <c r="D203" t="s">
        <v>81</v>
      </c>
      <c r="E203" s="25">
        <v>0.104363977909088</v>
      </c>
      <c r="F203">
        <v>15842</v>
      </c>
      <c r="G203" s="18">
        <f t="shared" si="24"/>
        <v>0.57541894912719704</v>
      </c>
      <c r="H203" s="18">
        <f t="shared" si="25"/>
        <v>151795.67047358092</v>
      </c>
      <c r="I203" s="18">
        <f t="shared" si="26"/>
        <v>33630.894413520153</v>
      </c>
      <c r="J203" s="18">
        <f t="shared" si="27"/>
        <v>27531.244885190787</v>
      </c>
    </row>
    <row r="204" spans="1:10">
      <c r="A204" t="s">
        <v>79</v>
      </c>
      <c r="B204">
        <v>15</v>
      </c>
      <c r="C204" s="25">
        <v>0.29417395591735801</v>
      </c>
      <c r="D204" t="s">
        <v>81</v>
      </c>
      <c r="E204" s="25">
        <v>4.5774996280670097E-2</v>
      </c>
      <c r="F204">
        <v>7928</v>
      </c>
      <c r="G204" s="18">
        <f t="shared" si="24"/>
        <v>0.33994895219802812</v>
      </c>
      <c r="H204" s="18">
        <f t="shared" si="25"/>
        <v>173194.98949577945</v>
      </c>
      <c r="I204" s="18">
        <f t="shared" si="26"/>
        <v>26950.040411555688</v>
      </c>
      <c r="J204" s="18">
        <f t="shared" si="27"/>
        <v>23321.148509914387</v>
      </c>
    </row>
    <row r="205" spans="1:10">
      <c r="A205" t="s">
        <v>79</v>
      </c>
      <c r="B205">
        <v>30</v>
      </c>
      <c r="C205" s="25">
        <v>0.524414002895355</v>
      </c>
      <c r="D205" t="s">
        <v>81</v>
      </c>
      <c r="E205" s="25">
        <v>9.7689986228942802E-2</v>
      </c>
      <c r="F205">
        <v>15842</v>
      </c>
      <c r="G205" s="18">
        <f t="shared" si="24"/>
        <v>0.62210398912429776</v>
      </c>
      <c r="H205" s="18">
        <f t="shared" si="25"/>
        <v>162166.05827820723</v>
      </c>
      <c r="I205" s="18">
        <f t="shared" si="26"/>
        <v>30208.956878600391</v>
      </c>
      <c r="J205" s="18">
        <f t="shared" si="27"/>
        <v>25465.195975193681</v>
      </c>
    </row>
    <row r="206" spans="1:10">
      <c r="A206" t="s">
        <v>80</v>
      </c>
      <c r="B206">
        <v>15</v>
      </c>
      <c r="C206" s="25">
        <v>0.30801302194595298</v>
      </c>
      <c r="D206" t="s">
        <v>81</v>
      </c>
      <c r="E206" s="25">
        <v>0.100984990596771</v>
      </c>
      <c r="F206">
        <v>7928</v>
      </c>
      <c r="G206" s="18">
        <f t="shared" ref="G206:G211" si="28">E206+C206</f>
        <v>0.408998012542724</v>
      </c>
      <c r="H206" s="18">
        <f t="shared" ref="H206:H211" si="29">F206/E206</f>
        <v>78506.716227327139</v>
      </c>
      <c r="I206" s="18">
        <f t="shared" ref="I206:I211" si="30">F206/C206</f>
        <v>25739.171512661324</v>
      </c>
      <c r="J206" s="18">
        <f t="shared" ref="J206:J211" si="31">F206/G206</f>
        <v>19383.957273317654</v>
      </c>
    </row>
    <row r="207" spans="1:10">
      <c r="A207" t="s">
        <v>80</v>
      </c>
      <c r="B207">
        <v>30</v>
      </c>
      <c r="C207" s="25">
        <v>1.31647300720214</v>
      </c>
      <c r="D207" t="s">
        <v>81</v>
      </c>
      <c r="E207" s="25">
        <v>0.24782299995422299</v>
      </c>
      <c r="F207">
        <v>15842</v>
      </c>
      <c r="G207" s="18">
        <f t="shared" si="28"/>
        <v>1.564296007156363</v>
      </c>
      <c r="H207" s="18">
        <f t="shared" si="29"/>
        <v>63924.655915416566</v>
      </c>
      <c r="I207" s="18">
        <f t="shared" si="30"/>
        <v>12033.668683924268</v>
      </c>
      <c r="J207" s="18">
        <f t="shared" si="31"/>
        <v>10127.239299675892</v>
      </c>
    </row>
    <row r="208" spans="1:10">
      <c r="A208" t="s">
        <v>92</v>
      </c>
      <c r="B208">
        <v>15</v>
      </c>
      <c r="C208" s="25">
        <v>0.54923301935195901</v>
      </c>
      <c r="D208" t="s">
        <v>81</v>
      </c>
      <c r="E208" s="25">
        <v>2.32020020484924E-2</v>
      </c>
      <c r="F208">
        <v>4075</v>
      </c>
      <c r="G208" s="18">
        <f t="shared" si="28"/>
        <v>0.57243502140045144</v>
      </c>
      <c r="H208" s="18">
        <f t="shared" si="29"/>
        <v>175631.39557884756</v>
      </c>
      <c r="I208" s="18">
        <f t="shared" si="30"/>
        <v>7419.4373907237032</v>
      </c>
      <c r="J208" s="18">
        <f t="shared" si="31"/>
        <v>7118.7119020611099</v>
      </c>
    </row>
    <row r="209" spans="1:10">
      <c r="A209" t="s">
        <v>92</v>
      </c>
      <c r="B209">
        <v>30</v>
      </c>
      <c r="C209" s="25">
        <v>0.68853896856307895</v>
      </c>
      <c r="D209" t="s">
        <v>81</v>
      </c>
      <c r="E209" s="25">
        <v>4.3367981910705497E-2</v>
      </c>
      <c r="F209">
        <v>8181</v>
      </c>
      <c r="G209" s="18">
        <f t="shared" si="28"/>
        <v>0.7319069504737844</v>
      </c>
      <c r="H209" s="18">
        <f t="shared" si="29"/>
        <v>188641.47326118717</v>
      </c>
      <c r="I209" s="18">
        <f t="shared" si="30"/>
        <v>11881.680447328983</v>
      </c>
      <c r="J209" s="18">
        <f t="shared" si="31"/>
        <v>11177.65037578097</v>
      </c>
    </row>
    <row r="210" spans="1:10">
      <c r="A210" t="s">
        <v>82</v>
      </c>
      <c r="B210">
        <v>15</v>
      </c>
      <c r="C210" s="25">
        <v>0.87336498498916604</v>
      </c>
      <c r="D210" t="s">
        <v>83</v>
      </c>
      <c r="E210" s="25">
        <v>4.4632017612457199E-2</v>
      </c>
      <c r="F210">
        <v>12860</v>
      </c>
      <c r="G210" s="18">
        <f t="shared" si="28"/>
        <v>0.9179970026016232</v>
      </c>
      <c r="H210" s="18">
        <f t="shared" si="29"/>
        <v>288133.96050486091</v>
      </c>
      <c r="I210" s="18">
        <f t="shared" si="30"/>
        <v>14724.657183456384</v>
      </c>
      <c r="J210" s="18">
        <f t="shared" si="31"/>
        <v>14008.760337511434</v>
      </c>
    </row>
    <row r="211" spans="1:10">
      <c r="A211" t="s">
        <v>82</v>
      </c>
      <c r="B211">
        <v>30</v>
      </c>
      <c r="C211" s="25">
        <v>1.1581779718398999</v>
      </c>
      <c r="D211" t="s">
        <v>83</v>
      </c>
      <c r="E211" s="25">
        <v>0.13433998823165799</v>
      </c>
      <c r="F211">
        <v>25334</v>
      </c>
      <c r="G211" s="18">
        <f t="shared" si="28"/>
        <v>1.2925179600715579</v>
      </c>
      <c r="H211" s="18">
        <f t="shared" si="29"/>
        <v>188581.22837046592</v>
      </c>
      <c r="I211" s="18">
        <f t="shared" si="30"/>
        <v>21874.012989345676</v>
      </c>
      <c r="J211" s="18">
        <f t="shared" si="31"/>
        <v>19600.501333534605</v>
      </c>
    </row>
  </sheetData>
  <autoFilter ref="A1:J211"/>
  <phoneticPr fontId="2" type="noConversion"/>
  <pageMargins left="0.75" right="0.75" top="1" bottom="1" header="0.5" footer="0.5"/>
  <legacy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E23"/>
  <sheetViews>
    <sheetView zoomScale="125" workbookViewId="0"/>
  </sheetViews>
  <sheetFormatPr baseColWidth="10" defaultRowHeight="13"/>
  <cols>
    <col min="1" max="1" width="16.5703125" customWidth="1"/>
    <col min="2" max="3" width="16.42578125" style="31" customWidth="1"/>
    <col min="4" max="5" width="16.42578125" customWidth="1"/>
  </cols>
  <sheetData>
    <row r="1" spans="1:5">
      <c r="B1" s="30" t="s">
        <v>30</v>
      </c>
      <c r="C1" s="30" t="s">
        <v>27</v>
      </c>
      <c r="D1" s="1" t="s">
        <v>28</v>
      </c>
      <c r="E1" s="1" t="s">
        <v>29</v>
      </c>
    </row>
    <row r="2" spans="1:5">
      <c r="A2" s="1" t="s">
        <v>68</v>
      </c>
      <c r="B2" s="31">
        <v>6.03</v>
      </c>
      <c r="C2" s="31">
        <v>5.59</v>
      </c>
      <c r="D2" s="29">
        <f t="shared" ref="D2:D19" si="0">(B2-C2)/C2</f>
        <v>7.8711985688729946E-2</v>
      </c>
      <c r="E2" s="33">
        <f t="shared" ref="E2:E19" si="1">C2+B2</f>
        <v>11.620000000000001</v>
      </c>
    </row>
    <row r="3" spans="1:5">
      <c r="A3" s="1" t="s">
        <v>92</v>
      </c>
      <c r="B3" s="31">
        <v>9.39</v>
      </c>
      <c r="C3" s="31">
        <v>6.12</v>
      </c>
      <c r="D3" s="29">
        <f t="shared" si="0"/>
        <v>0.53431372549019618</v>
      </c>
      <c r="E3" s="33">
        <f t="shared" si="1"/>
        <v>15.510000000000002</v>
      </c>
    </row>
    <row r="4" spans="1:5">
      <c r="A4" s="1" t="s">
        <v>75</v>
      </c>
      <c r="B4" s="31">
        <v>13.35</v>
      </c>
      <c r="C4" s="31">
        <v>6.24</v>
      </c>
      <c r="D4" s="29">
        <f t="shared" si="0"/>
        <v>1.1394230769230769</v>
      </c>
      <c r="E4" s="33">
        <f t="shared" si="1"/>
        <v>19.59</v>
      </c>
    </row>
    <row r="5" spans="1:5">
      <c r="A5" s="1" t="s">
        <v>64</v>
      </c>
      <c r="B5" s="31">
        <v>13.95</v>
      </c>
      <c r="C5" s="31">
        <v>8.76</v>
      </c>
      <c r="D5" s="29">
        <f t="shared" si="0"/>
        <v>0.59246575342465746</v>
      </c>
      <c r="E5" s="33">
        <f t="shared" si="1"/>
        <v>22.71</v>
      </c>
    </row>
    <row r="6" spans="1:5">
      <c r="A6" s="1" t="s">
        <v>66</v>
      </c>
      <c r="B6" s="31">
        <v>13.9</v>
      </c>
      <c r="C6" s="31">
        <v>8.84</v>
      </c>
      <c r="D6" s="29">
        <f t="shared" si="0"/>
        <v>0.57239819004524894</v>
      </c>
      <c r="E6" s="33">
        <f t="shared" si="1"/>
        <v>22.740000000000002</v>
      </c>
    </row>
    <row r="7" spans="1:5">
      <c r="A7" s="1" t="s">
        <v>69</v>
      </c>
      <c r="B7" s="31">
        <v>15.21</v>
      </c>
      <c r="C7" s="31">
        <v>7.54</v>
      </c>
      <c r="D7" s="29">
        <f t="shared" si="0"/>
        <v>1.017241379310345</v>
      </c>
      <c r="E7" s="33">
        <f t="shared" si="1"/>
        <v>22.75</v>
      </c>
    </row>
    <row r="8" spans="1:5">
      <c r="A8" s="1" t="s">
        <v>76</v>
      </c>
      <c r="B8" s="31">
        <v>15.41</v>
      </c>
      <c r="C8" s="31">
        <v>9.56</v>
      </c>
      <c r="D8" s="29">
        <f t="shared" si="0"/>
        <v>0.61192468619246854</v>
      </c>
      <c r="E8" s="33">
        <f t="shared" si="1"/>
        <v>24.97</v>
      </c>
    </row>
    <row r="9" spans="1:5">
      <c r="A9" s="1" t="s">
        <v>67</v>
      </c>
      <c r="B9" s="31">
        <v>17.11</v>
      </c>
      <c r="C9" s="31">
        <v>8.9600000000000009</v>
      </c>
      <c r="D9" s="29">
        <f t="shared" si="0"/>
        <v>0.90959821428571408</v>
      </c>
      <c r="E9" s="33">
        <f t="shared" si="1"/>
        <v>26.07</v>
      </c>
    </row>
    <row r="10" spans="1:5">
      <c r="A10" s="1" t="s">
        <v>70</v>
      </c>
      <c r="B10" s="31">
        <v>19.989999999999998</v>
      </c>
      <c r="C10" s="31">
        <v>9.39</v>
      </c>
      <c r="D10" s="29">
        <f t="shared" si="0"/>
        <v>1.1288604898828538</v>
      </c>
      <c r="E10" s="33">
        <f t="shared" si="1"/>
        <v>29.38</v>
      </c>
    </row>
    <row r="11" spans="1:5">
      <c r="A11" s="1" t="s">
        <v>73</v>
      </c>
      <c r="B11" s="31">
        <v>21.75</v>
      </c>
      <c r="C11" s="31">
        <v>9.52</v>
      </c>
      <c r="D11" s="29">
        <f t="shared" si="0"/>
        <v>1.2846638655462186</v>
      </c>
      <c r="E11" s="33">
        <f t="shared" si="1"/>
        <v>31.27</v>
      </c>
    </row>
    <row r="12" spans="1:5">
      <c r="A12" s="1" t="s">
        <v>72</v>
      </c>
      <c r="B12" s="31">
        <v>24.61</v>
      </c>
      <c r="C12" s="31">
        <v>9.6300000000000008</v>
      </c>
      <c r="D12" s="29">
        <f t="shared" si="0"/>
        <v>1.5555555555555554</v>
      </c>
      <c r="E12" s="33">
        <f t="shared" si="1"/>
        <v>34.24</v>
      </c>
    </row>
    <row r="13" spans="1:5">
      <c r="A13" s="1" t="s">
        <v>74</v>
      </c>
      <c r="B13" s="31">
        <v>21.71</v>
      </c>
      <c r="C13" s="31">
        <v>16.91</v>
      </c>
      <c r="D13" s="29">
        <f t="shared" si="0"/>
        <v>0.28385570668243648</v>
      </c>
      <c r="E13" s="33">
        <f t="shared" si="1"/>
        <v>38.620000000000005</v>
      </c>
    </row>
    <row r="14" spans="1:5">
      <c r="A14" s="1" t="s">
        <v>78</v>
      </c>
      <c r="B14" s="31">
        <v>26.44</v>
      </c>
      <c r="C14" s="31">
        <v>12.53</v>
      </c>
      <c r="D14" s="29">
        <f t="shared" si="0"/>
        <v>1.1101356743814847</v>
      </c>
      <c r="E14" s="33">
        <f t="shared" si="1"/>
        <v>38.97</v>
      </c>
    </row>
    <row r="15" spans="1:5">
      <c r="A15" s="1" t="s">
        <v>71</v>
      </c>
      <c r="B15" s="31">
        <v>26.54</v>
      </c>
      <c r="C15" s="31">
        <v>14.26</v>
      </c>
      <c r="D15" s="29">
        <f t="shared" si="0"/>
        <v>0.86115007012622713</v>
      </c>
      <c r="E15" s="33">
        <f t="shared" si="1"/>
        <v>40.799999999999997</v>
      </c>
    </row>
    <row r="16" spans="1:5">
      <c r="A16" s="1" t="s">
        <v>79</v>
      </c>
      <c r="B16" s="31">
        <v>23.85</v>
      </c>
      <c r="C16" s="31">
        <v>19.100000000000001</v>
      </c>
      <c r="D16" s="29">
        <f t="shared" si="0"/>
        <v>0.24869109947643978</v>
      </c>
      <c r="E16" s="33">
        <f t="shared" si="1"/>
        <v>42.95</v>
      </c>
    </row>
    <row r="17" spans="1:5">
      <c r="A17" s="1" t="s">
        <v>77</v>
      </c>
      <c r="B17" s="31">
        <v>25.62</v>
      </c>
      <c r="C17" s="31">
        <v>21.34</v>
      </c>
      <c r="D17" s="29">
        <f t="shared" si="0"/>
        <v>0.20056232427366452</v>
      </c>
      <c r="E17" s="33">
        <f t="shared" si="1"/>
        <v>46.96</v>
      </c>
    </row>
    <row r="18" spans="1:5">
      <c r="A18" s="1" t="s">
        <v>82</v>
      </c>
      <c r="B18" s="31">
        <v>39.06</v>
      </c>
      <c r="C18" s="31">
        <v>12.05</v>
      </c>
      <c r="D18" s="29">
        <f t="shared" si="0"/>
        <v>2.24149377593361</v>
      </c>
      <c r="E18" s="33">
        <f t="shared" si="1"/>
        <v>51.11</v>
      </c>
    </row>
    <row r="19" spans="1:5">
      <c r="A19" s="1" t="s">
        <v>80</v>
      </c>
      <c r="B19" s="31">
        <v>41.85</v>
      </c>
      <c r="C19" s="31">
        <v>26.85</v>
      </c>
      <c r="D19" s="29">
        <f t="shared" si="0"/>
        <v>0.55865921787709494</v>
      </c>
      <c r="E19" s="33">
        <f t="shared" si="1"/>
        <v>68.7</v>
      </c>
    </row>
    <row r="22" spans="1:5">
      <c r="B22" s="31" t="s">
        <v>23</v>
      </c>
    </row>
    <row r="23" spans="1:5">
      <c r="B23" s="31" t="s">
        <v>26</v>
      </c>
    </row>
  </sheetData>
  <autoFilter ref="A1:E1"/>
  <sortState ref="A2:E19">
    <sortCondition ref="E3:E19"/>
  </sortState>
  <phoneticPr fontId="2" type="noConversion"/>
  <pageMargins left="0.75" right="0.75" top="1" bottom="1" header="0.5" footer="0.5"/>
  <legacy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I41"/>
  <sheetViews>
    <sheetView tabSelected="1" zoomScale="125" workbookViewId="0"/>
  </sheetViews>
  <sheetFormatPr baseColWidth="10" defaultRowHeight="13"/>
  <cols>
    <col min="1" max="1" width="16.85546875" customWidth="1"/>
    <col min="2" max="9" width="13.140625" customWidth="1"/>
  </cols>
  <sheetData>
    <row r="1" spans="1:9" s="22" customFormat="1" ht="26">
      <c r="B1" s="23" t="s">
        <v>11</v>
      </c>
      <c r="C1" s="23" t="s">
        <v>12</v>
      </c>
      <c r="D1" s="23" t="s">
        <v>9</v>
      </c>
      <c r="E1" s="23" t="s">
        <v>13</v>
      </c>
      <c r="F1" s="23" t="s">
        <v>14</v>
      </c>
      <c r="G1" s="23" t="s">
        <v>15</v>
      </c>
      <c r="H1" s="23" t="s">
        <v>25</v>
      </c>
      <c r="I1" s="23" t="s">
        <v>10</v>
      </c>
    </row>
    <row r="2" spans="1:9">
      <c r="A2" s="1" t="s">
        <v>66</v>
      </c>
      <c r="B2">
        <v>10</v>
      </c>
      <c r="C2">
        <v>10</v>
      </c>
      <c r="D2">
        <v>7</v>
      </c>
      <c r="E2">
        <v>11</v>
      </c>
      <c r="F2">
        <v>10</v>
      </c>
      <c r="G2">
        <v>10</v>
      </c>
      <c r="H2">
        <v>16</v>
      </c>
      <c r="I2" s="1">
        <f>SUM(B2:H2)</f>
        <v>74</v>
      </c>
    </row>
    <row r="3" spans="1:9">
      <c r="A3" s="1" t="s">
        <v>69</v>
      </c>
      <c r="B3">
        <v>10</v>
      </c>
      <c r="C3">
        <v>7</v>
      </c>
      <c r="D3">
        <v>4</v>
      </c>
      <c r="E3">
        <v>18</v>
      </c>
      <c r="F3">
        <v>10</v>
      </c>
      <c r="G3">
        <v>7</v>
      </c>
      <c r="H3">
        <v>15</v>
      </c>
      <c r="I3" s="1">
        <f>SUM(B3:H3)</f>
        <v>71</v>
      </c>
    </row>
    <row r="4" spans="1:9">
      <c r="A4" s="1" t="s">
        <v>64</v>
      </c>
      <c r="B4">
        <v>10</v>
      </c>
      <c r="C4">
        <v>10</v>
      </c>
      <c r="D4">
        <v>7</v>
      </c>
      <c r="E4">
        <v>7</v>
      </c>
      <c r="F4">
        <v>10</v>
      </c>
      <c r="G4">
        <v>10</v>
      </c>
      <c r="H4">
        <v>17</v>
      </c>
      <c r="I4" s="1">
        <f>SUM(B4:H4)</f>
        <v>71</v>
      </c>
    </row>
    <row r="5" spans="1:9">
      <c r="A5" s="1" t="s">
        <v>68</v>
      </c>
      <c r="B5">
        <v>10</v>
      </c>
      <c r="C5">
        <v>7</v>
      </c>
      <c r="D5">
        <v>8</v>
      </c>
      <c r="E5">
        <v>20</v>
      </c>
      <c r="F5">
        <v>1</v>
      </c>
      <c r="G5">
        <v>1</v>
      </c>
      <c r="H5">
        <v>20</v>
      </c>
      <c r="I5" s="1">
        <f>SUM(B5:H5)</f>
        <v>67</v>
      </c>
    </row>
    <row r="6" spans="1:9">
      <c r="A6" s="1" t="s">
        <v>70</v>
      </c>
      <c r="B6">
        <v>10</v>
      </c>
      <c r="C6">
        <v>7</v>
      </c>
      <c r="D6">
        <v>2</v>
      </c>
      <c r="E6">
        <v>19</v>
      </c>
      <c r="F6">
        <v>10</v>
      </c>
      <c r="G6">
        <v>7</v>
      </c>
      <c r="H6">
        <v>12</v>
      </c>
      <c r="I6" s="1">
        <f>SUM(B6:H6)</f>
        <v>67</v>
      </c>
    </row>
    <row r="7" spans="1:9">
      <c r="A7" s="1" t="s">
        <v>76</v>
      </c>
      <c r="B7">
        <v>7</v>
      </c>
      <c r="C7">
        <v>7</v>
      </c>
      <c r="D7">
        <v>5</v>
      </c>
      <c r="E7">
        <v>17</v>
      </c>
      <c r="F7">
        <v>10</v>
      </c>
      <c r="G7">
        <v>7</v>
      </c>
      <c r="H7">
        <v>14</v>
      </c>
      <c r="I7" s="1">
        <f>SUM(B7:H7)</f>
        <v>67</v>
      </c>
    </row>
    <row r="8" spans="1:9">
      <c r="A8" s="1" t="s">
        <v>92</v>
      </c>
      <c r="B8">
        <v>7</v>
      </c>
      <c r="C8">
        <v>4</v>
      </c>
      <c r="D8">
        <v>9</v>
      </c>
      <c r="E8">
        <v>13</v>
      </c>
      <c r="F8">
        <v>7</v>
      </c>
      <c r="G8">
        <v>4</v>
      </c>
      <c r="H8">
        <v>19</v>
      </c>
      <c r="I8" s="1">
        <f>SUM(B8:H8)</f>
        <v>63</v>
      </c>
    </row>
    <row r="9" spans="1:9">
      <c r="A9" s="1" t="s">
        <v>75</v>
      </c>
      <c r="B9">
        <v>10</v>
      </c>
      <c r="C9">
        <v>7</v>
      </c>
      <c r="D9">
        <v>10</v>
      </c>
      <c r="E9">
        <v>4</v>
      </c>
      <c r="F9">
        <v>7</v>
      </c>
      <c r="G9">
        <v>7</v>
      </c>
      <c r="H9">
        <v>18</v>
      </c>
      <c r="I9" s="1">
        <f>SUM(B9:H9)</f>
        <v>63</v>
      </c>
    </row>
    <row r="10" spans="1:9">
      <c r="A10" s="1" t="s">
        <v>73</v>
      </c>
      <c r="B10">
        <v>7</v>
      </c>
      <c r="C10">
        <v>7</v>
      </c>
      <c r="D10">
        <v>5</v>
      </c>
      <c r="E10">
        <v>15</v>
      </c>
      <c r="F10">
        <v>10</v>
      </c>
      <c r="G10">
        <v>7</v>
      </c>
      <c r="H10">
        <v>11</v>
      </c>
      <c r="I10" s="1">
        <f>SUM(B10:H10)</f>
        <v>62</v>
      </c>
    </row>
    <row r="11" spans="1:9">
      <c r="A11" s="1" t="s">
        <v>79</v>
      </c>
      <c r="B11">
        <v>7</v>
      </c>
      <c r="C11">
        <v>7</v>
      </c>
      <c r="D11">
        <v>5</v>
      </c>
      <c r="E11">
        <v>14</v>
      </c>
      <c r="F11">
        <v>10</v>
      </c>
      <c r="G11">
        <v>7</v>
      </c>
      <c r="H11">
        <v>6</v>
      </c>
      <c r="I11" s="1">
        <f>SUM(B11:H11)</f>
        <v>56</v>
      </c>
    </row>
    <row r="12" spans="1:9">
      <c r="A12" s="1" t="s">
        <v>72</v>
      </c>
      <c r="B12">
        <v>7</v>
      </c>
      <c r="C12">
        <v>7</v>
      </c>
      <c r="D12">
        <v>5</v>
      </c>
      <c r="E12">
        <v>10</v>
      </c>
      <c r="F12">
        <v>10</v>
      </c>
      <c r="G12">
        <v>7</v>
      </c>
      <c r="H12">
        <v>10</v>
      </c>
      <c r="I12" s="1">
        <f>SUM(B12:H12)</f>
        <v>56</v>
      </c>
    </row>
    <row r="13" spans="1:9">
      <c r="A13" s="1" t="s">
        <v>77</v>
      </c>
      <c r="B13">
        <v>7</v>
      </c>
      <c r="C13">
        <v>7</v>
      </c>
      <c r="D13">
        <v>5</v>
      </c>
      <c r="E13">
        <v>12</v>
      </c>
      <c r="F13">
        <v>10</v>
      </c>
      <c r="G13">
        <v>7</v>
      </c>
      <c r="H13">
        <v>5</v>
      </c>
      <c r="I13" s="1">
        <f>SUM(B13:H13)</f>
        <v>53</v>
      </c>
    </row>
    <row r="14" spans="1:9">
      <c r="A14" s="1" t="s">
        <v>78</v>
      </c>
      <c r="B14">
        <v>7</v>
      </c>
      <c r="C14">
        <v>7</v>
      </c>
      <c r="D14">
        <v>5</v>
      </c>
      <c r="E14">
        <v>9</v>
      </c>
      <c r="F14">
        <v>10</v>
      </c>
      <c r="G14">
        <v>7</v>
      </c>
      <c r="H14">
        <v>8</v>
      </c>
      <c r="I14" s="1">
        <f>SUM(B14:H14)</f>
        <v>53</v>
      </c>
    </row>
    <row r="15" spans="1:9">
      <c r="A15" s="1" t="s">
        <v>67</v>
      </c>
      <c r="B15">
        <v>1</v>
      </c>
      <c r="C15">
        <v>10</v>
      </c>
      <c r="D15">
        <v>6</v>
      </c>
      <c r="E15">
        <v>5</v>
      </c>
      <c r="F15">
        <v>7</v>
      </c>
      <c r="G15">
        <v>10</v>
      </c>
      <c r="H15">
        <v>13</v>
      </c>
      <c r="I15" s="1">
        <f>SUM(B15:H15)</f>
        <v>52</v>
      </c>
    </row>
    <row r="16" spans="1:9">
      <c r="A16" s="1" t="s">
        <v>74</v>
      </c>
      <c r="B16">
        <v>4</v>
      </c>
      <c r="C16">
        <v>7</v>
      </c>
      <c r="D16">
        <v>5</v>
      </c>
      <c r="E16">
        <v>8</v>
      </c>
      <c r="F16">
        <v>10</v>
      </c>
      <c r="G16">
        <v>7</v>
      </c>
      <c r="H16">
        <v>9</v>
      </c>
      <c r="I16" s="1">
        <f>SUM(B16:H16)</f>
        <v>50</v>
      </c>
    </row>
    <row r="17" spans="1:9">
      <c r="A17" s="1" t="s">
        <v>71</v>
      </c>
      <c r="B17">
        <v>4</v>
      </c>
      <c r="C17">
        <v>7</v>
      </c>
      <c r="D17">
        <v>5</v>
      </c>
      <c r="E17">
        <v>6</v>
      </c>
      <c r="F17">
        <v>10</v>
      </c>
      <c r="G17">
        <v>7</v>
      </c>
      <c r="H17">
        <v>7</v>
      </c>
      <c r="I17" s="1">
        <f>SUM(B17:H17)</f>
        <v>46</v>
      </c>
    </row>
    <row r="18" spans="1:9">
      <c r="A18" s="1" t="s">
        <v>80</v>
      </c>
      <c r="B18">
        <v>7</v>
      </c>
      <c r="C18">
        <v>7</v>
      </c>
      <c r="D18">
        <v>5</v>
      </c>
      <c r="E18">
        <v>3</v>
      </c>
      <c r="F18">
        <v>10</v>
      </c>
      <c r="G18">
        <v>7</v>
      </c>
      <c r="H18">
        <v>3</v>
      </c>
      <c r="I18" s="1">
        <f>SUM(B18:H18)</f>
        <v>42</v>
      </c>
    </row>
    <row r="19" spans="1:9">
      <c r="A19" s="1" t="s">
        <v>82</v>
      </c>
      <c r="B19">
        <v>1</v>
      </c>
      <c r="C19">
        <v>1</v>
      </c>
      <c r="D19">
        <v>3</v>
      </c>
      <c r="E19">
        <v>16</v>
      </c>
      <c r="F19">
        <v>4</v>
      </c>
      <c r="G19">
        <v>4</v>
      </c>
      <c r="H19">
        <v>4</v>
      </c>
      <c r="I19" s="1">
        <f>SUM(B19:H19)</f>
        <v>33</v>
      </c>
    </row>
    <row r="22" spans="1:9">
      <c r="B22" s="1" t="s">
        <v>18</v>
      </c>
      <c r="F22" s="1" t="s">
        <v>33</v>
      </c>
    </row>
    <row r="23" spans="1:9">
      <c r="B23" t="s">
        <v>16</v>
      </c>
      <c r="C23">
        <v>10</v>
      </c>
      <c r="F23" t="s">
        <v>34</v>
      </c>
      <c r="G23">
        <v>10</v>
      </c>
    </row>
    <row r="24" spans="1:9">
      <c r="B24" t="s">
        <v>17</v>
      </c>
      <c r="C24">
        <v>7</v>
      </c>
      <c r="F24" t="s">
        <v>35</v>
      </c>
      <c r="G24">
        <v>7</v>
      </c>
    </row>
    <row r="25" spans="1:9">
      <c r="B25" t="s">
        <v>19</v>
      </c>
      <c r="C25">
        <v>4</v>
      </c>
      <c r="F25" t="s">
        <v>36</v>
      </c>
      <c r="G25">
        <v>4</v>
      </c>
    </row>
    <row r="26" spans="1:9">
      <c r="B26" t="s">
        <v>20</v>
      </c>
      <c r="C26">
        <v>1</v>
      </c>
      <c r="F26" t="s">
        <v>37</v>
      </c>
      <c r="G26">
        <v>1</v>
      </c>
    </row>
    <row r="28" spans="1:9">
      <c r="B28" s="1" t="s">
        <v>21</v>
      </c>
      <c r="C28" t="s">
        <v>44</v>
      </c>
      <c r="F28" s="1" t="s">
        <v>38</v>
      </c>
    </row>
    <row r="29" spans="1:9">
      <c r="B29" t="s">
        <v>43</v>
      </c>
      <c r="C29">
        <v>10</v>
      </c>
      <c r="F29" t="s">
        <v>39</v>
      </c>
      <c r="G29">
        <v>10</v>
      </c>
    </row>
    <row r="30" spans="1:9">
      <c r="B30" t="s">
        <v>45</v>
      </c>
      <c r="C30">
        <v>9</v>
      </c>
      <c r="F30" t="s">
        <v>40</v>
      </c>
      <c r="G30">
        <v>7</v>
      </c>
    </row>
    <row r="31" spans="1:9">
      <c r="B31" t="s">
        <v>46</v>
      </c>
      <c r="C31">
        <v>8</v>
      </c>
      <c r="F31" t="s">
        <v>41</v>
      </c>
      <c r="G31">
        <v>4</v>
      </c>
    </row>
    <row r="32" spans="1:9">
      <c r="B32" t="s">
        <v>48</v>
      </c>
      <c r="C32">
        <v>7</v>
      </c>
      <c r="F32" t="s">
        <v>42</v>
      </c>
      <c r="G32">
        <v>1</v>
      </c>
    </row>
    <row r="33" spans="2:7">
      <c r="B33" t="s">
        <v>47</v>
      </c>
      <c r="C33">
        <v>6</v>
      </c>
    </row>
    <row r="34" spans="2:7">
      <c r="B34" t="s">
        <v>49</v>
      </c>
      <c r="C34">
        <v>5</v>
      </c>
      <c r="F34" s="1" t="s">
        <v>24</v>
      </c>
      <c r="G34" t="s">
        <v>44</v>
      </c>
    </row>
    <row r="35" spans="2:7">
      <c r="B35" t="s">
        <v>50</v>
      </c>
      <c r="C35">
        <v>4</v>
      </c>
    </row>
    <row r="36" spans="2:7">
      <c r="B36" t="s">
        <v>51</v>
      </c>
      <c r="C36">
        <v>3</v>
      </c>
    </row>
    <row r="37" spans="2:7">
      <c r="B37" t="s">
        <v>52</v>
      </c>
      <c r="C37">
        <v>2</v>
      </c>
    </row>
    <row r="39" spans="2:7">
      <c r="B39" s="1" t="s">
        <v>32</v>
      </c>
      <c r="C39" t="s">
        <v>53</v>
      </c>
    </row>
    <row r="41" spans="2:7">
      <c r="B41" s="1" t="s">
        <v>22</v>
      </c>
      <c r="C41" s="1">
        <v>90</v>
      </c>
    </row>
  </sheetData>
  <autoFilter ref="A1:I1"/>
  <sortState ref="A2:I19">
    <sortCondition descending="1" ref="I3:I19"/>
  </sortState>
  <phoneticPr fontId="2" type="noConversion"/>
  <pageMargins left="0.75" right="0.75" top="1" bottom="1" header="0.5" footer="0.5"/>
  <pageSetup paperSize="10" orientation="portrait" horizontalDpi="4294967292" verticalDpi="4294967292"/>
  <legacy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J141"/>
  <sheetViews>
    <sheetView workbookViewId="0"/>
  </sheetViews>
  <sheetFormatPr baseColWidth="10" defaultRowHeight="13"/>
  <cols>
    <col min="1" max="2" width="12.85546875" customWidth="1"/>
    <col min="3" max="3" width="12.85546875" style="27" customWidth="1"/>
    <col min="4" max="4" width="12.85546875" customWidth="1"/>
    <col min="5" max="5" width="12.85546875" style="27" customWidth="1"/>
    <col min="6" max="7" width="12.85546875" customWidth="1"/>
    <col min="8" max="10" width="12.85546875" style="27" customWidth="1"/>
  </cols>
  <sheetData>
    <row r="1" spans="1:10" s="1" customFormat="1">
      <c r="A1" s="1" t="s">
        <v>58</v>
      </c>
      <c r="B1" s="1" t="s">
        <v>59</v>
      </c>
      <c r="C1" s="26" t="s">
        <v>60</v>
      </c>
      <c r="D1" s="1" t="s">
        <v>61</v>
      </c>
      <c r="E1" s="26" t="s">
        <v>62</v>
      </c>
      <c r="F1" s="13" t="s">
        <v>63</v>
      </c>
      <c r="G1" s="20" t="s">
        <v>88</v>
      </c>
      <c r="H1" s="26" t="s">
        <v>89</v>
      </c>
      <c r="I1" s="26" t="s">
        <v>90</v>
      </c>
      <c r="J1" s="26" t="s">
        <v>91</v>
      </c>
    </row>
    <row r="2" spans="1:10">
      <c r="A2" t="s">
        <v>64</v>
      </c>
      <c r="B2">
        <v>50</v>
      </c>
      <c r="C2" s="27">
        <v>1.21953600645065</v>
      </c>
      <c r="D2" t="s">
        <v>65</v>
      </c>
      <c r="E2" s="27">
        <v>0.14816802740096999</v>
      </c>
      <c r="F2">
        <v>21423</v>
      </c>
      <c r="G2" s="18">
        <f>E2+C2</f>
        <v>1.36770403385162</v>
      </c>
      <c r="H2" s="27">
        <f>F2/E2</f>
        <v>144585.84875416756</v>
      </c>
      <c r="I2" s="27">
        <f>F2/C2</f>
        <v>17566.517008669322</v>
      </c>
      <c r="J2" s="27">
        <f>F2/G2</f>
        <v>15663.476504979108</v>
      </c>
    </row>
    <row r="3" spans="1:10">
      <c r="A3" t="s">
        <v>64</v>
      </c>
      <c r="B3">
        <v>100</v>
      </c>
      <c r="C3" s="27">
        <v>0.87224304676055897</v>
      </c>
      <c r="D3" t="s">
        <v>65</v>
      </c>
      <c r="E3" s="27">
        <v>0.30242300033569303</v>
      </c>
      <c r="F3">
        <v>42854</v>
      </c>
      <c r="G3" s="18">
        <f t="shared" ref="G3:G66" si="0">E3+C3</f>
        <v>1.174666047096252</v>
      </c>
      <c r="H3" s="27">
        <f t="shared" ref="H3:H66" si="1">F3/E3</f>
        <v>141702.1851923682</v>
      </c>
      <c r="I3" s="27">
        <f t="shared" ref="I3:I66" si="2">F3/C3</f>
        <v>49130.80151129474</v>
      </c>
      <c r="J3" s="27">
        <f t="shared" ref="J3:J66" si="3">F3/G3</f>
        <v>36481.858061645798</v>
      </c>
    </row>
    <row r="4" spans="1:10">
      <c r="A4" t="s">
        <v>64</v>
      </c>
      <c r="B4">
        <v>150</v>
      </c>
      <c r="C4" s="27">
        <v>0.92315500974655096</v>
      </c>
      <c r="D4" t="s">
        <v>65</v>
      </c>
      <c r="E4" s="27">
        <v>0.45169401168823198</v>
      </c>
      <c r="F4">
        <v>64507</v>
      </c>
      <c r="G4" s="18">
        <f t="shared" si="0"/>
        <v>1.374849021434783</v>
      </c>
      <c r="H4" s="27">
        <f t="shared" si="1"/>
        <v>142811.28004974304</v>
      </c>
      <c r="I4" s="27">
        <f t="shared" si="2"/>
        <v>69876.672193665698</v>
      </c>
      <c r="J4" s="27">
        <f t="shared" si="3"/>
        <v>46919.333682676617</v>
      </c>
    </row>
    <row r="5" spans="1:10">
      <c r="A5" t="s">
        <v>64</v>
      </c>
      <c r="B5">
        <v>200</v>
      </c>
      <c r="C5" s="27">
        <v>0.78240799903869596</v>
      </c>
      <c r="D5" t="s">
        <v>65</v>
      </c>
      <c r="E5" s="27">
        <v>0.59805703163146895</v>
      </c>
      <c r="F5">
        <v>85764</v>
      </c>
      <c r="G5" s="18">
        <f t="shared" si="0"/>
        <v>1.3804650306701649</v>
      </c>
      <c r="H5" s="27">
        <f t="shared" si="1"/>
        <v>143404.38363552085</v>
      </c>
      <c r="I5" s="27">
        <f t="shared" si="2"/>
        <v>109615.44373954991</v>
      </c>
      <c r="J5" s="27">
        <f t="shared" si="3"/>
        <v>62126.890645223182</v>
      </c>
    </row>
    <row r="6" spans="1:10">
      <c r="A6" t="s">
        <v>66</v>
      </c>
      <c r="B6">
        <v>50</v>
      </c>
      <c r="C6" s="27">
        <v>0.609868943691253</v>
      </c>
      <c r="D6" t="s">
        <v>65</v>
      </c>
      <c r="E6" s="27">
        <v>0.104210019111633</v>
      </c>
      <c r="F6">
        <v>21423</v>
      </c>
      <c r="G6" s="18">
        <f t="shared" si="0"/>
        <v>0.71407896280288596</v>
      </c>
      <c r="H6" s="27">
        <f t="shared" si="1"/>
        <v>205575.24298168509</v>
      </c>
      <c r="I6" s="27">
        <f t="shared" si="2"/>
        <v>35127.219087983962</v>
      </c>
      <c r="J6" s="27">
        <f t="shared" si="3"/>
        <v>30000.883818101775</v>
      </c>
    </row>
    <row r="7" spans="1:10">
      <c r="A7" t="s">
        <v>66</v>
      </c>
      <c r="B7">
        <v>100</v>
      </c>
      <c r="C7" s="27">
        <v>0.92732602357864302</v>
      </c>
      <c r="D7" t="s">
        <v>65</v>
      </c>
      <c r="E7" s="27">
        <v>0.20275002717971799</v>
      </c>
      <c r="F7">
        <v>42854</v>
      </c>
      <c r="G7" s="18">
        <f t="shared" si="0"/>
        <v>1.1300760507583609</v>
      </c>
      <c r="H7" s="27">
        <f t="shared" si="1"/>
        <v>211363.72012425988</v>
      </c>
      <c r="I7" s="27">
        <f t="shared" si="2"/>
        <v>46212.441914033821</v>
      </c>
      <c r="J7" s="27">
        <f t="shared" si="3"/>
        <v>37921.341640009035</v>
      </c>
    </row>
    <row r="8" spans="1:10">
      <c r="A8" t="s">
        <v>66</v>
      </c>
      <c r="B8">
        <v>150</v>
      </c>
      <c r="C8" s="27">
        <v>1.0110519528388899</v>
      </c>
      <c r="D8" t="s">
        <v>65</v>
      </c>
      <c r="E8" s="27">
        <v>0.31112498044967601</v>
      </c>
      <c r="F8">
        <v>64507</v>
      </c>
      <c r="G8" s="18">
        <f t="shared" si="0"/>
        <v>1.322176933288566</v>
      </c>
      <c r="H8" s="27">
        <f t="shared" si="1"/>
        <v>207334.68558765858</v>
      </c>
      <c r="I8" s="27">
        <f t="shared" si="2"/>
        <v>63801.864799205941</v>
      </c>
      <c r="J8" s="27">
        <f t="shared" si="3"/>
        <v>48788.477832203491</v>
      </c>
    </row>
    <row r="9" spans="1:10">
      <c r="A9" t="s">
        <v>66</v>
      </c>
      <c r="B9">
        <v>200</v>
      </c>
      <c r="C9" s="27">
        <v>1.1204710006713801</v>
      </c>
      <c r="D9" t="s">
        <v>65</v>
      </c>
      <c r="E9" s="27">
        <v>0.411492049694061</v>
      </c>
      <c r="F9">
        <v>85764</v>
      </c>
      <c r="G9" s="18">
        <f t="shared" si="0"/>
        <v>1.5319630503654411</v>
      </c>
      <c r="H9" s="27">
        <f t="shared" si="1"/>
        <v>208422.00976608033</v>
      </c>
      <c r="I9" s="27">
        <f t="shared" si="2"/>
        <v>76542.810968432634</v>
      </c>
      <c r="J9" s="27">
        <f t="shared" si="3"/>
        <v>55983.073468737697</v>
      </c>
    </row>
    <row r="10" spans="1:10">
      <c r="A10" t="s">
        <v>67</v>
      </c>
      <c r="B10">
        <v>50</v>
      </c>
      <c r="C10" s="27">
        <v>0.80303204059600797</v>
      </c>
      <c r="D10" t="s">
        <v>65</v>
      </c>
      <c r="E10" s="27">
        <v>0.186637997627258</v>
      </c>
      <c r="F10">
        <v>23178</v>
      </c>
      <c r="G10" s="18">
        <f t="shared" si="0"/>
        <v>0.98967003822326594</v>
      </c>
      <c r="H10" s="27">
        <f t="shared" si="1"/>
        <v>124186.93028570573</v>
      </c>
      <c r="I10" s="27">
        <f t="shared" si="2"/>
        <v>28863.107358452795</v>
      </c>
      <c r="J10" s="27">
        <f t="shared" si="3"/>
        <v>23419.92695020957</v>
      </c>
    </row>
    <row r="11" spans="1:10">
      <c r="A11" t="s">
        <v>67</v>
      </c>
      <c r="B11">
        <v>100</v>
      </c>
      <c r="C11" s="27">
        <v>0.79486596584320002</v>
      </c>
      <c r="D11" t="s">
        <v>65</v>
      </c>
      <c r="E11" s="27">
        <v>0.36445599794387801</v>
      </c>
      <c r="F11">
        <v>46331</v>
      </c>
      <c r="G11" s="18">
        <f t="shared" si="0"/>
        <v>1.159321963787078</v>
      </c>
      <c r="H11" s="27">
        <f t="shared" si="1"/>
        <v>127123.71386774223</v>
      </c>
      <c r="I11" s="27">
        <f t="shared" si="2"/>
        <v>58287.814538457074</v>
      </c>
      <c r="J11" s="27">
        <f t="shared" si="3"/>
        <v>39963.876685863594</v>
      </c>
    </row>
    <row r="12" spans="1:10">
      <c r="A12" t="s">
        <v>67</v>
      </c>
      <c r="B12">
        <v>150</v>
      </c>
      <c r="C12" s="27">
        <v>1.1088789701461701</v>
      </c>
      <c r="D12" t="s">
        <v>65</v>
      </c>
      <c r="E12" s="27">
        <v>0.53967094421386697</v>
      </c>
      <c r="F12">
        <v>69700</v>
      </c>
      <c r="G12" s="18">
        <f t="shared" si="0"/>
        <v>1.6485499143600371</v>
      </c>
      <c r="H12" s="27">
        <f t="shared" si="1"/>
        <v>129152.77494053578</v>
      </c>
      <c r="I12" s="27">
        <f t="shared" si="2"/>
        <v>62856.273656999998</v>
      </c>
      <c r="J12" s="27">
        <f t="shared" si="3"/>
        <v>42279.581220358355</v>
      </c>
    </row>
    <row r="13" spans="1:10">
      <c r="A13" t="s">
        <v>67</v>
      </c>
      <c r="B13">
        <v>200</v>
      </c>
      <c r="C13" s="27">
        <v>1.4970790147781301</v>
      </c>
      <c r="D13" t="s">
        <v>65</v>
      </c>
      <c r="E13" s="27">
        <v>0.724994957447052</v>
      </c>
      <c r="F13">
        <v>92675</v>
      </c>
      <c r="G13" s="18">
        <f t="shared" si="0"/>
        <v>2.2220739722251821</v>
      </c>
      <c r="H13" s="27">
        <f t="shared" si="1"/>
        <v>127828.47528531709</v>
      </c>
      <c r="I13" s="27">
        <f t="shared" si="2"/>
        <v>61903.880212852098</v>
      </c>
      <c r="J13" s="27">
        <f t="shared" si="3"/>
        <v>41706.532346983644</v>
      </c>
    </row>
    <row r="14" spans="1:10">
      <c r="A14" t="s">
        <v>68</v>
      </c>
      <c r="B14">
        <v>50</v>
      </c>
      <c r="C14" s="27">
        <v>0.69501304626464799</v>
      </c>
      <c r="D14" t="s">
        <v>65</v>
      </c>
      <c r="E14" s="27">
        <v>1.4504015445709201E-2</v>
      </c>
      <c r="F14">
        <v>17700</v>
      </c>
      <c r="G14" s="18">
        <f t="shared" si="0"/>
        <v>0.70951706171035722</v>
      </c>
      <c r="H14" s="27">
        <f t="shared" si="1"/>
        <v>1220351.7064811375</v>
      </c>
      <c r="I14" s="27">
        <f t="shared" si="2"/>
        <v>25467.147840071149</v>
      </c>
      <c r="J14" s="27">
        <f t="shared" si="3"/>
        <v>24946.545974993885</v>
      </c>
    </row>
    <row r="15" spans="1:10">
      <c r="A15" t="s">
        <v>68</v>
      </c>
      <c r="B15">
        <v>100</v>
      </c>
      <c r="C15" s="27">
        <v>1.2089520096778801</v>
      </c>
      <c r="D15" t="s">
        <v>65</v>
      </c>
      <c r="E15" s="27">
        <v>2.57729887962341E-2</v>
      </c>
      <c r="F15">
        <v>34852</v>
      </c>
      <c r="G15" s="18">
        <f t="shared" si="0"/>
        <v>1.2347249984741142</v>
      </c>
      <c r="H15" s="27">
        <f t="shared" si="1"/>
        <v>1352268.465079708</v>
      </c>
      <c r="I15" s="27">
        <f t="shared" si="2"/>
        <v>28828.274175487051</v>
      </c>
      <c r="J15" s="27">
        <f t="shared" si="3"/>
        <v>28226.528209172455</v>
      </c>
    </row>
    <row r="16" spans="1:10">
      <c r="A16" t="s">
        <v>68</v>
      </c>
      <c r="B16">
        <v>150</v>
      </c>
      <c r="C16" s="27">
        <v>1.51733899116516</v>
      </c>
      <c r="D16" t="s">
        <v>65</v>
      </c>
      <c r="E16" s="27">
        <v>6.8068027496337793E-2</v>
      </c>
      <c r="F16">
        <v>51651</v>
      </c>
      <c r="G16" s="18">
        <f t="shared" si="0"/>
        <v>1.5854070186614979</v>
      </c>
      <c r="H16" s="27">
        <f t="shared" si="1"/>
        <v>758814.40817098657</v>
      </c>
      <c r="I16" s="27">
        <f t="shared" si="2"/>
        <v>34040.514546019382</v>
      </c>
      <c r="J16" s="27">
        <f t="shared" si="3"/>
        <v>32579.015604211894</v>
      </c>
    </row>
    <row r="17" spans="1:10">
      <c r="A17" t="s">
        <v>68</v>
      </c>
      <c r="B17">
        <v>200</v>
      </c>
      <c r="C17" s="27">
        <v>1.8566269874572701</v>
      </c>
      <c r="D17" t="s">
        <v>65</v>
      </c>
      <c r="E17" s="27">
        <v>5.5262982845306403E-2</v>
      </c>
      <c r="F17">
        <v>67643</v>
      </c>
      <c r="G17" s="18">
        <f t="shared" si="0"/>
        <v>1.9118899703025765</v>
      </c>
      <c r="H17" s="27">
        <f t="shared" si="1"/>
        <v>1224020.0676345695</v>
      </c>
      <c r="I17" s="27">
        <f t="shared" si="2"/>
        <v>36433.274134746891</v>
      </c>
      <c r="J17" s="27">
        <f t="shared" si="3"/>
        <v>35380.17409511008</v>
      </c>
    </row>
    <row r="18" spans="1:10">
      <c r="A18" t="s">
        <v>69</v>
      </c>
      <c r="B18">
        <v>50</v>
      </c>
      <c r="C18" s="27">
        <v>0.55816197395324696</v>
      </c>
      <c r="D18" t="s">
        <v>65</v>
      </c>
      <c r="E18" s="27">
        <v>5.2965044975280699E-2</v>
      </c>
      <c r="F18">
        <v>37668</v>
      </c>
      <c r="G18" s="18">
        <f t="shared" si="0"/>
        <v>0.61112701892852761</v>
      </c>
      <c r="H18" s="27">
        <f t="shared" si="1"/>
        <v>711186.02877765929</v>
      </c>
      <c r="I18" s="27">
        <f t="shared" si="2"/>
        <v>67485.786846445335</v>
      </c>
      <c r="J18" s="27">
        <f t="shared" si="3"/>
        <v>61636.940984940054</v>
      </c>
    </row>
    <row r="19" spans="1:10">
      <c r="A19" t="s">
        <v>69</v>
      </c>
      <c r="B19">
        <v>100</v>
      </c>
      <c r="C19" s="27">
        <v>0.75922900438308705</v>
      </c>
      <c r="D19" t="s">
        <v>65</v>
      </c>
      <c r="E19" s="27">
        <v>0.10146003961563101</v>
      </c>
      <c r="F19">
        <v>75149</v>
      </c>
      <c r="G19" s="18">
        <f t="shared" si="0"/>
        <v>0.86068904399871804</v>
      </c>
      <c r="H19" s="27">
        <f t="shared" si="1"/>
        <v>740675.83932248421</v>
      </c>
      <c r="I19" s="27">
        <f t="shared" si="2"/>
        <v>98980.675877974994</v>
      </c>
      <c r="J19" s="27">
        <f t="shared" si="3"/>
        <v>87312.60206457552</v>
      </c>
    </row>
    <row r="20" spans="1:10">
      <c r="A20" t="s">
        <v>69</v>
      </c>
      <c r="B20">
        <v>150</v>
      </c>
      <c r="C20" s="27">
        <v>1.1242060065269399</v>
      </c>
      <c r="D20" t="s">
        <v>65</v>
      </c>
      <c r="E20" s="27">
        <v>0.15858697891235299</v>
      </c>
      <c r="F20">
        <v>112852</v>
      </c>
      <c r="G20" s="18">
        <f t="shared" si="0"/>
        <v>1.282792985439293</v>
      </c>
      <c r="H20" s="27">
        <f t="shared" si="1"/>
        <v>711609.49514253903</v>
      </c>
      <c r="I20" s="27">
        <f t="shared" si="2"/>
        <v>100383.73691725661</v>
      </c>
      <c r="J20" s="27">
        <f t="shared" si="3"/>
        <v>87973.664715163526</v>
      </c>
    </row>
    <row r="21" spans="1:10">
      <c r="A21" t="s">
        <v>69</v>
      </c>
      <c r="B21">
        <v>200</v>
      </c>
      <c r="C21" s="27">
        <v>1.27007299661636</v>
      </c>
      <c r="D21" t="s">
        <v>65</v>
      </c>
      <c r="E21" s="27">
        <v>0.201819002628326</v>
      </c>
      <c r="F21">
        <v>150159</v>
      </c>
      <c r="G21" s="18">
        <f t="shared" si="0"/>
        <v>1.4718919992446859</v>
      </c>
      <c r="H21" s="27">
        <f t="shared" si="1"/>
        <v>744028.05506147444</v>
      </c>
      <c r="I21" s="27">
        <f t="shared" si="2"/>
        <v>118228.63756653605</v>
      </c>
      <c r="J21" s="27">
        <f t="shared" si="3"/>
        <v>102017.67526221719</v>
      </c>
    </row>
    <row r="22" spans="1:10">
      <c r="A22" t="s">
        <v>70</v>
      </c>
      <c r="B22">
        <v>50</v>
      </c>
      <c r="C22" s="27">
        <v>0.59629201889037997</v>
      </c>
      <c r="D22" t="s">
        <v>65</v>
      </c>
      <c r="E22" s="27">
        <v>5.1277995109558099E-2</v>
      </c>
      <c r="F22">
        <v>47975</v>
      </c>
      <c r="G22" s="18">
        <f t="shared" si="0"/>
        <v>0.64757001399993808</v>
      </c>
      <c r="H22" s="27">
        <f t="shared" si="1"/>
        <v>935586.50055445661</v>
      </c>
      <c r="I22" s="27">
        <f t="shared" si="2"/>
        <v>80455.546075017206</v>
      </c>
      <c r="J22" s="27">
        <f t="shared" si="3"/>
        <v>74084.65333912849</v>
      </c>
    </row>
    <row r="23" spans="1:10">
      <c r="A23" t="s">
        <v>70</v>
      </c>
      <c r="B23">
        <v>100</v>
      </c>
      <c r="C23" s="27">
        <v>0.96309101581573398</v>
      </c>
      <c r="D23" t="s">
        <v>65</v>
      </c>
      <c r="E23" s="27">
        <v>0.106938004493713</v>
      </c>
      <c r="F23">
        <v>95756</v>
      </c>
      <c r="G23" s="18">
        <f t="shared" si="0"/>
        <v>1.0700290203094469</v>
      </c>
      <c r="H23" s="27">
        <f t="shared" si="1"/>
        <v>895434.70025784511</v>
      </c>
      <c r="I23" s="27">
        <f t="shared" si="2"/>
        <v>99425.701649698269</v>
      </c>
      <c r="J23" s="27">
        <f t="shared" si="3"/>
        <v>89489.161679285913</v>
      </c>
    </row>
    <row r="24" spans="1:10">
      <c r="A24" t="s">
        <v>70</v>
      </c>
      <c r="B24">
        <v>150</v>
      </c>
      <c r="C24" s="27">
        <v>1.9399359822273201</v>
      </c>
      <c r="D24" t="s">
        <v>65</v>
      </c>
      <c r="E24" s="27">
        <v>0.165125012397766</v>
      </c>
      <c r="F24">
        <v>143759</v>
      </c>
      <c r="G24" s="18">
        <f t="shared" si="0"/>
        <v>2.1050609946250862</v>
      </c>
      <c r="H24" s="27">
        <f t="shared" si="1"/>
        <v>870607.05045521585</v>
      </c>
      <c r="I24" s="27">
        <f t="shared" si="2"/>
        <v>74105.022700256523</v>
      </c>
      <c r="J24" s="27">
        <f t="shared" si="3"/>
        <v>68292.08292161797</v>
      </c>
    </row>
    <row r="25" spans="1:10">
      <c r="A25" t="s">
        <v>70</v>
      </c>
      <c r="B25">
        <v>200</v>
      </c>
      <c r="C25" s="27">
        <v>2.2883660197258</v>
      </c>
      <c r="D25" t="s">
        <v>65</v>
      </c>
      <c r="E25" s="27">
        <v>0.21750199794769201</v>
      </c>
      <c r="F25">
        <v>191366</v>
      </c>
      <c r="G25" s="18">
        <f t="shared" si="0"/>
        <v>2.505868017673492</v>
      </c>
      <c r="H25" s="27">
        <f t="shared" si="1"/>
        <v>879835.59602069692</v>
      </c>
      <c r="I25" s="27">
        <f t="shared" si="2"/>
        <v>83625.608119688011</v>
      </c>
      <c r="J25" s="27">
        <f t="shared" si="3"/>
        <v>76367.150484513055</v>
      </c>
    </row>
    <row r="26" spans="1:10">
      <c r="A26" t="s">
        <v>71</v>
      </c>
      <c r="B26">
        <v>50</v>
      </c>
      <c r="C26" s="27">
        <v>0.78941601514816195</v>
      </c>
      <c r="D26" t="s">
        <v>65</v>
      </c>
      <c r="E26" s="27">
        <v>0.23281699419021601</v>
      </c>
      <c r="F26">
        <v>26425</v>
      </c>
      <c r="G26" s="18">
        <f t="shared" si="0"/>
        <v>1.022233009338378</v>
      </c>
      <c r="H26" s="27">
        <f t="shared" si="1"/>
        <v>113501.16468907875</v>
      </c>
      <c r="I26" s="27">
        <f t="shared" si="2"/>
        <v>33474.11186615008</v>
      </c>
      <c r="J26" s="27">
        <f t="shared" si="3"/>
        <v>25850.270690342026</v>
      </c>
    </row>
    <row r="27" spans="1:10">
      <c r="A27" t="s">
        <v>71</v>
      </c>
      <c r="B27">
        <v>100</v>
      </c>
      <c r="C27" s="27">
        <v>0.99659401178359897</v>
      </c>
      <c r="D27" t="s">
        <v>65</v>
      </c>
      <c r="E27" s="27">
        <v>0.44658404588699302</v>
      </c>
      <c r="F27">
        <v>52806</v>
      </c>
      <c r="G27" s="18">
        <f t="shared" si="0"/>
        <v>1.4431780576705919</v>
      </c>
      <c r="H27" s="27">
        <f t="shared" si="1"/>
        <v>118244.25992450798</v>
      </c>
      <c r="I27" s="27">
        <f t="shared" si="2"/>
        <v>52986.471296865799</v>
      </c>
      <c r="J27" s="27">
        <f t="shared" si="3"/>
        <v>36590.079595052346</v>
      </c>
    </row>
    <row r="28" spans="1:10">
      <c r="A28" t="s">
        <v>71</v>
      </c>
      <c r="B28">
        <v>150</v>
      </c>
      <c r="C28" s="27">
        <v>1.1850270032882599</v>
      </c>
      <c r="D28" t="s">
        <v>65</v>
      </c>
      <c r="E28" s="27">
        <v>0.67491501569747903</v>
      </c>
      <c r="F28">
        <v>79409</v>
      </c>
      <c r="G28" s="18">
        <f t="shared" si="0"/>
        <v>1.859942018985739</v>
      </c>
      <c r="H28" s="27">
        <f t="shared" si="1"/>
        <v>117657.77639120411</v>
      </c>
      <c r="I28" s="27">
        <f t="shared" si="2"/>
        <v>67010.287343370874</v>
      </c>
      <c r="J28" s="27">
        <f t="shared" si="3"/>
        <v>42694.341645823566</v>
      </c>
    </row>
    <row r="29" spans="1:10">
      <c r="A29" t="s">
        <v>71</v>
      </c>
      <c r="B29">
        <v>200</v>
      </c>
      <c r="C29" s="27">
        <v>1.7682430148124599</v>
      </c>
      <c r="D29" t="s">
        <v>65</v>
      </c>
      <c r="E29" s="27">
        <v>0.898051977157592</v>
      </c>
      <c r="F29">
        <v>105616</v>
      </c>
      <c r="G29" s="18">
        <f t="shared" si="0"/>
        <v>2.666294991970052</v>
      </c>
      <c r="H29" s="27">
        <f t="shared" si="1"/>
        <v>117605.66502429324</v>
      </c>
      <c r="I29" s="27">
        <f t="shared" si="2"/>
        <v>59729.346653860041</v>
      </c>
      <c r="J29" s="27">
        <f t="shared" si="3"/>
        <v>39611.520975015315</v>
      </c>
    </row>
    <row r="30" spans="1:10">
      <c r="A30" t="s">
        <v>72</v>
      </c>
      <c r="B30">
        <v>50</v>
      </c>
      <c r="C30" s="27">
        <v>0.73220402002334495</v>
      </c>
      <c r="D30" t="s">
        <v>65</v>
      </c>
      <c r="E30" s="27">
        <v>0.149583995342254</v>
      </c>
      <c r="F30">
        <v>26425</v>
      </c>
      <c r="G30" s="18">
        <f t="shared" si="0"/>
        <v>0.88178801536559892</v>
      </c>
      <c r="H30" s="27">
        <f t="shared" si="1"/>
        <v>176656.59978889168</v>
      </c>
      <c r="I30" s="27">
        <f t="shared" si="2"/>
        <v>36089.668012417482</v>
      </c>
      <c r="J30" s="27">
        <f t="shared" si="3"/>
        <v>29967.520015617254</v>
      </c>
    </row>
    <row r="31" spans="1:10">
      <c r="A31" t="s">
        <v>72</v>
      </c>
      <c r="B31">
        <v>100</v>
      </c>
      <c r="C31" s="27">
        <v>1.2815609574317901</v>
      </c>
      <c r="D31" t="s">
        <v>65</v>
      </c>
      <c r="E31" s="27">
        <v>0.27908700704574502</v>
      </c>
      <c r="F31">
        <v>52806</v>
      </c>
      <c r="G31" s="18">
        <f t="shared" si="0"/>
        <v>1.5606479644775351</v>
      </c>
      <c r="H31" s="27">
        <f t="shared" si="1"/>
        <v>189209.81151711085</v>
      </c>
      <c r="I31" s="27">
        <f t="shared" si="2"/>
        <v>41204.438769593646</v>
      </c>
      <c r="J31" s="27">
        <f t="shared" si="3"/>
        <v>33835.945839123364</v>
      </c>
    </row>
    <row r="32" spans="1:10">
      <c r="A32" t="s">
        <v>72</v>
      </c>
      <c r="B32">
        <v>150</v>
      </c>
      <c r="C32" s="27">
        <v>1.1435720324516301</v>
      </c>
      <c r="D32" t="s">
        <v>65</v>
      </c>
      <c r="E32" s="27">
        <v>0.42043900489807101</v>
      </c>
      <c r="F32">
        <v>79409</v>
      </c>
      <c r="G32" s="18">
        <f t="shared" si="0"/>
        <v>1.5640110373497011</v>
      </c>
      <c r="H32" s="27">
        <f t="shared" si="1"/>
        <v>188871.62959405134</v>
      </c>
      <c r="I32" s="27">
        <f t="shared" si="2"/>
        <v>69439.438659373453</v>
      </c>
      <c r="J32" s="27">
        <f t="shared" si="3"/>
        <v>50772.659593606651</v>
      </c>
    </row>
    <row r="33" spans="1:10">
      <c r="A33" t="s">
        <v>72</v>
      </c>
      <c r="B33">
        <v>200</v>
      </c>
      <c r="C33" s="27">
        <v>1.62454897165298</v>
      </c>
      <c r="D33" t="s">
        <v>65</v>
      </c>
      <c r="E33" s="27">
        <v>0.56718498468399003</v>
      </c>
      <c r="F33">
        <v>105616</v>
      </c>
      <c r="G33" s="18">
        <f t="shared" si="0"/>
        <v>2.1917339563369698</v>
      </c>
      <c r="H33" s="27">
        <f t="shared" si="1"/>
        <v>186210.85334063362</v>
      </c>
      <c r="I33" s="27">
        <f t="shared" si="2"/>
        <v>65012.506143496328</v>
      </c>
      <c r="J33" s="27">
        <f t="shared" si="3"/>
        <v>48188.330383179949</v>
      </c>
    </row>
    <row r="34" spans="1:10">
      <c r="A34" t="s">
        <v>73</v>
      </c>
      <c r="B34">
        <v>50</v>
      </c>
      <c r="C34" s="27">
        <v>0.61549001932144098</v>
      </c>
      <c r="D34" t="s">
        <v>65</v>
      </c>
      <c r="E34" s="27">
        <v>9.13670063018798E-2</v>
      </c>
      <c r="F34">
        <v>26425</v>
      </c>
      <c r="G34" s="18">
        <f t="shared" si="0"/>
        <v>0.70685702562332076</v>
      </c>
      <c r="H34" s="27">
        <f t="shared" si="1"/>
        <v>289218.1879385527</v>
      </c>
      <c r="I34" s="27">
        <f t="shared" si="2"/>
        <v>42933.271329294272</v>
      </c>
      <c r="J34" s="27">
        <f t="shared" si="3"/>
        <v>37383.797631066765</v>
      </c>
    </row>
    <row r="35" spans="1:10">
      <c r="A35" t="s">
        <v>73</v>
      </c>
      <c r="B35">
        <v>100</v>
      </c>
      <c r="C35" s="27">
        <v>0.96663498878479004</v>
      </c>
      <c r="D35" t="s">
        <v>65</v>
      </c>
      <c r="E35" s="27">
        <v>0.160193026065826</v>
      </c>
      <c r="F35">
        <v>52806</v>
      </c>
      <c r="G35" s="18">
        <f t="shared" si="0"/>
        <v>1.126828014850616</v>
      </c>
      <c r="H35" s="27">
        <f t="shared" si="1"/>
        <v>329639.81826712686</v>
      </c>
      <c r="I35" s="27">
        <f t="shared" si="2"/>
        <v>54628.686745950843</v>
      </c>
      <c r="J35" s="27">
        <f t="shared" si="3"/>
        <v>46862.519660553975</v>
      </c>
    </row>
    <row r="36" spans="1:10">
      <c r="A36" t="s">
        <v>73</v>
      </c>
      <c r="B36">
        <v>150</v>
      </c>
      <c r="C36" s="27">
        <v>1.2680690288543699</v>
      </c>
      <c r="D36" t="s">
        <v>65</v>
      </c>
      <c r="E36" s="27">
        <v>0.239902973175048</v>
      </c>
      <c r="F36">
        <v>79409</v>
      </c>
      <c r="G36" s="18">
        <f t="shared" si="0"/>
        <v>1.5079720020294178</v>
      </c>
      <c r="H36" s="27">
        <f t="shared" si="1"/>
        <v>331004.65137653088</v>
      </c>
      <c r="I36" s="27">
        <f t="shared" si="2"/>
        <v>62621.985233518106</v>
      </c>
      <c r="J36" s="27">
        <f t="shared" si="3"/>
        <v>52659.465754756682</v>
      </c>
    </row>
    <row r="37" spans="1:10">
      <c r="A37" t="s">
        <v>73</v>
      </c>
      <c r="B37">
        <v>200</v>
      </c>
      <c r="C37" s="27">
        <v>1.59146100282669</v>
      </c>
      <c r="D37" t="s">
        <v>65</v>
      </c>
      <c r="E37" s="27">
        <v>0.31806898117065402</v>
      </c>
      <c r="F37">
        <v>105616</v>
      </c>
      <c r="G37" s="18">
        <f t="shared" si="0"/>
        <v>1.9095299839973441</v>
      </c>
      <c r="H37" s="27">
        <f t="shared" si="1"/>
        <v>332053.75642503693</v>
      </c>
      <c r="I37" s="27">
        <f t="shared" si="2"/>
        <v>66364.177200955004</v>
      </c>
      <c r="J37" s="27">
        <f t="shared" si="3"/>
        <v>55309.945842749803</v>
      </c>
    </row>
    <row r="38" spans="1:10">
      <c r="A38" t="s">
        <v>74</v>
      </c>
      <c r="B38">
        <v>50</v>
      </c>
      <c r="C38" s="27">
        <v>0.694077968597412</v>
      </c>
      <c r="D38" t="s">
        <v>65</v>
      </c>
      <c r="E38" s="27">
        <v>0.16777199506759599</v>
      </c>
      <c r="F38">
        <v>26425</v>
      </c>
      <c r="G38" s="18">
        <f t="shared" si="0"/>
        <v>0.86184996366500799</v>
      </c>
      <c r="H38" s="27">
        <f t="shared" si="1"/>
        <v>157505.42865841981</v>
      </c>
      <c r="I38" s="27">
        <f t="shared" si="2"/>
        <v>38072.091602906599</v>
      </c>
      <c r="J38" s="27">
        <f t="shared" si="3"/>
        <v>30660.78913274877</v>
      </c>
    </row>
    <row r="39" spans="1:10">
      <c r="A39" t="s">
        <v>74</v>
      </c>
      <c r="B39">
        <v>100</v>
      </c>
      <c r="C39" s="27">
        <v>1.0541369915008501</v>
      </c>
      <c r="D39" t="s">
        <v>65</v>
      </c>
      <c r="E39" s="27">
        <v>0.34443598985672003</v>
      </c>
      <c r="F39">
        <v>52806</v>
      </c>
      <c r="G39" s="18">
        <f t="shared" si="0"/>
        <v>1.39857298135757</v>
      </c>
      <c r="H39" s="27">
        <f t="shared" si="1"/>
        <v>153311.50505487673</v>
      </c>
      <c r="I39" s="27">
        <f t="shared" si="2"/>
        <v>50094.058386867087</v>
      </c>
      <c r="J39" s="27">
        <f t="shared" si="3"/>
        <v>37757.057160322198</v>
      </c>
    </row>
    <row r="40" spans="1:10">
      <c r="A40" t="s">
        <v>74</v>
      </c>
      <c r="B40">
        <v>150</v>
      </c>
      <c r="C40" s="27">
        <v>1.0959600210189799</v>
      </c>
      <c r="D40" t="s">
        <v>65</v>
      </c>
      <c r="E40" s="27">
        <v>0.51889103651046697</v>
      </c>
      <c r="F40">
        <v>79409</v>
      </c>
      <c r="G40" s="18">
        <f t="shared" si="0"/>
        <v>1.6148510575294468</v>
      </c>
      <c r="H40" s="27">
        <f t="shared" si="1"/>
        <v>153035.98330397866</v>
      </c>
      <c r="I40" s="27">
        <f t="shared" si="2"/>
        <v>72456.110147310552</v>
      </c>
      <c r="J40" s="27">
        <f t="shared" si="3"/>
        <v>49174.194505273736</v>
      </c>
    </row>
    <row r="41" spans="1:10">
      <c r="A41" t="s">
        <v>74</v>
      </c>
      <c r="B41">
        <v>200</v>
      </c>
      <c r="C41" s="27">
        <v>1.44916099309921</v>
      </c>
      <c r="D41" t="s">
        <v>65</v>
      </c>
      <c r="E41" s="27">
        <v>0.70353394746780396</v>
      </c>
      <c r="F41">
        <v>105616</v>
      </c>
      <c r="G41" s="18">
        <f t="shared" si="0"/>
        <v>2.1526949405670139</v>
      </c>
      <c r="H41" s="27">
        <f t="shared" si="1"/>
        <v>150122.10907538806</v>
      </c>
      <c r="I41" s="27">
        <f t="shared" si="2"/>
        <v>72880.7913702722</v>
      </c>
      <c r="J41" s="27">
        <f t="shared" si="3"/>
        <v>49062.223359981064</v>
      </c>
    </row>
    <row r="42" spans="1:10">
      <c r="A42" t="s">
        <v>75</v>
      </c>
      <c r="B42">
        <v>50</v>
      </c>
      <c r="C42" s="27">
        <v>0.57699501514434803</v>
      </c>
      <c r="D42" t="s">
        <v>65</v>
      </c>
      <c r="E42" s="27">
        <v>0.115876019001007</v>
      </c>
      <c r="F42">
        <v>13340</v>
      </c>
      <c r="G42" s="18">
        <f t="shared" si="0"/>
        <v>0.692871034145355</v>
      </c>
      <c r="H42" s="27">
        <f t="shared" si="1"/>
        <v>115123.04370660224</v>
      </c>
      <c r="I42" s="27">
        <f t="shared" si="2"/>
        <v>23119.783793388066</v>
      </c>
      <c r="J42" s="27">
        <f t="shared" si="3"/>
        <v>19253.222234141555</v>
      </c>
    </row>
    <row r="43" spans="1:10">
      <c r="A43" t="s">
        <v>75</v>
      </c>
      <c r="B43">
        <v>100</v>
      </c>
      <c r="C43" s="27">
        <v>0.90592598915100098</v>
      </c>
      <c r="D43" t="s">
        <v>65</v>
      </c>
      <c r="E43" s="27">
        <v>0.21060198545455899</v>
      </c>
      <c r="F43">
        <v>26689</v>
      </c>
      <c r="G43" s="18">
        <f t="shared" si="0"/>
        <v>1.1165279746055599</v>
      </c>
      <c r="H43" s="27">
        <f t="shared" si="1"/>
        <v>126727.20032717171</v>
      </c>
      <c r="I43" s="27">
        <f t="shared" si="2"/>
        <v>29460.464010986048</v>
      </c>
      <c r="J43" s="27">
        <f t="shared" si="3"/>
        <v>23903.565881928327</v>
      </c>
    </row>
    <row r="44" spans="1:10">
      <c r="A44" t="s">
        <v>75</v>
      </c>
      <c r="B44">
        <v>150</v>
      </c>
      <c r="C44" s="27">
        <v>1.0132759809494001</v>
      </c>
      <c r="D44" t="s">
        <v>65</v>
      </c>
      <c r="E44" s="27">
        <v>0.31088000535964899</v>
      </c>
      <c r="F44">
        <v>40272</v>
      </c>
      <c r="G44" s="18">
        <f t="shared" si="0"/>
        <v>1.3241559863090491</v>
      </c>
      <c r="H44" s="27">
        <f t="shared" si="1"/>
        <v>129541.94321185234</v>
      </c>
      <c r="I44" s="27">
        <f t="shared" si="2"/>
        <v>39744.354704102137</v>
      </c>
      <c r="J44" s="27">
        <f t="shared" si="3"/>
        <v>30413.335299154693</v>
      </c>
    </row>
    <row r="45" spans="1:10">
      <c r="A45" t="s">
        <v>75</v>
      </c>
      <c r="B45">
        <v>200</v>
      </c>
      <c r="C45" s="27">
        <v>1.1126019954681401</v>
      </c>
      <c r="D45" t="s">
        <v>65</v>
      </c>
      <c r="E45" s="27">
        <v>0.41117501258850098</v>
      </c>
      <c r="F45">
        <v>53451</v>
      </c>
      <c r="G45" s="18">
        <f t="shared" si="0"/>
        <v>1.5237770080566411</v>
      </c>
      <c r="H45" s="27">
        <f t="shared" si="1"/>
        <v>129995.73992472427</v>
      </c>
      <c r="I45" s="27">
        <f t="shared" si="2"/>
        <v>48041.438194176415</v>
      </c>
      <c r="J45" s="27">
        <f t="shared" si="3"/>
        <v>35077.967259900506</v>
      </c>
    </row>
    <row r="46" spans="1:10">
      <c r="A46" t="s">
        <v>76</v>
      </c>
      <c r="B46">
        <v>50</v>
      </c>
      <c r="C46" s="27">
        <v>0.60512501001357999</v>
      </c>
      <c r="D46" t="s">
        <v>65</v>
      </c>
      <c r="E46" s="27">
        <v>4.7455966472625698E-2</v>
      </c>
      <c r="F46">
        <v>26425</v>
      </c>
      <c r="G46" s="18">
        <f t="shared" si="0"/>
        <v>0.65258097648620572</v>
      </c>
      <c r="H46" s="27">
        <f t="shared" si="1"/>
        <v>556831.98476724501</v>
      </c>
      <c r="I46" s="27">
        <f t="shared" si="2"/>
        <v>43668.662776650031</v>
      </c>
      <c r="J46" s="27">
        <f t="shared" si="3"/>
        <v>40493.059025845774</v>
      </c>
    </row>
    <row r="47" spans="1:10">
      <c r="A47" t="s">
        <v>76</v>
      </c>
      <c r="B47">
        <v>100</v>
      </c>
      <c r="C47" s="27">
        <v>0.97170400619506803</v>
      </c>
      <c r="D47" t="s">
        <v>65</v>
      </c>
      <c r="E47" s="27">
        <v>9.4217002391815102E-2</v>
      </c>
      <c r="F47">
        <v>52806</v>
      </c>
      <c r="G47" s="18">
        <f t="shared" si="0"/>
        <v>1.0659210085868831</v>
      </c>
      <c r="H47" s="27">
        <f t="shared" si="1"/>
        <v>560472.08740943135</v>
      </c>
      <c r="I47" s="27">
        <f t="shared" si="2"/>
        <v>54343.709260574236</v>
      </c>
      <c r="J47" s="27">
        <f t="shared" si="3"/>
        <v>49540.256336636216</v>
      </c>
    </row>
    <row r="48" spans="1:10">
      <c r="A48" t="s">
        <v>76</v>
      </c>
      <c r="B48">
        <v>150</v>
      </c>
      <c r="C48" s="27">
        <v>1.2842090129852199</v>
      </c>
      <c r="D48" t="s">
        <v>65</v>
      </c>
      <c r="E48" s="27">
        <v>0.140712976455688</v>
      </c>
      <c r="F48">
        <v>79409</v>
      </c>
      <c r="G48" s="18">
        <f t="shared" si="0"/>
        <v>1.424921989440908</v>
      </c>
      <c r="H48" s="27">
        <f t="shared" si="1"/>
        <v>564333.16954962385</v>
      </c>
      <c r="I48" s="27">
        <f t="shared" si="2"/>
        <v>61834.949916298341</v>
      </c>
      <c r="J48" s="27">
        <f t="shared" si="3"/>
        <v>55728.664859160082</v>
      </c>
    </row>
    <row r="49" spans="1:10">
      <c r="A49" t="s">
        <v>76</v>
      </c>
      <c r="B49">
        <v>200</v>
      </c>
      <c r="C49" s="27">
        <v>1.5352530479431099</v>
      </c>
      <c r="D49" t="s">
        <v>65</v>
      </c>
      <c r="E49" s="27">
        <v>0.187165021896362</v>
      </c>
      <c r="F49">
        <v>105616</v>
      </c>
      <c r="G49" s="18">
        <f t="shared" si="0"/>
        <v>1.722418069839472</v>
      </c>
      <c r="H49" s="27">
        <f t="shared" si="1"/>
        <v>564293.47177103558</v>
      </c>
      <c r="I49" s="27">
        <f t="shared" si="2"/>
        <v>68793.870913659106</v>
      </c>
      <c r="J49" s="27">
        <f t="shared" si="3"/>
        <v>61318.446345516641</v>
      </c>
    </row>
    <row r="50" spans="1:10">
      <c r="A50" t="s">
        <v>77</v>
      </c>
      <c r="B50">
        <v>50</v>
      </c>
      <c r="C50" s="27">
        <v>0.62100601196288996</v>
      </c>
      <c r="D50" t="s">
        <v>65</v>
      </c>
      <c r="E50" s="27">
        <v>0.13228100538253701</v>
      </c>
      <c r="F50">
        <v>26425</v>
      </c>
      <c r="G50" s="18">
        <f t="shared" si="0"/>
        <v>0.75328701734542691</v>
      </c>
      <c r="H50" s="27">
        <f t="shared" si="1"/>
        <v>199764.1303343804</v>
      </c>
      <c r="I50" s="27">
        <f t="shared" si="2"/>
        <v>42551.922994231987</v>
      </c>
      <c r="J50" s="27">
        <f t="shared" si="3"/>
        <v>35079.590370641643</v>
      </c>
    </row>
    <row r="51" spans="1:10">
      <c r="A51" t="s">
        <v>77</v>
      </c>
      <c r="B51">
        <v>100</v>
      </c>
      <c r="C51" s="27">
        <v>1.0896599888801499</v>
      </c>
      <c r="D51" t="s">
        <v>65</v>
      </c>
      <c r="E51" s="27">
        <v>0.26287800073623602</v>
      </c>
      <c r="F51">
        <v>52806</v>
      </c>
      <c r="G51" s="18">
        <f t="shared" si="0"/>
        <v>1.352537989616386</v>
      </c>
      <c r="H51" s="27">
        <f t="shared" si="1"/>
        <v>200876.45163196433</v>
      </c>
      <c r="I51" s="27">
        <f t="shared" si="2"/>
        <v>48460.988325605169</v>
      </c>
      <c r="J51" s="27">
        <f t="shared" si="3"/>
        <v>39042.156601440169</v>
      </c>
    </row>
    <row r="52" spans="1:10">
      <c r="A52" t="s">
        <v>77</v>
      </c>
      <c r="B52">
        <v>150</v>
      </c>
      <c r="C52" s="27">
        <v>1.17182296514511</v>
      </c>
      <c r="D52" t="s">
        <v>65</v>
      </c>
      <c r="E52" s="27">
        <v>0.38195300102233798</v>
      </c>
      <c r="F52">
        <v>79409</v>
      </c>
      <c r="G52" s="18">
        <f t="shared" si="0"/>
        <v>1.553775966167448</v>
      </c>
      <c r="H52" s="27">
        <f t="shared" si="1"/>
        <v>207902.54242656383</v>
      </c>
      <c r="I52" s="27">
        <f t="shared" si="2"/>
        <v>67765.355656915781</v>
      </c>
      <c r="J52" s="27">
        <f t="shared" si="3"/>
        <v>51107.110503112403</v>
      </c>
    </row>
    <row r="53" spans="1:10">
      <c r="A53" t="s">
        <v>77</v>
      </c>
      <c r="B53">
        <v>200</v>
      </c>
      <c r="C53" s="27">
        <v>1.2738339900970399</v>
      </c>
      <c r="D53" t="s">
        <v>65</v>
      </c>
      <c r="E53" s="27">
        <v>0.51393598318099898</v>
      </c>
      <c r="F53">
        <v>105616</v>
      </c>
      <c r="G53" s="18">
        <f t="shared" si="0"/>
        <v>1.787769973278039</v>
      </c>
      <c r="H53" s="27">
        <f t="shared" si="1"/>
        <v>205504.19401710574</v>
      </c>
      <c r="I53" s="27">
        <f t="shared" si="2"/>
        <v>82911.902823345328</v>
      </c>
      <c r="J53" s="27">
        <f t="shared" si="3"/>
        <v>59076.951497481219</v>
      </c>
    </row>
    <row r="54" spans="1:10">
      <c r="A54" t="s">
        <v>78</v>
      </c>
      <c r="B54">
        <v>50</v>
      </c>
      <c r="C54" s="27">
        <v>0.67490297555923395</v>
      </c>
      <c r="D54" t="s">
        <v>65</v>
      </c>
      <c r="E54" s="27">
        <v>0.158717036247253</v>
      </c>
      <c r="F54">
        <v>26425</v>
      </c>
      <c r="G54" s="18">
        <f t="shared" si="0"/>
        <v>0.83362001180648693</v>
      </c>
      <c r="H54" s="27">
        <f t="shared" si="1"/>
        <v>166491.26410623328</v>
      </c>
      <c r="I54" s="27">
        <f t="shared" si="2"/>
        <v>39153.776108490085</v>
      </c>
      <c r="J54" s="27">
        <f t="shared" si="3"/>
        <v>31699.095062192664</v>
      </c>
    </row>
    <row r="55" spans="1:10">
      <c r="A55" t="s">
        <v>78</v>
      </c>
      <c r="B55">
        <v>100</v>
      </c>
      <c r="C55" s="27">
        <v>0.81969803571701005</v>
      </c>
      <c r="D55" t="s">
        <v>65</v>
      </c>
      <c r="E55" s="27">
        <v>0.31559598445892301</v>
      </c>
      <c r="F55">
        <v>52806</v>
      </c>
      <c r="G55" s="18">
        <f t="shared" si="0"/>
        <v>1.1352940201759329</v>
      </c>
      <c r="H55" s="27">
        <f t="shared" si="1"/>
        <v>167321.52055272131</v>
      </c>
      <c r="I55" s="27">
        <f t="shared" si="2"/>
        <v>64421.284057133664</v>
      </c>
      <c r="J55" s="27">
        <f t="shared" si="3"/>
        <v>46513.060988215919</v>
      </c>
    </row>
    <row r="56" spans="1:10">
      <c r="A56" t="s">
        <v>78</v>
      </c>
      <c r="B56">
        <v>150</v>
      </c>
      <c r="C56" s="27">
        <v>1.15969502925872</v>
      </c>
      <c r="D56" t="s">
        <v>65</v>
      </c>
      <c r="E56" s="27">
        <v>0.47393298149108798</v>
      </c>
      <c r="F56">
        <v>79409</v>
      </c>
      <c r="G56" s="18">
        <f t="shared" si="0"/>
        <v>1.633628010749808</v>
      </c>
      <c r="H56" s="27">
        <f t="shared" si="1"/>
        <v>167553.22609151065</v>
      </c>
      <c r="I56" s="27">
        <f t="shared" si="2"/>
        <v>68474.036704941667</v>
      </c>
      <c r="J56" s="27">
        <f t="shared" si="3"/>
        <v>48608.985324359484</v>
      </c>
    </row>
    <row r="57" spans="1:10">
      <c r="A57" t="s">
        <v>78</v>
      </c>
      <c r="B57">
        <v>200</v>
      </c>
      <c r="C57" s="27">
        <v>1.1540870070457401</v>
      </c>
      <c r="D57" t="s">
        <v>65</v>
      </c>
      <c r="E57" s="27">
        <v>0.63808697462081898</v>
      </c>
      <c r="F57">
        <v>105616</v>
      </c>
      <c r="G57" s="18">
        <f t="shared" si="0"/>
        <v>1.7921739816665592</v>
      </c>
      <c r="H57" s="27">
        <f t="shared" si="1"/>
        <v>165519.75545772887</v>
      </c>
      <c r="I57" s="27">
        <f t="shared" si="2"/>
        <v>91514.763926125815</v>
      </c>
      <c r="J57" s="27">
        <f t="shared" si="3"/>
        <v>58931.77843246374</v>
      </c>
    </row>
    <row r="58" spans="1:10">
      <c r="A58" t="s">
        <v>79</v>
      </c>
      <c r="B58">
        <v>50</v>
      </c>
      <c r="C58" s="27">
        <v>0.57488203048705999</v>
      </c>
      <c r="D58" t="s">
        <v>65</v>
      </c>
      <c r="E58" s="27">
        <v>0.12568300962448101</v>
      </c>
      <c r="F58">
        <v>26425</v>
      </c>
      <c r="G58" s="18">
        <f t="shared" si="0"/>
        <v>0.70056504011154097</v>
      </c>
      <c r="H58" s="27">
        <f t="shared" si="1"/>
        <v>210251.17141094335</v>
      </c>
      <c r="I58" s="27">
        <f t="shared" si="2"/>
        <v>45965.952314793736</v>
      </c>
      <c r="J58" s="27">
        <f t="shared" si="3"/>
        <v>37719.552770992857</v>
      </c>
    </row>
    <row r="59" spans="1:10">
      <c r="A59" t="s">
        <v>79</v>
      </c>
      <c r="B59">
        <v>100</v>
      </c>
      <c r="C59" s="27">
        <v>1.09662401676178</v>
      </c>
      <c r="D59" t="s">
        <v>65</v>
      </c>
      <c r="E59" s="27">
        <v>0.244330048561096</v>
      </c>
      <c r="F59">
        <v>52806</v>
      </c>
      <c r="G59" s="18">
        <f t="shared" si="0"/>
        <v>1.340954065322876</v>
      </c>
      <c r="H59" s="27">
        <f t="shared" si="1"/>
        <v>216125.68863708791</v>
      </c>
      <c r="I59" s="27">
        <f t="shared" si="2"/>
        <v>48153.240484310008</v>
      </c>
      <c r="J59" s="27">
        <f t="shared" si="3"/>
        <v>39379.424967316336</v>
      </c>
    </row>
    <row r="60" spans="1:10">
      <c r="A60" t="s">
        <v>79</v>
      </c>
      <c r="B60">
        <v>150</v>
      </c>
      <c r="C60" s="27">
        <v>1.20194500684738</v>
      </c>
      <c r="D60" t="s">
        <v>65</v>
      </c>
      <c r="E60" s="27">
        <v>0.35570698976516701</v>
      </c>
      <c r="F60">
        <v>79409</v>
      </c>
      <c r="G60" s="18">
        <f t="shared" si="0"/>
        <v>1.5576519966125471</v>
      </c>
      <c r="H60" s="27">
        <f t="shared" si="1"/>
        <v>223242.73147520874</v>
      </c>
      <c r="I60" s="27">
        <f t="shared" si="2"/>
        <v>66067.082560028604</v>
      </c>
      <c r="J60" s="27">
        <f t="shared" si="3"/>
        <v>50979.936579346439</v>
      </c>
    </row>
    <row r="61" spans="1:10">
      <c r="A61" t="s">
        <v>79</v>
      </c>
      <c r="B61">
        <v>200</v>
      </c>
      <c r="C61" s="27">
        <v>1.02136999368667</v>
      </c>
      <c r="D61" t="s">
        <v>65</v>
      </c>
      <c r="E61" s="27">
        <v>0.47105300426483099</v>
      </c>
      <c r="F61">
        <v>105616</v>
      </c>
      <c r="G61" s="18">
        <f t="shared" si="0"/>
        <v>1.4924229979515009</v>
      </c>
      <c r="H61" s="27">
        <f t="shared" si="1"/>
        <v>224212.56003840614</v>
      </c>
      <c r="I61" s="27">
        <f t="shared" si="2"/>
        <v>103406.20994628541</v>
      </c>
      <c r="J61" s="27">
        <f t="shared" si="3"/>
        <v>70768.14022898901</v>
      </c>
    </row>
    <row r="62" spans="1:10">
      <c r="A62" t="s">
        <v>80</v>
      </c>
      <c r="B62">
        <v>50</v>
      </c>
      <c r="C62" s="27">
        <v>0.78033500909805298</v>
      </c>
      <c r="D62" t="s">
        <v>65</v>
      </c>
      <c r="E62" s="27">
        <v>0.27004903554916299</v>
      </c>
      <c r="F62">
        <v>26425</v>
      </c>
      <c r="G62" s="18">
        <f t="shared" si="0"/>
        <v>1.0503840446472159</v>
      </c>
      <c r="H62" s="27">
        <f t="shared" si="1"/>
        <v>97852.59905210539</v>
      </c>
      <c r="I62" s="27">
        <f t="shared" si="2"/>
        <v>33863.660725081689</v>
      </c>
      <c r="J62" s="27">
        <f t="shared" si="3"/>
        <v>25157.465152543471</v>
      </c>
    </row>
    <row r="63" spans="1:10">
      <c r="A63" t="s">
        <v>80</v>
      </c>
      <c r="B63">
        <v>100</v>
      </c>
      <c r="C63" s="27">
        <v>0.96579599380493097</v>
      </c>
      <c r="D63" t="s">
        <v>65</v>
      </c>
      <c r="E63" s="27">
        <v>0.53908294439315796</v>
      </c>
      <c r="F63">
        <v>52806</v>
      </c>
      <c r="G63" s="18">
        <f t="shared" si="0"/>
        <v>1.5048789381980889</v>
      </c>
      <c r="H63" s="27">
        <f t="shared" si="1"/>
        <v>97955.241487825886</v>
      </c>
      <c r="I63" s="27">
        <f t="shared" si="2"/>
        <v>54676.143138636398</v>
      </c>
      <c r="J63" s="27">
        <f t="shared" si="3"/>
        <v>35089.865808892784</v>
      </c>
    </row>
    <row r="64" spans="1:10">
      <c r="A64" t="s">
        <v>80</v>
      </c>
      <c r="B64">
        <v>150</v>
      </c>
      <c r="C64" s="27">
        <v>0.92217099666595403</v>
      </c>
      <c r="D64" t="s">
        <v>65</v>
      </c>
      <c r="E64" s="27">
        <v>0.80314302444457997</v>
      </c>
      <c r="F64">
        <v>79409</v>
      </c>
      <c r="G64" s="18">
        <f t="shared" si="0"/>
        <v>1.725314021110534</v>
      </c>
      <c r="H64" s="27">
        <f t="shared" si="1"/>
        <v>98872.800464046784</v>
      </c>
      <c r="I64" s="27">
        <f t="shared" si="2"/>
        <v>86110.927677293905</v>
      </c>
      <c r="J64" s="27">
        <f t="shared" si="3"/>
        <v>46025.824301182438</v>
      </c>
    </row>
    <row r="65" spans="1:10">
      <c r="A65" t="s">
        <v>80</v>
      </c>
      <c r="B65">
        <v>200</v>
      </c>
      <c r="C65" s="27">
        <v>0.992303967475891</v>
      </c>
      <c r="D65" t="s">
        <v>65</v>
      </c>
      <c r="E65" s="27">
        <v>1.07458400726318</v>
      </c>
      <c r="F65">
        <v>105616</v>
      </c>
      <c r="G65" s="18">
        <f t="shared" si="0"/>
        <v>2.0668879747390712</v>
      </c>
      <c r="H65" s="27">
        <f t="shared" si="1"/>
        <v>98285.475389671628</v>
      </c>
      <c r="I65" s="27">
        <f t="shared" si="2"/>
        <v>106435.12820839956</v>
      </c>
      <c r="J65" s="27">
        <f t="shared" si="3"/>
        <v>51099.044210818058</v>
      </c>
    </row>
    <row r="66" spans="1:10">
      <c r="A66" t="s">
        <v>92</v>
      </c>
      <c r="B66">
        <v>50</v>
      </c>
      <c r="C66" s="27">
        <v>4.64070296287536</v>
      </c>
      <c r="D66" t="s">
        <v>65</v>
      </c>
      <c r="E66" s="27">
        <v>8.9070975780487005E-2</v>
      </c>
      <c r="F66">
        <v>13687</v>
      </c>
      <c r="G66" s="18">
        <f t="shared" si="0"/>
        <v>4.7297739386558471</v>
      </c>
      <c r="H66" s="27">
        <f t="shared" si="1"/>
        <v>153663.97280446594</v>
      </c>
      <c r="I66" s="27">
        <f t="shared" si="2"/>
        <v>2949.3376562760209</v>
      </c>
      <c r="J66" s="27">
        <f t="shared" si="3"/>
        <v>2893.7958087463485</v>
      </c>
    </row>
    <row r="67" spans="1:10">
      <c r="A67" t="s">
        <v>92</v>
      </c>
      <c r="B67">
        <v>100</v>
      </c>
      <c r="C67" s="27">
        <v>1.3416519761085499</v>
      </c>
      <c r="D67" t="s">
        <v>65</v>
      </c>
      <c r="E67" s="27">
        <v>0.12546700239181499</v>
      </c>
      <c r="F67">
        <v>27373</v>
      </c>
      <c r="G67" s="18">
        <f t="shared" ref="G67:G130" si="4">E67+C67</f>
        <v>1.4671189785003649</v>
      </c>
      <c r="H67" s="27">
        <f t="shared" ref="H67:H130" si="5">F67/E67</f>
        <v>218168.91675245535</v>
      </c>
      <c r="I67" s="27">
        <f t="shared" ref="I67:I130" si="6">F67/C67</f>
        <v>20402.459421254051</v>
      </c>
      <c r="J67" s="27">
        <f t="shared" ref="J67:J130" si="7">F67/G67</f>
        <v>18657.655173938023</v>
      </c>
    </row>
    <row r="68" spans="1:10">
      <c r="A68" t="s">
        <v>92</v>
      </c>
      <c r="B68">
        <v>150</v>
      </c>
      <c r="C68" s="27">
        <v>1.6596980094909599</v>
      </c>
      <c r="D68" t="s">
        <v>65</v>
      </c>
      <c r="E68" s="27">
        <v>0.22963404655456501</v>
      </c>
      <c r="F68">
        <v>41258</v>
      </c>
      <c r="G68" s="18">
        <f t="shared" si="4"/>
        <v>1.8893320560455249</v>
      </c>
      <c r="H68" s="27">
        <f t="shared" si="5"/>
        <v>179668.47956144164</v>
      </c>
      <c r="I68" s="27">
        <f t="shared" si="6"/>
        <v>24858.739218861927</v>
      </c>
      <c r="J68" s="27">
        <f t="shared" si="7"/>
        <v>21837.34715556314</v>
      </c>
    </row>
    <row r="69" spans="1:10">
      <c r="A69" t="s">
        <v>92</v>
      </c>
      <c r="B69">
        <v>200</v>
      </c>
      <c r="C69" s="27">
        <v>0.84083002805709794</v>
      </c>
      <c r="D69" t="s">
        <v>65</v>
      </c>
      <c r="E69" s="27">
        <v>0.26219099760055498</v>
      </c>
      <c r="F69">
        <v>54767</v>
      </c>
      <c r="G69" s="18">
        <f t="shared" si="4"/>
        <v>1.1030210256576529</v>
      </c>
      <c r="H69" s="27">
        <f t="shared" si="5"/>
        <v>208882.07642978232</v>
      </c>
      <c r="I69" s="27">
        <f t="shared" si="6"/>
        <v>65134.448310022723</v>
      </c>
      <c r="J69" s="27">
        <f t="shared" si="7"/>
        <v>49651.818710659965</v>
      </c>
    </row>
    <row r="70" spans="1:10">
      <c r="A70" t="s">
        <v>64</v>
      </c>
      <c r="B70">
        <v>50</v>
      </c>
      <c r="C70" s="27">
        <v>1.56752800941467</v>
      </c>
      <c r="D70" t="s">
        <v>81</v>
      </c>
      <c r="E70" s="27">
        <v>0.16343098878860399</v>
      </c>
      <c r="F70">
        <v>21423</v>
      </c>
      <c r="G70" s="18">
        <f t="shared" si="4"/>
        <v>1.730958998203274</v>
      </c>
      <c r="H70" s="27">
        <f t="shared" si="5"/>
        <v>131082.85129272754</v>
      </c>
      <c r="I70" s="27">
        <f t="shared" si="6"/>
        <v>13666.741437047465</v>
      </c>
      <c r="J70" s="27">
        <f t="shared" si="7"/>
        <v>12376.37634527274</v>
      </c>
    </row>
    <row r="71" spans="1:10">
      <c r="A71" t="s">
        <v>64</v>
      </c>
      <c r="B71">
        <v>100</v>
      </c>
      <c r="C71" s="27">
        <v>0.70456302165985096</v>
      </c>
      <c r="D71" t="s">
        <v>81</v>
      </c>
      <c r="E71" s="27">
        <v>0.31243699789047202</v>
      </c>
      <c r="F71">
        <v>42854</v>
      </c>
      <c r="G71" s="18">
        <f t="shared" si="4"/>
        <v>1.017000019550323</v>
      </c>
      <c r="H71" s="27">
        <f t="shared" si="5"/>
        <v>137160.45247311878</v>
      </c>
      <c r="I71" s="27">
        <f t="shared" si="6"/>
        <v>60823.515686420826</v>
      </c>
      <c r="J71" s="27">
        <f t="shared" si="7"/>
        <v>42137.658973643222</v>
      </c>
    </row>
    <row r="72" spans="1:10">
      <c r="A72" t="s">
        <v>64</v>
      </c>
      <c r="B72">
        <v>150</v>
      </c>
      <c r="C72" s="27">
        <v>0.86668503284454301</v>
      </c>
      <c r="D72" t="s">
        <v>81</v>
      </c>
      <c r="E72" s="27">
        <v>0.46795403957366899</v>
      </c>
      <c r="F72">
        <v>64507</v>
      </c>
      <c r="G72" s="18">
        <f t="shared" si="4"/>
        <v>1.334639072418212</v>
      </c>
      <c r="H72" s="27">
        <f t="shared" si="5"/>
        <v>137849.00769051872</v>
      </c>
      <c r="I72" s="27">
        <f t="shared" si="6"/>
        <v>74429.576553643565</v>
      </c>
      <c r="J72" s="27">
        <f t="shared" si="7"/>
        <v>48332.917365532208</v>
      </c>
    </row>
    <row r="73" spans="1:10">
      <c r="A73" t="s">
        <v>64</v>
      </c>
      <c r="B73">
        <v>200</v>
      </c>
      <c r="C73" s="27">
        <v>0.74329900741577104</v>
      </c>
      <c r="D73" t="s">
        <v>81</v>
      </c>
      <c r="E73" s="27">
        <v>0.62071198225021296</v>
      </c>
      <c r="F73">
        <v>85764</v>
      </c>
      <c r="G73" s="18">
        <f t="shared" si="4"/>
        <v>1.364010989665984</v>
      </c>
      <c r="H73" s="27">
        <f t="shared" si="5"/>
        <v>138170.36315150105</v>
      </c>
      <c r="I73" s="27">
        <f t="shared" si="6"/>
        <v>115382.9066692499</v>
      </c>
      <c r="J73" s="27">
        <f t="shared" si="7"/>
        <v>62876.326253794847</v>
      </c>
    </row>
    <row r="74" spans="1:10">
      <c r="A74" t="s">
        <v>66</v>
      </c>
      <c r="B74">
        <v>50</v>
      </c>
      <c r="C74" s="27">
        <v>0.59241902828216497</v>
      </c>
      <c r="D74" t="s">
        <v>81</v>
      </c>
      <c r="E74" s="27">
        <v>0.10347795486450199</v>
      </c>
      <c r="F74">
        <v>21423</v>
      </c>
      <c r="G74" s="18">
        <f t="shared" si="4"/>
        <v>0.69589698314666693</v>
      </c>
      <c r="H74" s="27">
        <f t="shared" si="5"/>
        <v>207029.60382288284</v>
      </c>
      <c r="I74" s="27">
        <f t="shared" si="6"/>
        <v>36161.903951870328</v>
      </c>
      <c r="J74" s="27">
        <f t="shared" si="7"/>
        <v>30784.72894526818</v>
      </c>
    </row>
    <row r="75" spans="1:10">
      <c r="A75" t="s">
        <v>66</v>
      </c>
      <c r="B75">
        <v>100</v>
      </c>
      <c r="C75" s="27">
        <v>0.51472002267837502</v>
      </c>
      <c r="D75" t="s">
        <v>81</v>
      </c>
      <c r="E75" s="27">
        <v>0.20964896678924499</v>
      </c>
      <c r="F75">
        <v>42854</v>
      </c>
      <c r="G75" s="18">
        <f t="shared" si="4"/>
        <v>0.72436898946761996</v>
      </c>
      <c r="H75" s="27">
        <f t="shared" si="5"/>
        <v>204408.35295448932</v>
      </c>
      <c r="I75" s="27">
        <f t="shared" si="6"/>
        <v>83256.91271345297</v>
      </c>
      <c r="J75" s="27">
        <f t="shared" si="7"/>
        <v>59160.456373892877</v>
      </c>
    </row>
    <row r="76" spans="1:10">
      <c r="A76" t="s">
        <v>66</v>
      </c>
      <c r="B76">
        <v>150</v>
      </c>
      <c r="C76" s="27">
        <v>0.80275797843933105</v>
      </c>
      <c r="D76" t="s">
        <v>81</v>
      </c>
      <c r="E76" s="27">
        <v>0.32370895147323597</v>
      </c>
      <c r="F76">
        <v>64507</v>
      </c>
      <c r="G76" s="18">
        <f t="shared" si="4"/>
        <v>1.1264669299125671</v>
      </c>
      <c r="H76" s="27">
        <f t="shared" si="5"/>
        <v>199274.68704965175</v>
      </c>
      <c r="I76" s="27">
        <f t="shared" si="6"/>
        <v>80356.722365326394</v>
      </c>
      <c r="J76" s="27">
        <f t="shared" si="7"/>
        <v>57264.885712185831</v>
      </c>
    </row>
    <row r="77" spans="1:10">
      <c r="A77" t="s">
        <v>66</v>
      </c>
      <c r="B77">
        <v>200</v>
      </c>
      <c r="C77" s="27">
        <v>0.89819699525833097</v>
      </c>
      <c r="D77" t="s">
        <v>81</v>
      </c>
      <c r="E77" s="27">
        <v>0.42749899625778198</v>
      </c>
      <c r="F77">
        <v>85764</v>
      </c>
      <c r="G77" s="18">
        <f t="shared" si="4"/>
        <v>1.3256959915161128</v>
      </c>
      <c r="H77" s="27">
        <f t="shared" si="5"/>
        <v>200618.01489771053</v>
      </c>
      <c r="I77" s="27">
        <f t="shared" si="6"/>
        <v>95484.621361189667</v>
      </c>
      <c r="J77" s="27">
        <f t="shared" si="7"/>
        <v>64693.565152835123</v>
      </c>
    </row>
    <row r="78" spans="1:10">
      <c r="A78" t="s">
        <v>67</v>
      </c>
      <c r="B78">
        <v>50</v>
      </c>
      <c r="C78" s="27">
        <v>0.58264702558517401</v>
      </c>
      <c r="D78" t="s">
        <v>81</v>
      </c>
      <c r="E78" s="27">
        <v>0.19105899333953799</v>
      </c>
      <c r="F78">
        <v>23178</v>
      </c>
      <c r="G78" s="18">
        <f t="shared" si="4"/>
        <v>0.77370601892471202</v>
      </c>
      <c r="H78" s="27">
        <f t="shared" si="5"/>
        <v>121313.31582392209</v>
      </c>
      <c r="I78" s="27">
        <f t="shared" si="6"/>
        <v>39780.51716083417</v>
      </c>
      <c r="J78" s="27">
        <f t="shared" si="7"/>
        <v>29957.114760736287</v>
      </c>
    </row>
    <row r="79" spans="1:10">
      <c r="A79" t="s">
        <v>67</v>
      </c>
      <c r="B79">
        <v>100</v>
      </c>
      <c r="C79" s="27">
        <v>0.83292800188064497</v>
      </c>
      <c r="D79" t="s">
        <v>81</v>
      </c>
      <c r="E79" s="27">
        <v>0.38070100545883101</v>
      </c>
      <c r="F79">
        <v>46331</v>
      </c>
      <c r="G79" s="18">
        <f t="shared" si="4"/>
        <v>1.213629007339476</v>
      </c>
      <c r="H79" s="27">
        <f t="shared" si="5"/>
        <v>121699.17950219396</v>
      </c>
      <c r="I79" s="27">
        <f t="shared" si="6"/>
        <v>55624.255512349831</v>
      </c>
      <c r="J79" s="27">
        <f t="shared" si="7"/>
        <v>38175.587201534567</v>
      </c>
    </row>
    <row r="80" spans="1:10">
      <c r="A80" t="s">
        <v>67</v>
      </c>
      <c r="B80">
        <v>150</v>
      </c>
      <c r="C80" s="27">
        <v>1.04599201679229</v>
      </c>
      <c r="D80" t="s">
        <v>81</v>
      </c>
      <c r="E80" s="27">
        <v>0.57079601287841797</v>
      </c>
      <c r="F80">
        <v>69700</v>
      </c>
      <c r="G80" s="18">
        <f t="shared" si="4"/>
        <v>1.616788029670708</v>
      </c>
      <c r="H80" s="27">
        <f t="shared" si="5"/>
        <v>122110.17320971792</v>
      </c>
      <c r="I80" s="27">
        <f t="shared" si="6"/>
        <v>66635.307804496202</v>
      </c>
      <c r="J80" s="27">
        <f t="shared" si="7"/>
        <v>43110.165786046695</v>
      </c>
    </row>
    <row r="81" spans="1:10">
      <c r="A81" t="s">
        <v>67</v>
      </c>
      <c r="B81">
        <v>200</v>
      </c>
      <c r="C81" s="27">
        <v>1.26481401920318</v>
      </c>
      <c r="D81" t="s">
        <v>81</v>
      </c>
      <c r="E81" s="27">
        <v>0.76898097991943304</v>
      </c>
      <c r="F81">
        <v>92675</v>
      </c>
      <c r="G81" s="18">
        <f t="shared" si="4"/>
        <v>2.033794999122613</v>
      </c>
      <c r="H81" s="27">
        <f t="shared" si="5"/>
        <v>120516.63489740626</v>
      </c>
      <c r="I81" s="27">
        <f t="shared" si="6"/>
        <v>73271.641990799806</v>
      </c>
      <c r="J81" s="27">
        <f t="shared" si="7"/>
        <v>45567.522803419401</v>
      </c>
    </row>
    <row r="82" spans="1:10">
      <c r="A82" t="s">
        <v>68</v>
      </c>
      <c r="B82">
        <v>50</v>
      </c>
      <c r="C82" s="27">
        <v>0.65260797739028897</v>
      </c>
      <c r="D82" t="s">
        <v>81</v>
      </c>
      <c r="E82" s="27">
        <v>1.56580209732055E-2</v>
      </c>
      <c r="F82">
        <v>17700</v>
      </c>
      <c r="G82" s="18">
        <f t="shared" si="4"/>
        <v>0.66826599836349443</v>
      </c>
      <c r="H82" s="27">
        <f t="shared" si="5"/>
        <v>1130411.054518882</v>
      </c>
      <c r="I82" s="27">
        <f t="shared" si="6"/>
        <v>27121.94857130072</v>
      </c>
      <c r="J82" s="27">
        <f t="shared" si="7"/>
        <v>26486.45904975749</v>
      </c>
    </row>
    <row r="83" spans="1:10">
      <c r="A83" t="s">
        <v>68</v>
      </c>
      <c r="B83">
        <v>100</v>
      </c>
      <c r="C83" s="27">
        <v>1.2075139880180299</v>
      </c>
      <c r="D83" t="s">
        <v>81</v>
      </c>
      <c r="E83" s="27">
        <v>3.2006978988647398E-2</v>
      </c>
      <c r="F83">
        <v>34852</v>
      </c>
      <c r="G83" s="18">
        <f t="shared" si="4"/>
        <v>1.2395209670066774</v>
      </c>
      <c r="H83" s="27">
        <f t="shared" si="5"/>
        <v>1088887.5208235588</v>
      </c>
      <c r="I83" s="27">
        <f t="shared" si="6"/>
        <v>28862.605606088939</v>
      </c>
      <c r="J83" s="27">
        <f t="shared" si="7"/>
        <v>28117.313807255872</v>
      </c>
    </row>
    <row r="84" spans="1:10">
      <c r="A84" t="s">
        <v>68</v>
      </c>
      <c r="B84">
        <v>150</v>
      </c>
      <c r="C84" s="27">
        <v>1.19405198097229</v>
      </c>
      <c r="D84" t="s">
        <v>81</v>
      </c>
      <c r="E84" s="27">
        <v>4.5632958412170403E-2</v>
      </c>
      <c r="F84">
        <v>51651</v>
      </c>
      <c r="G84" s="18">
        <f t="shared" si="4"/>
        <v>1.2396849393844604</v>
      </c>
      <c r="H84" s="27">
        <f t="shared" si="5"/>
        <v>1131879.2775491972</v>
      </c>
      <c r="I84" s="27">
        <f t="shared" si="6"/>
        <v>43256.910773634612</v>
      </c>
      <c r="J84" s="27">
        <f t="shared" si="7"/>
        <v>41664.618451883609</v>
      </c>
    </row>
    <row r="85" spans="1:10">
      <c r="A85" t="s">
        <v>68</v>
      </c>
      <c r="B85">
        <v>200</v>
      </c>
      <c r="C85" s="27">
        <v>1.3811920285224899</v>
      </c>
      <c r="D85" t="s">
        <v>81</v>
      </c>
      <c r="E85" s="27">
        <v>5.6384980678558301E-2</v>
      </c>
      <c r="F85">
        <v>67643</v>
      </c>
      <c r="G85" s="18">
        <f t="shared" si="4"/>
        <v>1.4375770092010483</v>
      </c>
      <c r="H85" s="27">
        <f t="shared" si="5"/>
        <v>1199663.4420364858</v>
      </c>
      <c r="I85" s="27">
        <f t="shared" si="6"/>
        <v>48974.363161044392</v>
      </c>
      <c r="J85" s="27">
        <f t="shared" si="7"/>
        <v>47053.47926897736</v>
      </c>
    </row>
    <row r="86" spans="1:10">
      <c r="A86" t="s">
        <v>69</v>
      </c>
      <c r="B86">
        <v>50</v>
      </c>
      <c r="C86" s="27">
        <v>0.551496982574462</v>
      </c>
      <c r="D86" t="s">
        <v>81</v>
      </c>
      <c r="E86" s="27">
        <v>5.1654994487762403E-2</v>
      </c>
      <c r="F86">
        <v>37668</v>
      </c>
      <c r="G86" s="18">
        <f t="shared" si="4"/>
        <v>0.60315197706222445</v>
      </c>
      <c r="H86" s="27">
        <f t="shared" si="5"/>
        <v>729222.80552994611</v>
      </c>
      <c r="I86" s="27">
        <f t="shared" si="6"/>
        <v>68301.370977880448</v>
      </c>
      <c r="J86" s="27">
        <f t="shared" si="7"/>
        <v>62451.92162590551</v>
      </c>
    </row>
    <row r="87" spans="1:10">
      <c r="A87" t="s">
        <v>69</v>
      </c>
      <c r="B87">
        <v>100</v>
      </c>
      <c r="C87" s="27">
        <v>0.76180797815322798</v>
      </c>
      <c r="D87" t="s">
        <v>81</v>
      </c>
      <c r="E87" s="27">
        <v>0.104569971561431</v>
      </c>
      <c r="F87">
        <v>75149</v>
      </c>
      <c r="G87" s="18">
        <f t="shared" si="4"/>
        <v>0.86637794971465898</v>
      </c>
      <c r="H87" s="27">
        <f t="shared" si="5"/>
        <v>718647.99117644143</v>
      </c>
      <c r="I87" s="27">
        <f t="shared" si="6"/>
        <v>98645.593318904226</v>
      </c>
      <c r="J87" s="27">
        <f t="shared" si="7"/>
        <v>86739.280500790992</v>
      </c>
    </row>
    <row r="88" spans="1:10">
      <c r="A88" t="s">
        <v>69</v>
      </c>
      <c r="B88">
        <v>150</v>
      </c>
      <c r="C88" s="27">
        <v>1.1103180050849899</v>
      </c>
      <c r="D88" t="s">
        <v>81</v>
      </c>
      <c r="E88" s="27">
        <v>0.16007399559020999</v>
      </c>
      <c r="F88">
        <v>112852</v>
      </c>
      <c r="G88" s="18">
        <f t="shared" si="4"/>
        <v>1.2703920006751999</v>
      </c>
      <c r="H88" s="27">
        <f t="shared" si="5"/>
        <v>704998.95741280506</v>
      </c>
      <c r="I88" s="27">
        <f t="shared" si="6"/>
        <v>101639.34970266621</v>
      </c>
      <c r="J88" s="27">
        <f t="shared" si="7"/>
        <v>88832.423330767473</v>
      </c>
    </row>
    <row r="89" spans="1:10">
      <c r="A89" t="s">
        <v>69</v>
      </c>
      <c r="B89">
        <v>200</v>
      </c>
      <c r="C89" s="27">
        <v>1.0658900141715999</v>
      </c>
      <c r="D89" t="s">
        <v>81</v>
      </c>
      <c r="E89" s="27">
        <v>0.20927196741104101</v>
      </c>
      <c r="F89">
        <v>150159</v>
      </c>
      <c r="G89" s="18">
        <f t="shared" si="4"/>
        <v>1.2751619815826409</v>
      </c>
      <c r="H89" s="27">
        <f t="shared" si="5"/>
        <v>717530.40723827854</v>
      </c>
      <c r="I89" s="27">
        <f t="shared" si="6"/>
        <v>140876.63642923065</v>
      </c>
      <c r="J89" s="27">
        <f t="shared" si="7"/>
        <v>117756.80436585261</v>
      </c>
    </row>
    <row r="90" spans="1:10">
      <c r="A90" t="s">
        <v>70</v>
      </c>
      <c r="B90">
        <v>50</v>
      </c>
      <c r="C90" s="27">
        <v>1.0092339515686</v>
      </c>
      <c r="D90" t="s">
        <v>81</v>
      </c>
      <c r="E90" s="27">
        <v>5.2595019340515102E-2</v>
      </c>
      <c r="F90">
        <v>47975</v>
      </c>
      <c r="G90" s="18">
        <f t="shared" si="4"/>
        <v>1.0618289709091151</v>
      </c>
      <c r="H90" s="27">
        <f t="shared" si="5"/>
        <v>912158.61504672549</v>
      </c>
      <c r="I90" s="27">
        <f t="shared" si="6"/>
        <v>47536.054376128493</v>
      </c>
      <c r="J90" s="27">
        <f t="shared" si="7"/>
        <v>45181.475844386536</v>
      </c>
    </row>
    <row r="91" spans="1:10">
      <c r="A91" t="s">
        <v>70</v>
      </c>
      <c r="B91">
        <v>100</v>
      </c>
      <c r="C91" s="27">
        <v>0.97110402584075906</v>
      </c>
      <c r="D91" t="s">
        <v>81</v>
      </c>
      <c r="E91" s="27">
        <v>0.10948497056961</v>
      </c>
      <c r="F91">
        <v>95756</v>
      </c>
      <c r="G91" s="18">
        <f t="shared" si="4"/>
        <v>1.080588996410369</v>
      </c>
      <c r="H91" s="27">
        <f t="shared" si="5"/>
        <v>874604.06210840435</v>
      </c>
      <c r="I91" s="27">
        <f t="shared" si="6"/>
        <v>98605.296087714916</v>
      </c>
      <c r="J91" s="27">
        <f t="shared" si="7"/>
        <v>88614.635460932739</v>
      </c>
    </row>
    <row r="92" spans="1:10">
      <c r="A92" t="s">
        <v>70</v>
      </c>
      <c r="B92">
        <v>150</v>
      </c>
      <c r="C92" s="27">
        <v>1.10183000564575</v>
      </c>
      <c r="D92" t="s">
        <v>81</v>
      </c>
      <c r="E92" s="27">
        <v>0.173740029335022</v>
      </c>
      <c r="F92">
        <v>143759</v>
      </c>
      <c r="G92" s="18">
        <f t="shared" si="4"/>
        <v>1.2755700349807719</v>
      </c>
      <c r="H92" s="27">
        <f t="shared" si="5"/>
        <v>827437.41065445694</v>
      </c>
      <c r="I92" s="27">
        <f t="shared" si="6"/>
        <v>130472.93980322046</v>
      </c>
      <c r="J92" s="27">
        <f t="shared" si="7"/>
        <v>112701.76945021057</v>
      </c>
    </row>
    <row r="93" spans="1:10">
      <c r="A93" t="s">
        <v>70</v>
      </c>
      <c r="B93">
        <v>200</v>
      </c>
      <c r="C93" s="27">
        <v>1.47617399692535</v>
      </c>
      <c r="D93" t="s">
        <v>81</v>
      </c>
      <c r="E93" s="27">
        <v>0.22065496444702101</v>
      </c>
      <c r="F93">
        <v>191366</v>
      </c>
      <c r="G93" s="18">
        <f t="shared" si="4"/>
        <v>1.696828961372371</v>
      </c>
      <c r="H93" s="27">
        <f t="shared" si="5"/>
        <v>867263.51468945423</v>
      </c>
      <c r="I93" s="27">
        <f t="shared" si="6"/>
        <v>129636.47943845834</v>
      </c>
      <c r="J93" s="27">
        <f t="shared" si="7"/>
        <v>112778.60312168759</v>
      </c>
    </row>
    <row r="94" spans="1:10">
      <c r="A94" t="s">
        <v>71</v>
      </c>
      <c r="B94">
        <v>50</v>
      </c>
      <c r="C94" s="27">
        <v>0.57097399234771695</v>
      </c>
      <c r="D94" t="s">
        <v>81</v>
      </c>
      <c r="E94" s="27">
        <v>0.22089499235153201</v>
      </c>
      <c r="F94">
        <v>26425</v>
      </c>
      <c r="G94" s="18">
        <f t="shared" si="4"/>
        <v>0.79186898469924893</v>
      </c>
      <c r="H94" s="27">
        <f t="shared" si="5"/>
        <v>119626.97623288484</v>
      </c>
      <c r="I94" s="27">
        <f t="shared" si="6"/>
        <v>46280.566810663877</v>
      </c>
      <c r="J94" s="27">
        <f t="shared" si="7"/>
        <v>33370.4192367582</v>
      </c>
    </row>
    <row r="95" spans="1:10">
      <c r="A95" t="s">
        <v>71</v>
      </c>
      <c r="B95">
        <v>100</v>
      </c>
      <c r="C95" s="27">
        <v>0.80260598659515303</v>
      </c>
      <c r="D95" t="s">
        <v>81</v>
      </c>
      <c r="E95" s="27">
        <v>0.45421594381332397</v>
      </c>
      <c r="F95">
        <v>52806</v>
      </c>
      <c r="G95" s="18">
        <f t="shared" si="4"/>
        <v>1.2568219304084769</v>
      </c>
      <c r="H95" s="27">
        <f t="shared" si="5"/>
        <v>116257.47779056933</v>
      </c>
      <c r="I95" s="27">
        <f t="shared" si="6"/>
        <v>65793.179819173427</v>
      </c>
      <c r="J95" s="27">
        <f t="shared" si="7"/>
        <v>42015.49855422847</v>
      </c>
    </row>
    <row r="96" spans="1:10">
      <c r="A96" t="s">
        <v>71</v>
      </c>
      <c r="B96">
        <v>150</v>
      </c>
      <c r="C96" s="27">
        <v>0.97220504283904996</v>
      </c>
      <c r="D96" t="s">
        <v>81</v>
      </c>
      <c r="E96" s="27">
        <v>0.68343597650527899</v>
      </c>
      <c r="F96">
        <v>79409</v>
      </c>
      <c r="G96" s="18">
        <f t="shared" si="4"/>
        <v>1.6556410193443289</v>
      </c>
      <c r="H96" s="27">
        <f t="shared" si="5"/>
        <v>116190.83971267444</v>
      </c>
      <c r="I96" s="27">
        <f t="shared" si="6"/>
        <v>81679.271862351656</v>
      </c>
      <c r="J96" s="27">
        <f t="shared" si="7"/>
        <v>47962.691834880818</v>
      </c>
    </row>
    <row r="97" spans="1:10">
      <c r="A97" t="s">
        <v>71</v>
      </c>
      <c r="B97">
        <v>200</v>
      </c>
      <c r="C97" s="27">
        <v>1.3514299988746601</v>
      </c>
      <c r="D97" t="s">
        <v>81</v>
      </c>
      <c r="E97" s="27">
        <v>0.91249597072601296</v>
      </c>
      <c r="F97">
        <v>105616</v>
      </c>
      <c r="G97" s="18">
        <f t="shared" si="4"/>
        <v>2.263925969600673</v>
      </c>
      <c r="H97" s="27">
        <f t="shared" si="5"/>
        <v>115744.07272830838</v>
      </c>
      <c r="I97" s="27">
        <f t="shared" si="6"/>
        <v>78151.291659905997</v>
      </c>
      <c r="J97" s="27">
        <f t="shared" si="7"/>
        <v>46651.702139637229</v>
      </c>
    </row>
    <row r="98" spans="1:10">
      <c r="A98" t="s">
        <v>72</v>
      </c>
      <c r="B98">
        <v>50</v>
      </c>
      <c r="C98" s="27">
        <v>0.51252096891403198</v>
      </c>
      <c r="D98" t="s">
        <v>81</v>
      </c>
      <c r="E98" s="27">
        <v>0.14446800947189301</v>
      </c>
      <c r="F98">
        <v>26425</v>
      </c>
      <c r="G98" s="18">
        <f t="shared" si="4"/>
        <v>0.65698897838592496</v>
      </c>
      <c r="H98" s="27">
        <f t="shared" si="5"/>
        <v>182912.46689559406</v>
      </c>
      <c r="I98" s="27">
        <f t="shared" si="6"/>
        <v>51558.866081111337</v>
      </c>
      <c r="J98" s="27">
        <f t="shared" si="7"/>
        <v>40221.374892650892</v>
      </c>
    </row>
    <row r="99" spans="1:10">
      <c r="A99" t="s">
        <v>72</v>
      </c>
      <c r="B99">
        <v>100</v>
      </c>
      <c r="C99" s="27">
        <v>0.87975698709487904</v>
      </c>
      <c r="D99" t="s">
        <v>81</v>
      </c>
      <c r="E99" s="27">
        <v>0.29454398155212402</v>
      </c>
      <c r="F99">
        <v>52806</v>
      </c>
      <c r="G99" s="18">
        <f t="shared" si="4"/>
        <v>1.1743009686470032</v>
      </c>
      <c r="H99" s="27">
        <f t="shared" si="5"/>
        <v>179280.52619420158</v>
      </c>
      <c r="I99" s="27">
        <f t="shared" si="6"/>
        <v>60023.393703726317</v>
      </c>
      <c r="J99" s="27">
        <f t="shared" si="7"/>
        <v>44968.028989060273</v>
      </c>
    </row>
    <row r="100" spans="1:10">
      <c r="A100" t="s">
        <v>72</v>
      </c>
      <c r="B100">
        <v>150</v>
      </c>
      <c r="C100" s="27">
        <v>0.93446302413940396</v>
      </c>
      <c r="D100" t="s">
        <v>81</v>
      </c>
      <c r="E100" s="27">
        <v>0.43228399753570501</v>
      </c>
      <c r="F100">
        <v>79409</v>
      </c>
      <c r="G100" s="18">
        <f t="shared" si="4"/>
        <v>1.366747021675109</v>
      </c>
      <c r="H100" s="27">
        <f t="shared" si="5"/>
        <v>183696.36732491149</v>
      </c>
      <c r="I100" s="27">
        <f t="shared" si="6"/>
        <v>84978.215240920763</v>
      </c>
      <c r="J100" s="27">
        <f t="shared" si="7"/>
        <v>58100.730230730587</v>
      </c>
    </row>
    <row r="101" spans="1:10">
      <c r="A101" t="s">
        <v>72</v>
      </c>
      <c r="B101">
        <v>200</v>
      </c>
      <c r="C101" s="27">
        <v>1.18518602848053</v>
      </c>
      <c r="D101" t="s">
        <v>81</v>
      </c>
      <c r="E101" s="27">
        <v>0.57930701971053999</v>
      </c>
      <c r="F101">
        <v>105616</v>
      </c>
      <c r="G101" s="18">
        <f t="shared" si="4"/>
        <v>1.7644930481910701</v>
      </c>
      <c r="H101" s="27">
        <f t="shared" si="5"/>
        <v>182314.37977874448</v>
      </c>
      <c r="I101" s="27">
        <f t="shared" si="6"/>
        <v>89113.436593076607</v>
      </c>
      <c r="J101" s="27">
        <f t="shared" si="7"/>
        <v>59856.285695359256</v>
      </c>
    </row>
    <row r="102" spans="1:10">
      <c r="A102" t="s">
        <v>73</v>
      </c>
      <c r="B102">
        <v>50</v>
      </c>
      <c r="C102" s="27">
        <v>0.64152199029922397</v>
      </c>
      <c r="D102" t="s">
        <v>81</v>
      </c>
      <c r="E102" s="27">
        <v>8.5126996040344197E-2</v>
      </c>
      <c r="F102">
        <v>26425</v>
      </c>
      <c r="G102" s="18">
        <f t="shared" si="4"/>
        <v>0.7266489863395682</v>
      </c>
      <c r="H102" s="27">
        <f t="shared" si="5"/>
        <v>310418.56554501713</v>
      </c>
      <c r="I102" s="27">
        <f t="shared" si="6"/>
        <v>41191.105526522377</v>
      </c>
      <c r="J102" s="27">
        <f t="shared" si="7"/>
        <v>36365.56369962568</v>
      </c>
    </row>
    <row r="103" spans="1:10">
      <c r="A103" t="s">
        <v>73</v>
      </c>
      <c r="B103">
        <v>100</v>
      </c>
      <c r="C103" s="27">
        <v>0.93639695644378595</v>
      </c>
      <c r="D103" t="s">
        <v>81</v>
      </c>
      <c r="E103" s="27">
        <v>0.17146396636962799</v>
      </c>
      <c r="F103">
        <v>52806</v>
      </c>
      <c r="G103" s="18">
        <f t="shared" si="4"/>
        <v>1.107860922813414</v>
      </c>
      <c r="H103" s="27">
        <f t="shared" si="5"/>
        <v>307971.41299160867</v>
      </c>
      <c r="I103" s="27">
        <f t="shared" si="6"/>
        <v>56392.750570809942</v>
      </c>
      <c r="J103" s="27">
        <f t="shared" si="7"/>
        <v>47664.827698678193</v>
      </c>
    </row>
    <row r="104" spans="1:10">
      <c r="A104" t="s">
        <v>73</v>
      </c>
      <c r="B104">
        <v>150</v>
      </c>
      <c r="C104" s="27">
        <v>1.05411601066589</v>
      </c>
      <c r="D104" t="s">
        <v>81</v>
      </c>
      <c r="E104" s="27">
        <v>0.25015801191329901</v>
      </c>
      <c r="F104">
        <v>79409</v>
      </c>
      <c r="G104" s="18">
        <f t="shared" si="4"/>
        <v>1.3042740225791891</v>
      </c>
      <c r="H104" s="27">
        <f t="shared" si="5"/>
        <v>317435.36572205398</v>
      </c>
      <c r="I104" s="27">
        <f t="shared" si="6"/>
        <v>75332.315605221636</v>
      </c>
      <c r="J104" s="27">
        <f t="shared" si="7"/>
        <v>60883.678295585065</v>
      </c>
    </row>
    <row r="105" spans="1:10">
      <c r="A105" t="s">
        <v>73</v>
      </c>
      <c r="B105">
        <v>200</v>
      </c>
      <c r="C105" s="27">
        <v>1.1764020323753299</v>
      </c>
      <c r="D105" t="s">
        <v>81</v>
      </c>
      <c r="E105" s="27">
        <v>0.33123004436492898</v>
      </c>
      <c r="F105">
        <v>105616</v>
      </c>
      <c r="G105" s="18">
        <f t="shared" si="4"/>
        <v>1.5076320767402589</v>
      </c>
      <c r="H105" s="27">
        <f t="shared" si="5"/>
        <v>318859.96393382346</v>
      </c>
      <c r="I105" s="27">
        <f t="shared" si="6"/>
        <v>89778.831635257942</v>
      </c>
      <c r="J105" s="27">
        <f t="shared" si="7"/>
        <v>70054.227174814849</v>
      </c>
    </row>
    <row r="106" spans="1:10">
      <c r="A106" t="s">
        <v>74</v>
      </c>
      <c r="B106">
        <v>50</v>
      </c>
      <c r="C106" s="27">
        <v>0.47269898653030401</v>
      </c>
      <c r="D106" t="s">
        <v>81</v>
      </c>
      <c r="E106" s="27">
        <v>0.17147600650787301</v>
      </c>
      <c r="F106">
        <v>26425</v>
      </c>
      <c r="G106" s="18">
        <f t="shared" si="4"/>
        <v>0.64417499303817705</v>
      </c>
      <c r="H106" s="27">
        <f t="shared" si="5"/>
        <v>154103.19226664954</v>
      </c>
      <c r="I106" s="27">
        <f t="shared" si="6"/>
        <v>55902.383446946384</v>
      </c>
      <c r="J106" s="27">
        <f t="shared" si="7"/>
        <v>41021.46200269206</v>
      </c>
    </row>
    <row r="107" spans="1:10">
      <c r="A107" t="s">
        <v>74</v>
      </c>
      <c r="B107">
        <v>100</v>
      </c>
      <c r="C107" s="27">
        <v>0.850475013256073</v>
      </c>
      <c r="D107" t="s">
        <v>81</v>
      </c>
      <c r="E107" s="27">
        <v>0.350733041763305</v>
      </c>
      <c r="F107">
        <v>52806</v>
      </c>
      <c r="G107" s="18">
        <f t="shared" si="4"/>
        <v>1.201208055019378</v>
      </c>
      <c r="H107" s="27">
        <f t="shared" si="5"/>
        <v>150558.95428191949</v>
      </c>
      <c r="I107" s="27">
        <f t="shared" si="6"/>
        <v>62090.007556871547</v>
      </c>
      <c r="J107" s="27">
        <f t="shared" si="7"/>
        <v>43960.744168626246</v>
      </c>
    </row>
    <row r="108" spans="1:10">
      <c r="A108" t="s">
        <v>74</v>
      </c>
      <c r="B108">
        <v>150</v>
      </c>
      <c r="C108" s="27">
        <v>1.08409595489502</v>
      </c>
      <c r="D108" t="s">
        <v>81</v>
      </c>
      <c r="E108" s="27">
        <v>0.53639799356460505</v>
      </c>
      <c r="F108">
        <v>79409</v>
      </c>
      <c r="G108" s="18">
        <f t="shared" si="4"/>
        <v>1.620493948459625</v>
      </c>
      <c r="H108" s="27">
        <f t="shared" si="5"/>
        <v>148041.19506915307</v>
      </c>
      <c r="I108" s="27">
        <f t="shared" si="6"/>
        <v>73249.051102390367</v>
      </c>
      <c r="J108" s="27">
        <f t="shared" si="7"/>
        <v>49002.959915699117</v>
      </c>
    </row>
    <row r="109" spans="1:10">
      <c r="A109" t="s">
        <v>74</v>
      </c>
      <c r="B109">
        <v>200</v>
      </c>
      <c r="C109" s="27">
        <v>1.2884899973869299</v>
      </c>
      <c r="D109" t="s">
        <v>81</v>
      </c>
      <c r="E109" s="27">
        <v>0.71245098114013605</v>
      </c>
      <c r="F109">
        <v>105616</v>
      </c>
      <c r="G109" s="18">
        <f t="shared" si="4"/>
        <v>2.000940978527066</v>
      </c>
      <c r="H109" s="27">
        <f t="shared" si="5"/>
        <v>148243.18134979982</v>
      </c>
      <c r="I109" s="27">
        <f t="shared" si="6"/>
        <v>81968.816377457537</v>
      </c>
      <c r="J109" s="27">
        <f t="shared" si="7"/>
        <v>52783.166087060759</v>
      </c>
    </row>
    <row r="110" spans="1:10">
      <c r="A110" t="s">
        <v>75</v>
      </c>
      <c r="B110">
        <v>50</v>
      </c>
      <c r="C110" s="27">
        <v>0.507485032081604</v>
      </c>
      <c r="D110" t="s">
        <v>81</v>
      </c>
      <c r="E110" s="27">
        <v>0.116193950176239</v>
      </c>
      <c r="F110">
        <v>13340</v>
      </c>
      <c r="G110" s="18">
        <f t="shared" si="4"/>
        <v>0.62367898225784302</v>
      </c>
      <c r="H110" s="27">
        <f t="shared" si="5"/>
        <v>114808.04275753036</v>
      </c>
      <c r="I110" s="27">
        <f t="shared" si="6"/>
        <v>26286.489564592554</v>
      </c>
      <c r="J110" s="27">
        <f t="shared" si="7"/>
        <v>21389.208838987204</v>
      </c>
    </row>
    <row r="111" spans="1:10">
      <c r="A111" t="s">
        <v>75</v>
      </c>
      <c r="B111">
        <v>100</v>
      </c>
      <c r="C111" s="27">
        <v>0.70113199949264504</v>
      </c>
      <c r="D111" t="s">
        <v>81</v>
      </c>
      <c r="E111" s="27">
        <v>0.21109998226165699</v>
      </c>
      <c r="F111">
        <v>26689</v>
      </c>
      <c r="G111" s="18">
        <f t="shared" si="4"/>
        <v>0.91223198175430209</v>
      </c>
      <c r="H111" s="27">
        <f t="shared" si="5"/>
        <v>126428.24368842989</v>
      </c>
      <c r="I111" s="27">
        <f t="shared" si="6"/>
        <v>38065.585395207694</v>
      </c>
      <c r="J111" s="27">
        <f t="shared" si="7"/>
        <v>29256.812448818899</v>
      </c>
    </row>
    <row r="112" spans="1:10">
      <c r="A112" t="s">
        <v>75</v>
      </c>
      <c r="B112">
        <v>150</v>
      </c>
      <c r="C112" s="27">
        <v>1.0099720358848501</v>
      </c>
      <c r="D112" t="s">
        <v>81</v>
      </c>
      <c r="E112" s="27">
        <v>0.31149595975875799</v>
      </c>
      <c r="F112">
        <v>40272</v>
      </c>
      <c r="G112" s="18">
        <f t="shared" si="4"/>
        <v>1.3214679956436082</v>
      </c>
      <c r="H112" s="27">
        <f t="shared" si="5"/>
        <v>129285.7860217165</v>
      </c>
      <c r="I112" s="27">
        <f t="shared" si="6"/>
        <v>39874.371338130324</v>
      </c>
      <c r="J112" s="27">
        <f t="shared" si="7"/>
        <v>30475.198894533889</v>
      </c>
    </row>
    <row r="113" spans="1:10">
      <c r="A113" t="s">
        <v>75</v>
      </c>
      <c r="B113">
        <v>200</v>
      </c>
      <c r="C113" s="27">
        <v>0.91059100627899103</v>
      </c>
      <c r="D113" t="s">
        <v>81</v>
      </c>
      <c r="E113" s="27">
        <v>0.41178399324417098</v>
      </c>
      <c r="F113">
        <v>53451</v>
      </c>
      <c r="G113" s="18">
        <f t="shared" si="4"/>
        <v>1.322374999523162</v>
      </c>
      <c r="H113" s="27">
        <f t="shared" si="5"/>
        <v>129803.49133752208</v>
      </c>
      <c r="I113" s="27">
        <f t="shared" si="6"/>
        <v>58699.239978681973</v>
      </c>
      <c r="J113" s="27">
        <f t="shared" si="7"/>
        <v>40420.455634199083</v>
      </c>
    </row>
    <row r="114" spans="1:10">
      <c r="A114" t="s">
        <v>76</v>
      </c>
      <c r="B114">
        <v>50</v>
      </c>
      <c r="C114" s="27">
        <v>0.60235697031021096</v>
      </c>
      <c r="D114" t="s">
        <v>81</v>
      </c>
      <c r="E114" s="27">
        <v>4.7645986080169601E-2</v>
      </c>
      <c r="F114">
        <v>26425</v>
      </c>
      <c r="G114" s="18">
        <f t="shared" si="4"/>
        <v>0.65000295639038053</v>
      </c>
      <c r="H114" s="27">
        <f t="shared" si="5"/>
        <v>554611.25215326715</v>
      </c>
      <c r="I114" s="27">
        <f t="shared" si="6"/>
        <v>43869.335464635282</v>
      </c>
      <c r="J114" s="27">
        <f t="shared" si="7"/>
        <v>40653.661249087614</v>
      </c>
    </row>
    <row r="115" spans="1:10">
      <c r="A115" t="s">
        <v>76</v>
      </c>
      <c r="B115">
        <v>100</v>
      </c>
      <c r="C115" s="27">
        <v>0.97030699253082198</v>
      </c>
      <c r="D115" t="s">
        <v>81</v>
      </c>
      <c r="E115" s="27">
        <v>9.4759047031402505E-2</v>
      </c>
      <c r="F115">
        <v>52806</v>
      </c>
      <c r="G115" s="18">
        <f t="shared" si="4"/>
        <v>1.0650660395622245</v>
      </c>
      <c r="H115" s="27">
        <f t="shared" si="5"/>
        <v>557266.05167842656</v>
      </c>
      <c r="I115" s="27">
        <f t="shared" si="6"/>
        <v>54421.951409695328</v>
      </c>
      <c r="J115" s="27">
        <f t="shared" si="7"/>
        <v>49580.02418488991</v>
      </c>
    </row>
    <row r="116" spans="1:10">
      <c r="A116" t="s">
        <v>76</v>
      </c>
      <c r="B116">
        <v>150</v>
      </c>
      <c r="C116" s="27">
        <v>0.92241799831390303</v>
      </c>
      <c r="D116" t="s">
        <v>81</v>
      </c>
      <c r="E116" s="27">
        <v>0.13998401165008501</v>
      </c>
      <c r="F116">
        <v>79409</v>
      </c>
      <c r="G116" s="18">
        <f t="shared" si="4"/>
        <v>1.0624020099639879</v>
      </c>
      <c r="H116" s="27">
        <f t="shared" si="5"/>
        <v>567271.92672901065</v>
      </c>
      <c r="I116" s="27">
        <f t="shared" si="6"/>
        <v>86087.869214556194</v>
      </c>
      <c r="J116" s="27">
        <f t="shared" si="7"/>
        <v>74744.775758370146</v>
      </c>
    </row>
    <row r="117" spans="1:10">
      <c r="A117" t="s">
        <v>76</v>
      </c>
      <c r="B117">
        <v>200</v>
      </c>
      <c r="C117" s="27">
        <v>2.5141590237617399</v>
      </c>
      <c r="D117" t="s">
        <v>81</v>
      </c>
      <c r="E117" s="27">
        <v>0.187903046607971</v>
      </c>
      <c r="F117">
        <v>105616</v>
      </c>
      <c r="G117" s="18">
        <f t="shared" si="4"/>
        <v>2.7020620703697111</v>
      </c>
      <c r="H117" s="27">
        <f t="shared" si="5"/>
        <v>562077.10256210226</v>
      </c>
      <c r="I117" s="27">
        <f t="shared" si="6"/>
        <v>42008.48037129132</v>
      </c>
      <c r="J117" s="27">
        <f t="shared" si="7"/>
        <v>39087.184990368871</v>
      </c>
    </row>
    <row r="118" spans="1:10">
      <c r="A118" t="s">
        <v>77</v>
      </c>
      <c r="B118">
        <v>50</v>
      </c>
      <c r="C118" s="27">
        <v>0.82850003242492598</v>
      </c>
      <c r="D118" t="s">
        <v>81</v>
      </c>
      <c r="E118" s="27">
        <v>0.13455194234848</v>
      </c>
      <c r="F118">
        <v>26425</v>
      </c>
      <c r="G118" s="18">
        <f t="shared" si="4"/>
        <v>0.96305197477340598</v>
      </c>
      <c r="H118" s="27">
        <f t="shared" si="5"/>
        <v>196392.55694697532</v>
      </c>
      <c r="I118" s="27">
        <f t="shared" si="6"/>
        <v>31894.989699224283</v>
      </c>
      <c r="J118" s="27">
        <f t="shared" si="7"/>
        <v>27438.80983808529</v>
      </c>
    </row>
    <row r="119" spans="1:10">
      <c r="A119" t="s">
        <v>77</v>
      </c>
      <c r="B119">
        <v>100</v>
      </c>
      <c r="C119" s="27">
        <v>1.0881479978561399</v>
      </c>
      <c r="D119" t="s">
        <v>81</v>
      </c>
      <c r="E119" s="27">
        <v>0.26852297782897899</v>
      </c>
      <c r="F119">
        <v>52806</v>
      </c>
      <c r="G119" s="18">
        <f t="shared" si="4"/>
        <v>1.356670975685119</v>
      </c>
      <c r="H119" s="27">
        <f t="shared" si="5"/>
        <v>196653.56174335253</v>
      </c>
      <c r="I119" s="27">
        <f t="shared" si="6"/>
        <v>48528.325286668667</v>
      </c>
      <c r="J119" s="27">
        <f t="shared" si="7"/>
        <v>38923.217896168942</v>
      </c>
    </row>
    <row r="120" spans="1:10">
      <c r="A120" t="s">
        <v>77</v>
      </c>
      <c r="B120">
        <v>150</v>
      </c>
      <c r="C120" s="27">
        <v>1.3631810545921299</v>
      </c>
      <c r="D120" t="s">
        <v>81</v>
      </c>
      <c r="E120" s="27">
        <v>0.39978003501892001</v>
      </c>
      <c r="F120">
        <v>79409</v>
      </c>
      <c r="G120" s="18">
        <f t="shared" si="4"/>
        <v>1.7629610896110499</v>
      </c>
      <c r="H120" s="27">
        <f t="shared" si="5"/>
        <v>198631.73006186236</v>
      </c>
      <c r="I120" s="27">
        <f t="shared" si="6"/>
        <v>58252.716858480358</v>
      </c>
      <c r="J120" s="27">
        <f t="shared" si="7"/>
        <v>45042.96803142687</v>
      </c>
    </row>
    <row r="121" spans="1:10">
      <c r="A121" t="s">
        <v>77</v>
      </c>
      <c r="B121">
        <v>200</v>
      </c>
      <c r="C121" s="27">
        <v>1.6416960358619599</v>
      </c>
      <c r="D121" t="s">
        <v>81</v>
      </c>
      <c r="E121" s="27">
        <v>0.52264404296875</v>
      </c>
      <c r="F121">
        <v>105616</v>
      </c>
      <c r="G121" s="18">
        <f t="shared" si="4"/>
        <v>2.1643400788307101</v>
      </c>
      <c r="H121" s="27">
        <f t="shared" si="5"/>
        <v>202080.17563937872</v>
      </c>
      <c r="I121" s="27">
        <f t="shared" si="6"/>
        <v>64333.468372266085</v>
      </c>
      <c r="J121" s="27">
        <f t="shared" si="7"/>
        <v>48798.246187382574</v>
      </c>
    </row>
    <row r="122" spans="1:10">
      <c r="A122" t="s">
        <v>78</v>
      </c>
      <c r="B122">
        <v>50</v>
      </c>
      <c r="C122" s="27">
        <v>0.49326199293136602</v>
      </c>
      <c r="D122" t="s">
        <v>81</v>
      </c>
      <c r="E122" s="27">
        <v>0.16222995519638</v>
      </c>
      <c r="F122">
        <v>26425</v>
      </c>
      <c r="G122" s="18">
        <f t="shared" si="4"/>
        <v>0.65549194812774603</v>
      </c>
      <c r="H122" s="27">
        <f t="shared" si="5"/>
        <v>162886.07099726086</v>
      </c>
      <c r="I122" s="27">
        <f t="shared" si="6"/>
        <v>53571.936169176639</v>
      </c>
      <c r="J122" s="27">
        <f t="shared" si="7"/>
        <v>40313.233557599924</v>
      </c>
    </row>
    <row r="123" spans="1:10">
      <c r="A123" t="s">
        <v>78</v>
      </c>
      <c r="B123">
        <v>100</v>
      </c>
      <c r="C123" s="27">
        <v>1.0645439624786299</v>
      </c>
      <c r="D123" t="s">
        <v>81</v>
      </c>
      <c r="E123" s="27">
        <v>0.32762902975082397</v>
      </c>
      <c r="F123">
        <v>52806</v>
      </c>
      <c r="G123" s="18">
        <f t="shared" si="4"/>
        <v>1.3921729922294539</v>
      </c>
      <c r="H123" s="27">
        <f t="shared" si="5"/>
        <v>161176.19381945868</v>
      </c>
      <c r="I123" s="27">
        <f t="shared" si="6"/>
        <v>49604.339380263074</v>
      </c>
      <c r="J123" s="27">
        <f t="shared" si="7"/>
        <v>37930.630959472503</v>
      </c>
    </row>
    <row r="124" spans="1:10">
      <c r="A124" t="s">
        <v>78</v>
      </c>
      <c r="B124">
        <v>150</v>
      </c>
      <c r="C124" s="27">
        <v>0.89870595932006803</v>
      </c>
      <c r="D124" t="s">
        <v>81</v>
      </c>
      <c r="E124" s="27">
        <v>0.48826003074646002</v>
      </c>
      <c r="F124">
        <v>79409</v>
      </c>
      <c r="G124" s="18">
        <f t="shared" si="4"/>
        <v>1.3869659900665281</v>
      </c>
      <c r="H124" s="27">
        <f t="shared" si="5"/>
        <v>162636.69970814159</v>
      </c>
      <c r="I124" s="27">
        <f t="shared" si="6"/>
        <v>88359.267206905235</v>
      </c>
      <c r="J124" s="27">
        <f t="shared" si="7"/>
        <v>57253.747077238004</v>
      </c>
    </row>
    <row r="125" spans="1:10">
      <c r="A125" t="s">
        <v>78</v>
      </c>
      <c r="B125">
        <v>200</v>
      </c>
      <c r="C125" s="27">
        <v>1.3424749970436101</v>
      </c>
      <c r="D125" t="s">
        <v>81</v>
      </c>
      <c r="E125" s="27">
        <v>0.65562796592712402</v>
      </c>
      <c r="F125">
        <v>105616</v>
      </c>
      <c r="G125" s="18">
        <f t="shared" si="4"/>
        <v>1.9981029629707341</v>
      </c>
      <c r="H125" s="27">
        <f t="shared" si="5"/>
        <v>161091.35895484313</v>
      </c>
      <c r="I125" s="27">
        <f t="shared" si="6"/>
        <v>78672.601152786374</v>
      </c>
      <c r="J125" s="27">
        <f t="shared" si="7"/>
        <v>52858.136921519064</v>
      </c>
    </row>
    <row r="126" spans="1:10">
      <c r="A126" t="s">
        <v>79</v>
      </c>
      <c r="B126">
        <v>50</v>
      </c>
      <c r="C126" s="27">
        <v>0.55921101570129295</v>
      </c>
      <c r="D126" t="s">
        <v>81</v>
      </c>
      <c r="E126" s="27">
        <v>0.119235038757324</v>
      </c>
      <c r="F126">
        <v>26425</v>
      </c>
      <c r="G126" s="18">
        <f t="shared" si="4"/>
        <v>0.67844605445861694</v>
      </c>
      <c r="H126" s="27">
        <f t="shared" si="5"/>
        <v>221621.09624321188</v>
      </c>
      <c r="I126" s="27">
        <f t="shared" si="6"/>
        <v>47254.076293295206</v>
      </c>
      <c r="J126" s="27">
        <f t="shared" si="7"/>
        <v>38949.301608197122</v>
      </c>
    </row>
    <row r="127" spans="1:10">
      <c r="A127" t="s">
        <v>79</v>
      </c>
      <c r="B127">
        <v>100</v>
      </c>
      <c r="C127" s="27">
        <v>1.1078600287437399</v>
      </c>
      <c r="D127" t="s">
        <v>81</v>
      </c>
      <c r="E127" s="27">
        <v>0.24110603332519501</v>
      </c>
      <c r="F127">
        <v>52806</v>
      </c>
      <c r="G127" s="18">
        <f t="shared" si="4"/>
        <v>1.348966062068935</v>
      </c>
      <c r="H127" s="27">
        <f t="shared" si="5"/>
        <v>219015.67236510085</v>
      </c>
      <c r="I127" s="27">
        <f t="shared" si="6"/>
        <v>47664.866165339918</v>
      </c>
      <c r="J127" s="27">
        <f t="shared" si="7"/>
        <v>39145.536336926394</v>
      </c>
    </row>
    <row r="128" spans="1:10">
      <c r="A128" t="s">
        <v>79</v>
      </c>
      <c r="B128">
        <v>150</v>
      </c>
      <c r="C128" s="27">
        <v>1.18430399894714</v>
      </c>
      <c r="D128" t="s">
        <v>81</v>
      </c>
      <c r="E128" s="27">
        <v>0.364183008670806</v>
      </c>
      <c r="F128">
        <v>79409</v>
      </c>
      <c r="G128" s="18">
        <f t="shared" si="4"/>
        <v>1.548487007617946</v>
      </c>
      <c r="H128" s="27">
        <f t="shared" si="5"/>
        <v>218046.96569954409</v>
      </c>
      <c r="I128" s="27">
        <f t="shared" si="6"/>
        <v>67051.196374069099</v>
      </c>
      <c r="J128" s="27">
        <f t="shared" si="7"/>
        <v>51281.670178270149</v>
      </c>
    </row>
    <row r="129" spans="1:10">
      <c r="A129" t="s">
        <v>79</v>
      </c>
      <c r="B129">
        <v>200</v>
      </c>
      <c r="C129" s="27">
        <v>1.2750220298767001</v>
      </c>
      <c r="D129" t="s">
        <v>81</v>
      </c>
      <c r="E129" s="27">
        <v>0.478462994098663</v>
      </c>
      <c r="F129">
        <v>105616</v>
      </c>
      <c r="G129" s="18">
        <f t="shared" si="4"/>
        <v>1.753485023975363</v>
      </c>
      <c r="H129" s="27">
        <f t="shared" si="5"/>
        <v>220740.16444879145</v>
      </c>
      <c r="I129" s="27">
        <f t="shared" si="6"/>
        <v>82834.64718661645</v>
      </c>
      <c r="J129" s="27">
        <f t="shared" si="7"/>
        <v>60232.051346840555</v>
      </c>
    </row>
    <row r="130" spans="1:10">
      <c r="A130" t="s">
        <v>80</v>
      </c>
      <c r="B130">
        <v>50</v>
      </c>
      <c r="C130" s="27">
        <v>0.52593797445297197</v>
      </c>
      <c r="D130" t="s">
        <v>81</v>
      </c>
      <c r="E130" s="27">
        <v>0.27050000429153398</v>
      </c>
      <c r="F130">
        <v>26425</v>
      </c>
      <c r="G130" s="18">
        <f t="shared" si="4"/>
        <v>0.79643797874450595</v>
      </c>
      <c r="H130" s="27">
        <f t="shared" si="5"/>
        <v>97689.46240577579</v>
      </c>
      <c r="I130" s="27">
        <f t="shared" si="6"/>
        <v>50243.567271377658</v>
      </c>
      <c r="J130" s="27">
        <f t="shared" si="7"/>
        <v>33178.980291291497</v>
      </c>
    </row>
    <row r="131" spans="1:10">
      <c r="A131" t="s">
        <v>80</v>
      </c>
      <c r="B131">
        <v>100</v>
      </c>
      <c r="C131" s="27">
        <v>0.75746500492095903</v>
      </c>
      <c r="D131" t="s">
        <v>81</v>
      </c>
      <c r="E131" s="27">
        <v>0.54109203815460205</v>
      </c>
      <c r="F131">
        <v>52806</v>
      </c>
      <c r="G131" s="18">
        <f t="shared" ref="G131:G141" si="8">E131+C131</f>
        <v>1.2985570430755611</v>
      </c>
      <c r="H131" s="27">
        <f t="shared" ref="H131:H141" si="9">F131/E131</f>
        <v>97591.530232259945</v>
      </c>
      <c r="I131" s="27">
        <f t="shared" ref="I131:I141" si="10">F131/C131</f>
        <v>69714.111750298311</v>
      </c>
      <c r="J131" s="27">
        <f t="shared" ref="J131:J141" si="11">F131/G131</f>
        <v>40665.13695457836</v>
      </c>
    </row>
    <row r="132" spans="1:10">
      <c r="A132" t="s">
        <v>80</v>
      </c>
      <c r="B132">
        <v>150</v>
      </c>
      <c r="C132" s="27">
        <v>1.2921780347824099</v>
      </c>
      <c r="D132" t="s">
        <v>81</v>
      </c>
      <c r="E132" s="27">
        <v>0.80457794666290205</v>
      </c>
      <c r="F132">
        <v>79409</v>
      </c>
      <c r="G132" s="18">
        <f t="shared" si="8"/>
        <v>2.0967559814453121</v>
      </c>
      <c r="H132" s="27">
        <f t="shared" si="9"/>
        <v>98696.466053239186</v>
      </c>
      <c r="I132" s="27">
        <f t="shared" si="10"/>
        <v>61453.606130498651</v>
      </c>
      <c r="J132" s="27">
        <f t="shared" si="11"/>
        <v>37872.313565674289</v>
      </c>
    </row>
    <row r="133" spans="1:10">
      <c r="A133" t="s">
        <v>80</v>
      </c>
      <c r="B133">
        <v>200</v>
      </c>
      <c r="C133" s="27">
        <v>1.6420570015907201</v>
      </c>
      <c r="D133" t="s">
        <v>81</v>
      </c>
      <c r="E133" s="27">
        <v>1.0786250233650201</v>
      </c>
      <c r="F133">
        <v>105616</v>
      </c>
      <c r="G133" s="18">
        <f t="shared" si="8"/>
        <v>2.7206820249557402</v>
      </c>
      <c r="H133" s="27">
        <f t="shared" si="9"/>
        <v>97917.253644372599</v>
      </c>
      <c r="I133" s="27">
        <f t="shared" si="10"/>
        <v>64319.326246096178</v>
      </c>
      <c r="J133" s="27">
        <f t="shared" si="11"/>
        <v>38819.677945171912</v>
      </c>
    </row>
    <row r="134" spans="1:10">
      <c r="A134" t="s">
        <v>92</v>
      </c>
      <c r="B134">
        <v>50</v>
      </c>
      <c r="C134" s="27">
        <v>0.54837101697921697</v>
      </c>
      <c r="D134" t="s">
        <v>81</v>
      </c>
      <c r="E134" s="27">
        <v>6.2361001968383699E-2</v>
      </c>
      <c r="F134">
        <v>13687</v>
      </c>
      <c r="G134" s="18">
        <f t="shared" si="8"/>
        <v>0.61073201894760065</v>
      </c>
      <c r="H134" s="27">
        <f t="shared" si="9"/>
        <v>219480.11686757614</v>
      </c>
      <c r="I134" s="27">
        <f t="shared" si="10"/>
        <v>24959.378917209862</v>
      </c>
      <c r="J134" s="27">
        <f t="shared" si="11"/>
        <v>22410.811248418126</v>
      </c>
    </row>
    <row r="135" spans="1:10">
      <c r="A135" t="s">
        <v>92</v>
      </c>
      <c r="B135">
        <v>100</v>
      </c>
      <c r="C135" s="27">
        <v>0.95620799064636197</v>
      </c>
      <c r="D135" t="s">
        <v>81</v>
      </c>
      <c r="E135" s="27">
        <v>0.121527969837188</v>
      </c>
      <c r="F135">
        <v>27373</v>
      </c>
      <c r="G135" s="18">
        <f t="shared" si="8"/>
        <v>1.0777359604835499</v>
      </c>
      <c r="H135" s="27">
        <f t="shared" si="9"/>
        <v>225240.3297501952</v>
      </c>
      <c r="I135" s="27">
        <f t="shared" si="10"/>
        <v>28626.617083064579</v>
      </c>
      <c r="J135" s="27">
        <f t="shared" si="11"/>
        <v>25398.614320819826</v>
      </c>
    </row>
    <row r="136" spans="1:10">
      <c r="A136" t="s">
        <v>92</v>
      </c>
      <c r="B136">
        <v>150</v>
      </c>
      <c r="C136" s="27">
        <v>1.10563796758651</v>
      </c>
      <c r="D136" t="s">
        <v>81</v>
      </c>
      <c r="E136" s="27">
        <v>0.183794975280761</v>
      </c>
      <c r="F136">
        <v>41258</v>
      </c>
      <c r="G136" s="18">
        <f t="shared" si="8"/>
        <v>1.2894329428672711</v>
      </c>
      <c r="H136" s="27">
        <f t="shared" si="9"/>
        <v>224478.38923221501</v>
      </c>
      <c r="I136" s="27">
        <f t="shared" si="10"/>
        <v>37316.012301985087</v>
      </c>
      <c r="J136" s="27">
        <f t="shared" si="11"/>
        <v>31997.010956037695</v>
      </c>
    </row>
    <row r="137" spans="1:10">
      <c r="A137" t="s">
        <v>92</v>
      </c>
      <c r="B137">
        <v>200</v>
      </c>
      <c r="C137" s="27">
        <v>1.0350280404090799</v>
      </c>
      <c r="D137" t="s">
        <v>81</v>
      </c>
      <c r="E137" s="27">
        <v>0.24540799856185899</v>
      </c>
      <c r="F137">
        <v>54767</v>
      </c>
      <c r="G137" s="18">
        <f t="shared" si="8"/>
        <v>1.2804360389709388</v>
      </c>
      <c r="H137" s="27">
        <f t="shared" si="9"/>
        <v>223167.13522356976</v>
      </c>
      <c r="I137" s="27">
        <f t="shared" si="10"/>
        <v>52913.542302056019</v>
      </c>
      <c r="J137" s="27">
        <f t="shared" si="11"/>
        <v>42772.14818478177</v>
      </c>
    </row>
    <row r="138" spans="1:10">
      <c r="A138" t="s">
        <v>82</v>
      </c>
      <c r="B138">
        <v>50</v>
      </c>
      <c r="C138" s="27">
        <v>1.18124103546142</v>
      </c>
      <c r="D138" t="s">
        <v>83</v>
      </c>
      <c r="E138" s="27">
        <v>0.117985010147094</v>
      </c>
      <c r="F138">
        <v>41997</v>
      </c>
      <c r="G138" s="18">
        <f t="shared" si="8"/>
        <v>1.2992260456085141</v>
      </c>
      <c r="H138" s="27">
        <f t="shared" si="9"/>
        <v>355951.9971871138</v>
      </c>
      <c r="I138" s="27">
        <f t="shared" si="10"/>
        <v>35553.285687874028</v>
      </c>
      <c r="J138" s="27">
        <f t="shared" si="11"/>
        <v>32324.629068169586</v>
      </c>
    </row>
    <row r="139" spans="1:10">
      <c r="A139" t="s">
        <v>82</v>
      </c>
      <c r="B139">
        <v>100</v>
      </c>
      <c r="C139" s="27">
        <v>0.90016704797744695</v>
      </c>
      <c r="D139" t="s">
        <v>83</v>
      </c>
      <c r="E139" s="27">
        <v>0.23693102598190299</v>
      </c>
      <c r="F139">
        <v>83579</v>
      </c>
      <c r="G139" s="18">
        <f t="shared" si="8"/>
        <v>1.1370980739593499</v>
      </c>
      <c r="H139" s="27">
        <f t="shared" si="9"/>
        <v>352756.67107601115</v>
      </c>
      <c r="I139" s="27">
        <f t="shared" si="10"/>
        <v>92848.322083985026</v>
      </c>
      <c r="J139" s="27">
        <f t="shared" si="11"/>
        <v>73502.015273827521</v>
      </c>
    </row>
    <row r="140" spans="1:10">
      <c r="A140" t="s">
        <v>82</v>
      </c>
      <c r="B140">
        <v>150</v>
      </c>
      <c r="C140" s="27">
        <v>1.1936169862747099</v>
      </c>
      <c r="D140" t="s">
        <v>83</v>
      </c>
      <c r="E140" s="27">
        <v>0.35126096010208102</v>
      </c>
      <c r="F140">
        <v>125382</v>
      </c>
      <c r="G140" s="18">
        <f t="shared" si="8"/>
        <v>1.544877946376791</v>
      </c>
      <c r="H140" s="27">
        <f t="shared" si="9"/>
        <v>356948.29269829002</v>
      </c>
      <c r="I140" s="27">
        <f t="shared" si="10"/>
        <v>105043.74639583375</v>
      </c>
      <c r="J140" s="27">
        <f t="shared" si="11"/>
        <v>81159.809610887998</v>
      </c>
    </row>
    <row r="141" spans="1:10">
      <c r="A141" t="s">
        <v>82</v>
      </c>
      <c r="B141">
        <v>200</v>
      </c>
      <c r="C141" s="27">
        <v>1.6868029832839899</v>
      </c>
      <c r="D141" t="s">
        <v>83</v>
      </c>
      <c r="E141" s="27">
        <v>0.473285973072052</v>
      </c>
      <c r="F141">
        <v>166789</v>
      </c>
      <c r="G141" s="18">
        <f t="shared" si="8"/>
        <v>2.1600889563560419</v>
      </c>
      <c r="H141" s="27">
        <f t="shared" si="9"/>
        <v>352406.38744771847</v>
      </c>
      <c r="I141" s="27">
        <f t="shared" si="10"/>
        <v>98878.767498551097</v>
      </c>
      <c r="J141" s="27">
        <f t="shared" si="11"/>
        <v>77213.949689074099</v>
      </c>
    </row>
  </sheetData>
  <sheetCalcPr fullCalcOnLoad="1"/>
  <phoneticPr fontId="2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L71"/>
  <sheetViews>
    <sheetView workbookViewId="0"/>
  </sheetViews>
  <sheetFormatPr baseColWidth="10" defaultRowHeight="13"/>
  <cols>
    <col min="1" max="2" width="16.28515625" customWidth="1"/>
    <col min="3" max="3" width="16.28515625" style="10" customWidth="1"/>
    <col min="4" max="4" width="16.28515625" customWidth="1"/>
    <col min="5" max="5" width="16.28515625" style="10" customWidth="1"/>
    <col min="6" max="6" width="16.28515625" customWidth="1"/>
    <col min="7" max="10" width="16.28515625" style="9" customWidth="1"/>
    <col min="11" max="11" width="16.28515625" customWidth="1"/>
    <col min="12" max="12" width="15.85546875" customWidth="1"/>
    <col min="13" max="13" width="15.140625" customWidth="1"/>
  </cols>
  <sheetData>
    <row r="1" spans="1:12" s="1" customFormat="1">
      <c r="A1" s="1" t="s">
        <v>58</v>
      </c>
      <c r="B1" s="1" t="s">
        <v>59</v>
      </c>
      <c r="C1" s="11" t="s">
        <v>60</v>
      </c>
      <c r="D1" s="1" t="s">
        <v>61</v>
      </c>
      <c r="E1" s="11" t="s">
        <v>62</v>
      </c>
      <c r="F1" s="1" t="s">
        <v>63</v>
      </c>
      <c r="G1" s="8" t="s">
        <v>84</v>
      </c>
      <c r="H1" s="8" t="s">
        <v>85</v>
      </c>
      <c r="I1" s="8" t="s">
        <v>86</v>
      </c>
      <c r="J1" s="8" t="s">
        <v>87</v>
      </c>
    </row>
    <row r="2" spans="1:12">
      <c r="A2" t="s">
        <v>82</v>
      </c>
      <c r="B2">
        <v>40</v>
      </c>
      <c r="C2" s="10">
        <v>0.71451401710510198</v>
      </c>
      <c r="D2" t="s">
        <v>83</v>
      </c>
      <c r="E2" s="10">
        <v>0.124597012996673</v>
      </c>
      <c r="F2">
        <v>33666</v>
      </c>
      <c r="G2" s="9">
        <f t="shared" ref="G2:G33" si="0">E2+C2</f>
        <v>0.83911103010177501</v>
      </c>
      <c r="H2" s="9">
        <f t="shared" ref="H2:H33" si="1">F2/E2</f>
        <v>270199.09378484823</v>
      </c>
      <c r="I2" s="9">
        <f t="shared" ref="I2:I33" si="2">F2/C2</f>
        <v>47117.340169756077</v>
      </c>
      <c r="J2" s="9">
        <f t="shared" ref="J2:J33" si="3">F2/G2</f>
        <v>40121.031415731341</v>
      </c>
      <c r="L2" s="7"/>
    </row>
    <row r="3" spans="1:12">
      <c r="A3" t="s">
        <v>69</v>
      </c>
      <c r="B3">
        <v>40</v>
      </c>
      <c r="C3" s="10">
        <v>1.1728780269622801</v>
      </c>
      <c r="D3" t="s">
        <v>81</v>
      </c>
      <c r="E3" s="10">
        <v>5.4661035537719699E-2</v>
      </c>
      <c r="F3">
        <v>30157</v>
      </c>
      <c r="G3" s="9">
        <f t="shared" si="0"/>
        <v>1.2275390624999998</v>
      </c>
      <c r="H3" s="9">
        <f t="shared" si="1"/>
        <v>551709.26974461891</v>
      </c>
      <c r="I3" s="9">
        <f t="shared" si="2"/>
        <v>25711.966041435488</v>
      </c>
      <c r="J3" s="9">
        <f t="shared" si="3"/>
        <v>24567.03898170247</v>
      </c>
    </row>
    <row r="4" spans="1:12">
      <c r="A4" t="s">
        <v>73</v>
      </c>
      <c r="B4">
        <v>40</v>
      </c>
      <c r="C4" s="10">
        <v>0.78216302394866899</v>
      </c>
      <c r="D4" t="s">
        <v>65</v>
      </c>
      <c r="E4" s="10">
        <v>8.7055981159210205E-2</v>
      </c>
      <c r="F4">
        <v>21134</v>
      </c>
      <c r="G4" s="9">
        <f t="shared" si="0"/>
        <v>0.86921900510787919</v>
      </c>
      <c r="H4" s="9">
        <f t="shared" si="1"/>
        <v>242763.33134824591</v>
      </c>
      <c r="I4" s="9">
        <f t="shared" si="2"/>
        <v>27019.942586018948</v>
      </c>
      <c r="J4" s="9">
        <f t="shared" si="3"/>
        <v>24313.780388841187</v>
      </c>
    </row>
    <row r="5" spans="1:12">
      <c r="A5" t="s">
        <v>66</v>
      </c>
      <c r="B5">
        <v>40</v>
      </c>
      <c r="C5" s="10">
        <v>0.66707497835159302</v>
      </c>
      <c r="D5" t="s">
        <v>65</v>
      </c>
      <c r="E5" s="10">
        <v>0.10231202840805</v>
      </c>
      <c r="F5">
        <v>17122</v>
      </c>
      <c r="G5" s="9">
        <f t="shared" si="0"/>
        <v>0.769387006759643</v>
      </c>
      <c r="H5" s="9">
        <f t="shared" si="1"/>
        <v>167350.80191854379</v>
      </c>
      <c r="I5" s="9">
        <f t="shared" si="2"/>
        <v>25667.279624713436</v>
      </c>
      <c r="J5" s="9">
        <f t="shared" si="3"/>
        <v>22254.08000079331</v>
      </c>
    </row>
    <row r="6" spans="1:12">
      <c r="A6" t="s">
        <v>72</v>
      </c>
      <c r="B6">
        <v>40</v>
      </c>
      <c r="C6" s="10">
        <v>0.81508201360702504</v>
      </c>
      <c r="D6" t="s">
        <v>65</v>
      </c>
      <c r="E6" s="10">
        <v>0.138844013214111</v>
      </c>
      <c r="F6">
        <v>21134</v>
      </c>
      <c r="G6" s="9">
        <f t="shared" si="0"/>
        <v>0.95392602682113603</v>
      </c>
      <c r="H6" s="9">
        <f t="shared" si="1"/>
        <v>152213.98107680245</v>
      </c>
      <c r="I6" s="9">
        <f t="shared" si="2"/>
        <v>25928.679135581224</v>
      </c>
      <c r="J6" s="9">
        <f t="shared" si="3"/>
        <v>22154.75771263623</v>
      </c>
    </row>
    <row r="7" spans="1:12">
      <c r="A7" t="s">
        <v>77</v>
      </c>
      <c r="B7">
        <v>40</v>
      </c>
      <c r="C7" s="10">
        <v>0.89474505186080899</v>
      </c>
      <c r="D7" t="s">
        <v>65</v>
      </c>
      <c r="E7" s="10">
        <v>0.121574997901916</v>
      </c>
      <c r="F7">
        <v>21134</v>
      </c>
      <c r="G7" s="9">
        <f t="shared" si="0"/>
        <v>1.0163200497627249</v>
      </c>
      <c r="H7" s="9">
        <f t="shared" si="1"/>
        <v>173835.08422554479</v>
      </c>
      <c r="I7" s="9">
        <f t="shared" si="2"/>
        <v>23620.136212038768</v>
      </c>
      <c r="J7" s="9">
        <f t="shared" si="3"/>
        <v>20794.630593909907</v>
      </c>
    </row>
    <row r="8" spans="1:12">
      <c r="A8" t="s">
        <v>74</v>
      </c>
      <c r="B8">
        <v>40</v>
      </c>
      <c r="C8" s="10">
        <v>0.86590099334716797</v>
      </c>
      <c r="D8" t="s">
        <v>65</v>
      </c>
      <c r="E8" s="10">
        <v>0.16957700252532901</v>
      </c>
      <c r="F8">
        <v>21134</v>
      </c>
      <c r="G8" s="9">
        <f t="shared" si="0"/>
        <v>1.0354779958724969</v>
      </c>
      <c r="H8" s="9">
        <f t="shared" si="1"/>
        <v>124627.7483696134</v>
      </c>
      <c r="I8" s="9">
        <f t="shared" si="2"/>
        <v>24406.947402041715</v>
      </c>
      <c r="J8" s="9">
        <f t="shared" si="3"/>
        <v>20409.897732488684</v>
      </c>
    </row>
    <row r="9" spans="1:12">
      <c r="A9" t="s">
        <v>64</v>
      </c>
      <c r="B9">
        <v>40</v>
      </c>
      <c r="C9" s="10">
        <v>0.76414400339126498</v>
      </c>
      <c r="D9" t="s">
        <v>65</v>
      </c>
      <c r="E9" s="10">
        <v>0.14927494525909399</v>
      </c>
      <c r="F9">
        <v>17122</v>
      </c>
      <c r="G9" s="9">
        <f t="shared" si="0"/>
        <v>0.913418948650359</v>
      </c>
      <c r="H9" s="9">
        <f t="shared" si="1"/>
        <v>114701.0971618957</v>
      </c>
      <c r="I9" s="9">
        <f t="shared" si="2"/>
        <v>22406.771399124642</v>
      </c>
      <c r="J9" s="9">
        <f t="shared" si="3"/>
        <v>18744.958187367323</v>
      </c>
    </row>
    <row r="10" spans="1:12">
      <c r="A10" t="s">
        <v>78</v>
      </c>
      <c r="B10">
        <v>20</v>
      </c>
      <c r="C10" s="10">
        <v>0.51361799240112305</v>
      </c>
      <c r="D10" t="s">
        <v>81</v>
      </c>
      <c r="E10" s="10">
        <v>7.1318984031677204E-2</v>
      </c>
      <c r="F10">
        <v>10592</v>
      </c>
      <c r="G10" s="9">
        <f t="shared" si="0"/>
        <v>0.58493697643280029</v>
      </c>
      <c r="H10" s="9">
        <f t="shared" si="1"/>
        <v>148515.85652559818</v>
      </c>
      <c r="I10" s="9">
        <f t="shared" si="2"/>
        <v>20622.330519387076</v>
      </c>
      <c r="J10" s="9">
        <f t="shared" si="3"/>
        <v>18107.933720645626</v>
      </c>
    </row>
    <row r="11" spans="1:12">
      <c r="A11" t="s">
        <v>77</v>
      </c>
      <c r="B11">
        <v>40</v>
      </c>
      <c r="C11" s="10">
        <v>1.0884079933166499</v>
      </c>
      <c r="D11" t="s">
        <v>81</v>
      </c>
      <c r="E11" s="10">
        <v>0.16095000505447299</v>
      </c>
      <c r="F11">
        <v>21134</v>
      </c>
      <c r="G11" s="9">
        <f t="shared" si="0"/>
        <v>1.2493579983711229</v>
      </c>
      <c r="H11" s="9">
        <f t="shared" si="1"/>
        <v>131307.85546013043</v>
      </c>
      <c r="I11" s="9">
        <f t="shared" si="2"/>
        <v>19417.350965605685</v>
      </c>
      <c r="J11" s="9">
        <f t="shared" si="3"/>
        <v>16915.888022131287</v>
      </c>
    </row>
    <row r="12" spans="1:12">
      <c r="A12" t="s">
        <v>80</v>
      </c>
      <c r="B12">
        <v>40</v>
      </c>
      <c r="C12" s="10">
        <v>0.99525099992751997</v>
      </c>
      <c r="D12" t="s">
        <v>81</v>
      </c>
      <c r="E12" s="10">
        <v>0.27348399162292403</v>
      </c>
      <c r="F12">
        <v>21134</v>
      </c>
      <c r="G12" s="9">
        <f t="shared" si="0"/>
        <v>1.268734991550444</v>
      </c>
      <c r="H12" s="9">
        <f t="shared" si="1"/>
        <v>77276.918018438417</v>
      </c>
      <c r="I12" s="9">
        <f t="shared" si="2"/>
        <v>21234.844277010627</v>
      </c>
      <c r="J12" s="9">
        <f t="shared" si="3"/>
        <v>16657.536948810266</v>
      </c>
    </row>
    <row r="13" spans="1:12">
      <c r="A13" t="s">
        <v>76</v>
      </c>
      <c r="B13">
        <v>40</v>
      </c>
      <c r="C13" s="10">
        <v>1.24849700927734</v>
      </c>
      <c r="D13" t="s">
        <v>81</v>
      </c>
      <c r="E13" s="10">
        <v>7.6635003089904702E-2</v>
      </c>
      <c r="F13">
        <v>21134</v>
      </c>
      <c r="G13" s="9">
        <f t="shared" si="0"/>
        <v>1.3251320123672448</v>
      </c>
      <c r="H13" s="9">
        <f t="shared" si="1"/>
        <v>275774.76541896333</v>
      </c>
      <c r="I13" s="9">
        <f t="shared" si="2"/>
        <v>16927.553564772148</v>
      </c>
      <c r="J13" s="9">
        <f t="shared" si="3"/>
        <v>15948.599688755357</v>
      </c>
    </row>
    <row r="14" spans="1:12">
      <c r="A14" t="s">
        <v>66</v>
      </c>
      <c r="B14">
        <v>40</v>
      </c>
      <c r="C14" s="10">
        <v>0.88975501060485795</v>
      </c>
      <c r="D14" t="s">
        <v>81</v>
      </c>
      <c r="E14" s="10">
        <v>0.19272696971893299</v>
      </c>
      <c r="F14">
        <v>17122</v>
      </c>
      <c r="G14" s="9">
        <f t="shared" si="0"/>
        <v>1.0824819803237911</v>
      </c>
      <c r="H14" s="9">
        <f t="shared" si="1"/>
        <v>88840.705714255717</v>
      </c>
      <c r="I14" s="9">
        <f t="shared" si="2"/>
        <v>19243.499385702158</v>
      </c>
      <c r="J14" s="9">
        <f t="shared" si="3"/>
        <v>15817.353370518447</v>
      </c>
    </row>
    <row r="15" spans="1:12">
      <c r="A15" t="s">
        <v>66</v>
      </c>
      <c r="B15">
        <v>20</v>
      </c>
      <c r="C15" s="10">
        <v>0.49492698907852101</v>
      </c>
      <c r="D15" t="s">
        <v>65</v>
      </c>
      <c r="E15" s="10">
        <v>5.0795018672943101E-2</v>
      </c>
      <c r="F15">
        <v>8560</v>
      </c>
      <c r="G15" s="9">
        <f t="shared" si="0"/>
        <v>0.54572200775146407</v>
      </c>
      <c r="H15" s="9">
        <f t="shared" si="1"/>
        <v>168520.46172314219</v>
      </c>
      <c r="I15" s="9">
        <f t="shared" si="2"/>
        <v>17295.480321122559</v>
      </c>
      <c r="J15" s="9">
        <f t="shared" si="3"/>
        <v>15685.641917337602</v>
      </c>
    </row>
    <row r="16" spans="1:12">
      <c r="A16" t="s">
        <v>67</v>
      </c>
      <c r="B16">
        <v>20</v>
      </c>
      <c r="C16" s="10">
        <v>0.49822902679443298</v>
      </c>
      <c r="D16" t="s">
        <v>65</v>
      </c>
      <c r="E16" s="10">
        <v>9.2631995677947998E-2</v>
      </c>
      <c r="F16">
        <v>9261</v>
      </c>
      <c r="G16" s="9">
        <f t="shared" si="0"/>
        <v>0.59086102247238093</v>
      </c>
      <c r="H16" s="9">
        <f t="shared" si="1"/>
        <v>99976.254772676533</v>
      </c>
      <c r="I16" s="9">
        <f t="shared" si="2"/>
        <v>18587.837122988512</v>
      </c>
      <c r="J16" s="9">
        <f t="shared" si="3"/>
        <v>15673.736543406692</v>
      </c>
    </row>
    <row r="17" spans="1:10">
      <c r="A17" t="s">
        <v>76</v>
      </c>
      <c r="B17">
        <v>40</v>
      </c>
      <c r="C17" s="10">
        <v>1.3279909491538999</v>
      </c>
      <c r="D17" t="s">
        <v>65</v>
      </c>
      <c r="E17" s="10">
        <v>8.6579024791717502E-2</v>
      </c>
      <c r="F17">
        <v>21134</v>
      </c>
      <c r="G17" s="9">
        <f t="shared" si="0"/>
        <v>1.4145699739456175</v>
      </c>
      <c r="H17" s="9">
        <f t="shared" si="1"/>
        <v>244100.69356685298</v>
      </c>
      <c r="I17" s="9">
        <f t="shared" si="2"/>
        <v>15914.265088527192</v>
      </c>
      <c r="J17" s="9">
        <f t="shared" si="3"/>
        <v>14940.229461432416</v>
      </c>
    </row>
    <row r="18" spans="1:10">
      <c r="A18" t="s">
        <v>92</v>
      </c>
      <c r="B18">
        <v>40</v>
      </c>
      <c r="C18" s="10">
        <v>0.71015101671218805</v>
      </c>
      <c r="D18" t="s">
        <v>81</v>
      </c>
      <c r="E18" s="10">
        <v>5.7905972003936698E-2</v>
      </c>
      <c r="F18">
        <v>10935</v>
      </c>
      <c r="G18" s="9">
        <f t="shared" si="0"/>
        <v>0.76805698871612471</v>
      </c>
      <c r="H18" s="9">
        <f t="shared" si="1"/>
        <v>188840.62595921179</v>
      </c>
      <c r="I18" s="9">
        <f t="shared" si="2"/>
        <v>15398.13327399877</v>
      </c>
      <c r="J18" s="9">
        <f t="shared" si="3"/>
        <v>14237.224790153685</v>
      </c>
    </row>
    <row r="19" spans="1:10">
      <c r="A19" t="s">
        <v>78</v>
      </c>
      <c r="B19">
        <v>40</v>
      </c>
      <c r="C19" s="10">
        <v>1.31468802690506</v>
      </c>
      <c r="D19" t="s">
        <v>81</v>
      </c>
      <c r="E19" s="10">
        <v>0.18220400810241699</v>
      </c>
      <c r="F19">
        <v>21134</v>
      </c>
      <c r="G19" s="9">
        <f t="shared" si="0"/>
        <v>1.496892035007477</v>
      </c>
      <c r="H19" s="9">
        <f t="shared" si="1"/>
        <v>115990.86222143129</v>
      </c>
      <c r="I19" s="9">
        <f t="shared" si="2"/>
        <v>16075.296623604369</v>
      </c>
      <c r="J19" s="9">
        <f t="shared" si="3"/>
        <v>14118.58671550379</v>
      </c>
    </row>
    <row r="20" spans="1:10">
      <c r="A20" t="s">
        <v>72</v>
      </c>
      <c r="B20">
        <v>20</v>
      </c>
      <c r="C20" s="10">
        <v>0.68354499340057295</v>
      </c>
      <c r="D20" t="s">
        <v>81</v>
      </c>
      <c r="E20" s="10">
        <v>6.9442033767700195E-2</v>
      </c>
      <c r="F20">
        <v>10592</v>
      </c>
      <c r="G20" s="9">
        <f t="shared" si="0"/>
        <v>0.75298702716827315</v>
      </c>
      <c r="H20" s="9">
        <f t="shared" si="1"/>
        <v>152530.09489083674</v>
      </c>
      <c r="I20" s="9">
        <f t="shared" si="2"/>
        <v>15495.688070664935</v>
      </c>
      <c r="J20" s="9">
        <f t="shared" si="3"/>
        <v>14066.643405309242</v>
      </c>
    </row>
    <row r="21" spans="1:10">
      <c r="A21" t="s">
        <v>79</v>
      </c>
      <c r="B21">
        <v>20</v>
      </c>
      <c r="C21" s="10">
        <v>0.70227301120758001</v>
      </c>
      <c r="D21" t="s">
        <v>81</v>
      </c>
      <c r="E21" s="10">
        <v>5.9347987174987703E-2</v>
      </c>
      <c r="F21">
        <v>10592</v>
      </c>
      <c r="G21" s="9">
        <f t="shared" si="0"/>
        <v>0.76162099838256769</v>
      </c>
      <c r="H21" s="9">
        <f t="shared" si="1"/>
        <v>178472.775643923</v>
      </c>
      <c r="I21" s="9">
        <f t="shared" si="2"/>
        <v>15082.453448961011</v>
      </c>
      <c r="J21" s="9">
        <f t="shared" si="3"/>
        <v>13907.179584719855</v>
      </c>
    </row>
    <row r="22" spans="1:10">
      <c r="A22" t="s">
        <v>76</v>
      </c>
      <c r="B22">
        <v>20</v>
      </c>
      <c r="C22" s="10">
        <v>0.75723403692245395</v>
      </c>
      <c r="D22" t="s">
        <v>81</v>
      </c>
      <c r="E22" s="10">
        <v>2.35150456428527E-2</v>
      </c>
      <c r="F22">
        <v>10592</v>
      </c>
      <c r="G22" s="9">
        <f t="shared" si="0"/>
        <v>0.78074908256530662</v>
      </c>
      <c r="H22" s="9">
        <f t="shared" si="1"/>
        <v>450435.01768491761</v>
      </c>
      <c r="I22" s="9">
        <f t="shared" si="2"/>
        <v>13987.749471811836</v>
      </c>
      <c r="J22" s="9">
        <f t="shared" si="3"/>
        <v>13566.458464732195</v>
      </c>
    </row>
    <row r="23" spans="1:10">
      <c r="A23" t="s">
        <v>82</v>
      </c>
      <c r="B23">
        <v>20</v>
      </c>
      <c r="C23" s="10">
        <v>1.2045729756355199</v>
      </c>
      <c r="D23" t="s">
        <v>83</v>
      </c>
      <c r="E23" s="10">
        <v>7.1035027503967202E-2</v>
      </c>
      <c r="F23">
        <v>17044</v>
      </c>
      <c r="G23" s="9">
        <f t="shared" si="0"/>
        <v>1.2756080031394872</v>
      </c>
      <c r="H23" s="9">
        <f t="shared" si="1"/>
        <v>239937.96580212653</v>
      </c>
      <c r="I23" s="9">
        <f t="shared" si="2"/>
        <v>14149.412567559692</v>
      </c>
      <c r="J23" s="9">
        <f t="shared" si="3"/>
        <v>13361.471516368532</v>
      </c>
    </row>
    <row r="24" spans="1:10">
      <c r="A24" t="s">
        <v>69</v>
      </c>
      <c r="B24">
        <v>20</v>
      </c>
      <c r="C24" s="10">
        <v>1.1127869486808699</v>
      </c>
      <c r="D24" t="s">
        <v>65</v>
      </c>
      <c r="E24" s="10">
        <v>2.6256978511810299E-2</v>
      </c>
      <c r="F24">
        <v>15175</v>
      </c>
      <c r="G24" s="9">
        <f t="shared" si="0"/>
        <v>1.1390439271926802</v>
      </c>
      <c r="H24" s="9">
        <f t="shared" si="1"/>
        <v>577941.59343864862</v>
      </c>
      <c r="I24" s="9">
        <f t="shared" si="2"/>
        <v>13636.932045248093</v>
      </c>
      <c r="J24" s="9">
        <f t="shared" si="3"/>
        <v>13322.576625644924</v>
      </c>
    </row>
    <row r="25" spans="1:10">
      <c r="A25" t="s">
        <v>71</v>
      </c>
      <c r="B25">
        <v>40</v>
      </c>
      <c r="C25" s="10">
        <v>1.37385898828506</v>
      </c>
      <c r="D25" t="s">
        <v>65</v>
      </c>
      <c r="E25" s="10">
        <v>0.21384197473526001</v>
      </c>
      <c r="F25">
        <v>21134</v>
      </c>
      <c r="G25" s="9">
        <f t="shared" si="0"/>
        <v>1.58770096302032</v>
      </c>
      <c r="H25" s="9">
        <f t="shared" si="1"/>
        <v>98829.988949383071</v>
      </c>
      <c r="I25" s="9">
        <f t="shared" si="2"/>
        <v>15382.946998353034</v>
      </c>
      <c r="J25" s="9">
        <f t="shared" si="3"/>
        <v>13311.070845353841</v>
      </c>
    </row>
    <row r="26" spans="1:10">
      <c r="A26" t="s">
        <v>77</v>
      </c>
      <c r="B26">
        <v>20</v>
      </c>
      <c r="C26" s="10">
        <v>0.73684799671173096</v>
      </c>
      <c r="D26" t="s">
        <v>81</v>
      </c>
      <c r="E26" s="10">
        <v>6.2189996242523103E-2</v>
      </c>
      <c r="F26">
        <v>10592</v>
      </c>
      <c r="G26" s="9">
        <f t="shared" si="0"/>
        <v>0.79903799295425404</v>
      </c>
      <c r="H26" s="9">
        <f t="shared" si="1"/>
        <v>170316.78147550044</v>
      </c>
      <c r="I26" s="9">
        <f t="shared" si="2"/>
        <v>14374.742209068925</v>
      </c>
      <c r="J26" s="9">
        <f t="shared" si="3"/>
        <v>13255.940385060521</v>
      </c>
    </row>
    <row r="27" spans="1:10">
      <c r="A27" t="s">
        <v>72</v>
      </c>
      <c r="B27">
        <v>20</v>
      </c>
      <c r="C27" s="10">
        <v>0.74507802724838201</v>
      </c>
      <c r="D27" t="s">
        <v>65</v>
      </c>
      <c r="E27" s="10">
        <v>7.1617007255554199E-2</v>
      </c>
      <c r="F27">
        <v>10592</v>
      </c>
      <c r="G27" s="9">
        <f t="shared" si="0"/>
        <v>0.81669503450393621</v>
      </c>
      <c r="H27" s="9">
        <f t="shared" si="1"/>
        <v>147897.83050001081</v>
      </c>
      <c r="I27" s="9">
        <f t="shared" si="2"/>
        <v>14215.960762011589</v>
      </c>
      <c r="J27" s="9">
        <f t="shared" si="3"/>
        <v>12969.345413534469</v>
      </c>
    </row>
    <row r="28" spans="1:10">
      <c r="A28" t="s">
        <v>70</v>
      </c>
      <c r="B28">
        <v>20</v>
      </c>
      <c r="C28" s="10">
        <v>1.4866679906845</v>
      </c>
      <c r="D28" t="s">
        <v>81</v>
      </c>
      <c r="E28" s="10">
        <v>4.9709975719451897E-2</v>
      </c>
      <c r="F28">
        <v>19302</v>
      </c>
      <c r="G28" s="9">
        <f t="shared" si="0"/>
        <v>1.5363779664039519</v>
      </c>
      <c r="H28" s="9">
        <f t="shared" si="1"/>
        <v>388292.28380505886</v>
      </c>
      <c r="I28" s="9">
        <f t="shared" si="2"/>
        <v>12983.396508801448</v>
      </c>
      <c r="J28" s="9">
        <f t="shared" si="3"/>
        <v>12563.314771545627</v>
      </c>
    </row>
    <row r="29" spans="1:10">
      <c r="A29" t="s">
        <v>70</v>
      </c>
      <c r="B29">
        <v>40</v>
      </c>
      <c r="C29" s="10">
        <v>3.02425497770309</v>
      </c>
      <c r="D29" t="s">
        <v>65</v>
      </c>
      <c r="E29" s="10">
        <v>5.5773973464965799E-2</v>
      </c>
      <c r="F29">
        <v>38404</v>
      </c>
      <c r="G29" s="9">
        <f t="shared" si="0"/>
        <v>3.0800289511680559</v>
      </c>
      <c r="H29" s="9">
        <f t="shared" si="1"/>
        <v>688564.89172540884</v>
      </c>
      <c r="I29" s="9">
        <f t="shared" si="2"/>
        <v>12698.664723424772</v>
      </c>
      <c r="J29" s="9">
        <f t="shared" si="3"/>
        <v>12468.713966287831</v>
      </c>
    </row>
    <row r="30" spans="1:10">
      <c r="A30" t="s">
        <v>73</v>
      </c>
      <c r="B30">
        <v>20</v>
      </c>
      <c r="C30" s="10">
        <v>0.77459794282913197</v>
      </c>
      <c r="D30" t="s">
        <v>65</v>
      </c>
      <c r="E30" s="10">
        <v>8.83139967918396E-2</v>
      </c>
      <c r="F30">
        <v>10592</v>
      </c>
      <c r="G30" s="9">
        <f t="shared" si="0"/>
        <v>0.86291193962097157</v>
      </c>
      <c r="H30" s="9">
        <f t="shared" si="1"/>
        <v>119935.68839337961</v>
      </c>
      <c r="I30" s="9">
        <f t="shared" si="2"/>
        <v>13674.190717979331</v>
      </c>
      <c r="J30" s="9">
        <f t="shared" si="3"/>
        <v>12274.717168303949</v>
      </c>
    </row>
    <row r="31" spans="1:10">
      <c r="A31" t="s">
        <v>80</v>
      </c>
      <c r="B31">
        <v>20</v>
      </c>
      <c r="C31" s="10">
        <v>0.74247300624847401</v>
      </c>
      <c r="D31" t="s">
        <v>65</v>
      </c>
      <c r="E31" s="10">
        <v>0.13909500837326</v>
      </c>
      <c r="F31">
        <v>10592</v>
      </c>
      <c r="G31" s="9">
        <f t="shared" si="0"/>
        <v>0.88156801462173395</v>
      </c>
      <c r="H31" s="9">
        <f t="shared" si="1"/>
        <v>76149.389714809018</v>
      </c>
      <c r="I31" s="9">
        <f t="shared" si="2"/>
        <v>14265.838503030116</v>
      </c>
      <c r="J31" s="9">
        <f t="shared" si="3"/>
        <v>12014.954971505913</v>
      </c>
    </row>
    <row r="32" spans="1:10">
      <c r="A32" t="s">
        <v>80</v>
      </c>
      <c r="B32">
        <v>40</v>
      </c>
      <c r="C32" s="10">
        <v>1.47977203130722</v>
      </c>
      <c r="D32" t="s">
        <v>65</v>
      </c>
      <c r="E32" s="10">
        <v>0.33378803730010898</v>
      </c>
      <c r="F32">
        <v>21134</v>
      </c>
      <c r="G32" s="9">
        <f t="shared" si="0"/>
        <v>1.813560068607329</v>
      </c>
      <c r="H32" s="9">
        <f t="shared" si="1"/>
        <v>63315.63039510134</v>
      </c>
      <c r="I32" s="9">
        <f t="shared" si="2"/>
        <v>14281.929616773725</v>
      </c>
      <c r="J32" s="9">
        <f t="shared" si="3"/>
        <v>11653.322305573944</v>
      </c>
    </row>
    <row r="33" spans="1:10">
      <c r="A33" t="s">
        <v>71</v>
      </c>
      <c r="B33">
        <v>40</v>
      </c>
      <c r="C33" s="10">
        <v>1.5490139722824099</v>
      </c>
      <c r="D33" t="s">
        <v>81</v>
      </c>
      <c r="E33" s="10">
        <v>0.27308005094528198</v>
      </c>
      <c r="F33">
        <v>21134</v>
      </c>
      <c r="G33" s="9">
        <f t="shared" si="0"/>
        <v>1.8220940232276919</v>
      </c>
      <c r="H33" s="9">
        <f t="shared" si="1"/>
        <v>77391.226224118043</v>
      </c>
      <c r="I33" s="9">
        <f t="shared" si="2"/>
        <v>13643.517991551684</v>
      </c>
      <c r="J33" s="9">
        <f t="shared" si="3"/>
        <v>11598.742836861313</v>
      </c>
    </row>
    <row r="34" spans="1:10">
      <c r="A34" t="s">
        <v>76</v>
      </c>
      <c r="B34">
        <v>20</v>
      </c>
      <c r="C34" s="10">
        <v>0.90047800540923995</v>
      </c>
      <c r="D34" t="s">
        <v>65</v>
      </c>
      <c r="E34" s="10">
        <v>2.4398982524871798E-2</v>
      </c>
      <c r="F34">
        <v>10592</v>
      </c>
      <c r="G34" s="9">
        <f t="shared" ref="G34:G65" si="4">E34+C34</f>
        <v>0.92487698793411177</v>
      </c>
      <c r="H34" s="9">
        <f t="shared" ref="H34:H65" si="5">F34/E34</f>
        <v>434116.46322557685</v>
      </c>
      <c r="I34" s="9">
        <f t="shared" ref="I34:I65" si="6">F34/C34</f>
        <v>11762.641548569814</v>
      </c>
      <c r="J34" s="9">
        <f t="shared" ref="J34:J65" si="7">F34/G34</f>
        <v>11452.333811071721</v>
      </c>
    </row>
    <row r="35" spans="1:10">
      <c r="A35" t="s">
        <v>74</v>
      </c>
      <c r="B35">
        <v>40</v>
      </c>
      <c r="C35" s="10">
        <v>1.6720959544181799</v>
      </c>
      <c r="D35" t="s">
        <v>81</v>
      </c>
      <c r="E35" s="10">
        <v>0.23234796524047799</v>
      </c>
      <c r="F35">
        <v>21134</v>
      </c>
      <c r="G35" s="9">
        <f t="shared" si="4"/>
        <v>1.904443919658658</v>
      </c>
      <c r="H35" s="9">
        <f t="shared" si="5"/>
        <v>90958.40360868453</v>
      </c>
      <c r="I35" s="9">
        <f t="shared" si="6"/>
        <v>12639.226800446244</v>
      </c>
      <c r="J35" s="9">
        <f t="shared" si="7"/>
        <v>11097.202591183646</v>
      </c>
    </row>
    <row r="36" spans="1:10">
      <c r="A36" t="s">
        <v>68</v>
      </c>
      <c r="B36">
        <v>40</v>
      </c>
      <c r="C36" s="10">
        <v>1.2686870098114</v>
      </c>
      <c r="D36" t="s">
        <v>81</v>
      </c>
      <c r="E36" s="10">
        <v>3.84529829025268E-2</v>
      </c>
      <c r="F36">
        <v>14209</v>
      </c>
      <c r="G36" s="9">
        <f t="shared" si="4"/>
        <v>1.3071399927139269</v>
      </c>
      <c r="H36" s="9">
        <f t="shared" si="5"/>
        <v>369516.19685832766</v>
      </c>
      <c r="I36" s="9">
        <f t="shared" si="6"/>
        <v>11199.767862455119</v>
      </c>
      <c r="J36" s="9">
        <f t="shared" si="7"/>
        <v>10870.297044847361</v>
      </c>
    </row>
    <row r="37" spans="1:10">
      <c r="A37" t="s">
        <v>92</v>
      </c>
      <c r="B37">
        <v>20</v>
      </c>
      <c r="C37" s="10">
        <v>0.47683602571487399</v>
      </c>
      <c r="D37" t="s">
        <v>81</v>
      </c>
      <c r="E37" s="10">
        <v>2.9310047626495299E-2</v>
      </c>
      <c r="F37">
        <v>5470</v>
      </c>
      <c r="G37" s="9">
        <f t="shared" si="4"/>
        <v>0.5061460733413693</v>
      </c>
      <c r="H37" s="9">
        <f t="shared" si="5"/>
        <v>186625.4217565755</v>
      </c>
      <c r="I37" s="9">
        <f t="shared" si="6"/>
        <v>11471.448684690633</v>
      </c>
      <c r="J37" s="9">
        <f t="shared" si="7"/>
        <v>10807.156842864151</v>
      </c>
    </row>
    <row r="38" spans="1:10">
      <c r="A38" t="s">
        <v>67</v>
      </c>
      <c r="B38">
        <v>40</v>
      </c>
      <c r="C38" s="10">
        <v>1.54987901449203</v>
      </c>
      <c r="D38" t="s">
        <v>81</v>
      </c>
      <c r="E38" s="10">
        <v>0.18202304840087799</v>
      </c>
      <c r="F38">
        <v>18529</v>
      </c>
      <c r="G38" s="9">
        <f t="shared" si="4"/>
        <v>1.731902062892908</v>
      </c>
      <c r="H38" s="9">
        <f t="shared" si="5"/>
        <v>101794.80105834018</v>
      </c>
      <c r="I38" s="9">
        <f t="shared" si="6"/>
        <v>11955.126707791993</v>
      </c>
      <c r="J38" s="9">
        <f t="shared" si="7"/>
        <v>10698.641913417328</v>
      </c>
    </row>
    <row r="39" spans="1:10">
      <c r="A39" t="s">
        <v>78</v>
      </c>
      <c r="B39">
        <v>40</v>
      </c>
      <c r="C39" s="10">
        <v>1.78354203701019</v>
      </c>
      <c r="D39" t="s">
        <v>65</v>
      </c>
      <c r="E39" s="10">
        <v>0.20749497413635201</v>
      </c>
      <c r="F39">
        <v>21134</v>
      </c>
      <c r="G39" s="9">
        <f t="shared" si="4"/>
        <v>1.9910370111465421</v>
      </c>
      <c r="H39" s="9">
        <f t="shared" si="5"/>
        <v>101853.06939585018</v>
      </c>
      <c r="I39" s="9">
        <f t="shared" si="6"/>
        <v>11849.454378674258</v>
      </c>
      <c r="J39" s="9">
        <f t="shared" si="7"/>
        <v>10614.56913240902</v>
      </c>
    </row>
    <row r="40" spans="1:10">
      <c r="A40" t="s">
        <v>68</v>
      </c>
      <c r="B40">
        <v>20</v>
      </c>
      <c r="C40" s="10">
        <v>0.71501702070236195</v>
      </c>
      <c r="D40" t="s">
        <v>81</v>
      </c>
      <c r="E40" s="10">
        <v>7.7270269393920898E-3</v>
      </c>
      <c r="F40">
        <v>7236</v>
      </c>
      <c r="G40" s="9">
        <f t="shared" si="4"/>
        <v>0.72274404764175404</v>
      </c>
      <c r="H40" s="9">
        <f t="shared" si="5"/>
        <v>936453.3159721687</v>
      </c>
      <c r="I40" s="9">
        <f t="shared" si="6"/>
        <v>10120.038810953158</v>
      </c>
      <c r="J40" s="9">
        <f t="shared" si="7"/>
        <v>10011.843091078215</v>
      </c>
    </row>
    <row r="41" spans="1:10">
      <c r="A41" t="s">
        <v>79</v>
      </c>
      <c r="B41">
        <v>40</v>
      </c>
      <c r="C41" s="10">
        <v>1.99660795927047</v>
      </c>
      <c r="D41" t="s">
        <v>65</v>
      </c>
      <c r="E41" s="10">
        <v>0.11705005168914701</v>
      </c>
      <c r="F41">
        <v>21134</v>
      </c>
      <c r="G41" s="9">
        <f t="shared" si="4"/>
        <v>2.1136580109596168</v>
      </c>
      <c r="H41" s="9">
        <f t="shared" si="5"/>
        <v>180555.23850708018</v>
      </c>
      <c r="I41" s="9">
        <f t="shared" si="6"/>
        <v>10584.952294651795</v>
      </c>
      <c r="J41" s="9">
        <f t="shared" si="7"/>
        <v>9998.7793154886986</v>
      </c>
    </row>
    <row r="42" spans="1:10">
      <c r="A42" t="s">
        <v>64</v>
      </c>
      <c r="B42">
        <v>40</v>
      </c>
      <c r="C42" s="10">
        <v>1.50872498750686</v>
      </c>
      <c r="D42" t="s">
        <v>81</v>
      </c>
      <c r="E42" s="10">
        <v>0.21509802341461101</v>
      </c>
      <c r="F42">
        <v>17122</v>
      </c>
      <c r="G42" s="9">
        <f t="shared" si="4"/>
        <v>1.7238230109214709</v>
      </c>
      <c r="H42" s="9">
        <f t="shared" si="5"/>
        <v>79600.917424501778</v>
      </c>
      <c r="I42" s="9">
        <f t="shared" si="6"/>
        <v>11348.655415519952</v>
      </c>
      <c r="J42" s="9">
        <f t="shared" si="7"/>
        <v>9932.5742210897988</v>
      </c>
    </row>
    <row r="43" spans="1:10">
      <c r="A43" t="s">
        <v>74</v>
      </c>
      <c r="B43">
        <v>20</v>
      </c>
      <c r="C43" s="10">
        <v>0.93743395805358798</v>
      </c>
      <c r="D43" t="s">
        <v>65</v>
      </c>
      <c r="E43" s="10">
        <v>0.13936698436736999</v>
      </c>
      <c r="F43">
        <v>10592</v>
      </c>
      <c r="G43" s="9">
        <f t="shared" si="4"/>
        <v>1.0768009424209579</v>
      </c>
      <c r="H43" s="9">
        <f t="shared" si="5"/>
        <v>76000.783457289945</v>
      </c>
      <c r="I43" s="9">
        <f t="shared" si="6"/>
        <v>11298.929283501071</v>
      </c>
      <c r="J43" s="9">
        <f t="shared" si="7"/>
        <v>9836.5441398910189</v>
      </c>
    </row>
    <row r="44" spans="1:10">
      <c r="A44" t="s">
        <v>69</v>
      </c>
      <c r="B44">
        <v>20</v>
      </c>
      <c r="C44" s="10">
        <v>1.58811795711517</v>
      </c>
      <c r="D44" t="s">
        <v>81</v>
      </c>
      <c r="E44" s="10">
        <v>6.1462998390197698E-2</v>
      </c>
      <c r="F44">
        <v>15175</v>
      </c>
      <c r="G44" s="9">
        <f t="shared" si="4"/>
        <v>1.6495809555053678</v>
      </c>
      <c r="H44" s="9">
        <f t="shared" si="5"/>
        <v>246896.51330808087</v>
      </c>
      <c r="I44" s="9">
        <f t="shared" si="6"/>
        <v>9555.3355668652712</v>
      </c>
      <c r="J44" s="9">
        <f t="shared" si="7"/>
        <v>9199.3060112354215</v>
      </c>
    </row>
    <row r="45" spans="1:10">
      <c r="A45" t="s">
        <v>78</v>
      </c>
      <c r="B45">
        <v>20</v>
      </c>
      <c r="C45" s="10">
        <v>1.17391401529312</v>
      </c>
      <c r="D45" t="s">
        <v>65</v>
      </c>
      <c r="E45" s="10">
        <v>0.123227953910827</v>
      </c>
      <c r="F45">
        <v>10592</v>
      </c>
      <c r="G45" s="9">
        <f t="shared" si="4"/>
        <v>1.297141969203947</v>
      </c>
      <c r="H45" s="9">
        <f t="shared" si="5"/>
        <v>85954.523010783931</v>
      </c>
      <c r="I45" s="9">
        <f t="shared" si="6"/>
        <v>9022.8073453533434</v>
      </c>
      <c r="J45" s="9">
        <f t="shared" si="7"/>
        <v>8165.6443561843007</v>
      </c>
    </row>
    <row r="46" spans="1:10">
      <c r="A46" t="s">
        <v>73</v>
      </c>
      <c r="B46">
        <v>20</v>
      </c>
      <c r="C46" s="10">
        <v>1.2850679755210801</v>
      </c>
      <c r="D46" t="s">
        <v>81</v>
      </c>
      <c r="E46" s="10">
        <v>4.3972969055175698E-2</v>
      </c>
      <c r="F46">
        <v>10592</v>
      </c>
      <c r="G46" s="9">
        <f t="shared" si="4"/>
        <v>1.3290409445762559</v>
      </c>
      <c r="H46" s="9">
        <f t="shared" si="5"/>
        <v>240875.25194647512</v>
      </c>
      <c r="I46" s="9">
        <f t="shared" si="6"/>
        <v>8242.3655415621633</v>
      </c>
      <c r="J46" s="9">
        <f t="shared" si="7"/>
        <v>7969.6566484466703</v>
      </c>
    </row>
    <row r="47" spans="1:10">
      <c r="A47" t="s">
        <v>64</v>
      </c>
      <c r="B47">
        <v>20</v>
      </c>
      <c r="C47" s="10">
        <v>1.09332299232482</v>
      </c>
      <c r="D47" t="s">
        <v>65</v>
      </c>
      <c r="E47" s="10">
        <v>8.2532048225402804E-2</v>
      </c>
      <c r="F47">
        <v>8560</v>
      </c>
      <c r="G47" s="9">
        <f t="shared" si="4"/>
        <v>1.1758550405502228</v>
      </c>
      <c r="H47" s="9">
        <f t="shared" si="5"/>
        <v>103717.28539466066</v>
      </c>
      <c r="I47" s="9">
        <f t="shared" si="6"/>
        <v>7829.342344477901</v>
      </c>
      <c r="J47" s="9">
        <f t="shared" si="7"/>
        <v>7279.8089090934909</v>
      </c>
    </row>
    <row r="48" spans="1:10">
      <c r="A48" t="s">
        <v>71</v>
      </c>
      <c r="B48">
        <v>20</v>
      </c>
      <c r="C48" s="10">
        <v>1.3529419898986801</v>
      </c>
      <c r="D48" t="s">
        <v>65</v>
      </c>
      <c r="E48" s="10">
        <v>0.11066597700119001</v>
      </c>
      <c r="F48">
        <v>10592</v>
      </c>
      <c r="G48" s="9">
        <f t="shared" si="4"/>
        <v>1.46360796689987</v>
      </c>
      <c r="H48" s="9">
        <f t="shared" si="5"/>
        <v>95711.43983923897</v>
      </c>
      <c r="I48" s="9">
        <f t="shared" si="6"/>
        <v>7828.8648582732067</v>
      </c>
      <c r="J48" s="9">
        <f t="shared" si="7"/>
        <v>7236.9105932344464</v>
      </c>
    </row>
    <row r="49" spans="1:10">
      <c r="A49" t="s">
        <v>75</v>
      </c>
      <c r="B49">
        <v>40</v>
      </c>
      <c r="C49" s="10">
        <v>1.377062022686</v>
      </c>
      <c r="D49" t="s">
        <v>81</v>
      </c>
      <c r="E49" s="10">
        <v>0.14872002601623499</v>
      </c>
      <c r="F49">
        <v>10655</v>
      </c>
      <c r="G49" s="9">
        <f t="shared" si="4"/>
        <v>1.5257820487022349</v>
      </c>
      <c r="H49" s="9">
        <f t="shared" si="5"/>
        <v>71644.688919277411</v>
      </c>
      <c r="I49" s="9">
        <f t="shared" si="6"/>
        <v>7737.4873640165524</v>
      </c>
      <c r="J49" s="9">
        <f t="shared" si="7"/>
        <v>6983.3040761376687</v>
      </c>
    </row>
    <row r="50" spans="1:10">
      <c r="A50" t="s">
        <v>75</v>
      </c>
      <c r="B50">
        <v>20</v>
      </c>
      <c r="C50" s="10">
        <v>0.711498022079467</v>
      </c>
      <c r="D50" t="s">
        <v>81</v>
      </c>
      <c r="E50" s="10">
        <v>7.2284996509552002E-2</v>
      </c>
      <c r="F50">
        <v>5323</v>
      </c>
      <c r="G50" s="9">
        <f t="shared" si="4"/>
        <v>0.783783018589019</v>
      </c>
      <c r="H50" s="9">
        <f t="shared" si="5"/>
        <v>73639.07113555161</v>
      </c>
      <c r="I50" s="9">
        <f t="shared" si="6"/>
        <v>7481.3981695165921</v>
      </c>
      <c r="J50" s="9">
        <f t="shared" si="7"/>
        <v>6791.4204234515892</v>
      </c>
    </row>
    <row r="51" spans="1:10">
      <c r="A51" t="s">
        <v>77</v>
      </c>
      <c r="B51">
        <v>20</v>
      </c>
      <c r="C51" s="10">
        <v>1.48656201362609</v>
      </c>
      <c r="D51" t="s">
        <v>65</v>
      </c>
      <c r="E51" s="10">
        <v>0.106431007385253</v>
      </c>
      <c r="F51">
        <v>10592</v>
      </c>
      <c r="G51" s="9">
        <f t="shared" si="4"/>
        <v>1.592993021011343</v>
      </c>
      <c r="H51" s="9">
        <f t="shared" si="5"/>
        <v>99519.869821955843</v>
      </c>
      <c r="I51" s="9">
        <f t="shared" si="6"/>
        <v>7125.1652490187807</v>
      </c>
      <c r="J51" s="9">
        <f t="shared" si="7"/>
        <v>6649.1188977560369</v>
      </c>
    </row>
    <row r="52" spans="1:10">
      <c r="A52" t="s">
        <v>92</v>
      </c>
      <c r="B52">
        <v>40</v>
      </c>
      <c r="C52" s="10">
        <v>1.60373598337173</v>
      </c>
      <c r="D52" t="s">
        <v>65</v>
      </c>
      <c r="E52" s="10">
        <v>9.8556995391845703E-2</v>
      </c>
      <c r="F52">
        <v>10935</v>
      </c>
      <c r="G52" s="9">
        <f t="shared" si="4"/>
        <v>1.7022929787635757</v>
      </c>
      <c r="H52" s="9">
        <f t="shared" si="5"/>
        <v>110951.02845337681</v>
      </c>
      <c r="I52" s="9">
        <f t="shared" si="6"/>
        <v>6818.4539808167265</v>
      </c>
      <c r="J52" s="9">
        <f t="shared" si="7"/>
        <v>6423.6885990932096</v>
      </c>
    </row>
    <row r="53" spans="1:10">
      <c r="A53" t="s">
        <v>66</v>
      </c>
      <c r="B53">
        <v>20</v>
      </c>
      <c r="C53" s="10">
        <v>1.3596559762954701</v>
      </c>
      <c r="D53" t="s">
        <v>81</v>
      </c>
      <c r="E53" s="10">
        <v>9.4027996063232394E-2</v>
      </c>
      <c r="F53">
        <v>8560</v>
      </c>
      <c r="G53" s="9">
        <f t="shared" si="4"/>
        <v>1.4536839723587025</v>
      </c>
      <c r="H53" s="9">
        <f t="shared" si="5"/>
        <v>91036.716280154797</v>
      </c>
      <c r="I53" s="9">
        <f t="shared" si="6"/>
        <v>6295.7102011367951</v>
      </c>
      <c r="J53" s="9">
        <f t="shared" si="7"/>
        <v>5888.4875686637788</v>
      </c>
    </row>
    <row r="54" spans="1:10">
      <c r="A54" t="s">
        <v>74</v>
      </c>
      <c r="B54">
        <v>20</v>
      </c>
      <c r="C54" s="10">
        <v>1.68253797292709</v>
      </c>
      <c r="D54" t="s">
        <v>81</v>
      </c>
      <c r="E54" s="10">
        <v>0.118229031562805</v>
      </c>
      <c r="F54">
        <v>10592</v>
      </c>
      <c r="G54" s="9">
        <f t="shared" si="4"/>
        <v>1.8007670044898949</v>
      </c>
      <c r="H54" s="9">
        <f t="shared" si="5"/>
        <v>89588.824842681512</v>
      </c>
      <c r="I54" s="9">
        <f t="shared" si="6"/>
        <v>6295.2516795643141</v>
      </c>
      <c r="J54" s="9">
        <f t="shared" si="7"/>
        <v>5881.9380706058673</v>
      </c>
    </row>
    <row r="55" spans="1:10">
      <c r="A55" t="s">
        <v>68</v>
      </c>
      <c r="B55">
        <v>40</v>
      </c>
      <c r="C55" s="10">
        <v>2.7258560061454702</v>
      </c>
      <c r="D55" t="s">
        <v>65</v>
      </c>
      <c r="E55" s="10">
        <v>1.54600143432617E-2</v>
      </c>
      <c r="F55">
        <v>14209</v>
      </c>
      <c r="G55" s="9">
        <f t="shared" si="4"/>
        <v>2.7413160204887319</v>
      </c>
      <c r="H55" s="9">
        <f t="shared" si="5"/>
        <v>919080.6479550933</v>
      </c>
      <c r="I55" s="9">
        <f t="shared" si="6"/>
        <v>5212.6744655497814</v>
      </c>
      <c r="J55" s="9">
        <f t="shared" si="7"/>
        <v>5183.2768983222759</v>
      </c>
    </row>
    <row r="56" spans="1:10">
      <c r="A56" t="s">
        <v>64</v>
      </c>
      <c r="B56">
        <v>20</v>
      </c>
      <c r="C56" s="10">
        <v>1.5580620169639501</v>
      </c>
      <c r="D56" t="s">
        <v>81</v>
      </c>
      <c r="E56" s="10">
        <v>0.11016297340393</v>
      </c>
      <c r="F56">
        <v>8560</v>
      </c>
      <c r="G56" s="9">
        <f t="shared" si="4"/>
        <v>1.6682249903678801</v>
      </c>
      <c r="H56" s="9">
        <f t="shared" si="5"/>
        <v>77703.058800105224</v>
      </c>
      <c r="I56" s="9">
        <f t="shared" si="6"/>
        <v>5494.0046717011128</v>
      </c>
      <c r="J56" s="9">
        <f t="shared" si="7"/>
        <v>5131.2023554522657</v>
      </c>
    </row>
    <row r="57" spans="1:10">
      <c r="A57" t="s">
        <v>80</v>
      </c>
      <c r="B57">
        <v>20</v>
      </c>
      <c r="C57" s="10">
        <v>2.0341750383377</v>
      </c>
      <c r="D57" t="s">
        <v>81</v>
      </c>
      <c r="E57" s="10">
        <v>0.17496603727340701</v>
      </c>
      <c r="F57">
        <v>10592</v>
      </c>
      <c r="G57" s="9">
        <f t="shared" si="4"/>
        <v>2.209141075611107</v>
      </c>
      <c r="H57" s="9">
        <f t="shared" si="5"/>
        <v>60537.462956017189</v>
      </c>
      <c r="I57" s="9">
        <f t="shared" si="6"/>
        <v>5207.0248628434838</v>
      </c>
      <c r="J57" s="9">
        <f t="shared" si="7"/>
        <v>4794.6236285837795</v>
      </c>
    </row>
    <row r="58" spans="1:10">
      <c r="A58" t="s">
        <v>68</v>
      </c>
      <c r="B58">
        <v>20</v>
      </c>
      <c r="C58" s="10">
        <v>1.52946001291275</v>
      </c>
      <c r="D58" t="s">
        <v>65</v>
      </c>
      <c r="E58" s="10">
        <v>8.1110000610351493E-3</v>
      </c>
      <c r="F58">
        <v>7236</v>
      </c>
      <c r="G58" s="9">
        <f t="shared" si="4"/>
        <v>1.5375710129737852</v>
      </c>
      <c r="H58" s="9">
        <f t="shared" si="5"/>
        <v>892121.80317460396</v>
      </c>
      <c r="I58" s="9">
        <f t="shared" si="6"/>
        <v>4731.0815182539764</v>
      </c>
      <c r="J58" s="9">
        <f t="shared" si="7"/>
        <v>4706.1241002488714</v>
      </c>
    </row>
    <row r="59" spans="1:10">
      <c r="A59" t="s">
        <v>75</v>
      </c>
      <c r="B59">
        <v>20</v>
      </c>
      <c r="C59" s="10">
        <v>1.01980400085449</v>
      </c>
      <c r="D59" t="s">
        <v>65</v>
      </c>
      <c r="E59" s="10">
        <v>0.11514300107955899</v>
      </c>
      <c r="F59">
        <v>5323</v>
      </c>
      <c r="G59" s="9">
        <f t="shared" si="4"/>
        <v>1.1349470019340488</v>
      </c>
      <c r="H59" s="9">
        <f t="shared" si="5"/>
        <v>46229.470745877377</v>
      </c>
      <c r="I59" s="9">
        <f t="shared" si="6"/>
        <v>5219.6304344166902</v>
      </c>
      <c r="J59" s="9">
        <f t="shared" si="7"/>
        <v>4690.0868418782047</v>
      </c>
    </row>
    <row r="60" spans="1:10">
      <c r="A60" t="s">
        <v>70</v>
      </c>
      <c r="B60">
        <v>40</v>
      </c>
      <c r="C60" s="10">
        <v>8.5875370502471906</v>
      </c>
      <c r="D60" t="s">
        <v>81</v>
      </c>
      <c r="E60" s="10">
        <v>5.6789994239807101E-2</v>
      </c>
      <c r="F60">
        <v>38404</v>
      </c>
      <c r="G60" s="9">
        <f t="shared" si="4"/>
        <v>8.6443270444869977</v>
      </c>
      <c r="H60" s="9">
        <f t="shared" si="5"/>
        <v>676245.88651711133</v>
      </c>
      <c r="I60" s="9">
        <f t="shared" si="6"/>
        <v>4472.0622193874024</v>
      </c>
      <c r="J60" s="9">
        <f t="shared" si="7"/>
        <v>4442.6824439147658</v>
      </c>
    </row>
    <row r="61" spans="1:10">
      <c r="A61" t="s">
        <v>71</v>
      </c>
      <c r="B61">
        <v>20</v>
      </c>
      <c r="C61" s="10">
        <v>2.3285350203514099</v>
      </c>
      <c r="D61" t="s">
        <v>81</v>
      </c>
      <c r="E61" s="10">
        <v>0.111850976943969</v>
      </c>
      <c r="F61">
        <v>10592</v>
      </c>
      <c r="G61" s="9">
        <f t="shared" si="4"/>
        <v>2.4403859972953788</v>
      </c>
      <c r="H61" s="9">
        <f t="shared" si="5"/>
        <v>94697.42946729908</v>
      </c>
      <c r="I61" s="9">
        <f t="shared" si="6"/>
        <v>4548.7827786251255</v>
      </c>
      <c r="J61" s="9">
        <f t="shared" si="7"/>
        <v>4340.2969906149519</v>
      </c>
    </row>
    <row r="62" spans="1:10">
      <c r="A62" t="s">
        <v>75</v>
      </c>
      <c r="B62">
        <v>40</v>
      </c>
      <c r="C62" s="10">
        <v>2.3232679963111802</v>
      </c>
      <c r="D62" t="s">
        <v>65</v>
      </c>
      <c r="E62" s="10">
        <v>0.16097801923751801</v>
      </c>
      <c r="F62">
        <v>10655</v>
      </c>
      <c r="G62" s="9">
        <f t="shared" si="4"/>
        <v>2.4842460155486981</v>
      </c>
      <c r="H62" s="9">
        <f t="shared" si="5"/>
        <v>66189.160796412107</v>
      </c>
      <c r="I62" s="9">
        <f t="shared" si="6"/>
        <v>4586.2121877104619</v>
      </c>
      <c r="J62" s="9">
        <f t="shared" si="7"/>
        <v>4289.0277103439848</v>
      </c>
    </row>
    <row r="63" spans="1:10">
      <c r="A63" t="s">
        <v>92</v>
      </c>
      <c r="B63">
        <v>20</v>
      </c>
      <c r="C63" s="10">
        <v>1.29979801177978</v>
      </c>
      <c r="D63" t="s">
        <v>65</v>
      </c>
      <c r="E63" s="10">
        <v>6.7665994167327798E-2</v>
      </c>
      <c r="F63">
        <v>5470</v>
      </c>
      <c r="G63" s="9">
        <f t="shared" si="4"/>
        <v>1.3674640059471079</v>
      </c>
      <c r="H63" s="9">
        <f t="shared" si="5"/>
        <v>80838.241827549529</v>
      </c>
      <c r="I63" s="9">
        <f t="shared" si="6"/>
        <v>4208.3461818117948</v>
      </c>
      <c r="J63" s="9">
        <f t="shared" si="7"/>
        <v>4000.1052870210419</v>
      </c>
    </row>
    <row r="64" spans="1:10">
      <c r="A64" t="s">
        <v>79</v>
      </c>
      <c r="B64">
        <v>20</v>
      </c>
      <c r="C64" s="10">
        <v>2.9984290003776501</v>
      </c>
      <c r="D64" t="s">
        <v>65</v>
      </c>
      <c r="E64" s="10">
        <v>6.2968015670776298E-2</v>
      </c>
      <c r="F64">
        <v>10592</v>
      </c>
      <c r="G64" s="9">
        <f t="shared" si="4"/>
        <v>3.0613970160484265</v>
      </c>
      <c r="H64" s="9">
        <f t="shared" si="5"/>
        <v>168212.3834960832</v>
      </c>
      <c r="I64" s="9">
        <f t="shared" si="6"/>
        <v>3532.516527376818</v>
      </c>
      <c r="J64" s="9">
        <f t="shared" si="7"/>
        <v>3459.8583406447178</v>
      </c>
    </row>
    <row r="65" spans="1:10">
      <c r="A65" t="s">
        <v>79</v>
      </c>
      <c r="B65">
        <v>40</v>
      </c>
      <c r="C65" s="10">
        <v>6.0693110227584803</v>
      </c>
      <c r="D65" t="s">
        <v>81</v>
      </c>
      <c r="E65" s="10">
        <v>0.15518903732299799</v>
      </c>
      <c r="F65">
        <v>21134</v>
      </c>
      <c r="G65" s="9">
        <f t="shared" si="4"/>
        <v>6.2245000600814784</v>
      </c>
      <c r="H65" s="9">
        <f t="shared" si="5"/>
        <v>136182.29975879926</v>
      </c>
      <c r="I65" s="9">
        <f t="shared" si="6"/>
        <v>3482.108582136012</v>
      </c>
      <c r="J65" s="9">
        <f t="shared" si="7"/>
        <v>3395.2927618291897</v>
      </c>
    </row>
    <row r="66" spans="1:10">
      <c r="A66" t="s">
        <v>67</v>
      </c>
      <c r="B66">
        <v>20</v>
      </c>
      <c r="C66" s="10">
        <v>2.90465795993804</v>
      </c>
      <c r="D66" t="s">
        <v>81</v>
      </c>
      <c r="E66" s="10">
        <v>0.12722498178482</v>
      </c>
      <c r="F66">
        <v>9261</v>
      </c>
      <c r="G66" s="9">
        <f t="shared" ref="G66:G71" si="8">E66+C66</f>
        <v>3.0318829417228601</v>
      </c>
      <c r="H66" s="9">
        <f t="shared" ref="H66:H71" si="9">F66/E66</f>
        <v>72792.307533307016</v>
      </c>
      <c r="I66" s="9">
        <f t="shared" ref="I66:I71" si="10">F66/C66</f>
        <v>3188.3272067591561</v>
      </c>
      <c r="J66" s="9">
        <f t="shared" ref="J66:J71" si="11">F66/G66</f>
        <v>3054.5374534603434</v>
      </c>
    </row>
    <row r="67" spans="1:10">
      <c r="A67" t="s">
        <v>72</v>
      </c>
      <c r="B67">
        <v>40</v>
      </c>
      <c r="C67" s="10">
        <v>7.3975640535354596</v>
      </c>
      <c r="D67" t="s">
        <v>81</v>
      </c>
      <c r="E67" s="10">
        <v>0.15749096870422299</v>
      </c>
      <c r="F67">
        <v>21134</v>
      </c>
      <c r="G67" s="9">
        <f t="shared" si="8"/>
        <v>7.5550550222396824</v>
      </c>
      <c r="H67" s="9">
        <f t="shared" si="9"/>
        <v>134191.82175259112</v>
      </c>
      <c r="I67" s="9">
        <f t="shared" si="10"/>
        <v>2856.8863813892349</v>
      </c>
      <c r="J67" s="9">
        <f t="shared" si="11"/>
        <v>2797.3323738593849</v>
      </c>
    </row>
    <row r="68" spans="1:10">
      <c r="A68" t="s">
        <v>67</v>
      </c>
      <c r="B68">
        <v>40</v>
      </c>
      <c r="C68" s="10">
        <v>7.2872020006179801</v>
      </c>
      <c r="D68" t="s">
        <v>65</v>
      </c>
      <c r="E68" s="10">
        <v>0.18456298112869199</v>
      </c>
      <c r="F68">
        <v>18529</v>
      </c>
      <c r="G68" s="9">
        <f t="shared" si="8"/>
        <v>7.4717649817466718</v>
      </c>
      <c r="H68" s="9">
        <f t="shared" si="9"/>
        <v>100393.91370190379</v>
      </c>
      <c r="I68" s="9">
        <f t="shared" si="10"/>
        <v>2542.6768735693995</v>
      </c>
      <c r="J68" s="9">
        <f t="shared" si="11"/>
        <v>2479.8692203603655</v>
      </c>
    </row>
    <row r="69" spans="1:10">
      <c r="A69" t="s">
        <v>73</v>
      </c>
      <c r="B69">
        <v>40</v>
      </c>
      <c r="C69" s="10">
        <v>9.7652440071105904</v>
      </c>
      <c r="D69" t="s">
        <v>81</v>
      </c>
      <c r="E69" s="10">
        <v>8.0563962459564195E-2</v>
      </c>
      <c r="F69">
        <v>21134</v>
      </c>
      <c r="G69" s="9">
        <f t="shared" si="8"/>
        <v>9.8458079695701546</v>
      </c>
      <c r="H69" s="9">
        <f t="shared" si="9"/>
        <v>262325.72672436951</v>
      </c>
      <c r="I69" s="9">
        <f t="shared" si="10"/>
        <v>2164.206033624067</v>
      </c>
      <c r="J69" s="9">
        <f t="shared" si="11"/>
        <v>2146.4972773506838</v>
      </c>
    </row>
    <row r="70" spans="1:10">
      <c r="A70" t="s">
        <v>70</v>
      </c>
      <c r="B70">
        <v>20</v>
      </c>
      <c r="C70" s="10">
        <v>12.648208022117601</v>
      </c>
      <c r="D70" t="s">
        <v>65</v>
      </c>
      <c r="E70" s="10">
        <v>2.71130204200744E-2</v>
      </c>
      <c r="F70">
        <v>19302</v>
      </c>
      <c r="G70" s="9">
        <f t="shared" si="8"/>
        <v>12.675321042537675</v>
      </c>
      <c r="H70" s="9">
        <f t="shared" si="9"/>
        <v>711908.87997520389</v>
      </c>
      <c r="I70" s="9">
        <f t="shared" si="10"/>
        <v>1526.0659823310214</v>
      </c>
      <c r="J70" s="9">
        <f t="shared" si="11"/>
        <v>1522.8016659478335</v>
      </c>
    </row>
    <row r="71" spans="1:10">
      <c r="A71" t="s">
        <v>69</v>
      </c>
      <c r="B71">
        <v>40</v>
      </c>
      <c r="C71" s="10">
        <v>27.505999028682702</v>
      </c>
      <c r="D71" t="s">
        <v>65</v>
      </c>
      <c r="E71" s="10">
        <v>5.29370307922363E-2</v>
      </c>
      <c r="F71">
        <v>30157</v>
      </c>
      <c r="G71" s="9">
        <f t="shared" si="8"/>
        <v>27.558936059474938</v>
      </c>
      <c r="H71" s="9">
        <f t="shared" si="9"/>
        <v>569676.832052749</v>
      </c>
      <c r="I71" s="9">
        <f t="shared" si="10"/>
        <v>1096.379010577034</v>
      </c>
      <c r="J71" s="9">
        <f t="shared" si="11"/>
        <v>1094.2730131133576</v>
      </c>
    </row>
  </sheetData>
  <sheetCalcPr fullCalcOnLoad="1"/>
  <autoFilter ref="A1:J1"/>
  <phoneticPr fontId="2" type="noConversion"/>
  <pageMargins left="0.75" right="0.75" top="1" bottom="1" header="0.5" footer="0.5"/>
  <legacy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L71"/>
  <sheetViews>
    <sheetView workbookViewId="0"/>
  </sheetViews>
  <sheetFormatPr baseColWidth="10" defaultRowHeight="13"/>
  <cols>
    <col min="1" max="2" width="16.5703125" customWidth="1"/>
    <col min="3" max="3" width="16.5703125" style="17" customWidth="1"/>
    <col min="4" max="4" width="16.5703125" customWidth="1"/>
    <col min="5" max="5" width="16.5703125" style="17" customWidth="1"/>
    <col min="6" max="6" width="16.5703125" customWidth="1"/>
    <col min="7" max="10" width="16.5703125" style="17" customWidth="1"/>
    <col min="12" max="12" width="15.28515625" customWidth="1"/>
    <col min="13" max="13" width="15.140625" customWidth="1"/>
  </cols>
  <sheetData>
    <row r="1" spans="1:12" s="1" customFormat="1">
      <c r="A1" s="1" t="s">
        <v>58</v>
      </c>
      <c r="B1" s="1" t="s">
        <v>59</v>
      </c>
      <c r="C1" s="16" t="s">
        <v>60</v>
      </c>
      <c r="D1" s="1" t="s">
        <v>61</v>
      </c>
      <c r="E1" s="16" t="s">
        <v>62</v>
      </c>
      <c r="F1" s="1" t="s">
        <v>63</v>
      </c>
      <c r="G1" s="16" t="s">
        <v>84</v>
      </c>
      <c r="H1" s="16" t="s">
        <v>85</v>
      </c>
      <c r="I1" s="16" t="s">
        <v>86</v>
      </c>
      <c r="J1" s="16" t="s">
        <v>87</v>
      </c>
    </row>
    <row r="2" spans="1:12">
      <c r="A2" t="s">
        <v>82</v>
      </c>
      <c r="B2">
        <v>30</v>
      </c>
      <c r="C2" s="17">
        <v>3.0433899760246201</v>
      </c>
      <c r="D2" t="s">
        <v>83</v>
      </c>
      <c r="E2" s="17">
        <v>9.0864002704620306E-2</v>
      </c>
      <c r="F2">
        <v>25334</v>
      </c>
      <c r="G2" s="17">
        <f t="shared" ref="G2:G33" si="0">E2+C2</f>
        <v>3.1342539787292405</v>
      </c>
      <c r="H2" s="17">
        <f t="shared" ref="H2:H33" si="1">F2/E2</f>
        <v>278812.2825972733</v>
      </c>
      <c r="I2" s="17">
        <f t="shared" ref="I2:I33" si="2">F2/C2</f>
        <v>8324.2700408352321</v>
      </c>
      <c r="J2" s="17">
        <f t="shared" ref="J2:J33" si="3">F2/G2</f>
        <v>8082.9441940348042</v>
      </c>
      <c r="L2" s="7"/>
    </row>
    <row r="3" spans="1:12">
      <c r="A3" t="s">
        <v>82</v>
      </c>
      <c r="B3">
        <v>15</v>
      </c>
      <c r="C3" s="17">
        <v>2.8695000410079898</v>
      </c>
      <c r="D3" t="s">
        <v>83</v>
      </c>
      <c r="E3" s="17">
        <v>4.72049713134765E-2</v>
      </c>
      <c r="F3">
        <v>12860</v>
      </c>
      <c r="G3" s="17">
        <f t="shared" si="0"/>
        <v>2.9167050123214664</v>
      </c>
      <c r="H3" s="17">
        <f t="shared" si="1"/>
        <v>272428.93369429104</v>
      </c>
      <c r="I3" s="17">
        <f t="shared" si="2"/>
        <v>4481.6169424003829</v>
      </c>
      <c r="J3" s="17">
        <f t="shared" si="3"/>
        <v>4409.0848905438188</v>
      </c>
    </row>
    <row r="4" spans="1:12">
      <c r="A4" t="s">
        <v>70</v>
      </c>
      <c r="B4">
        <v>30</v>
      </c>
      <c r="C4" s="17">
        <v>6.5936979651451102</v>
      </c>
      <c r="D4" t="s">
        <v>81</v>
      </c>
      <c r="E4" s="17">
        <v>4.4331014156341497E-2</v>
      </c>
      <c r="F4">
        <v>28832</v>
      </c>
      <c r="G4" s="17">
        <f t="shared" si="0"/>
        <v>6.6380289793014517</v>
      </c>
      <c r="H4" s="17">
        <f t="shared" si="1"/>
        <v>650379.88750536216</v>
      </c>
      <c r="I4" s="17">
        <f t="shared" si="2"/>
        <v>4372.660099447774</v>
      </c>
      <c r="J4" s="17">
        <f t="shared" si="3"/>
        <v>4343.4579887950586</v>
      </c>
    </row>
    <row r="5" spans="1:12">
      <c r="A5" t="s">
        <v>69</v>
      </c>
      <c r="B5">
        <v>30</v>
      </c>
      <c r="C5" s="17">
        <v>5.3334439992904601</v>
      </c>
      <c r="D5" t="s">
        <v>81</v>
      </c>
      <c r="E5" s="17">
        <v>3.9756000041961601E-2</v>
      </c>
      <c r="F5">
        <v>22645</v>
      </c>
      <c r="G5" s="17">
        <f t="shared" si="0"/>
        <v>5.3731999993324218</v>
      </c>
      <c r="H5" s="17">
        <f t="shared" si="1"/>
        <v>569599.55669832707</v>
      </c>
      <c r="I5" s="17">
        <f t="shared" si="2"/>
        <v>4245.8493991898295</v>
      </c>
      <c r="J5" s="17">
        <f t="shared" si="3"/>
        <v>4214.4346018784827</v>
      </c>
    </row>
    <row r="6" spans="1:12">
      <c r="A6" t="s">
        <v>74</v>
      </c>
      <c r="B6">
        <v>30</v>
      </c>
      <c r="C6" s="17">
        <v>3.8500880002975402</v>
      </c>
      <c r="D6" t="s">
        <v>81</v>
      </c>
      <c r="E6" s="17">
        <v>0.122379004955291</v>
      </c>
      <c r="F6">
        <v>15842</v>
      </c>
      <c r="G6" s="17">
        <f t="shared" si="0"/>
        <v>3.972467005252831</v>
      </c>
      <c r="H6" s="17">
        <f t="shared" si="1"/>
        <v>129450.30894627387</v>
      </c>
      <c r="I6" s="17">
        <f t="shared" si="2"/>
        <v>4114.7111439467635</v>
      </c>
      <c r="J6" s="17">
        <f t="shared" si="3"/>
        <v>3987.9500519581338</v>
      </c>
    </row>
    <row r="7" spans="1:12">
      <c r="A7" t="s">
        <v>76</v>
      </c>
      <c r="B7">
        <v>30</v>
      </c>
      <c r="C7" s="17">
        <v>4.0766369700431797</v>
      </c>
      <c r="D7" t="s">
        <v>81</v>
      </c>
      <c r="E7" s="17">
        <v>3.4681022167205797E-2</v>
      </c>
      <c r="F7">
        <v>15842</v>
      </c>
      <c r="G7" s="17">
        <f t="shared" si="0"/>
        <v>4.1113179922103855</v>
      </c>
      <c r="H7" s="17">
        <f t="shared" si="1"/>
        <v>456791.6113781709</v>
      </c>
      <c r="I7" s="17">
        <f t="shared" si="2"/>
        <v>3886.0462965953529</v>
      </c>
      <c r="J7" s="17">
        <f t="shared" si="3"/>
        <v>3853.2655537750798</v>
      </c>
    </row>
    <row r="8" spans="1:12">
      <c r="A8" t="s">
        <v>71</v>
      </c>
      <c r="B8">
        <v>30</v>
      </c>
      <c r="C8" s="17">
        <v>3.9514319896697998</v>
      </c>
      <c r="D8" t="s">
        <v>81</v>
      </c>
      <c r="E8" s="17">
        <v>0.161881983280181</v>
      </c>
      <c r="F8">
        <v>15842</v>
      </c>
      <c r="G8" s="17">
        <f t="shared" si="0"/>
        <v>4.1133139729499808</v>
      </c>
      <c r="H8" s="17">
        <f t="shared" si="1"/>
        <v>97861.415328604489</v>
      </c>
      <c r="I8" s="17">
        <f t="shared" si="2"/>
        <v>4009.179467447656</v>
      </c>
      <c r="J8" s="17">
        <f t="shared" si="3"/>
        <v>3851.3957612232689</v>
      </c>
    </row>
    <row r="9" spans="1:12">
      <c r="A9" t="s">
        <v>72</v>
      </c>
      <c r="B9">
        <v>30</v>
      </c>
      <c r="C9" s="17">
        <v>4.0190160274505597</v>
      </c>
      <c r="D9" t="s">
        <v>81</v>
      </c>
      <c r="E9" s="17">
        <v>0.10025596618652299</v>
      </c>
      <c r="F9">
        <v>15842</v>
      </c>
      <c r="G9" s="17">
        <f t="shared" si="0"/>
        <v>4.1192719936370832</v>
      </c>
      <c r="H9" s="17">
        <f t="shared" si="1"/>
        <v>158015.53366436536</v>
      </c>
      <c r="I9" s="17">
        <f t="shared" si="2"/>
        <v>3941.7608419066901</v>
      </c>
      <c r="J9" s="17">
        <f t="shared" si="3"/>
        <v>3845.8251905848088</v>
      </c>
    </row>
    <row r="10" spans="1:12">
      <c r="A10" t="s">
        <v>64</v>
      </c>
      <c r="B10">
        <v>30</v>
      </c>
      <c r="C10" s="17">
        <v>3.2481010556220999</v>
      </c>
      <c r="D10" t="s">
        <v>81</v>
      </c>
      <c r="E10" s="17">
        <v>0.11122500896453801</v>
      </c>
      <c r="F10">
        <v>12820</v>
      </c>
      <c r="G10" s="17">
        <f t="shared" si="0"/>
        <v>3.3593260645866381</v>
      </c>
      <c r="H10" s="17">
        <f t="shared" si="1"/>
        <v>115261.84730708734</v>
      </c>
      <c r="I10" s="17">
        <f t="shared" si="2"/>
        <v>3946.9215336788898</v>
      </c>
      <c r="J10" s="17">
        <f t="shared" si="3"/>
        <v>3816.2416370193851</v>
      </c>
    </row>
    <row r="11" spans="1:12">
      <c r="A11" t="s">
        <v>73</v>
      </c>
      <c r="B11">
        <v>30</v>
      </c>
      <c r="C11" s="17">
        <v>4.2643619775771997</v>
      </c>
      <c r="D11" t="s">
        <v>81</v>
      </c>
      <c r="E11" s="17">
        <v>5.9008002281188902E-2</v>
      </c>
      <c r="F11">
        <v>15842</v>
      </c>
      <c r="G11" s="17">
        <f t="shared" si="0"/>
        <v>4.3233699798583887</v>
      </c>
      <c r="H11" s="17">
        <f t="shared" si="1"/>
        <v>268472.06120465894</v>
      </c>
      <c r="I11" s="17">
        <f t="shared" si="2"/>
        <v>3714.9754367242163</v>
      </c>
      <c r="J11" s="17">
        <f t="shared" si="3"/>
        <v>3664.2711759123845</v>
      </c>
    </row>
    <row r="12" spans="1:12">
      <c r="A12" t="s">
        <v>78</v>
      </c>
      <c r="B12">
        <v>30</v>
      </c>
      <c r="C12" s="17">
        <v>4.3367140293121302</v>
      </c>
      <c r="D12" t="s">
        <v>81</v>
      </c>
      <c r="E12" s="17">
        <v>0.107481956481933</v>
      </c>
      <c r="F12">
        <v>15842</v>
      </c>
      <c r="G12" s="17">
        <f t="shared" si="0"/>
        <v>4.4441959857940629</v>
      </c>
      <c r="H12" s="17">
        <f t="shared" si="1"/>
        <v>147392.18114868365</v>
      </c>
      <c r="I12" s="17">
        <f t="shared" si="2"/>
        <v>3652.9962300771735</v>
      </c>
      <c r="J12" s="17">
        <f t="shared" si="3"/>
        <v>3564.649275288305</v>
      </c>
    </row>
    <row r="13" spans="1:12">
      <c r="A13" t="s">
        <v>68</v>
      </c>
      <c r="B13">
        <v>30</v>
      </c>
      <c r="C13" s="17">
        <v>3.0589730143547</v>
      </c>
      <c r="D13" t="s">
        <v>81</v>
      </c>
      <c r="E13" s="17">
        <v>1.0774970054626401E-2</v>
      </c>
      <c r="F13">
        <v>10705</v>
      </c>
      <c r="G13" s="17">
        <f t="shared" si="0"/>
        <v>3.0697479844093265</v>
      </c>
      <c r="H13" s="17">
        <f t="shared" si="1"/>
        <v>993506.24138427572</v>
      </c>
      <c r="I13" s="17">
        <f t="shared" si="2"/>
        <v>3499.5405156453312</v>
      </c>
      <c r="J13" s="17">
        <f t="shared" si="3"/>
        <v>3487.2569521565565</v>
      </c>
    </row>
    <row r="14" spans="1:12">
      <c r="A14" t="s">
        <v>67</v>
      </c>
      <c r="B14">
        <v>30</v>
      </c>
      <c r="C14" s="17">
        <v>3.88826596736908</v>
      </c>
      <c r="D14" t="s">
        <v>81</v>
      </c>
      <c r="E14" s="17">
        <v>0.136084020137786</v>
      </c>
      <c r="F14">
        <v>13871</v>
      </c>
      <c r="G14" s="17">
        <f t="shared" si="0"/>
        <v>4.0243499875068665</v>
      </c>
      <c r="H14" s="17">
        <f t="shared" si="1"/>
        <v>101929.67540167844</v>
      </c>
      <c r="I14" s="17">
        <f t="shared" si="2"/>
        <v>3567.3999969157317</v>
      </c>
      <c r="J14" s="17">
        <f t="shared" si="3"/>
        <v>3446.7678117114392</v>
      </c>
    </row>
    <row r="15" spans="1:12">
      <c r="A15" t="s">
        <v>80</v>
      </c>
      <c r="B15">
        <v>30</v>
      </c>
      <c r="C15" s="17">
        <v>4.46538597345352</v>
      </c>
      <c r="D15" t="s">
        <v>81</v>
      </c>
      <c r="E15" s="17">
        <v>0.19601899385452201</v>
      </c>
      <c r="F15">
        <v>15842</v>
      </c>
      <c r="G15" s="17">
        <f t="shared" si="0"/>
        <v>4.6614049673080418</v>
      </c>
      <c r="H15" s="17">
        <f t="shared" si="1"/>
        <v>80818.698680584712</v>
      </c>
      <c r="I15" s="17">
        <f t="shared" si="2"/>
        <v>3547.7336324742901</v>
      </c>
      <c r="J15" s="17">
        <f t="shared" si="3"/>
        <v>3398.5461703295741</v>
      </c>
    </row>
    <row r="16" spans="1:12">
      <c r="A16" t="s">
        <v>73</v>
      </c>
      <c r="B16">
        <v>15</v>
      </c>
      <c r="C16" s="17">
        <v>2.3491950035095202</v>
      </c>
      <c r="D16" t="s">
        <v>81</v>
      </c>
      <c r="E16" s="17">
        <v>3.1260967254638602E-2</v>
      </c>
      <c r="F16">
        <v>7928</v>
      </c>
      <c r="G16" s="17">
        <f t="shared" si="0"/>
        <v>2.3804559707641588</v>
      </c>
      <c r="H16" s="17">
        <f t="shared" si="1"/>
        <v>253606.99607986756</v>
      </c>
      <c r="I16" s="17">
        <f t="shared" si="2"/>
        <v>3374.7730555173862</v>
      </c>
      <c r="J16" s="17">
        <f t="shared" si="3"/>
        <v>3330.4543740227232</v>
      </c>
    </row>
    <row r="17" spans="1:10">
      <c r="A17" t="s">
        <v>66</v>
      </c>
      <c r="B17">
        <v>30</v>
      </c>
      <c r="C17" s="17">
        <v>3.8728789687156602</v>
      </c>
      <c r="D17" t="s">
        <v>81</v>
      </c>
      <c r="E17" s="17">
        <v>7.6439976692199693E-2</v>
      </c>
      <c r="F17">
        <v>12820</v>
      </c>
      <c r="G17" s="17">
        <f t="shared" si="0"/>
        <v>3.9493189454078599</v>
      </c>
      <c r="H17" s="17">
        <f t="shared" si="1"/>
        <v>167713.29028032286</v>
      </c>
      <c r="I17" s="17">
        <f t="shared" si="2"/>
        <v>3310.1989769257934</v>
      </c>
      <c r="J17" s="17">
        <f t="shared" si="3"/>
        <v>3246.1293142471263</v>
      </c>
    </row>
    <row r="18" spans="1:10">
      <c r="A18" t="s">
        <v>76</v>
      </c>
      <c r="B18">
        <v>15</v>
      </c>
      <c r="C18" s="17">
        <v>2.4471200108528102</v>
      </c>
      <c r="D18" t="s">
        <v>81</v>
      </c>
      <c r="E18" s="17">
        <v>1.82260274887085E-2</v>
      </c>
      <c r="F18">
        <v>7928</v>
      </c>
      <c r="G18" s="17">
        <f t="shared" si="0"/>
        <v>2.4653460383415187</v>
      </c>
      <c r="H18" s="17">
        <f t="shared" si="1"/>
        <v>434982.33528461447</v>
      </c>
      <c r="I18" s="17">
        <f t="shared" si="2"/>
        <v>3239.7266847722472</v>
      </c>
      <c r="J18" s="17">
        <f t="shared" si="3"/>
        <v>3215.7757477864261</v>
      </c>
    </row>
    <row r="19" spans="1:10">
      <c r="A19" t="s">
        <v>72</v>
      </c>
      <c r="B19">
        <v>15</v>
      </c>
      <c r="C19" s="17">
        <v>2.48367094993591</v>
      </c>
      <c r="D19" t="s">
        <v>81</v>
      </c>
      <c r="E19" s="17">
        <v>5.2349984645843499E-2</v>
      </c>
      <c r="F19">
        <v>7928</v>
      </c>
      <c r="G19" s="17">
        <f t="shared" si="0"/>
        <v>2.5360209345817535</v>
      </c>
      <c r="H19" s="17">
        <f t="shared" si="1"/>
        <v>151442.26027255331</v>
      </c>
      <c r="I19" s="17">
        <f t="shared" si="2"/>
        <v>3192.0492528225523</v>
      </c>
      <c r="J19" s="17">
        <f t="shared" si="3"/>
        <v>3126.1571589934465</v>
      </c>
    </row>
    <row r="20" spans="1:10">
      <c r="A20" t="s">
        <v>69</v>
      </c>
      <c r="B20">
        <v>15</v>
      </c>
      <c r="C20" s="17">
        <v>3.6584950089454602</v>
      </c>
      <c r="D20" t="s">
        <v>81</v>
      </c>
      <c r="E20" s="17">
        <v>2.12929844856262E-2</v>
      </c>
      <c r="F20">
        <v>11401</v>
      </c>
      <c r="G20" s="17">
        <f t="shared" si="0"/>
        <v>3.6797879934310864</v>
      </c>
      <c r="H20" s="17">
        <f t="shared" si="1"/>
        <v>535434.5703720504</v>
      </c>
      <c r="I20" s="17">
        <f t="shared" si="2"/>
        <v>3116.3087477564363</v>
      </c>
      <c r="J20" s="17">
        <f t="shared" si="3"/>
        <v>3098.276319274999</v>
      </c>
    </row>
    <row r="21" spans="1:10">
      <c r="A21" t="s">
        <v>66</v>
      </c>
      <c r="B21">
        <v>15</v>
      </c>
      <c r="C21" s="17">
        <v>2.03648000955581</v>
      </c>
      <c r="D21" t="s">
        <v>81</v>
      </c>
      <c r="E21" s="17">
        <v>3.7540018558502197E-2</v>
      </c>
      <c r="F21">
        <v>6391</v>
      </c>
      <c r="G21" s="17">
        <f t="shared" si="0"/>
        <v>2.0740200281143122</v>
      </c>
      <c r="H21" s="17">
        <f t="shared" si="1"/>
        <v>170244.98775993663</v>
      </c>
      <c r="I21" s="17">
        <f t="shared" si="2"/>
        <v>3138.2581562359569</v>
      </c>
      <c r="J21" s="17">
        <f t="shared" si="3"/>
        <v>3081.4552961721697</v>
      </c>
    </row>
    <row r="22" spans="1:10">
      <c r="A22" t="s">
        <v>92</v>
      </c>
      <c r="B22">
        <v>30</v>
      </c>
      <c r="C22" s="17">
        <v>2.6288170218467699</v>
      </c>
      <c r="D22" t="s">
        <v>65</v>
      </c>
      <c r="E22" s="17">
        <v>8.0843985080718897E-2</v>
      </c>
      <c r="F22">
        <v>8181</v>
      </c>
      <c r="G22" s="17">
        <f t="shared" si="0"/>
        <v>2.7096610069274889</v>
      </c>
      <c r="H22" s="17">
        <f t="shared" si="1"/>
        <v>101194.91254459634</v>
      </c>
      <c r="I22" s="17">
        <f t="shared" si="2"/>
        <v>3112.0461911239327</v>
      </c>
      <c r="J22" s="17">
        <f t="shared" si="3"/>
        <v>3019.1968586050239</v>
      </c>
    </row>
    <row r="23" spans="1:10">
      <c r="A23" t="s">
        <v>76</v>
      </c>
      <c r="B23">
        <v>30</v>
      </c>
      <c r="C23" s="17">
        <v>5.2700799703597996</v>
      </c>
      <c r="D23" t="s">
        <v>65</v>
      </c>
      <c r="E23" s="17">
        <v>3.5184025764465297E-2</v>
      </c>
      <c r="F23">
        <v>15842</v>
      </c>
      <c r="G23" s="17">
        <f t="shared" si="0"/>
        <v>5.3052639961242649</v>
      </c>
      <c r="H23" s="17">
        <f t="shared" si="1"/>
        <v>450261.15277575474</v>
      </c>
      <c r="I23" s="17">
        <f t="shared" si="2"/>
        <v>3006.0264908880372</v>
      </c>
      <c r="J23" s="17">
        <f t="shared" si="3"/>
        <v>2986.090798040078</v>
      </c>
    </row>
    <row r="24" spans="1:10">
      <c r="A24" t="s">
        <v>71</v>
      </c>
      <c r="B24">
        <v>30</v>
      </c>
      <c r="C24" s="17">
        <v>5.1447820067405701</v>
      </c>
      <c r="D24" t="s">
        <v>65</v>
      </c>
      <c r="E24" s="17">
        <v>0.180481016635894</v>
      </c>
      <c r="F24">
        <v>15842</v>
      </c>
      <c r="G24" s="17">
        <f t="shared" si="0"/>
        <v>5.325263023376464</v>
      </c>
      <c r="H24" s="17">
        <f t="shared" si="1"/>
        <v>87776.544565681208</v>
      </c>
      <c r="I24" s="17">
        <f t="shared" si="2"/>
        <v>3079.2363950978274</v>
      </c>
      <c r="J24" s="17">
        <f t="shared" si="3"/>
        <v>2974.8765329445523</v>
      </c>
    </row>
    <row r="25" spans="1:10">
      <c r="A25" t="s">
        <v>92</v>
      </c>
      <c r="B25">
        <v>30</v>
      </c>
      <c r="C25" s="17">
        <v>2.7852480411529501</v>
      </c>
      <c r="D25" t="s">
        <v>81</v>
      </c>
      <c r="E25" s="17">
        <v>4.42020297050476E-2</v>
      </c>
      <c r="F25">
        <v>8181</v>
      </c>
      <c r="G25" s="17">
        <f t="shared" si="0"/>
        <v>2.8294500708579977</v>
      </c>
      <c r="H25" s="17">
        <f t="shared" si="1"/>
        <v>185081.99860029912</v>
      </c>
      <c r="I25" s="17">
        <f t="shared" si="2"/>
        <v>2937.2608396534351</v>
      </c>
      <c r="J25" s="17">
        <f t="shared" si="3"/>
        <v>2891.374576374556</v>
      </c>
    </row>
    <row r="26" spans="1:10">
      <c r="A26" t="s">
        <v>75</v>
      </c>
      <c r="B26">
        <v>30</v>
      </c>
      <c r="C26" s="17">
        <v>2.70379602909088</v>
      </c>
      <c r="D26" t="s">
        <v>81</v>
      </c>
      <c r="E26" s="17">
        <v>8.3140969276428195E-2</v>
      </c>
      <c r="F26">
        <v>7967</v>
      </c>
      <c r="G26" s="17">
        <f t="shared" si="0"/>
        <v>2.7869369983673082</v>
      </c>
      <c r="H26" s="17">
        <f t="shared" si="1"/>
        <v>95825.19989045609</v>
      </c>
      <c r="I26" s="17">
        <f t="shared" si="2"/>
        <v>2946.598010456732</v>
      </c>
      <c r="J26" s="17">
        <f t="shared" si="3"/>
        <v>2858.6939728696293</v>
      </c>
    </row>
    <row r="27" spans="1:10">
      <c r="A27" t="s">
        <v>73</v>
      </c>
      <c r="B27">
        <v>30</v>
      </c>
      <c r="C27" s="17">
        <v>5.6573429703712401</v>
      </c>
      <c r="D27" t="s">
        <v>65</v>
      </c>
      <c r="E27" s="17">
        <v>6.13289475440979E-2</v>
      </c>
      <c r="F27">
        <v>15842</v>
      </c>
      <c r="G27" s="17">
        <f t="shared" si="0"/>
        <v>5.718671917915338</v>
      </c>
      <c r="H27" s="17">
        <f t="shared" si="1"/>
        <v>258311.94948533864</v>
      </c>
      <c r="I27" s="17">
        <f t="shared" si="2"/>
        <v>2800.2544804103391</v>
      </c>
      <c r="J27" s="17">
        <f t="shared" si="3"/>
        <v>2770.2236161459982</v>
      </c>
    </row>
    <row r="28" spans="1:10">
      <c r="A28" t="s">
        <v>77</v>
      </c>
      <c r="B28">
        <v>30</v>
      </c>
      <c r="C28" s="17">
        <v>5.6400809884071297</v>
      </c>
      <c r="D28" t="s">
        <v>65</v>
      </c>
      <c r="E28" s="17">
        <v>8.9704990386962793E-2</v>
      </c>
      <c r="F28">
        <v>15842</v>
      </c>
      <c r="G28" s="17">
        <f t="shared" si="0"/>
        <v>5.7297859787940926</v>
      </c>
      <c r="H28" s="17">
        <f t="shared" si="1"/>
        <v>176601.10024717628</v>
      </c>
      <c r="I28" s="17">
        <f t="shared" si="2"/>
        <v>2808.8249144936649</v>
      </c>
      <c r="J28" s="17">
        <f t="shared" si="3"/>
        <v>2764.8502158075639</v>
      </c>
    </row>
    <row r="29" spans="1:10">
      <c r="A29" t="s">
        <v>80</v>
      </c>
      <c r="B29">
        <v>30</v>
      </c>
      <c r="C29" s="17">
        <v>5.5897579789161602</v>
      </c>
      <c r="D29" t="s">
        <v>65</v>
      </c>
      <c r="E29" s="17">
        <v>0.19705700874328599</v>
      </c>
      <c r="F29">
        <v>15842</v>
      </c>
      <c r="G29" s="17">
        <f t="shared" si="0"/>
        <v>5.7868149876594464</v>
      </c>
      <c r="H29" s="17">
        <f t="shared" si="1"/>
        <v>80392.979174052132</v>
      </c>
      <c r="I29" s="17">
        <f t="shared" si="2"/>
        <v>2834.1119704563171</v>
      </c>
      <c r="J29" s="17">
        <f t="shared" si="3"/>
        <v>2737.6026421759693</v>
      </c>
    </row>
    <row r="30" spans="1:10">
      <c r="A30" t="s">
        <v>79</v>
      </c>
      <c r="B30">
        <v>15</v>
      </c>
      <c r="C30" s="17">
        <v>2.9188429713249202</v>
      </c>
      <c r="D30" t="s">
        <v>81</v>
      </c>
      <c r="E30" s="17">
        <v>4.3471992015838602E-2</v>
      </c>
      <c r="F30">
        <v>7928</v>
      </c>
      <c r="G30" s="17">
        <f t="shared" si="0"/>
        <v>2.9623149633407588</v>
      </c>
      <c r="H30" s="17">
        <f t="shared" si="1"/>
        <v>182370.2948121519</v>
      </c>
      <c r="I30" s="17">
        <f t="shared" si="2"/>
        <v>2716.1447456700025</v>
      </c>
      <c r="J30" s="17">
        <f t="shared" si="3"/>
        <v>2676.285303254579</v>
      </c>
    </row>
    <row r="31" spans="1:10">
      <c r="A31" t="s">
        <v>70</v>
      </c>
      <c r="B31">
        <v>15</v>
      </c>
      <c r="C31" s="17">
        <v>5.4468449950218201</v>
      </c>
      <c r="D31" t="s">
        <v>81</v>
      </c>
      <c r="E31" s="17">
        <v>2.1100997924804601E-2</v>
      </c>
      <c r="F31">
        <v>14498</v>
      </c>
      <c r="G31" s="17">
        <f t="shared" si="0"/>
        <v>5.4679459929466248</v>
      </c>
      <c r="H31" s="17">
        <f t="shared" si="1"/>
        <v>687076.50944590359</v>
      </c>
      <c r="I31" s="17">
        <f t="shared" si="2"/>
        <v>2661.7243584589874</v>
      </c>
      <c r="J31" s="17">
        <f t="shared" si="3"/>
        <v>2651.4526695584941</v>
      </c>
    </row>
    <row r="32" spans="1:10">
      <c r="A32" t="s">
        <v>77</v>
      </c>
      <c r="B32">
        <v>15</v>
      </c>
      <c r="C32" s="17">
        <v>2.9042949676513601</v>
      </c>
      <c r="D32" t="s">
        <v>81</v>
      </c>
      <c r="E32" s="17">
        <v>8.6697995662689195E-2</v>
      </c>
      <c r="F32">
        <v>7928</v>
      </c>
      <c r="G32" s="17">
        <f t="shared" si="0"/>
        <v>2.9909929633140493</v>
      </c>
      <c r="H32" s="17">
        <f t="shared" si="1"/>
        <v>91443.867178256391</v>
      </c>
      <c r="I32" s="17">
        <f t="shared" si="2"/>
        <v>2729.7502796044164</v>
      </c>
      <c r="J32" s="17">
        <f t="shared" si="3"/>
        <v>2650.6247581457692</v>
      </c>
    </row>
    <row r="33" spans="1:10">
      <c r="A33" t="s">
        <v>78</v>
      </c>
      <c r="B33">
        <v>30</v>
      </c>
      <c r="C33" s="17">
        <v>5.9036340117454502</v>
      </c>
      <c r="D33" t="s">
        <v>65</v>
      </c>
      <c r="E33" s="17">
        <v>0.16272497177124001</v>
      </c>
      <c r="F33">
        <v>15842</v>
      </c>
      <c r="G33" s="17">
        <f t="shared" si="0"/>
        <v>6.0663589835166905</v>
      </c>
      <c r="H33" s="17">
        <f t="shared" si="1"/>
        <v>97354.449213061176</v>
      </c>
      <c r="I33" s="17">
        <f t="shared" si="2"/>
        <v>2683.4319282804258</v>
      </c>
      <c r="J33" s="17">
        <f t="shared" si="3"/>
        <v>2611.4511262926176</v>
      </c>
    </row>
    <row r="34" spans="1:10">
      <c r="A34" t="s">
        <v>69</v>
      </c>
      <c r="B34">
        <v>30</v>
      </c>
      <c r="C34" s="17">
        <v>8.8478709459304756</v>
      </c>
      <c r="D34" t="s">
        <v>65</v>
      </c>
      <c r="E34" s="17">
        <v>4.4046998023986803E-2</v>
      </c>
      <c r="F34">
        <v>22645</v>
      </c>
      <c r="G34" s="17">
        <f t="shared" ref="G34:G65" si="4">E34+C34</f>
        <v>8.8919179439544624</v>
      </c>
      <c r="H34" s="17">
        <f t="shared" ref="H34:H65" si="5">F34/E34</f>
        <v>514109.95109514944</v>
      </c>
      <c r="I34" s="17">
        <f t="shared" ref="I34:I65" si="6">F34/C34</f>
        <v>2559.372773222402</v>
      </c>
      <c r="J34" s="17">
        <f t="shared" ref="J34:J65" si="7">F34/G34</f>
        <v>2546.6946661823549</v>
      </c>
    </row>
    <row r="35" spans="1:10">
      <c r="A35" t="s">
        <v>67</v>
      </c>
      <c r="B35">
        <v>30</v>
      </c>
      <c r="C35" s="17">
        <v>5.3474389910697901</v>
      </c>
      <c r="D35" t="s">
        <v>65</v>
      </c>
      <c r="E35" s="17">
        <v>0.136752009391784</v>
      </c>
      <c r="F35">
        <v>13871</v>
      </c>
      <c r="G35" s="17">
        <f t="shared" si="4"/>
        <v>5.4841910004615739</v>
      </c>
      <c r="H35" s="17">
        <f t="shared" si="5"/>
        <v>101431.78196570883</v>
      </c>
      <c r="I35" s="17">
        <f t="shared" si="6"/>
        <v>2593.9519877018765</v>
      </c>
      <c r="J35" s="17">
        <f t="shared" si="7"/>
        <v>2529.2700416219191</v>
      </c>
    </row>
    <row r="36" spans="1:10">
      <c r="A36" t="s">
        <v>70</v>
      </c>
      <c r="B36">
        <v>15</v>
      </c>
      <c r="C36" s="17">
        <v>5.7693659663200298</v>
      </c>
      <c r="D36" t="s">
        <v>65</v>
      </c>
      <c r="E36" s="17">
        <v>2.0303964614868102E-2</v>
      </c>
      <c r="F36">
        <v>14498</v>
      </c>
      <c r="G36" s="17">
        <f t="shared" si="4"/>
        <v>5.789669930934898</v>
      </c>
      <c r="H36" s="17">
        <f t="shared" si="5"/>
        <v>714047.73772032023</v>
      </c>
      <c r="I36" s="17">
        <f t="shared" si="6"/>
        <v>2512.9277783096672</v>
      </c>
      <c r="J36" s="17">
        <f t="shared" si="7"/>
        <v>2504.1151176054882</v>
      </c>
    </row>
    <row r="37" spans="1:10">
      <c r="A37" t="s">
        <v>66</v>
      </c>
      <c r="B37">
        <v>30</v>
      </c>
      <c r="C37" s="17">
        <v>5.0502300262451101</v>
      </c>
      <c r="D37" t="s">
        <v>65</v>
      </c>
      <c r="E37" s="17">
        <v>7.5902044773101807E-2</v>
      </c>
      <c r="F37">
        <v>12820</v>
      </c>
      <c r="G37" s="17">
        <f t="shared" si="4"/>
        <v>5.1261320710182119</v>
      </c>
      <c r="H37" s="17">
        <f t="shared" si="5"/>
        <v>168901.90558533091</v>
      </c>
      <c r="I37" s="17">
        <f t="shared" si="6"/>
        <v>2538.4982334224055</v>
      </c>
      <c r="J37" s="17">
        <f t="shared" si="7"/>
        <v>2500.9109836402522</v>
      </c>
    </row>
    <row r="38" spans="1:10">
      <c r="A38" t="s">
        <v>74</v>
      </c>
      <c r="B38">
        <v>15</v>
      </c>
      <c r="C38" s="17">
        <v>3.1048969626426701</v>
      </c>
      <c r="D38" t="s">
        <v>81</v>
      </c>
      <c r="E38" s="17">
        <v>9.8845005035400293E-2</v>
      </c>
      <c r="F38">
        <v>7928</v>
      </c>
      <c r="G38" s="17">
        <f t="shared" si="4"/>
        <v>3.2037419676780705</v>
      </c>
      <c r="H38" s="17">
        <f t="shared" si="5"/>
        <v>80206.379646201356</v>
      </c>
      <c r="I38" s="17">
        <f t="shared" si="6"/>
        <v>2553.3858596235809</v>
      </c>
      <c r="J38" s="17">
        <f t="shared" si="7"/>
        <v>2474.6062822736817</v>
      </c>
    </row>
    <row r="39" spans="1:10">
      <c r="A39" t="s">
        <v>67</v>
      </c>
      <c r="B39">
        <v>15</v>
      </c>
      <c r="C39" s="17">
        <v>2.7510340213775599</v>
      </c>
      <c r="D39" t="s">
        <v>81</v>
      </c>
      <c r="E39" s="17">
        <v>6.7342042922973605E-2</v>
      </c>
      <c r="F39">
        <v>6901</v>
      </c>
      <c r="G39" s="17">
        <f t="shared" si="4"/>
        <v>2.8183760643005336</v>
      </c>
      <c r="H39" s="17">
        <f t="shared" si="5"/>
        <v>102476.84359521765</v>
      </c>
      <c r="I39" s="17">
        <f t="shared" si="6"/>
        <v>2508.5113256957743</v>
      </c>
      <c r="J39" s="17">
        <f t="shared" si="7"/>
        <v>2448.5731650267526</v>
      </c>
    </row>
    <row r="40" spans="1:10">
      <c r="A40" t="s">
        <v>74</v>
      </c>
      <c r="B40">
        <v>30</v>
      </c>
      <c r="C40" s="17">
        <v>6.3667639493942199</v>
      </c>
      <c r="D40" t="s">
        <v>65</v>
      </c>
      <c r="E40" s="17">
        <v>0.12724399566650299</v>
      </c>
      <c r="F40">
        <v>15842</v>
      </c>
      <c r="G40" s="17">
        <f t="shared" si="4"/>
        <v>6.4940079450607229</v>
      </c>
      <c r="H40" s="17">
        <f t="shared" si="5"/>
        <v>124500.96302791921</v>
      </c>
      <c r="I40" s="17">
        <f t="shared" si="6"/>
        <v>2488.2342310660542</v>
      </c>
      <c r="J40" s="17">
        <f t="shared" si="7"/>
        <v>2439.4796147499737</v>
      </c>
    </row>
    <row r="41" spans="1:10">
      <c r="A41" t="s">
        <v>64</v>
      </c>
      <c r="B41">
        <v>30</v>
      </c>
      <c r="C41" s="17">
        <v>5.2416739463806099</v>
      </c>
      <c r="D41" t="s">
        <v>65</v>
      </c>
      <c r="E41" s="17">
        <v>0.115009009838104</v>
      </c>
      <c r="F41">
        <v>12820</v>
      </c>
      <c r="G41" s="17">
        <f t="shared" si="4"/>
        <v>5.3566829562187142</v>
      </c>
      <c r="H41" s="17">
        <f t="shared" si="5"/>
        <v>111469.5276313262</v>
      </c>
      <c r="I41" s="17">
        <f t="shared" si="6"/>
        <v>2445.7835666890815</v>
      </c>
      <c r="J41" s="17">
        <f t="shared" si="7"/>
        <v>2393.2721247048839</v>
      </c>
    </row>
    <row r="42" spans="1:10">
      <c r="A42" t="s">
        <v>79</v>
      </c>
      <c r="B42">
        <v>15</v>
      </c>
      <c r="C42" s="17">
        <v>3.6146540045738198</v>
      </c>
      <c r="D42" t="s">
        <v>65</v>
      </c>
      <c r="E42" s="17">
        <v>4.4659972190856899E-2</v>
      </c>
      <c r="F42">
        <v>7928</v>
      </c>
      <c r="G42" s="17">
        <f t="shared" si="4"/>
        <v>3.6593139767646767</v>
      </c>
      <c r="H42" s="17">
        <f t="shared" si="5"/>
        <v>177519.1432300774</v>
      </c>
      <c r="I42" s="17">
        <f t="shared" si="6"/>
        <v>2193.2942931656162</v>
      </c>
      <c r="J42" s="17">
        <f t="shared" si="7"/>
        <v>2166.5263080293025</v>
      </c>
    </row>
    <row r="43" spans="1:10">
      <c r="A43" t="s">
        <v>68</v>
      </c>
      <c r="B43">
        <v>15</v>
      </c>
      <c r="C43" s="17">
        <v>2.3532949686050402</v>
      </c>
      <c r="D43" t="s">
        <v>81</v>
      </c>
      <c r="E43" s="17">
        <v>6.7799687385559004E-3</v>
      </c>
      <c r="F43">
        <v>5028</v>
      </c>
      <c r="G43" s="17">
        <f t="shared" si="4"/>
        <v>2.3600749373435961</v>
      </c>
      <c r="H43" s="17">
        <f t="shared" si="5"/>
        <v>741596.33973046008</v>
      </c>
      <c r="I43" s="17">
        <f t="shared" si="6"/>
        <v>2136.5787404799671</v>
      </c>
      <c r="J43" s="17">
        <f t="shared" si="7"/>
        <v>2130.4408264507529</v>
      </c>
    </row>
    <row r="44" spans="1:10">
      <c r="A44" t="s">
        <v>69</v>
      </c>
      <c r="B44">
        <v>15</v>
      </c>
      <c r="C44" s="17">
        <v>5.3363230228424001</v>
      </c>
      <c r="D44" t="s">
        <v>65</v>
      </c>
      <c r="E44" s="17">
        <v>2.0989000797271701E-2</v>
      </c>
      <c r="F44">
        <v>11401</v>
      </c>
      <c r="G44" s="17">
        <f t="shared" si="4"/>
        <v>5.3573120236396718</v>
      </c>
      <c r="H44" s="17">
        <f t="shared" si="5"/>
        <v>543189.26899473858</v>
      </c>
      <c r="I44" s="17">
        <f t="shared" si="6"/>
        <v>2136.4898547553144</v>
      </c>
      <c r="J44" s="17">
        <f t="shared" si="7"/>
        <v>2128.1194654505757</v>
      </c>
    </row>
    <row r="45" spans="1:10">
      <c r="A45" t="s">
        <v>75</v>
      </c>
      <c r="B45">
        <v>15</v>
      </c>
      <c r="C45" s="17">
        <v>1.8049640059471099</v>
      </c>
      <c r="D45" t="s">
        <v>81</v>
      </c>
      <c r="E45" s="17">
        <v>6.5549969673156697E-2</v>
      </c>
      <c r="F45">
        <v>3970</v>
      </c>
      <c r="G45" s="17">
        <f t="shared" si="4"/>
        <v>1.8705139756202667</v>
      </c>
      <c r="H45" s="17">
        <f t="shared" si="5"/>
        <v>60564.482635081229</v>
      </c>
      <c r="I45" s="17">
        <f t="shared" si="6"/>
        <v>2199.4898440741158</v>
      </c>
      <c r="J45" s="17">
        <f t="shared" si="7"/>
        <v>2122.41130071404</v>
      </c>
    </row>
    <row r="46" spans="1:10">
      <c r="A46" t="s">
        <v>80</v>
      </c>
      <c r="B46">
        <v>15</v>
      </c>
      <c r="C46" s="17">
        <v>3.7029460072517399</v>
      </c>
      <c r="D46" t="s">
        <v>65</v>
      </c>
      <c r="E46" s="17">
        <v>9.98979806900024E-2</v>
      </c>
      <c r="F46">
        <v>7928</v>
      </c>
      <c r="G46" s="17">
        <f t="shared" si="4"/>
        <v>3.8028439879417424</v>
      </c>
      <c r="H46" s="17">
        <f t="shared" si="5"/>
        <v>79360.963507377674</v>
      </c>
      <c r="I46" s="17">
        <f t="shared" si="6"/>
        <v>2140.9980011790717</v>
      </c>
      <c r="J46" s="17">
        <f t="shared" si="7"/>
        <v>2084.7555211674521</v>
      </c>
    </row>
    <row r="47" spans="1:10">
      <c r="A47" t="s">
        <v>75</v>
      </c>
      <c r="B47">
        <v>30</v>
      </c>
      <c r="C47" s="17">
        <v>3.6982840299606301</v>
      </c>
      <c r="D47" t="s">
        <v>65</v>
      </c>
      <c r="E47" s="17">
        <v>0.12870496511459301</v>
      </c>
      <c r="F47">
        <v>7967</v>
      </c>
      <c r="G47" s="17">
        <f t="shared" si="4"/>
        <v>3.8269889950752232</v>
      </c>
      <c r="H47" s="17">
        <f t="shared" si="5"/>
        <v>61901.263816097133</v>
      </c>
      <c r="I47" s="17">
        <f t="shared" si="6"/>
        <v>2154.2423284576153</v>
      </c>
      <c r="J47" s="17">
        <f t="shared" si="7"/>
        <v>2081.7932871644962</v>
      </c>
    </row>
    <row r="48" spans="1:10">
      <c r="A48" t="s">
        <v>73</v>
      </c>
      <c r="B48">
        <v>15</v>
      </c>
      <c r="C48" s="17">
        <v>3.7930030226707401</v>
      </c>
      <c r="D48" t="s">
        <v>65</v>
      </c>
      <c r="E48" s="17">
        <v>3.0830025672912601E-2</v>
      </c>
      <c r="F48">
        <v>7928</v>
      </c>
      <c r="G48" s="17">
        <f t="shared" si="4"/>
        <v>3.8238330483436527</v>
      </c>
      <c r="H48" s="17">
        <f t="shared" si="5"/>
        <v>257151.91041717413</v>
      </c>
      <c r="I48" s="17">
        <f t="shared" si="6"/>
        <v>2090.1644297709295</v>
      </c>
      <c r="J48" s="17">
        <f t="shared" si="7"/>
        <v>2073.3122758678301</v>
      </c>
    </row>
    <row r="49" spans="1:10">
      <c r="A49" t="s">
        <v>76</v>
      </c>
      <c r="B49">
        <v>15</v>
      </c>
      <c r="C49" s="17">
        <v>3.8352130055427498</v>
      </c>
      <c r="D49" t="s">
        <v>65</v>
      </c>
      <c r="E49" s="17">
        <v>1.8149018287658601E-2</v>
      </c>
      <c r="F49">
        <v>7928</v>
      </c>
      <c r="G49" s="17">
        <f t="shared" si="4"/>
        <v>3.8533620238304085</v>
      </c>
      <c r="H49" s="17">
        <f t="shared" si="5"/>
        <v>436828.03523268632</v>
      </c>
      <c r="I49" s="17">
        <f t="shared" si="6"/>
        <v>2067.1602825038003</v>
      </c>
      <c r="J49" s="17">
        <f t="shared" si="7"/>
        <v>2057.4241275464756</v>
      </c>
    </row>
    <row r="50" spans="1:10">
      <c r="A50" t="s">
        <v>77</v>
      </c>
      <c r="B50">
        <v>30</v>
      </c>
      <c r="C50" s="17">
        <v>7.548583984375</v>
      </c>
      <c r="D50" t="s">
        <v>81</v>
      </c>
      <c r="E50" s="17">
        <v>0.16397595405578599</v>
      </c>
      <c r="F50">
        <v>15842</v>
      </c>
      <c r="G50" s="17">
        <f t="shared" si="4"/>
        <v>7.7125599384307861</v>
      </c>
      <c r="H50" s="17">
        <f t="shared" si="5"/>
        <v>96611.726342573485</v>
      </c>
      <c r="I50" s="17">
        <f t="shared" si="6"/>
        <v>2098.6717552314112</v>
      </c>
      <c r="J50" s="17">
        <f t="shared" si="7"/>
        <v>2054.0521080505532</v>
      </c>
    </row>
    <row r="51" spans="1:10">
      <c r="A51" t="s">
        <v>80</v>
      </c>
      <c r="B51">
        <v>15</v>
      </c>
      <c r="C51" s="17">
        <v>3.79873698949813</v>
      </c>
      <c r="D51" t="s">
        <v>81</v>
      </c>
      <c r="E51" s="17">
        <v>9.9629044532775796E-2</v>
      </c>
      <c r="F51">
        <v>7928</v>
      </c>
      <c r="G51" s="17">
        <f t="shared" si="4"/>
        <v>3.8983660340309059</v>
      </c>
      <c r="H51" s="17">
        <f t="shared" si="5"/>
        <v>79575.188512340494</v>
      </c>
      <c r="I51" s="17">
        <f t="shared" si="6"/>
        <v>2087.0094512774908</v>
      </c>
      <c r="J51" s="17">
        <f t="shared" si="7"/>
        <v>2033.6725517286682</v>
      </c>
    </row>
    <row r="52" spans="1:10">
      <c r="A52" t="s">
        <v>68</v>
      </c>
      <c r="B52">
        <v>30</v>
      </c>
      <c r="C52" s="17">
        <v>5.4097799658775303</v>
      </c>
      <c r="D52" t="s">
        <v>65</v>
      </c>
      <c r="E52" s="17">
        <v>1.2869954109191801E-2</v>
      </c>
      <c r="F52">
        <v>10705</v>
      </c>
      <c r="G52" s="17">
        <f t="shared" si="4"/>
        <v>5.4226499199867222</v>
      </c>
      <c r="H52" s="17">
        <f t="shared" si="5"/>
        <v>831782.29768157622</v>
      </c>
      <c r="I52" s="17">
        <f t="shared" si="6"/>
        <v>1978.82355059214</v>
      </c>
      <c r="J52" s="17">
        <f t="shared" si="7"/>
        <v>1974.1270703357911</v>
      </c>
    </row>
    <row r="53" spans="1:10">
      <c r="A53" t="s">
        <v>78</v>
      </c>
      <c r="B53">
        <v>15</v>
      </c>
      <c r="C53" s="17">
        <v>4.0644730329513497</v>
      </c>
      <c r="D53" t="s">
        <v>65</v>
      </c>
      <c r="E53" s="17">
        <v>5.36149740219116E-2</v>
      </c>
      <c r="F53">
        <v>7928</v>
      </c>
      <c r="G53" s="17">
        <f t="shared" si="4"/>
        <v>4.1180880069732613</v>
      </c>
      <c r="H53" s="17">
        <f t="shared" si="5"/>
        <v>147869.13813965386</v>
      </c>
      <c r="I53" s="17">
        <f t="shared" si="6"/>
        <v>1950.5603643390923</v>
      </c>
      <c r="J53" s="17">
        <f t="shared" si="7"/>
        <v>1925.1652676133485</v>
      </c>
    </row>
    <row r="54" spans="1:10">
      <c r="A54" t="s">
        <v>71</v>
      </c>
      <c r="B54">
        <v>15</v>
      </c>
      <c r="C54" s="17">
        <v>4.0645340085029602</v>
      </c>
      <c r="D54" t="s">
        <v>81</v>
      </c>
      <c r="E54" s="17">
        <v>7.9549014568328802E-2</v>
      </c>
      <c r="F54">
        <v>7928</v>
      </c>
      <c r="G54" s="17">
        <f t="shared" si="4"/>
        <v>4.1440830230712891</v>
      </c>
      <c r="H54" s="17">
        <f t="shared" si="5"/>
        <v>99661.825391818362</v>
      </c>
      <c r="I54" s="17">
        <f t="shared" si="6"/>
        <v>1950.531102314487</v>
      </c>
      <c r="J54" s="17">
        <f t="shared" si="7"/>
        <v>1913.0890852964501</v>
      </c>
    </row>
    <row r="55" spans="1:10">
      <c r="A55" t="s">
        <v>92</v>
      </c>
      <c r="B55">
        <v>15</v>
      </c>
      <c r="C55" s="17">
        <v>2.19750100374221</v>
      </c>
      <c r="D55" t="s">
        <v>81</v>
      </c>
      <c r="E55" s="17">
        <v>2.23619937896728E-2</v>
      </c>
      <c r="F55">
        <v>4075</v>
      </c>
      <c r="G55" s="17">
        <f t="shared" si="4"/>
        <v>2.2198629975318829</v>
      </c>
      <c r="H55" s="17">
        <f t="shared" si="5"/>
        <v>182228.8315759176</v>
      </c>
      <c r="I55" s="17">
        <f t="shared" si="6"/>
        <v>1854.3791302304408</v>
      </c>
      <c r="J55" s="17">
        <f t="shared" si="7"/>
        <v>1835.6988717460131</v>
      </c>
    </row>
    <row r="56" spans="1:10">
      <c r="A56" t="s">
        <v>72</v>
      </c>
      <c r="B56">
        <v>15</v>
      </c>
      <c r="C56" s="17">
        <v>4.2866699695587096</v>
      </c>
      <c r="D56" t="s">
        <v>65</v>
      </c>
      <c r="E56" s="17">
        <v>5.5359005928039502E-2</v>
      </c>
      <c r="F56">
        <v>7928</v>
      </c>
      <c r="G56" s="17">
        <f t="shared" si="4"/>
        <v>4.3420289754867492</v>
      </c>
      <c r="H56" s="17">
        <f t="shared" si="5"/>
        <v>143210.66404814983</v>
      </c>
      <c r="I56" s="17">
        <f t="shared" si="6"/>
        <v>1849.4542515051949</v>
      </c>
      <c r="J56" s="17">
        <f t="shared" si="7"/>
        <v>1825.8745035461807</v>
      </c>
    </row>
    <row r="57" spans="1:10">
      <c r="A57" t="s">
        <v>70</v>
      </c>
      <c r="B57">
        <v>30</v>
      </c>
      <c r="C57" s="17">
        <v>16.962260007858202</v>
      </c>
      <c r="D57" t="s">
        <v>65</v>
      </c>
      <c r="E57" s="17">
        <v>7.7602982521057101E-2</v>
      </c>
      <c r="F57">
        <v>28832</v>
      </c>
      <c r="G57" s="17">
        <f t="shared" si="4"/>
        <v>17.039862990379259</v>
      </c>
      <c r="H57" s="17">
        <f t="shared" si="5"/>
        <v>371532.1120831485</v>
      </c>
      <c r="I57" s="17">
        <f t="shared" si="6"/>
        <v>1699.7734963762398</v>
      </c>
      <c r="J57" s="17">
        <f t="shared" si="7"/>
        <v>1692.032384079532</v>
      </c>
    </row>
    <row r="58" spans="1:10">
      <c r="A58" t="s">
        <v>77</v>
      </c>
      <c r="B58">
        <v>15</v>
      </c>
      <c r="C58" s="17">
        <v>4.6976000070571899</v>
      </c>
      <c r="D58" t="s">
        <v>65</v>
      </c>
      <c r="E58" s="17">
        <v>4.8766016960144001E-2</v>
      </c>
      <c r="F58">
        <v>7928</v>
      </c>
      <c r="G58" s="17">
        <f t="shared" si="4"/>
        <v>4.746366024017334</v>
      </c>
      <c r="H58" s="17">
        <f t="shared" si="5"/>
        <v>162572.22742795415</v>
      </c>
      <c r="I58" s="17">
        <f t="shared" si="6"/>
        <v>1687.6702971921386</v>
      </c>
      <c r="J58" s="17">
        <f t="shared" si="7"/>
        <v>1670.3305138885441</v>
      </c>
    </row>
    <row r="59" spans="1:10">
      <c r="A59" t="s">
        <v>64</v>
      </c>
      <c r="B59">
        <v>15</v>
      </c>
      <c r="C59" s="17">
        <v>3.8999969959259002</v>
      </c>
      <c r="D59" t="s">
        <v>65</v>
      </c>
      <c r="E59" s="17">
        <v>5.6942999362945501E-2</v>
      </c>
      <c r="F59">
        <v>6391</v>
      </c>
      <c r="G59" s="17">
        <f t="shared" si="4"/>
        <v>3.9569399952888458</v>
      </c>
      <c r="H59" s="17">
        <f t="shared" si="5"/>
        <v>112235.04331524225</v>
      </c>
      <c r="I59" s="17">
        <f t="shared" si="6"/>
        <v>1638.7192109830612</v>
      </c>
      <c r="J59" s="17">
        <f t="shared" si="7"/>
        <v>1615.1369511817616</v>
      </c>
    </row>
    <row r="60" spans="1:10">
      <c r="A60" t="s">
        <v>67</v>
      </c>
      <c r="B60">
        <v>15</v>
      </c>
      <c r="C60" s="17">
        <v>4.3127859830856297</v>
      </c>
      <c r="D60" t="s">
        <v>65</v>
      </c>
      <c r="E60" s="17">
        <v>6.7493021488189697E-2</v>
      </c>
      <c r="F60">
        <v>6901</v>
      </c>
      <c r="G60" s="17">
        <f t="shared" si="4"/>
        <v>4.3802790045738194</v>
      </c>
      <c r="H60" s="17">
        <f t="shared" si="5"/>
        <v>102247.60794280894</v>
      </c>
      <c r="I60" s="17">
        <f t="shared" si="6"/>
        <v>1600.1257718479701</v>
      </c>
      <c r="J60" s="17">
        <f t="shared" si="7"/>
        <v>1575.4704193029902</v>
      </c>
    </row>
    <row r="61" spans="1:10">
      <c r="A61" t="s">
        <v>68</v>
      </c>
      <c r="B61">
        <v>15</v>
      </c>
      <c r="C61" s="17">
        <v>3.3385599851608201</v>
      </c>
      <c r="D61" t="s">
        <v>65</v>
      </c>
      <c r="E61" s="17">
        <v>5.6890249252319301E-3</v>
      </c>
      <c r="F61">
        <v>5028</v>
      </c>
      <c r="G61" s="17">
        <f t="shared" si="4"/>
        <v>3.344249010086052</v>
      </c>
      <c r="H61" s="17">
        <f t="shared" si="5"/>
        <v>883806.99084299034</v>
      </c>
      <c r="I61" s="17">
        <f t="shared" si="6"/>
        <v>1506.0385382764955</v>
      </c>
      <c r="J61" s="17">
        <f t="shared" si="7"/>
        <v>1503.4765607572454</v>
      </c>
    </row>
    <row r="62" spans="1:10">
      <c r="A62" t="s">
        <v>92</v>
      </c>
      <c r="B62">
        <v>15</v>
      </c>
      <c r="C62" s="17">
        <v>2.7307069897651601</v>
      </c>
      <c r="D62" t="s">
        <v>65</v>
      </c>
      <c r="E62" s="17">
        <v>3.4662008285522398E-2</v>
      </c>
      <c r="F62">
        <v>4075</v>
      </c>
      <c r="G62" s="17">
        <f t="shared" si="4"/>
        <v>2.7653689980506826</v>
      </c>
      <c r="H62" s="17">
        <f t="shared" si="5"/>
        <v>117563.87473088347</v>
      </c>
      <c r="I62" s="17">
        <f t="shared" si="6"/>
        <v>1492.2875340610778</v>
      </c>
      <c r="J62" s="17">
        <f t="shared" si="7"/>
        <v>1473.5827308661087</v>
      </c>
    </row>
    <row r="63" spans="1:10">
      <c r="A63" t="s">
        <v>64</v>
      </c>
      <c r="B63">
        <v>15</v>
      </c>
      <c r="C63" s="17">
        <v>4.3806229829788199</v>
      </c>
      <c r="D63" t="s">
        <v>81</v>
      </c>
      <c r="E63" s="17">
        <v>5.9831976890563902E-2</v>
      </c>
      <c r="F63">
        <v>6391</v>
      </c>
      <c r="G63" s="17">
        <f t="shared" si="4"/>
        <v>4.4404549598693839</v>
      </c>
      <c r="H63" s="17">
        <f t="shared" si="5"/>
        <v>106815.79202521594</v>
      </c>
      <c r="I63" s="17">
        <f t="shared" si="6"/>
        <v>1458.9249120119725</v>
      </c>
      <c r="J63" s="17">
        <f t="shared" si="7"/>
        <v>1439.2669349782102</v>
      </c>
    </row>
    <row r="64" spans="1:10">
      <c r="A64" t="s">
        <v>79</v>
      </c>
      <c r="B64">
        <v>30</v>
      </c>
      <c r="C64" s="17">
        <v>11.6776349544525</v>
      </c>
      <c r="D64" t="s">
        <v>65</v>
      </c>
      <c r="E64" s="17">
        <v>0.13295495510101299</v>
      </c>
      <c r="F64">
        <v>15842</v>
      </c>
      <c r="G64" s="17">
        <f t="shared" si="4"/>
        <v>11.810589909553514</v>
      </c>
      <c r="H64" s="17">
        <f t="shared" si="5"/>
        <v>119153.13715057845</v>
      </c>
      <c r="I64" s="17">
        <f t="shared" si="6"/>
        <v>1356.6103120871826</v>
      </c>
      <c r="J64" s="17">
        <f t="shared" si="7"/>
        <v>1341.338588615756</v>
      </c>
    </row>
    <row r="65" spans="1:10">
      <c r="A65" t="s">
        <v>74</v>
      </c>
      <c r="B65">
        <v>15</v>
      </c>
      <c r="C65" s="17">
        <v>5.8467450141906703</v>
      </c>
      <c r="D65" t="s">
        <v>65</v>
      </c>
      <c r="E65" s="17">
        <v>0.104203999042511</v>
      </c>
      <c r="F65">
        <v>7928</v>
      </c>
      <c r="G65" s="17">
        <f t="shared" si="4"/>
        <v>5.9509490132331813</v>
      </c>
      <c r="H65" s="17">
        <f t="shared" si="5"/>
        <v>76081.53307787831</v>
      </c>
      <c r="I65" s="17">
        <f t="shared" si="6"/>
        <v>1355.9681465085109</v>
      </c>
      <c r="J65" s="17">
        <f t="shared" si="7"/>
        <v>1332.2244876187701</v>
      </c>
    </row>
    <row r="66" spans="1:10">
      <c r="A66" t="s">
        <v>75</v>
      </c>
      <c r="B66">
        <v>15</v>
      </c>
      <c r="C66" s="17">
        <v>3.1010609865188599</v>
      </c>
      <c r="D66" t="s">
        <v>65</v>
      </c>
      <c r="E66" s="17">
        <v>5.7013988494872998E-2</v>
      </c>
      <c r="F66">
        <v>3970</v>
      </c>
      <c r="G66" s="17">
        <f t="shared" ref="G66:G71" si="8">E66+C66</f>
        <v>3.1580749750137329</v>
      </c>
      <c r="H66" s="17">
        <f t="shared" ref="H66:H71" si="9">F66/E66</f>
        <v>69632.034256943865</v>
      </c>
      <c r="I66" s="17">
        <f t="shared" ref="I66:I71" si="10">F66/C66</f>
        <v>1280.207005685683</v>
      </c>
      <c r="J66" s="17">
        <f t="shared" ref="J66:J71" si="11">F66/G66</f>
        <v>1257.0949174449972</v>
      </c>
    </row>
    <row r="67" spans="1:10">
      <c r="A67" t="s">
        <v>78</v>
      </c>
      <c r="B67">
        <v>15</v>
      </c>
      <c r="C67" s="17">
        <v>7.0716080069541905</v>
      </c>
      <c r="D67" t="s">
        <v>81</v>
      </c>
      <c r="E67" s="17">
        <v>5.2469968795776298E-2</v>
      </c>
      <c r="F67">
        <v>7928</v>
      </c>
      <c r="G67" s="17">
        <f t="shared" si="8"/>
        <v>7.1240779757499668</v>
      </c>
      <c r="H67" s="17">
        <f t="shared" si="9"/>
        <v>151095.95416108164</v>
      </c>
      <c r="I67" s="17">
        <f t="shared" si="10"/>
        <v>1121.10286545912</v>
      </c>
      <c r="J67" s="17">
        <f t="shared" si="11"/>
        <v>1112.8457643201755</v>
      </c>
    </row>
    <row r="68" spans="1:10">
      <c r="A68" t="s">
        <v>72</v>
      </c>
      <c r="B68">
        <v>30</v>
      </c>
      <c r="C68" s="17">
        <v>14.5465560555458</v>
      </c>
      <c r="D68" t="s">
        <v>65</v>
      </c>
      <c r="E68" s="17">
        <v>9.7525000572204507E-2</v>
      </c>
      <c r="F68">
        <v>15842</v>
      </c>
      <c r="G68" s="17">
        <f t="shared" si="8"/>
        <v>14.644081056118004</v>
      </c>
      <c r="H68" s="17">
        <f t="shared" si="9"/>
        <v>162440.39894438218</v>
      </c>
      <c r="I68" s="17">
        <f t="shared" si="10"/>
        <v>1089.0550271492143</v>
      </c>
      <c r="J68" s="17">
        <f t="shared" si="11"/>
        <v>1081.802261220176</v>
      </c>
    </row>
    <row r="69" spans="1:10">
      <c r="A69" t="s">
        <v>79</v>
      </c>
      <c r="B69">
        <v>30</v>
      </c>
      <c r="C69" s="17">
        <v>17.870613992214199</v>
      </c>
      <c r="D69" t="s">
        <v>81</v>
      </c>
      <c r="E69" s="17">
        <v>0.13126403093337999</v>
      </c>
      <c r="F69">
        <v>15842</v>
      </c>
      <c r="G69" s="17">
        <f t="shared" si="8"/>
        <v>18.001878023147579</v>
      </c>
      <c r="H69" s="17">
        <f t="shared" si="9"/>
        <v>120688.0505447851</v>
      </c>
      <c r="I69" s="17">
        <f t="shared" si="10"/>
        <v>886.483251605232</v>
      </c>
      <c r="J69" s="17">
        <f t="shared" si="11"/>
        <v>880.01929463302019</v>
      </c>
    </row>
    <row r="70" spans="1:10">
      <c r="A70" t="s">
        <v>66</v>
      </c>
      <c r="B70">
        <v>15</v>
      </c>
      <c r="C70" s="17">
        <v>11.4399499893188</v>
      </c>
      <c r="D70" t="s">
        <v>65</v>
      </c>
      <c r="E70" s="17">
        <v>3.9196968078613198E-2</v>
      </c>
      <c r="F70">
        <v>6391</v>
      </c>
      <c r="G70" s="17">
        <f t="shared" si="8"/>
        <v>11.479146957397413</v>
      </c>
      <c r="H70" s="17">
        <f t="shared" si="9"/>
        <v>163048.32524756124</v>
      </c>
      <c r="I70" s="17">
        <f t="shared" si="10"/>
        <v>558.65628835502946</v>
      </c>
      <c r="J70" s="17">
        <f t="shared" si="11"/>
        <v>556.74868731264917</v>
      </c>
    </row>
    <row r="71" spans="1:10">
      <c r="A71" t="s">
        <v>71</v>
      </c>
      <c r="B71">
        <v>15</v>
      </c>
      <c r="C71" s="17">
        <v>17.718858003616301</v>
      </c>
      <c r="D71" t="s">
        <v>65</v>
      </c>
      <c r="E71" s="17">
        <v>8.6453974246978704E-2</v>
      </c>
      <c r="F71">
        <v>7928</v>
      </c>
      <c r="G71" s="17">
        <f t="shared" si="8"/>
        <v>17.80531197786328</v>
      </c>
      <c r="H71" s="17">
        <f t="shared" si="9"/>
        <v>91701.972859588452</v>
      </c>
      <c r="I71" s="17">
        <f t="shared" si="10"/>
        <v>447.43289880092431</v>
      </c>
      <c r="J71" s="17">
        <f t="shared" si="11"/>
        <v>445.26038127591386</v>
      </c>
    </row>
  </sheetData>
  <autoFilter ref="A1:J1"/>
  <phoneticPr fontId="2" type="noConversion"/>
  <pageMargins left="0.75" right="0.75" top="1" bottom="1" header="0.5" footer="0.5"/>
  <legacy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L71"/>
  <sheetViews>
    <sheetView workbookViewId="0"/>
  </sheetViews>
  <sheetFormatPr baseColWidth="10" defaultRowHeight="13"/>
  <cols>
    <col min="1" max="2" width="17.140625" customWidth="1"/>
    <col min="3" max="3" width="17.140625" style="15" customWidth="1"/>
    <col min="4" max="4" width="17.140625" customWidth="1"/>
    <col min="5" max="5" width="17.140625" style="15" customWidth="1"/>
    <col min="6" max="6" width="17.140625" customWidth="1"/>
    <col min="7" max="10" width="17.140625" style="15" customWidth="1"/>
    <col min="12" max="12" width="13.140625" customWidth="1"/>
    <col min="13" max="13" width="13.28515625" customWidth="1"/>
  </cols>
  <sheetData>
    <row r="1" spans="1:12" s="1" customFormat="1">
      <c r="A1" s="1" t="s">
        <v>58</v>
      </c>
      <c r="B1" s="1" t="s">
        <v>59</v>
      </c>
      <c r="C1" s="14" t="s">
        <v>60</v>
      </c>
      <c r="D1" s="1" t="s">
        <v>61</v>
      </c>
      <c r="E1" s="14" t="s">
        <v>62</v>
      </c>
      <c r="F1" s="1" t="s">
        <v>63</v>
      </c>
      <c r="G1" s="14" t="s">
        <v>84</v>
      </c>
      <c r="H1" s="14" t="s">
        <v>85</v>
      </c>
      <c r="I1" s="14" t="s">
        <v>86</v>
      </c>
      <c r="J1" s="14" t="s">
        <v>87</v>
      </c>
    </row>
    <row r="2" spans="1:12">
      <c r="A2" t="s">
        <v>70</v>
      </c>
      <c r="B2">
        <v>1000</v>
      </c>
      <c r="C2" s="15">
        <v>1.77081799507141</v>
      </c>
      <c r="D2" t="s">
        <v>65</v>
      </c>
      <c r="E2" s="15">
        <v>1.28007400035858</v>
      </c>
      <c r="F2">
        <v>956294</v>
      </c>
      <c r="G2" s="15">
        <f t="shared" ref="G2:G33" si="0">E2+C2</f>
        <v>3.05089199542999</v>
      </c>
      <c r="H2" s="15">
        <f t="shared" ref="H2:H33" si="1">F2/E2</f>
        <v>747061.49779787625</v>
      </c>
      <c r="I2" s="15">
        <f t="shared" ref="I2:I33" si="2">F2/C2</f>
        <v>540029.52458218974</v>
      </c>
      <c r="J2" s="15">
        <f t="shared" ref="J2:J33" si="3">F2/G2</f>
        <v>313447.3463604931</v>
      </c>
      <c r="L2" s="7"/>
    </row>
    <row r="3" spans="1:12">
      <c r="A3" t="s">
        <v>70</v>
      </c>
      <c r="B3">
        <v>500</v>
      </c>
      <c r="C3" s="15">
        <v>0.98749101161956698</v>
      </c>
      <c r="D3" t="s">
        <v>65</v>
      </c>
      <c r="E3" s="15">
        <v>0.65642100572586004</v>
      </c>
      <c r="F3">
        <v>478590</v>
      </c>
      <c r="G3" s="15">
        <f t="shared" si="0"/>
        <v>1.6439120173454271</v>
      </c>
      <c r="H3" s="15">
        <f t="shared" si="1"/>
        <v>729090.01361219794</v>
      </c>
      <c r="I3" s="15">
        <f t="shared" si="2"/>
        <v>484652.51264927746</v>
      </c>
      <c r="J3" s="15">
        <f t="shared" si="3"/>
        <v>291128.71914691787</v>
      </c>
    </row>
    <row r="4" spans="1:12">
      <c r="A4" t="s">
        <v>70</v>
      </c>
      <c r="B4">
        <v>500</v>
      </c>
      <c r="C4" s="15">
        <v>1.03105801343917</v>
      </c>
      <c r="D4" t="s">
        <v>81</v>
      </c>
      <c r="E4" s="15">
        <v>0.64100903272628695</v>
      </c>
      <c r="F4">
        <v>478590</v>
      </c>
      <c r="G4" s="15">
        <f t="shared" si="0"/>
        <v>1.672067046165457</v>
      </c>
      <c r="H4" s="15">
        <f t="shared" si="1"/>
        <v>746619.74413137417</v>
      </c>
      <c r="I4" s="15">
        <f t="shared" si="2"/>
        <v>464173.68737926567</v>
      </c>
      <c r="J4" s="15">
        <f t="shared" si="3"/>
        <v>286226.56076952658</v>
      </c>
    </row>
    <row r="5" spans="1:12">
      <c r="A5" t="s">
        <v>76</v>
      </c>
      <c r="B5">
        <v>1000</v>
      </c>
      <c r="C5" s="15">
        <v>0.94201999902725198</v>
      </c>
      <c r="D5" t="s">
        <v>81</v>
      </c>
      <c r="E5" s="15">
        <v>1.1901429891586299</v>
      </c>
      <c r="F5">
        <v>528144</v>
      </c>
      <c r="G5" s="15">
        <f t="shared" si="0"/>
        <v>2.1321629881858817</v>
      </c>
      <c r="H5" s="15">
        <f t="shared" si="1"/>
        <v>443765.16503564897</v>
      </c>
      <c r="I5" s="15">
        <f t="shared" si="2"/>
        <v>560650.51755310048</v>
      </c>
      <c r="J5" s="15">
        <f t="shared" si="3"/>
        <v>247703.38990330344</v>
      </c>
    </row>
    <row r="6" spans="1:12">
      <c r="A6" t="s">
        <v>76</v>
      </c>
      <c r="B6">
        <v>1000</v>
      </c>
      <c r="C6" s="15">
        <v>1.0118759870529099</v>
      </c>
      <c r="D6" t="s">
        <v>65</v>
      </c>
      <c r="E6" s="15">
        <v>1.17137098312377</v>
      </c>
      <c r="F6">
        <v>528144</v>
      </c>
      <c r="G6" s="15">
        <f t="shared" si="0"/>
        <v>2.1832469701766799</v>
      </c>
      <c r="H6" s="15">
        <f t="shared" si="1"/>
        <v>450876.79958706559</v>
      </c>
      <c r="I6" s="15">
        <f t="shared" si="2"/>
        <v>521945.38338459842</v>
      </c>
      <c r="J6" s="15">
        <f t="shared" si="3"/>
        <v>241907.58407751727</v>
      </c>
    </row>
    <row r="7" spans="1:12">
      <c r="A7" t="s">
        <v>70</v>
      </c>
      <c r="B7">
        <v>1000</v>
      </c>
      <c r="C7" s="15">
        <v>2.7035470008850102</v>
      </c>
      <c r="D7" t="s">
        <v>81</v>
      </c>
      <c r="E7" s="15">
        <v>1.2853669524192799</v>
      </c>
      <c r="F7">
        <v>956294</v>
      </c>
      <c r="G7" s="15">
        <f t="shared" si="0"/>
        <v>3.9889139533042899</v>
      </c>
      <c r="H7" s="15">
        <f t="shared" si="1"/>
        <v>743985.2084263498</v>
      </c>
      <c r="I7" s="15">
        <f t="shared" si="2"/>
        <v>353718.28183011268</v>
      </c>
      <c r="J7" s="15">
        <f t="shared" si="3"/>
        <v>239737.9364896644</v>
      </c>
    </row>
    <row r="8" spans="1:12">
      <c r="A8" t="s">
        <v>69</v>
      </c>
      <c r="B8">
        <v>1000</v>
      </c>
      <c r="C8" s="15">
        <v>2.0562350153922999</v>
      </c>
      <c r="D8" t="s">
        <v>65</v>
      </c>
      <c r="E8" s="15">
        <v>1.2233960032463</v>
      </c>
      <c r="F8">
        <v>750287</v>
      </c>
      <c r="G8" s="15">
        <f t="shared" si="0"/>
        <v>3.2796310186386002</v>
      </c>
      <c r="H8" s="15">
        <f t="shared" si="1"/>
        <v>613282.20625954471</v>
      </c>
      <c r="I8" s="15">
        <f t="shared" si="2"/>
        <v>364883.87484095833</v>
      </c>
      <c r="J8" s="15">
        <f t="shared" si="3"/>
        <v>228771.77210973258</v>
      </c>
    </row>
    <row r="9" spans="1:12">
      <c r="A9" t="s">
        <v>76</v>
      </c>
      <c r="B9">
        <v>500</v>
      </c>
      <c r="C9" s="15">
        <v>0.73340600728988603</v>
      </c>
      <c r="D9" t="s">
        <v>81</v>
      </c>
      <c r="E9" s="15">
        <v>0.59231698513030995</v>
      </c>
      <c r="F9">
        <v>264440</v>
      </c>
      <c r="G9" s="15">
        <f t="shared" si="0"/>
        <v>1.3257229924201961</v>
      </c>
      <c r="H9" s="15">
        <f t="shared" si="1"/>
        <v>446450.13842009462</v>
      </c>
      <c r="I9" s="15">
        <f t="shared" si="2"/>
        <v>360564.26777463994</v>
      </c>
      <c r="J9" s="15">
        <f t="shared" si="3"/>
        <v>199468.51756508127</v>
      </c>
    </row>
    <row r="10" spans="1:12">
      <c r="A10" t="s">
        <v>69</v>
      </c>
      <c r="B10">
        <v>1000</v>
      </c>
      <c r="C10" s="15">
        <v>2.6940529942512499</v>
      </c>
      <c r="D10" t="s">
        <v>81</v>
      </c>
      <c r="E10" s="15">
        <v>1.2494800090789699</v>
      </c>
      <c r="F10">
        <v>750287</v>
      </c>
      <c r="G10" s="15">
        <f t="shared" si="0"/>
        <v>3.9435330033302201</v>
      </c>
      <c r="H10" s="15">
        <f t="shared" si="1"/>
        <v>600479.39506696037</v>
      </c>
      <c r="I10" s="15">
        <f t="shared" si="2"/>
        <v>278497.4911781663</v>
      </c>
      <c r="J10" s="15">
        <f t="shared" si="3"/>
        <v>190257.5683698857</v>
      </c>
    </row>
    <row r="11" spans="1:12">
      <c r="A11" t="s">
        <v>69</v>
      </c>
      <c r="B11">
        <v>500</v>
      </c>
      <c r="C11" s="15">
        <v>0.97428399324417103</v>
      </c>
      <c r="D11" t="s">
        <v>65</v>
      </c>
      <c r="E11" s="15">
        <v>1.0190870165824799</v>
      </c>
      <c r="F11">
        <v>375583</v>
      </c>
      <c r="G11" s="15">
        <f t="shared" si="0"/>
        <v>1.9933710098266508</v>
      </c>
      <c r="H11" s="15">
        <f t="shared" si="1"/>
        <v>368548.50850668468</v>
      </c>
      <c r="I11" s="15">
        <f t="shared" si="2"/>
        <v>385496.42876650742</v>
      </c>
      <c r="J11" s="15">
        <f t="shared" si="3"/>
        <v>188416.00391924119</v>
      </c>
    </row>
    <row r="12" spans="1:12">
      <c r="A12" t="s">
        <v>73</v>
      </c>
      <c r="B12">
        <v>1000</v>
      </c>
      <c r="C12" s="15">
        <v>0.89524197578430098</v>
      </c>
      <c r="D12" t="s">
        <v>81</v>
      </c>
      <c r="E12" s="15">
        <v>2.0548239946365299</v>
      </c>
      <c r="F12">
        <v>528144</v>
      </c>
      <c r="G12" s="15">
        <f t="shared" si="0"/>
        <v>2.9500659704208307</v>
      </c>
      <c r="H12" s="15">
        <f t="shared" si="1"/>
        <v>257026.39319890822</v>
      </c>
      <c r="I12" s="15">
        <f t="shared" si="2"/>
        <v>589945.52789742139</v>
      </c>
      <c r="J12" s="15">
        <f t="shared" si="3"/>
        <v>179027.86083277303</v>
      </c>
    </row>
    <row r="13" spans="1:12">
      <c r="A13" t="s">
        <v>76</v>
      </c>
      <c r="B13">
        <v>500</v>
      </c>
      <c r="C13" s="15">
        <v>0.92465895414352395</v>
      </c>
      <c r="D13" t="s">
        <v>65</v>
      </c>
      <c r="E13" s="15">
        <v>0.68531399965286199</v>
      </c>
      <c r="F13">
        <v>264440</v>
      </c>
      <c r="G13" s="15">
        <f t="shared" si="0"/>
        <v>1.6099729537963858</v>
      </c>
      <c r="H13" s="15">
        <f t="shared" si="1"/>
        <v>385866.91667461785</v>
      </c>
      <c r="I13" s="15">
        <f t="shared" si="2"/>
        <v>285986.52380427183</v>
      </c>
      <c r="J13" s="15">
        <f t="shared" si="3"/>
        <v>164251.20644197101</v>
      </c>
    </row>
    <row r="14" spans="1:12">
      <c r="A14" t="s">
        <v>69</v>
      </c>
      <c r="B14">
        <v>500</v>
      </c>
      <c r="C14" s="15">
        <v>1.7150290012359599</v>
      </c>
      <c r="D14" t="s">
        <v>81</v>
      </c>
      <c r="E14" s="15">
        <v>0.63845396041870095</v>
      </c>
      <c r="F14">
        <v>375583</v>
      </c>
      <c r="G14" s="15">
        <f t="shared" si="0"/>
        <v>2.3534829616546609</v>
      </c>
      <c r="H14" s="15">
        <f t="shared" si="1"/>
        <v>588269.51242293336</v>
      </c>
      <c r="I14" s="15">
        <f t="shared" si="2"/>
        <v>218995.13053676108</v>
      </c>
      <c r="J14" s="15">
        <f t="shared" si="3"/>
        <v>159586.0289279253</v>
      </c>
    </row>
    <row r="15" spans="1:12">
      <c r="A15" t="s">
        <v>79</v>
      </c>
      <c r="B15">
        <v>1000</v>
      </c>
      <c r="C15" s="15">
        <v>0.99706900119781405</v>
      </c>
      <c r="D15" t="s">
        <v>81</v>
      </c>
      <c r="E15" s="15">
        <v>2.8568910360336299</v>
      </c>
      <c r="F15">
        <v>528144</v>
      </c>
      <c r="G15" s="15">
        <f t="shared" si="0"/>
        <v>3.853960037231444</v>
      </c>
      <c r="H15" s="15">
        <f t="shared" si="1"/>
        <v>184866.69366755048</v>
      </c>
      <c r="I15" s="15">
        <f t="shared" si="2"/>
        <v>529696.53992403939</v>
      </c>
      <c r="J15" s="15">
        <f t="shared" si="3"/>
        <v>137039.30370264061</v>
      </c>
    </row>
    <row r="16" spans="1:12">
      <c r="A16" t="s">
        <v>73</v>
      </c>
      <c r="B16">
        <v>500</v>
      </c>
      <c r="C16" s="15">
        <v>0.91835403442382801</v>
      </c>
      <c r="D16" t="s">
        <v>81</v>
      </c>
      <c r="E16" s="15">
        <v>1.0457290410995399</v>
      </c>
      <c r="F16">
        <v>264440</v>
      </c>
      <c r="G16" s="15">
        <f t="shared" si="0"/>
        <v>1.964083075523368</v>
      </c>
      <c r="H16" s="15">
        <f t="shared" si="1"/>
        <v>252876.2132511425</v>
      </c>
      <c r="I16" s="15">
        <f t="shared" si="2"/>
        <v>287949.95185697498</v>
      </c>
      <c r="J16" s="15">
        <f t="shared" si="3"/>
        <v>134637.88945359903</v>
      </c>
    </row>
    <row r="17" spans="1:10">
      <c r="A17" t="s">
        <v>68</v>
      </c>
      <c r="B17">
        <v>1000</v>
      </c>
      <c r="C17" s="15">
        <v>1.94695299863815</v>
      </c>
      <c r="D17" t="s">
        <v>65</v>
      </c>
      <c r="E17" s="15">
        <v>0.41587799787521301</v>
      </c>
      <c r="F17">
        <v>317204</v>
      </c>
      <c r="G17" s="15">
        <f t="shared" si="0"/>
        <v>2.3628309965133631</v>
      </c>
      <c r="H17" s="15">
        <f t="shared" si="1"/>
        <v>762733.30549018178</v>
      </c>
      <c r="I17" s="15">
        <f t="shared" si="2"/>
        <v>162923.29615654671</v>
      </c>
      <c r="J17" s="15">
        <f t="shared" si="3"/>
        <v>134247.43473742812</v>
      </c>
    </row>
    <row r="18" spans="1:10">
      <c r="A18" t="s">
        <v>79</v>
      </c>
      <c r="B18">
        <v>1000</v>
      </c>
      <c r="C18" s="15">
        <v>1.1231899857520999</v>
      </c>
      <c r="D18" t="s">
        <v>65</v>
      </c>
      <c r="E18" s="15">
        <v>2.8179439902305599</v>
      </c>
      <c r="F18">
        <v>528144</v>
      </c>
      <c r="G18" s="15">
        <f t="shared" si="0"/>
        <v>3.9411339759826598</v>
      </c>
      <c r="H18" s="15">
        <f t="shared" si="1"/>
        <v>187421.75211111561</v>
      </c>
      <c r="I18" s="15">
        <f t="shared" si="2"/>
        <v>470217.86759107292</v>
      </c>
      <c r="J18" s="15">
        <f t="shared" si="3"/>
        <v>134008.13147142902</v>
      </c>
    </row>
    <row r="19" spans="1:10">
      <c r="A19" t="s">
        <v>79</v>
      </c>
      <c r="B19">
        <v>500</v>
      </c>
      <c r="C19" s="15">
        <v>0.56767302751541104</v>
      </c>
      <c r="D19" t="s">
        <v>81</v>
      </c>
      <c r="E19" s="15">
        <v>1.44265300035476</v>
      </c>
      <c r="F19">
        <v>264440</v>
      </c>
      <c r="G19" s="15">
        <f t="shared" si="0"/>
        <v>2.0103260278701711</v>
      </c>
      <c r="H19" s="15">
        <f t="shared" si="1"/>
        <v>183301.1818746241</v>
      </c>
      <c r="I19" s="15">
        <f t="shared" si="2"/>
        <v>465831.53890083503</v>
      </c>
      <c r="J19" s="15">
        <f t="shared" si="3"/>
        <v>131540.8527442484</v>
      </c>
    </row>
    <row r="20" spans="1:10">
      <c r="A20" t="s">
        <v>79</v>
      </c>
      <c r="B20">
        <v>500</v>
      </c>
      <c r="C20" s="15">
        <v>0.64686197042465199</v>
      </c>
      <c r="D20" t="s">
        <v>65</v>
      </c>
      <c r="E20" s="15">
        <v>1.41535705327987</v>
      </c>
      <c r="F20">
        <v>264440</v>
      </c>
      <c r="G20" s="15">
        <f t="shared" si="0"/>
        <v>2.0622190237045221</v>
      </c>
      <c r="H20" s="15">
        <f t="shared" si="1"/>
        <v>186836.2470001484</v>
      </c>
      <c r="I20" s="15">
        <f t="shared" si="2"/>
        <v>408804.36954177474</v>
      </c>
      <c r="J20" s="15">
        <f t="shared" si="3"/>
        <v>128230.80233493635</v>
      </c>
    </row>
    <row r="21" spans="1:10">
      <c r="A21" t="s">
        <v>66</v>
      </c>
      <c r="B21">
        <v>1000</v>
      </c>
      <c r="C21" s="15">
        <v>0.74970501661300604</v>
      </c>
      <c r="D21" t="s">
        <v>81</v>
      </c>
      <c r="E21" s="15">
        <v>2.63079798221588</v>
      </c>
      <c r="F21">
        <v>429092</v>
      </c>
      <c r="G21" s="15">
        <f t="shared" si="0"/>
        <v>3.3805029988288862</v>
      </c>
      <c r="H21" s="15">
        <f t="shared" si="1"/>
        <v>163103.36365644561</v>
      </c>
      <c r="I21" s="15">
        <f t="shared" si="2"/>
        <v>572347.77744790679</v>
      </c>
      <c r="J21" s="15">
        <f t="shared" si="3"/>
        <v>126931.40640568908</v>
      </c>
    </row>
    <row r="22" spans="1:10">
      <c r="A22" t="s">
        <v>77</v>
      </c>
      <c r="B22">
        <v>1000</v>
      </c>
      <c r="C22" s="15">
        <v>1.1328819990157999</v>
      </c>
      <c r="D22" t="s">
        <v>65</v>
      </c>
      <c r="E22" s="15">
        <v>3.1197320222854601</v>
      </c>
      <c r="F22">
        <v>528144</v>
      </c>
      <c r="G22" s="15">
        <f t="shared" si="0"/>
        <v>4.2526140213012598</v>
      </c>
      <c r="H22" s="15">
        <f t="shared" si="1"/>
        <v>169291.46357035215</v>
      </c>
      <c r="I22" s="15">
        <f t="shared" si="2"/>
        <v>466195.06749937701</v>
      </c>
      <c r="J22" s="15">
        <f t="shared" si="3"/>
        <v>124192.7899768324</v>
      </c>
    </row>
    <row r="23" spans="1:10">
      <c r="A23" t="s">
        <v>72</v>
      </c>
      <c r="B23">
        <v>1000</v>
      </c>
      <c r="C23" s="15">
        <v>0.91009896993636996</v>
      </c>
      <c r="D23" t="s">
        <v>81</v>
      </c>
      <c r="E23" s="15">
        <v>3.4645910263061501</v>
      </c>
      <c r="F23">
        <v>528144</v>
      </c>
      <c r="G23" s="15">
        <f t="shared" si="0"/>
        <v>4.3746899962425196</v>
      </c>
      <c r="H23" s="15">
        <f t="shared" si="1"/>
        <v>152440.5033638537</v>
      </c>
      <c r="I23" s="15">
        <f t="shared" si="2"/>
        <v>580314.90798954037</v>
      </c>
      <c r="J23" s="15">
        <f t="shared" si="3"/>
        <v>120727.18305837215</v>
      </c>
    </row>
    <row r="24" spans="1:10">
      <c r="A24" t="s">
        <v>73</v>
      </c>
      <c r="B24">
        <v>1000</v>
      </c>
      <c r="C24" s="15">
        <v>1.1587619781494101</v>
      </c>
      <c r="D24" t="s">
        <v>65</v>
      </c>
      <c r="E24" s="15">
        <v>3.2197210192680301</v>
      </c>
      <c r="F24">
        <v>528144</v>
      </c>
      <c r="G24" s="15">
        <f t="shared" si="0"/>
        <v>4.3784829974174402</v>
      </c>
      <c r="H24" s="15">
        <f t="shared" si="1"/>
        <v>164034.08768628904</v>
      </c>
      <c r="I24" s="15">
        <f t="shared" si="2"/>
        <v>455782.99077733583</v>
      </c>
      <c r="J24" s="15">
        <f t="shared" si="3"/>
        <v>120622.59926817463</v>
      </c>
    </row>
    <row r="25" spans="1:10">
      <c r="A25" t="s">
        <v>78</v>
      </c>
      <c r="B25">
        <v>1000</v>
      </c>
      <c r="C25" s="15">
        <v>0.94723999500274603</v>
      </c>
      <c r="D25" t="s">
        <v>65</v>
      </c>
      <c r="E25" s="15">
        <v>3.5933499932289101</v>
      </c>
      <c r="F25">
        <v>528144</v>
      </c>
      <c r="G25" s="15">
        <f t="shared" si="0"/>
        <v>4.5405899882316563</v>
      </c>
      <c r="H25" s="15">
        <f t="shared" si="1"/>
        <v>146978.16828174333</v>
      </c>
      <c r="I25" s="15">
        <f t="shared" si="2"/>
        <v>557560.91675422655</v>
      </c>
      <c r="J25" s="15">
        <f t="shared" si="3"/>
        <v>116316.16185756665</v>
      </c>
    </row>
    <row r="26" spans="1:10">
      <c r="A26" t="s">
        <v>77</v>
      </c>
      <c r="B26">
        <v>1000</v>
      </c>
      <c r="C26" s="15">
        <v>1.2487509846687299</v>
      </c>
      <c r="D26" t="s">
        <v>81</v>
      </c>
      <c r="E26" s="15">
        <v>3.3014979958534201</v>
      </c>
      <c r="F26">
        <v>528144</v>
      </c>
      <c r="G26" s="15">
        <f t="shared" si="0"/>
        <v>4.5502489805221504</v>
      </c>
      <c r="H26" s="15">
        <f t="shared" si="1"/>
        <v>159971.01941704421</v>
      </c>
      <c r="I26" s="15">
        <f t="shared" si="2"/>
        <v>422937.80464173702</v>
      </c>
      <c r="J26" s="15">
        <f t="shared" si="3"/>
        <v>116069.25297072301</v>
      </c>
    </row>
    <row r="27" spans="1:10">
      <c r="A27" t="s">
        <v>77</v>
      </c>
      <c r="B27">
        <v>500</v>
      </c>
      <c r="C27" s="15">
        <v>0.65211397409438998</v>
      </c>
      <c r="D27" t="s">
        <v>81</v>
      </c>
      <c r="E27" s="15">
        <v>1.6267620325088501</v>
      </c>
      <c r="F27">
        <v>264440</v>
      </c>
      <c r="G27" s="15">
        <f t="shared" si="0"/>
        <v>2.2788760066032401</v>
      </c>
      <c r="H27" s="15">
        <f t="shared" si="1"/>
        <v>162556.04367171717</v>
      </c>
      <c r="I27" s="15">
        <f t="shared" si="2"/>
        <v>405511.93580422143</v>
      </c>
      <c r="J27" s="15">
        <f t="shared" si="3"/>
        <v>116039.66132152967</v>
      </c>
    </row>
    <row r="28" spans="1:10">
      <c r="A28" t="s">
        <v>78</v>
      </c>
      <c r="B28">
        <v>1000</v>
      </c>
      <c r="C28" s="15">
        <v>0.99353998899459794</v>
      </c>
      <c r="D28" t="s">
        <v>81</v>
      </c>
      <c r="E28" s="15">
        <v>3.5772899985313402</v>
      </c>
      <c r="F28">
        <v>528144</v>
      </c>
      <c r="G28" s="15">
        <f t="shared" si="0"/>
        <v>4.5708299875259382</v>
      </c>
      <c r="H28" s="15">
        <f t="shared" si="1"/>
        <v>147638.01654795391</v>
      </c>
      <c r="I28" s="15">
        <f t="shared" si="2"/>
        <v>531577.99972847558</v>
      </c>
      <c r="J28" s="15">
        <f t="shared" si="3"/>
        <v>115546.62970211882</v>
      </c>
    </row>
    <row r="29" spans="1:10">
      <c r="A29" t="s">
        <v>77</v>
      </c>
      <c r="B29">
        <v>500</v>
      </c>
      <c r="C29" s="15">
        <v>0.68205100297927801</v>
      </c>
      <c r="D29" t="s">
        <v>65</v>
      </c>
      <c r="E29" s="15">
        <v>1.6094670295715301</v>
      </c>
      <c r="F29">
        <v>264440</v>
      </c>
      <c r="G29" s="15">
        <f t="shared" si="0"/>
        <v>2.2915180325508082</v>
      </c>
      <c r="H29" s="15">
        <f t="shared" si="1"/>
        <v>164302.83761103128</v>
      </c>
      <c r="I29" s="15">
        <f t="shared" si="2"/>
        <v>387712.94059373176</v>
      </c>
      <c r="J29" s="15">
        <f t="shared" si="3"/>
        <v>115399.48464016146</v>
      </c>
    </row>
    <row r="30" spans="1:10">
      <c r="A30" t="s">
        <v>82</v>
      </c>
      <c r="B30">
        <v>1000</v>
      </c>
      <c r="C30" s="15">
        <v>3.9443529844284</v>
      </c>
      <c r="D30" t="s">
        <v>83</v>
      </c>
      <c r="E30" s="15">
        <v>3.7056730389595001</v>
      </c>
      <c r="F30">
        <v>832518</v>
      </c>
      <c r="G30" s="15">
        <f t="shared" si="0"/>
        <v>7.6500260233879001</v>
      </c>
      <c r="H30" s="15">
        <f t="shared" si="1"/>
        <v>224660.40345366226</v>
      </c>
      <c r="I30" s="15">
        <f t="shared" si="2"/>
        <v>211065.79540082547</v>
      </c>
      <c r="J30" s="15">
        <f t="shared" si="3"/>
        <v>108825.51215574951</v>
      </c>
    </row>
    <row r="31" spans="1:10">
      <c r="A31" t="s">
        <v>68</v>
      </c>
      <c r="B31">
        <v>500</v>
      </c>
      <c r="C31" s="15">
        <v>1.3976109623909001</v>
      </c>
      <c r="D31" t="s">
        <v>81</v>
      </c>
      <c r="E31" s="15">
        <v>0.18642300367355299</v>
      </c>
      <c r="F31">
        <v>167811</v>
      </c>
      <c r="G31" s="15">
        <f t="shared" si="0"/>
        <v>1.5840339660644531</v>
      </c>
      <c r="H31" s="15">
        <f t="shared" si="1"/>
        <v>900162.51585483167</v>
      </c>
      <c r="I31" s="15">
        <f t="shared" si="2"/>
        <v>120069.89392307347</v>
      </c>
      <c r="J31" s="15">
        <f t="shared" si="3"/>
        <v>105939.01620489109</v>
      </c>
    </row>
    <row r="32" spans="1:10">
      <c r="A32" t="s">
        <v>74</v>
      </c>
      <c r="B32">
        <v>1000</v>
      </c>
      <c r="C32" s="15">
        <v>0.98759198188781705</v>
      </c>
      <c r="D32" t="s">
        <v>81</v>
      </c>
      <c r="E32" s="15">
        <v>4.1094710230827296</v>
      </c>
      <c r="F32">
        <v>528144</v>
      </c>
      <c r="G32" s="15">
        <f t="shared" si="0"/>
        <v>5.097063004970547</v>
      </c>
      <c r="H32" s="15">
        <f t="shared" si="1"/>
        <v>128518.73076447964</v>
      </c>
      <c r="I32" s="15">
        <f t="shared" si="2"/>
        <v>534779.55439698289</v>
      </c>
      <c r="J32" s="15">
        <f t="shared" si="3"/>
        <v>103617.31834292911</v>
      </c>
    </row>
    <row r="33" spans="1:10">
      <c r="A33" t="s">
        <v>92</v>
      </c>
      <c r="B33">
        <v>1000</v>
      </c>
      <c r="C33" s="15">
        <v>1.1850530505180299</v>
      </c>
      <c r="D33" t="s">
        <v>65</v>
      </c>
      <c r="E33" s="15">
        <v>1.4997880458831701</v>
      </c>
      <c r="F33">
        <v>274201</v>
      </c>
      <c r="G33" s="15">
        <f t="shared" si="0"/>
        <v>2.6848410964011999</v>
      </c>
      <c r="H33" s="15">
        <f t="shared" si="1"/>
        <v>182826.50055297188</v>
      </c>
      <c r="I33" s="15">
        <f t="shared" si="2"/>
        <v>231382.89031038462</v>
      </c>
      <c r="J33" s="15">
        <f t="shared" si="3"/>
        <v>102129.32168221912</v>
      </c>
    </row>
    <row r="34" spans="1:10">
      <c r="A34" t="s">
        <v>66</v>
      </c>
      <c r="B34">
        <v>500</v>
      </c>
      <c r="C34" s="15">
        <v>0.826171994209289</v>
      </c>
      <c r="D34" t="s">
        <v>81</v>
      </c>
      <c r="E34" s="15">
        <v>1.2989400029182401</v>
      </c>
      <c r="F34">
        <v>214888</v>
      </c>
      <c r="G34" s="15">
        <f t="shared" ref="G34:G65" si="4">E34+C34</f>
        <v>2.125111997127529</v>
      </c>
      <c r="H34" s="15">
        <f t="shared" ref="H34:H65" si="5">F34/E34</f>
        <v>165433.35297798648</v>
      </c>
      <c r="I34" s="15">
        <f t="shared" ref="I34:I65" si="6">F34/C34</f>
        <v>260100.80407732117</v>
      </c>
      <c r="J34" s="15">
        <f t="shared" ref="J34:J65" si="7">F34/G34</f>
        <v>101118.43530621435</v>
      </c>
    </row>
    <row r="35" spans="1:10">
      <c r="A35" t="s">
        <v>73</v>
      </c>
      <c r="B35">
        <v>500</v>
      </c>
      <c r="C35" s="15">
        <v>0.96487402915954501</v>
      </c>
      <c r="D35" t="s">
        <v>65</v>
      </c>
      <c r="E35" s="15">
        <v>1.67615503072738</v>
      </c>
      <c r="F35">
        <v>264440</v>
      </c>
      <c r="G35" s="15">
        <f t="shared" si="4"/>
        <v>2.6410290598869253</v>
      </c>
      <c r="H35" s="15">
        <f t="shared" si="5"/>
        <v>157765.83618595489</v>
      </c>
      <c r="I35" s="15">
        <f t="shared" si="6"/>
        <v>274066.86469770654</v>
      </c>
      <c r="J35" s="15">
        <f t="shared" si="7"/>
        <v>100127.63737303288</v>
      </c>
    </row>
    <row r="36" spans="1:10">
      <c r="A36" t="s">
        <v>74</v>
      </c>
      <c r="B36">
        <v>500</v>
      </c>
      <c r="C36" s="15">
        <v>0.62394100427627497</v>
      </c>
      <c r="D36" t="s">
        <v>81</v>
      </c>
      <c r="E36" s="15">
        <v>2.0334630012512198</v>
      </c>
      <c r="F36">
        <v>264440</v>
      </c>
      <c r="G36" s="15">
        <f t="shared" si="4"/>
        <v>2.6574040055274946</v>
      </c>
      <c r="H36" s="15">
        <f t="shared" si="5"/>
        <v>130044.16595595109</v>
      </c>
      <c r="I36" s="15">
        <f t="shared" si="6"/>
        <v>423822.12130252714</v>
      </c>
      <c r="J36" s="15">
        <f t="shared" si="7"/>
        <v>99510.650036635532</v>
      </c>
    </row>
    <row r="37" spans="1:10">
      <c r="A37" t="s">
        <v>92</v>
      </c>
      <c r="B37">
        <v>1000</v>
      </c>
      <c r="C37" s="15">
        <v>1.26029801368713</v>
      </c>
      <c r="D37" t="s">
        <v>81</v>
      </c>
      <c r="E37" s="15">
        <v>1.50239098072052</v>
      </c>
      <c r="F37">
        <v>274201</v>
      </c>
      <c r="G37" s="15">
        <f t="shared" si="4"/>
        <v>2.7626889944076503</v>
      </c>
      <c r="H37" s="15">
        <f t="shared" si="5"/>
        <v>182509.74847339545</v>
      </c>
      <c r="I37" s="15">
        <f t="shared" si="6"/>
        <v>217568.38225730206</v>
      </c>
      <c r="J37" s="15">
        <f t="shared" si="7"/>
        <v>99251.490325204548</v>
      </c>
    </row>
    <row r="38" spans="1:10">
      <c r="A38" t="s">
        <v>64</v>
      </c>
      <c r="B38">
        <v>1000</v>
      </c>
      <c r="C38" s="15">
        <v>0.779357969760894</v>
      </c>
      <c r="D38" t="s">
        <v>81</v>
      </c>
      <c r="E38" s="15">
        <v>3.8004159927368102</v>
      </c>
      <c r="F38">
        <v>429092</v>
      </c>
      <c r="G38" s="15">
        <f t="shared" si="4"/>
        <v>4.5797739624977041</v>
      </c>
      <c r="H38" s="15">
        <f t="shared" si="5"/>
        <v>112906.58728414521</v>
      </c>
      <c r="I38" s="15">
        <f t="shared" si="6"/>
        <v>550571.132456174</v>
      </c>
      <c r="J38" s="15">
        <f t="shared" si="7"/>
        <v>93692.833645000035</v>
      </c>
    </row>
    <row r="39" spans="1:10">
      <c r="A39" t="s">
        <v>82</v>
      </c>
      <c r="B39">
        <v>500</v>
      </c>
      <c r="C39" s="15">
        <v>2.9252299666404702</v>
      </c>
      <c r="D39" t="s">
        <v>83</v>
      </c>
      <c r="E39" s="15">
        <v>1.6309979557990999</v>
      </c>
      <c r="F39">
        <v>416813</v>
      </c>
      <c r="G39" s="15">
        <f t="shared" si="4"/>
        <v>4.5562279224395699</v>
      </c>
      <c r="H39" s="15">
        <f t="shared" si="5"/>
        <v>255557.03397297295</v>
      </c>
      <c r="I39" s="15">
        <f t="shared" si="6"/>
        <v>142488.96830449742</v>
      </c>
      <c r="J39" s="15">
        <f t="shared" si="7"/>
        <v>91482.034502089431</v>
      </c>
    </row>
    <row r="40" spans="1:10">
      <c r="A40" t="s">
        <v>72</v>
      </c>
      <c r="B40">
        <v>500</v>
      </c>
      <c r="C40" s="15">
        <v>1.23559498786926</v>
      </c>
      <c r="D40" t="s">
        <v>81</v>
      </c>
      <c r="E40" s="15">
        <v>1.7373030185699401</v>
      </c>
      <c r="F40">
        <v>264440</v>
      </c>
      <c r="G40" s="15">
        <f t="shared" si="4"/>
        <v>2.9728980064392001</v>
      </c>
      <c r="H40" s="15">
        <f t="shared" si="5"/>
        <v>152212.93992666496</v>
      </c>
      <c r="I40" s="15">
        <f t="shared" si="6"/>
        <v>214018.34953702544</v>
      </c>
      <c r="J40" s="15">
        <f t="shared" si="7"/>
        <v>88950.242970741543</v>
      </c>
    </row>
    <row r="41" spans="1:10">
      <c r="A41" t="s">
        <v>75</v>
      </c>
      <c r="B41">
        <v>1000</v>
      </c>
      <c r="C41" s="15">
        <v>0.56933295726776101</v>
      </c>
      <c r="D41" t="s">
        <v>81</v>
      </c>
      <c r="E41" s="15">
        <v>2.4684559702873199</v>
      </c>
      <c r="F41">
        <v>267685</v>
      </c>
      <c r="G41" s="15">
        <f t="shared" si="4"/>
        <v>3.0377889275550807</v>
      </c>
      <c r="H41" s="15">
        <f t="shared" si="5"/>
        <v>108442.28263420974</v>
      </c>
      <c r="I41" s="15">
        <f t="shared" si="6"/>
        <v>470173.02719418367</v>
      </c>
      <c r="J41" s="15">
        <f t="shared" si="7"/>
        <v>88118.367136008455</v>
      </c>
    </row>
    <row r="42" spans="1:10">
      <c r="A42" t="s">
        <v>78</v>
      </c>
      <c r="B42">
        <v>500</v>
      </c>
      <c r="C42" s="15">
        <v>1.2682049870490999</v>
      </c>
      <c r="D42" t="s">
        <v>65</v>
      </c>
      <c r="E42" s="15">
        <v>1.8041660189628601</v>
      </c>
      <c r="F42">
        <v>264440</v>
      </c>
      <c r="G42" s="15">
        <f t="shared" si="4"/>
        <v>3.0723710060119602</v>
      </c>
      <c r="H42" s="15">
        <f t="shared" si="5"/>
        <v>146571.87710032114</v>
      </c>
      <c r="I42" s="15">
        <f t="shared" si="6"/>
        <v>208515.18697723109</v>
      </c>
      <c r="J42" s="15">
        <f t="shared" si="7"/>
        <v>86070.334436351783</v>
      </c>
    </row>
    <row r="43" spans="1:10">
      <c r="A43" t="s">
        <v>66</v>
      </c>
      <c r="B43">
        <v>1000</v>
      </c>
      <c r="C43" s="15">
        <v>1.0144070386886599</v>
      </c>
      <c r="D43" t="s">
        <v>65</v>
      </c>
      <c r="E43" s="15">
        <v>3.9718480110168399</v>
      </c>
      <c r="F43">
        <v>429092</v>
      </c>
      <c r="G43" s="15">
        <f t="shared" si="4"/>
        <v>4.9862550497055</v>
      </c>
      <c r="H43" s="15">
        <f t="shared" si="5"/>
        <v>108033.33833767405</v>
      </c>
      <c r="I43" s="15">
        <f t="shared" si="6"/>
        <v>422997.85355856171</v>
      </c>
      <c r="J43" s="15">
        <f t="shared" si="7"/>
        <v>86054.964241218098</v>
      </c>
    </row>
    <row r="44" spans="1:10">
      <c r="A44" t="s">
        <v>75</v>
      </c>
      <c r="B44">
        <v>1000</v>
      </c>
      <c r="C44" s="15">
        <v>0.56184899806976296</v>
      </c>
      <c r="D44" t="s">
        <v>65</v>
      </c>
      <c r="E44" s="15">
        <v>2.56145095825195</v>
      </c>
      <c r="F44">
        <v>267685</v>
      </c>
      <c r="G44" s="15">
        <f t="shared" si="4"/>
        <v>3.1232999563217128</v>
      </c>
      <c r="H44" s="15">
        <f t="shared" si="5"/>
        <v>104505.22159623167</v>
      </c>
      <c r="I44" s="15">
        <f t="shared" si="6"/>
        <v>476435.84115951817</v>
      </c>
      <c r="J44" s="15">
        <f t="shared" si="7"/>
        <v>85705.825166805516</v>
      </c>
    </row>
    <row r="45" spans="1:10">
      <c r="A45" t="s">
        <v>67</v>
      </c>
      <c r="B45">
        <v>1000</v>
      </c>
      <c r="C45" s="15">
        <v>0.8089240193367</v>
      </c>
      <c r="D45" t="s">
        <v>81</v>
      </c>
      <c r="E45" s="15">
        <v>4.6530190110206604</v>
      </c>
      <c r="F45">
        <v>463959</v>
      </c>
      <c r="G45" s="15">
        <f t="shared" si="4"/>
        <v>5.4619430303573608</v>
      </c>
      <c r="H45" s="15">
        <f t="shared" si="5"/>
        <v>99711.39144308558</v>
      </c>
      <c r="I45" s="15">
        <f t="shared" si="6"/>
        <v>573550.77721692109</v>
      </c>
      <c r="J45" s="15">
        <f t="shared" si="7"/>
        <v>84943.947130412373</v>
      </c>
    </row>
    <row r="46" spans="1:10">
      <c r="A46" t="s">
        <v>71</v>
      </c>
      <c r="B46">
        <v>1000</v>
      </c>
      <c r="C46" s="15">
        <v>0.93713599443435602</v>
      </c>
      <c r="D46" t="s">
        <v>81</v>
      </c>
      <c r="E46" s="15">
        <v>5.2973949909210196</v>
      </c>
      <c r="F46">
        <v>528144</v>
      </c>
      <c r="G46" s="15">
        <f t="shared" si="4"/>
        <v>6.2345309853553754</v>
      </c>
      <c r="H46" s="15">
        <f t="shared" si="5"/>
        <v>99698.814399372437</v>
      </c>
      <c r="I46" s="15">
        <f t="shared" si="6"/>
        <v>563572.41973058705</v>
      </c>
      <c r="J46" s="15">
        <f t="shared" si="7"/>
        <v>84712.707538158968</v>
      </c>
    </row>
    <row r="47" spans="1:10">
      <c r="A47" t="s">
        <v>71</v>
      </c>
      <c r="B47">
        <v>500</v>
      </c>
      <c r="C47" s="15">
        <v>0.57924097776412897</v>
      </c>
      <c r="D47" t="s">
        <v>81</v>
      </c>
      <c r="E47" s="15">
        <v>2.6085399985313402</v>
      </c>
      <c r="F47">
        <v>264440</v>
      </c>
      <c r="G47" s="15">
        <f t="shared" si="4"/>
        <v>3.1877809762954694</v>
      </c>
      <c r="H47" s="15">
        <f t="shared" si="5"/>
        <v>101374.71541509233</v>
      </c>
      <c r="I47" s="15">
        <f t="shared" si="6"/>
        <v>456528.47459228244</v>
      </c>
      <c r="J47" s="15">
        <f t="shared" si="7"/>
        <v>82954.256257375178</v>
      </c>
    </row>
    <row r="48" spans="1:10">
      <c r="A48" t="s">
        <v>78</v>
      </c>
      <c r="B48">
        <v>500</v>
      </c>
      <c r="C48" s="15">
        <v>1.3929390311241101</v>
      </c>
      <c r="D48" t="s">
        <v>81</v>
      </c>
      <c r="E48" s="15">
        <v>1.80782002210617</v>
      </c>
      <c r="F48">
        <v>264440</v>
      </c>
      <c r="G48" s="15">
        <f t="shared" si="4"/>
        <v>3.2007590532302803</v>
      </c>
      <c r="H48" s="15">
        <f t="shared" si="5"/>
        <v>146275.62299698323</v>
      </c>
      <c r="I48" s="15">
        <f t="shared" si="6"/>
        <v>189843.19779351386</v>
      </c>
      <c r="J48" s="15">
        <f t="shared" si="7"/>
        <v>82617.902691900847</v>
      </c>
    </row>
    <row r="49" spans="1:10">
      <c r="A49" t="s">
        <v>68</v>
      </c>
      <c r="B49">
        <v>1000</v>
      </c>
      <c r="C49" s="15">
        <v>3.5509709715843201</v>
      </c>
      <c r="D49" t="s">
        <v>81</v>
      </c>
      <c r="E49" s="15">
        <v>0.351782977581024</v>
      </c>
      <c r="F49">
        <v>317204</v>
      </c>
      <c r="G49" s="15">
        <f t="shared" si="4"/>
        <v>3.9027539491653442</v>
      </c>
      <c r="H49" s="15">
        <f t="shared" si="5"/>
        <v>901703.66451839008</v>
      </c>
      <c r="I49" s="15">
        <f t="shared" si="6"/>
        <v>89328.806835746844</v>
      </c>
      <c r="J49" s="15">
        <f t="shared" si="7"/>
        <v>81276.96599162709</v>
      </c>
    </row>
    <row r="50" spans="1:10">
      <c r="A50" t="s">
        <v>64</v>
      </c>
      <c r="B50">
        <v>500</v>
      </c>
      <c r="C50" s="15">
        <v>0.75856000185012795</v>
      </c>
      <c r="D50" t="s">
        <v>81</v>
      </c>
      <c r="E50" s="15">
        <v>1.90254098176956</v>
      </c>
      <c r="F50">
        <v>214888</v>
      </c>
      <c r="G50" s="15">
        <f t="shared" si="4"/>
        <v>2.6611009836196882</v>
      </c>
      <c r="H50" s="15">
        <f t="shared" si="5"/>
        <v>112947.89550348184</v>
      </c>
      <c r="I50" s="15">
        <f t="shared" si="6"/>
        <v>283284.11658390652</v>
      </c>
      <c r="J50" s="15">
        <f t="shared" si="7"/>
        <v>80751.539051969608</v>
      </c>
    </row>
    <row r="51" spans="1:10">
      <c r="A51" t="s">
        <v>74</v>
      </c>
      <c r="B51">
        <v>1000</v>
      </c>
      <c r="C51" s="15">
        <v>1.10193103551864</v>
      </c>
      <c r="D51" t="s">
        <v>65</v>
      </c>
      <c r="E51" s="15">
        <v>5.5987809896469098</v>
      </c>
      <c r="F51">
        <v>528144</v>
      </c>
      <c r="G51" s="15">
        <f t="shared" si="4"/>
        <v>6.7007120251655499</v>
      </c>
      <c r="H51" s="15">
        <f t="shared" si="5"/>
        <v>94331.962792727078</v>
      </c>
      <c r="I51" s="15">
        <f t="shared" si="6"/>
        <v>479289.52264369366</v>
      </c>
      <c r="J51" s="15">
        <f t="shared" si="7"/>
        <v>78819.086392084064</v>
      </c>
    </row>
    <row r="52" spans="1:10">
      <c r="A52" t="s">
        <v>72</v>
      </c>
      <c r="B52">
        <v>1000</v>
      </c>
      <c r="C52" s="15">
        <v>1.6236810088157601</v>
      </c>
      <c r="D52" t="s">
        <v>65</v>
      </c>
      <c r="E52" s="15">
        <v>5.0860980153083801</v>
      </c>
      <c r="F52">
        <v>528144</v>
      </c>
      <c r="G52" s="15">
        <f t="shared" si="4"/>
        <v>6.7097790241241402</v>
      </c>
      <c r="H52" s="15">
        <f t="shared" si="5"/>
        <v>103840.70429047318</v>
      </c>
      <c r="I52" s="15">
        <f t="shared" si="6"/>
        <v>325275.71433825203</v>
      </c>
      <c r="J52" s="15">
        <f t="shared" si="7"/>
        <v>78712.577284755098</v>
      </c>
    </row>
    <row r="53" spans="1:10">
      <c r="A53" t="s">
        <v>71</v>
      </c>
      <c r="B53">
        <v>1000</v>
      </c>
      <c r="C53" s="15">
        <v>1.6947050094604399</v>
      </c>
      <c r="D53" t="s">
        <v>65</v>
      </c>
      <c r="E53" s="15">
        <v>5.1891080141067496</v>
      </c>
      <c r="F53">
        <v>528144</v>
      </c>
      <c r="G53" s="15">
        <f t="shared" si="4"/>
        <v>6.883813023567189</v>
      </c>
      <c r="H53" s="15">
        <f t="shared" si="5"/>
        <v>101779.34214593805</v>
      </c>
      <c r="I53" s="15">
        <f t="shared" si="6"/>
        <v>311643.61765128106</v>
      </c>
      <c r="J53" s="15">
        <f t="shared" si="7"/>
        <v>76722.595194242502</v>
      </c>
    </row>
    <row r="54" spans="1:10">
      <c r="A54" t="s">
        <v>72</v>
      </c>
      <c r="B54">
        <v>500</v>
      </c>
      <c r="C54" s="15">
        <v>1.7969279885292</v>
      </c>
      <c r="D54" t="s">
        <v>65</v>
      </c>
      <c r="E54" s="15">
        <v>1.7055749893188401</v>
      </c>
      <c r="F54">
        <v>264440</v>
      </c>
      <c r="G54" s="15">
        <f t="shared" si="4"/>
        <v>3.5025029778480401</v>
      </c>
      <c r="H54" s="15">
        <f t="shared" si="5"/>
        <v>155044.48743447516</v>
      </c>
      <c r="I54" s="15">
        <f t="shared" si="6"/>
        <v>147162.26898800005</v>
      </c>
      <c r="J54" s="15">
        <f t="shared" si="7"/>
        <v>75500.292697102457</v>
      </c>
    </row>
    <row r="55" spans="1:10">
      <c r="A55" t="s">
        <v>75</v>
      </c>
      <c r="B55">
        <v>500</v>
      </c>
      <c r="C55" s="15">
        <v>0.58682698011398304</v>
      </c>
      <c r="D55" t="s">
        <v>65</v>
      </c>
      <c r="E55" s="15">
        <v>1.23568099737167</v>
      </c>
      <c r="F55">
        <v>134149</v>
      </c>
      <c r="G55" s="15">
        <f t="shared" si="4"/>
        <v>1.8225079774856532</v>
      </c>
      <c r="H55" s="15">
        <f t="shared" si="5"/>
        <v>108562.80891697686</v>
      </c>
      <c r="I55" s="15">
        <f t="shared" si="6"/>
        <v>228600.60042560313</v>
      </c>
      <c r="J55" s="15">
        <f t="shared" si="7"/>
        <v>73606.810865691266</v>
      </c>
    </row>
    <row r="56" spans="1:10">
      <c r="A56" t="s">
        <v>67</v>
      </c>
      <c r="B56">
        <v>500</v>
      </c>
      <c r="C56" s="15">
        <v>0.83706200122833196</v>
      </c>
      <c r="D56" t="s">
        <v>81</v>
      </c>
      <c r="E56" s="15">
        <v>2.3212989568710301</v>
      </c>
      <c r="F56">
        <v>232411</v>
      </c>
      <c r="G56" s="15">
        <f t="shared" si="4"/>
        <v>3.1583609580993621</v>
      </c>
      <c r="H56" s="15">
        <f t="shared" si="5"/>
        <v>100121.09785000546</v>
      </c>
      <c r="I56" s="15">
        <f t="shared" si="6"/>
        <v>277650.87849998276</v>
      </c>
      <c r="J56" s="15">
        <f t="shared" si="7"/>
        <v>73585.952677131703</v>
      </c>
    </row>
    <row r="57" spans="1:10">
      <c r="A57" t="s">
        <v>75</v>
      </c>
      <c r="B57">
        <v>500</v>
      </c>
      <c r="C57" s="15">
        <v>0.589397013187408</v>
      </c>
      <c r="D57" t="s">
        <v>81</v>
      </c>
      <c r="E57" s="15">
        <v>1.2605029940605099</v>
      </c>
      <c r="F57">
        <v>134149</v>
      </c>
      <c r="G57" s="15">
        <f t="shared" si="4"/>
        <v>1.8499000072479179</v>
      </c>
      <c r="H57" s="15">
        <f t="shared" si="5"/>
        <v>106424.97529328379</v>
      </c>
      <c r="I57" s="15">
        <f t="shared" si="6"/>
        <v>227603.8001525217</v>
      </c>
      <c r="J57" s="15">
        <f t="shared" si="7"/>
        <v>72516.892520894922</v>
      </c>
    </row>
    <row r="58" spans="1:10">
      <c r="A58" t="s">
        <v>68</v>
      </c>
      <c r="B58">
        <v>500</v>
      </c>
      <c r="C58" s="15">
        <v>2.0896260142326302</v>
      </c>
      <c r="D58" t="s">
        <v>65</v>
      </c>
      <c r="E58" s="15">
        <v>0.25122696161270103</v>
      </c>
      <c r="F58">
        <v>167811</v>
      </c>
      <c r="G58" s="15">
        <f t="shared" si="4"/>
        <v>2.3408529758453311</v>
      </c>
      <c r="H58" s="15">
        <f t="shared" si="5"/>
        <v>667965.72677857103</v>
      </c>
      <c r="I58" s="15">
        <f t="shared" si="6"/>
        <v>80306.714625978158</v>
      </c>
      <c r="J58" s="15">
        <f t="shared" si="7"/>
        <v>71687.97089419933</v>
      </c>
    </row>
    <row r="59" spans="1:10">
      <c r="A59" t="s">
        <v>66</v>
      </c>
      <c r="B59">
        <v>500</v>
      </c>
      <c r="C59" s="15">
        <v>1.1021490097045901</v>
      </c>
      <c r="D59" t="s">
        <v>65</v>
      </c>
      <c r="E59" s="15">
        <v>1.89588803052902</v>
      </c>
      <c r="F59">
        <v>214888</v>
      </c>
      <c r="G59" s="15">
        <f t="shared" si="4"/>
        <v>2.9980370402336103</v>
      </c>
      <c r="H59" s="15">
        <f t="shared" si="5"/>
        <v>113344.24635828237</v>
      </c>
      <c r="I59" s="15">
        <f t="shared" si="6"/>
        <v>194971.82151222602</v>
      </c>
      <c r="J59" s="15">
        <f t="shared" si="7"/>
        <v>71676.232520214529</v>
      </c>
    </row>
    <row r="60" spans="1:10">
      <c r="A60" t="s">
        <v>92</v>
      </c>
      <c r="B60">
        <v>500</v>
      </c>
      <c r="C60" s="15">
        <v>1.1415629982948301</v>
      </c>
      <c r="D60" t="s">
        <v>81</v>
      </c>
      <c r="E60" s="15">
        <v>0.77752804756164495</v>
      </c>
      <c r="F60">
        <v>137438</v>
      </c>
      <c r="G60" s="15">
        <f t="shared" si="4"/>
        <v>1.9190910458564749</v>
      </c>
      <c r="H60" s="15">
        <f t="shared" si="5"/>
        <v>176762.75528710554</v>
      </c>
      <c r="I60" s="15">
        <f t="shared" si="6"/>
        <v>120394.58199441749</v>
      </c>
      <c r="J60" s="15">
        <f t="shared" si="7"/>
        <v>71616.195748890343</v>
      </c>
    </row>
    <row r="61" spans="1:10">
      <c r="A61" t="s">
        <v>64</v>
      </c>
      <c r="B61">
        <v>500</v>
      </c>
      <c r="C61" s="15">
        <v>0.64240801334381104</v>
      </c>
      <c r="D61" t="s">
        <v>65</v>
      </c>
      <c r="E61" s="15">
        <v>2.6447599530220001</v>
      </c>
      <c r="F61">
        <v>214888</v>
      </c>
      <c r="G61" s="15">
        <f t="shared" si="4"/>
        <v>3.2871679663658111</v>
      </c>
      <c r="H61" s="15">
        <f t="shared" si="5"/>
        <v>81250.474075902835</v>
      </c>
      <c r="I61" s="15">
        <f t="shared" si="6"/>
        <v>334503.92201909516</v>
      </c>
      <c r="J61" s="15">
        <f t="shared" si="7"/>
        <v>65371.773574921201</v>
      </c>
    </row>
    <row r="62" spans="1:10">
      <c r="A62" t="s">
        <v>80</v>
      </c>
      <c r="B62">
        <v>1000</v>
      </c>
      <c r="C62" s="15">
        <v>1.41587197780609</v>
      </c>
      <c r="D62" t="s">
        <v>65</v>
      </c>
      <c r="E62" s="15">
        <v>6.6932070255279497</v>
      </c>
      <c r="F62">
        <v>528144</v>
      </c>
      <c r="G62" s="15">
        <f t="shared" si="4"/>
        <v>8.1090790033340401</v>
      </c>
      <c r="H62" s="15">
        <f t="shared" si="5"/>
        <v>78907.46513377731</v>
      </c>
      <c r="I62" s="15">
        <f t="shared" si="6"/>
        <v>373016.77572457166</v>
      </c>
      <c r="J62" s="15">
        <f t="shared" si="7"/>
        <v>65129.961094577338</v>
      </c>
    </row>
    <row r="63" spans="1:10">
      <c r="A63" t="s">
        <v>71</v>
      </c>
      <c r="B63">
        <v>500</v>
      </c>
      <c r="C63" s="15">
        <v>1.5020089745521501</v>
      </c>
      <c r="D63" t="s">
        <v>65</v>
      </c>
      <c r="E63" s="15">
        <v>2.5587190389633099</v>
      </c>
      <c r="F63">
        <v>264440</v>
      </c>
      <c r="G63" s="15">
        <f t="shared" si="4"/>
        <v>4.06072801351546</v>
      </c>
      <c r="H63" s="15">
        <f t="shared" si="5"/>
        <v>103348.58809161809</v>
      </c>
      <c r="I63" s="15">
        <f t="shared" si="6"/>
        <v>176057.53659284714</v>
      </c>
      <c r="J63" s="15">
        <f t="shared" si="7"/>
        <v>65121.327781583823</v>
      </c>
    </row>
    <row r="64" spans="1:10">
      <c r="A64" t="s">
        <v>80</v>
      </c>
      <c r="B64">
        <v>500</v>
      </c>
      <c r="C64" s="15">
        <v>0.78452998399734497</v>
      </c>
      <c r="D64" t="s">
        <v>81</v>
      </c>
      <c r="E64" s="15">
        <v>3.3269850015640201</v>
      </c>
      <c r="F64">
        <v>264440</v>
      </c>
      <c r="G64" s="15">
        <f t="shared" si="4"/>
        <v>4.1115149855613655</v>
      </c>
      <c r="H64" s="15">
        <f t="shared" si="5"/>
        <v>79483.376052397711</v>
      </c>
      <c r="I64" s="15">
        <f t="shared" si="6"/>
        <v>337068.06035968527</v>
      </c>
      <c r="J64" s="15">
        <f t="shared" si="7"/>
        <v>64316.924765846306</v>
      </c>
    </row>
    <row r="65" spans="1:10">
      <c r="A65" t="s">
        <v>74</v>
      </c>
      <c r="B65">
        <v>500</v>
      </c>
      <c r="C65" s="15">
        <v>0.91982299089431696</v>
      </c>
      <c r="D65" t="s">
        <v>65</v>
      </c>
      <c r="E65" s="15">
        <v>3.2274979948997502</v>
      </c>
      <c r="F65">
        <v>264440</v>
      </c>
      <c r="G65" s="15">
        <f t="shared" si="4"/>
        <v>4.1473209857940674</v>
      </c>
      <c r="H65" s="15">
        <f t="shared" si="5"/>
        <v>81933.435874439267</v>
      </c>
      <c r="I65" s="15">
        <f t="shared" si="6"/>
        <v>287490.09604868945</v>
      </c>
      <c r="J65" s="15">
        <f t="shared" si="7"/>
        <v>63761.642975258874</v>
      </c>
    </row>
    <row r="66" spans="1:10">
      <c r="A66" t="s">
        <v>64</v>
      </c>
      <c r="B66">
        <v>1000</v>
      </c>
      <c r="C66" s="15">
        <v>0.90298199653625399</v>
      </c>
      <c r="D66" t="s">
        <v>65</v>
      </c>
      <c r="E66" s="15">
        <v>5.8338519930839503</v>
      </c>
      <c r="F66">
        <v>429092</v>
      </c>
      <c r="G66" s="15">
        <f t="shared" ref="G66:G71" si="8">E66+C66</f>
        <v>6.7368339896202043</v>
      </c>
      <c r="H66" s="15">
        <f t="shared" ref="H66:H71" si="9">F66/E66</f>
        <v>73552.088827191692</v>
      </c>
      <c r="I66" s="15">
        <f t="shared" ref="I66:I71" si="10">F66/C66</f>
        <v>475194.41322856129</v>
      </c>
      <c r="J66" s="15">
        <f t="shared" ref="J66:J71" si="11">F66/G66</f>
        <v>63693.420479282213</v>
      </c>
    </row>
    <row r="67" spans="1:10">
      <c r="A67" t="s">
        <v>80</v>
      </c>
      <c r="B67">
        <v>1000</v>
      </c>
      <c r="C67" s="15">
        <v>0.99110698699951105</v>
      </c>
      <c r="D67" t="s">
        <v>81</v>
      </c>
      <c r="E67" s="15">
        <v>7.6201709508895803</v>
      </c>
      <c r="F67">
        <v>528144</v>
      </c>
      <c r="G67" s="15">
        <f t="shared" si="8"/>
        <v>8.611277937889092</v>
      </c>
      <c r="H67" s="15">
        <f t="shared" si="9"/>
        <v>69308.681314865302</v>
      </c>
      <c r="I67" s="15">
        <f t="shared" si="10"/>
        <v>532882.93486751558</v>
      </c>
      <c r="J67" s="15">
        <f t="shared" si="11"/>
        <v>61331.663408075467</v>
      </c>
    </row>
    <row r="68" spans="1:10">
      <c r="A68" t="s">
        <v>80</v>
      </c>
      <c r="B68">
        <v>500</v>
      </c>
      <c r="C68" s="15">
        <v>0.96735697984695401</v>
      </c>
      <c r="D68" t="s">
        <v>65</v>
      </c>
      <c r="E68" s="15">
        <v>3.3458469510078399</v>
      </c>
      <c r="F68">
        <v>264440</v>
      </c>
      <c r="G68" s="15">
        <f t="shared" si="8"/>
        <v>4.3132039308547938</v>
      </c>
      <c r="H68" s="15">
        <f t="shared" si="9"/>
        <v>79035.294761568541</v>
      </c>
      <c r="I68" s="15">
        <f t="shared" si="10"/>
        <v>273363.40721068368</v>
      </c>
      <c r="J68" s="15">
        <f t="shared" si="11"/>
        <v>61309.412733376856</v>
      </c>
    </row>
    <row r="69" spans="1:10">
      <c r="A69" t="s">
        <v>67</v>
      </c>
      <c r="B69">
        <v>1000</v>
      </c>
      <c r="C69" s="15">
        <v>1.1464349627494801</v>
      </c>
      <c r="D69" t="s">
        <v>65</v>
      </c>
      <c r="E69" s="15">
        <v>7.2318429946899405</v>
      </c>
      <c r="F69">
        <v>463959</v>
      </c>
      <c r="G69" s="15">
        <f t="shared" si="8"/>
        <v>8.3782779574394208</v>
      </c>
      <c r="H69" s="15">
        <f t="shared" si="9"/>
        <v>64155.015580491301</v>
      </c>
      <c r="I69" s="15">
        <f t="shared" si="10"/>
        <v>404697.18307202804</v>
      </c>
      <c r="J69" s="15">
        <f t="shared" si="11"/>
        <v>55376.415339387437</v>
      </c>
    </row>
    <row r="70" spans="1:10">
      <c r="A70" t="s">
        <v>67</v>
      </c>
      <c r="B70">
        <v>500</v>
      </c>
      <c r="C70" s="15">
        <v>1.38579201698303</v>
      </c>
      <c r="D70" t="s">
        <v>65</v>
      </c>
      <c r="E70" s="15">
        <v>3.3611170053481998</v>
      </c>
      <c r="F70">
        <v>232411</v>
      </c>
      <c r="G70" s="15">
        <f t="shared" si="8"/>
        <v>4.7469090223312298</v>
      </c>
      <c r="H70" s="15">
        <f t="shared" si="9"/>
        <v>69146.9531201051</v>
      </c>
      <c r="I70" s="15">
        <f t="shared" si="10"/>
        <v>167709.87071059598</v>
      </c>
      <c r="J70" s="15">
        <f t="shared" si="11"/>
        <v>48960.491744554616</v>
      </c>
    </row>
    <row r="71" spans="1:10">
      <c r="A71" t="s">
        <v>92</v>
      </c>
      <c r="B71">
        <v>500</v>
      </c>
      <c r="C71" s="15">
        <v>4.2193729877471897</v>
      </c>
      <c r="D71" t="s">
        <v>65</v>
      </c>
      <c r="E71" s="15">
        <v>0.76786696910858099</v>
      </c>
      <c r="F71">
        <v>137438</v>
      </c>
      <c r="G71" s="15">
        <f t="shared" si="8"/>
        <v>4.9872399568557704</v>
      </c>
      <c r="H71" s="15">
        <f t="shared" si="9"/>
        <v>178986.73276642201</v>
      </c>
      <c r="I71" s="15">
        <f t="shared" si="10"/>
        <v>32573.08619055766</v>
      </c>
      <c r="J71" s="15">
        <f t="shared" si="11"/>
        <v>27557.928070228339</v>
      </c>
    </row>
  </sheetData>
  <sheetCalcPr fullCalcOnLoad="1"/>
  <autoFilter ref="A1:J1"/>
  <phoneticPr fontId="2" type="noConversion"/>
  <pageMargins left="0.75" right="0.75" top="1" bottom="1" header="0.5" footer="0.5"/>
  <legacy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H5"/>
  <sheetViews>
    <sheetView zoomScale="125" workbookViewId="0"/>
  </sheetViews>
  <sheetFormatPr baseColWidth="10" defaultRowHeight="13"/>
  <cols>
    <col min="1" max="1" width="16" customWidth="1"/>
    <col min="2" max="3" width="13.42578125" customWidth="1"/>
    <col min="7" max="7" width="13.7109375" bestFit="1" customWidth="1"/>
  </cols>
  <sheetData>
    <row r="1" spans="1:8">
      <c r="A1" s="1"/>
      <c r="B1" s="1" t="s">
        <v>54</v>
      </c>
      <c r="C1" s="1" t="s">
        <v>57</v>
      </c>
      <c r="D1" s="1" t="s">
        <v>93</v>
      </c>
      <c r="E1" s="1" t="s">
        <v>95</v>
      </c>
      <c r="F1" s="1" t="s">
        <v>96</v>
      </c>
      <c r="G1" s="1" t="s">
        <v>97</v>
      </c>
      <c r="H1" s="1"/>
    </row>
    <row r="2" spans="1:8">
      <c r="A2" s="1" t="s">
        <v>4</v>
      </c>
      <c r="B2" s="2">
        <f>AVERAGEIF('wifi iPhone'!$D$2:$D$211,$A2,'wifi iPhone'!$I$2:$I$211)</f>
        <v>42611.182519111426</v>
      </c>
      <c r="C2" s="18">
        <f>AVERAGEIF('wifi iPod'!$D$2:$D$141,$A2,'wifi iPod'!$I$2:$I$141)</f>
        <v>63958.376028379847</v>
      </c>
      <c r="D2" s="2">
        <f>AVERAGEIF('3G'!$D$2:$D$71,$A2,'3G'!$I$2:$I$71)</f>
        <v>11351.580526275309</v>
      </c>
      <c r="E2" s="2">
        <f>AVERAGEIF(EDGE!$D$2:$D$71,$A2,EDGE!$I$2:$I$71)</f>
        <v>2962.2834099978595</v>
      </c>
      <c r="F2" s="2">
        <f>AVERAGEIF(local!$D$2:$D$71,$A2,local!$I$2:$I$71)</f>
        <v>384280.13747690787</v>
      </c>
      <c r="G2" s="3">
        <f>AVERAGE(B2:F2)</f>
        <v>101032.71199213446</v>
      </c>
    </row>
    <row r="3" spans="1:8">
      <c r="A3" s="1" t="s">
        <v>3</v>
      </c>
      <c r="B3" s="18">
        <f>AVERAGEIF('wifi iPhone'!$D$2:$D$211,$A3,'wifi iPhone'!$I$2:$I$211)</f>
        <v>34423.158631520011</v>
      </c>
      <c r="C3" s="18">
        <f>AVERAGEIF('wifi iPod'!$D$2:$D$141,$A3,'wifi iPod'!$I$2:$I$141)</f>
        <v>58007.747176895071</v>
      </c>
      <c r="D3" s="2">
        <f>AVERAGEIF('3G'!$D$2:$D$71,$A3,'3G'!$I$2:$I$71)</f>
        <v>12228.823433056219</v>
      </c>
      <c r="E3" s="2">
        <f>AVERAGEIF(EDGE!$D$2:$D$71,$A3,EDGE!$I$2:$I$71)</f>
        <v>2051.0715536692451</v>
      </c>
      <c r="F3" s="2">
        <f>AVERAGEIF(local!$D$2:$D$71,$A3,local!$I$2:$I$71)</f>
        <v>335219.02601846866</v>
      </c>
      <c r="G3" s="3">
        <f>AVERAGE(B3:F3)</f>
        <v>88385.96536272185</v>
      </c>
    </row>
    <row r="4" spans="1:8">
      <c r="A4" s="1" t="s">
        <v>8</v>
      </c>
      <c r="B4" s="18">
        <f>AVERAGEIF('wifi iPhone'!$D$2:$D$211,$A4,'wifi iPhone'!$I$2:$I$211)</f>
        <v>58407.778349508822</v>
      </c>
      <c r="C4" s="18">
        <f>AVERAGEIF('wifi iPod'!$D$2:$D$141,$A4,'wifi iPod'!$I$2:$I$141)</f>
        <v>83081.03041656097</v>
      </c>
      <c r="D4" s="2">
        <f>AVERAGEIF('3G'!$D$2:$D$71,$A4,'3G'!$I$2:$I$71)</f>
        <v>30633.376368657882</v>
      </c>
      <c r="E4" s="2">
        <f>AVERAGEIF(EDGE!$D$2:$D$71,$A4,EDGE!$I$2:$I$71)</f>
        <v>6402.943491617807</v>
      </c>
      <c r="F4" s="2">
        <f>AVERAGEIF(local!$D$2:$D$71,$A4,local!$I$2:$I$71)</f>
        <v>176777.38185266143</v>
      </c>
      <c r="G4" s="3">
        <f>AVERAGE(B4:F4)</f>
        <v>71060.502095801377</v>
      </c>
    </row>
    <row r="5" spans="1:8">
      <c r="A5" s="1" t="s">
        <v>7</v>
      </c>
      <c r="B5" s="21">
        <f t="shared" ref="B5:G5" si="0">MIN(B2:B4)/MAX(B2:B4)</f>
        <v>0.58935915051474463</v>
      </c>
      <c r="C5" s="21">
        <f t="shared" si="0"/>
        <v>0.69820688171595047</v>
      </c>
      <c r="D5" s="21">
        <f t="shared" si="0"/>
        <v>0.37056249985847212</v>
      </c>
      <c r="E5" s="21">
        <f t="shared" si="0"/>
        <v>0.32033260270910319</v>
      </c>
      <c r="F5" s="21">
        <f t="shared" si="0"/>
        <v>0.46002216771686338</v>
      </c>
      <c r="G5" s="21">
        <f t="shared" si="0"/>
        <v>0.70334152864602451</v>
      </c>
    </row>
  </sheetData>
  <autoFilter ref="A1:G1"/>
  <phoneticPr fontId="2" type="noConversion"/>
  <pageMargins left="0.75" right="0.75" top="1" bottom="1" header="0.5" footer="0.5"/>
  <legacy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F19"/>
  <sheetViews>
    <sheetView zoomScale="125" workbookViewId="0"/>
  </sheetViews>
  <sheetFormatPr baseColWidth="10" defaultRowHeight="13"/>
  <cols>
    <col min="1" max="1" width="18" customWidth="1"/>
    <col min="2" max="6" width="11.85546875" customWidth="1"/>
  </cols>
  <sheetData>
    <row r="1" spans="1:6">
      <c r="A1" s="1"/>
      <c r="B1" s="1" t="s">
        <v>54</v>
      </c>
      <c r="C1" s="1" t="s">
        <v>94</v>
      </c>
      <c r="D1" s="1" t="s">
        <v>1</v>
      </c>
      <c r="E1" s="1" t="s">
        <v>2</v>
      </c>
      <c r="F1" s="1" t="s">
        <v>0</v>
      </c>
    </row>
    <row r="2" spans="1:6">
      <c r="A2" s="1" t="s">
        <v>75</v>
      </c>
      <c r="B2" s="12">
        <f>AVERAGEIF('wifi iPhone'!$A$2:$A$211,$A2,'wifi iPhone'!$F$2:$F$211)</f>
        <v>24281.5</v>
      </c>
      <c r="C2" s="12">
        <f>AVERAGEIF('3G'!$A$2:$A$71,$A2,'3G'!$F$2:$F$71)</f>
        <v>7989</v>
      </c>
      <c r="D2" s="12">
        <f>AVERAGEIF(EDGE!$A$2:$A$71,$A2,EDGE!$F$2:$F$71)</f>
        <v>5968.5</v>
      </c>
      <c r="E2" s="12">
        <f>AVERAGEIF(local!$A$2:$A$71,$A2,local!$F$2:$F$71)</f>
        <v>200917</v>
      </c>
      <c r="F2" s="13">
        <f t="shared" ref="F2:F19" si="0">AVERAGE(B2:E2)</f>
        <v>59789</v>
      </c>
    </row>
    <row r="3" spans="1:6">
      <c r="A3" s="1" t="s">
        <v>92</v>
      </c>
      <c r="B3" s="12">
        <f>AVERAGEIF('wifi iPhone'!$A$2:$A$211,$A3,'wifi iPhone'!$F$2:$F$211)</f>
        <v>24890.166666666668</v>
      </c>
      <c r="C3" s="12">
        <f>AVERAGEIF('3G'!$A$2:$A$71,$A3,'3G'!$F$2:$F$71)</f>
        <v>8202.5</v>
      </c>
      <c r="D3" s="12">
        <f>AVERAGEIF(EDGE!$A$2:$A$71,$A3,EDGE!$F$2:$F$71)</f>
        <v>6128</v>
      </c>
      <c r="E3" s="12">
        <f>AVERAGEIF(local!$A$2:$A$71,$A3,local!$F$2:$F$71)</f>
        <v>205819.5</v>
      </c>
      <c r="F3" s="13">
        <f t="shared" si="0"/>
        <v>61260.041666666672</v>
      </c>
    </row>
    <row r="4" spans="1:6">
      <c r="A4" s="1" t="s">
        <v>68</v>
      </c>
      <c r="B4" s="12">
        <f>AVERAGEIF('wifi iPhone'!$A$2:$A$211,$A4,'wifi iPhone'!$F$2:$F$211)</f>
        <v>31263.166666666668</v>
      </c>
      <c r="C4" s="12">
        <f>AVERAGEIF('3G'!$A$2:$A$71,$A4,'3G'!$F$2:$F$71)</f>
        <v>10722.5</v>
      </c>
      <c r="D4" s="12">
        <f>AVERAGEIF(EDGE!$A$2:$A$71,$A4,EDGE!$F$2:$F$71)</f>
        <v>7866.5</v>
      </c>
      <c r="E4" s="12">
        <f>AVERAGEIF(local!$A$2:$A$71,$A4,local!$F$2:$F$71)</f>
        <v>242507.5</v>
      </c>
      <c r="F4" s="13">
        <f t="shared" si="0"/>
        <v>73089.916666666672</v>
      </c>
    </row>
    <row r="5" spans="1:6">
      <c r="A5" s="1" t="s">
        <v>66</v>
      </c>
      <c r="B5" s="12">
        <f>AVERAGEIF('wifi iPhone'!$A$2:$A$211,$A5,'wifi iPhone'!$F$2:$F$211)</f>
        <v>38959.833333333336</v>
      </c>
      <c r="C5" s="12">
        <f>AVERAGEIF('3G'!$A$2:$A$71,$A5,'3G'!$F$2:$F$71)</f>
        <v>12841</v>
      </c>
      <c r="D5" s="12">
        <f>AVERAGEIF(EDGE!$A$2:$A$71,$A5,EDGE!$F$2:$F$71)</f>
        <v>9605.5</v>
      </c>
      <c r="E5" s="12">
        <f>AVERAGEIF(local!$A$2:$A$71,$A5,local!$F$2:$F$71)</f>
        <v>321990</v>
      </c>
      <c r="F5" s="13">
        <f t="shared" si="0"/>
        <v>95849.083333333328</v>
      </c>
    </row>
    <row r="6" spans="1:6">
      <c r="A6" s="1" t="s">
        <v>64</v>
      </c>
      <c r="B6" s="12">
        <f>AVERAGEIF('wifi iPhone'!$A$2:$A$211,$A6,'wifi iPhone'!$F$2:$F$211)</f>
        <v>38959.833333333336</v>
      </c>
      <c r="C6" s="12">
        <f>AVERAGEIF('3G'!$A$2:$A$71,$A6,'3G'!$F$2:$F$71)</f>
        <v>12841</v>
      </c>
      <c r="D6" s="12">
        <f>AVERAGEIF(EDGE!$A$2:$A$71,$A6,EDGE!$F$2:$F$71)</f>
        <v>9605.5</v>
      </c>
      <c r="E6" s="12">
        <f>AVERAGEIF(local!$A$2:$A$71,$A6,local!$F$2:$F$71)</f>
        <v>321990</v>
      </c>
      <c r="F6" s="13">
        <f t="shared" si="0"/>
        <v>95849.083333333328</v>
      </c>
    </row>
    <row r="7" spans="1:6">
      <c r="A7" s="1" t="s">
        <v>67</v>
      </c>
      <c r="B7" s="12">
        <f>AVERAGEIF('wifi iPhone'!$A$2:$A$211,$A7,'wifi iPhone'!$F$2:$F$211)</f>
        <v>42109.333333333336</v>
      </c>
      <c r="C7" s="12">
        <f>AVERAGEIF('3G'!$A$2:$A$71,$A7,'3G'!$F$2:$F$71)</f>
        <v>13895</v>
      </c>
      <c r="D7" s="12">
        <f>AVERAGEIF(EDGE!$A$2:$A$71,$A7,EDGE!$F$2:$F$71)</f>
        <v>10386</v>
      </c>
      <c r="E7" s="12">
        <f>AVERAGEIF(local!$A$2:$A$71,$A7,local!$F$2:$F$71)</f>
        <v>348185</v>
      </c>
      <c r="F7" s="13">
        <f t="shared" si="0"/>
        <v>103643.83333333334</v>
      </c>
    </row>
    <row r="8" spans="1:6">
      <c r="A8" s="1" t="s">
        <v>76</v>
      </c>
      <c r="B8" s="12">
        <f>AVERAGEIF('wifi iPhone'!$A$2:$A$211,$A8,'wifi iPhone'!$F$2:$F$211)</f>
        <v>48004.333333333336</v>
      </c>
      <c r="C8" s="12">
        <f>AVERAGEIF('3G'!$A$2:$A$71,$A8,'3G'!$F$2:$F$71)</f>
        <v>15863</v>
      </c>
      <c r="D8" s="12">
        <f>AVERAGEIF(EDGE!$A$2:$A$71,$A8,EDGE!$F$2:$F$71)</f>
        <v>11885</v>
      </c>
      <c r="E8" s="12">
        <f>AVERAGEIF(local!$A$2:$A$71,$A8,local!$F$2:$F$71)</f>
        <v>396292</v>
      </c>
      <c r="F8" s="13">
        <f t="shared" si="0"/>
        <v>118011.08333333334</v>
      </c>
    </row>
    <row r="9" spans="1:6">
      <c r="A9" s="1" t="s">
        <v>73</v>
      </c>
      <c r="B9" s="12">
        <f>AVERAGEIF('wifi iPhone'!$A$2:$A$211,$A9,'wifi iPhone'!$F$2:$F$211)</f>
        <v>48004.333333333336</v>
      </c>
      <c r="C9" s="12">
        <f>AVERAGEIF('3G'!$A$2:$A$71,$A9,'3G'!$F$2:$F$71)</f>
        <v>15863</v>
      </c>
      <c r="D9" s="12">
        <f>AVERAGEIF(EDGE!$A$2:$A$71,$A9,EDGE!$F$2:$F$71)</f>
        <v>11885</v>
      </c>
      <c r="E9" s="12">
        <f>AVERAGEIF(local!$A$2:$A$71,$A9,local!$F$2:$F$71)</f>
        <v>396292</v>
      </c>
      <c r="F9" s="13">
        <f t="shared" si="0"/>
        <v>118011.08333333334</v>
      </c>
    </row>
    <row r="10" spans="1:6">
      <c r="A10" s="1" t="s">
        <v>79</v>
      </c>
      <c r="B10" s="12">
        <f>AVERAGEIF('wifi iPhone'!$A$2:$A$211,$A10,'wifi iPhone'!$F$2:$F$211)</f>
        <v>48004.333333333336</v>
      </c>
      <c r="C10" s="12">
        <f>AVERAGEIF('3G'!$A$2:$A$71,$A10,'3G'!$F$2:$F$71)</f>
        <v>15863</v>
      </c>
      <c r="D10" s="12">
        <f>AVERAGEIF(EDGE!$A$2:$A$71,$A10,EDGE!$F$2:$F$71)</f>
        <v>11885</v>
      </c>
      <c r="E10" s="12">
        <f>AVERAGEIF(local!$A$2:$A$71,$A10,local!$F$2:$F$71)</f>
        <v>396292</v>
      </c>
      <c r="F10" s="13">
        <f t="shared" si="0"/>
        <v>118011.08333333334</v>
      </c>
    </row>
    <row r="11" spans="1:6">
      <c r="A11" s="1" t="s">
        <v>77</v>
      </c>
      <c r="B11" s="12">
        <f>AVERAGEIF('wifi iPhone'!$A$2:$A$211,$A11,'wifi iPhone'!$F$2:$F$211)</f>
        <v>48004.333333333336</v>
      </c>
      <c r="C11" s="12">
        <f>AVERAGEIF('3G'!$A$2:$A$71,$A11,'3G'!$F$2:$F$71)</f>
        <v>15863</v>
      </c>
      <c r="D11" s="12">
        <f>AVERAGEIF(EDGE!$A$2:$A$71,$A11,EDGE!$F$2:$F$71)</f>
        <v>11885</v>
      </c>
      <c r="E11" s="12">
        <f>AVERAGEIF(local!$A$2:$A$71,$A11,local!$F$2:$F$71)</f>
        <v>396292</v>
      </c>
      <c r="F11" s="13">
        <f t="shared" si="0"/>
        <v>118011.08333333334</v>
      </c>
    </row>
    <row r="12" spans="1:6">
      <c r="A12" s="1" t="s">
        <v>78</v>
      </c>
      <c r="B12" s="12">
        <f>AVERAGEIF('wifi iPhone'!$A$2:$A$211,$A12,'wifi iPhone'!$F$2:$F$211)</f>
        <v>48004.333333333336</v>
      </c>
      <c r="C12" s="12">
        <f>AVERAGEIF('3G'!$A$2:$A$71,$A12,'3G'!$F$2:$F$71)</f>
        <v>15863</v>
      </c>
      <c r="D12" s="12">
        <f>AVERAGEIF(EDGE!$A$2:$A$71,$A12,EDGE!$F$2:$F$71)</f>
        <v>11885</v>
      </c>
      <c r="E12" s="12">
        <f>AVERAGEIF(local!$A$2:$A$71,$A12,local!$F$2:$F$71)</f>
        <v>396292</v>
      </c>
      <c r="F12" s="13">
        <f t="shared" si="0"/>
        <v>118011.08333333334</v>
      </c>
    </row>
    <row r="13" spans="1:6">
      <c r="A13" s="1" t="s">
        <v>72</v>
      </c>
      <c r="B13" s="12">
        <f>AVERAGEIF('wifi iPhone'!$A$2:$A$211,$A13,'wifi iPhone'!$F$2:$F$211)</f>
        <v>48004.333333333336</v>
      </c>
      <c r="C13" s="12">
        <f>AVERAGEIF('3G'!$A$2:$A$71,$A13,'3G'!$F$2:$F$71)</f>
        <v>15863</v>
      </c>
      <c r="D13" s="12">
        <f>AVERAGEIF(EDGE!$A$2:$A$71,$A13,EDGE!$F$2:$F$71)</f>
        <v>11885</v>
      </c>
      <c r="E13" s="12">
        <f>AVERAGEIF(local!$A$2:$A$71,$A13,local!$F$2:$F$71)</f>
        <v>396292</v>
      </c>
      <c r="F13" s="13">
        <f t="shared" si="0"/>
        <v>118011.08333333334</v>
      </c>
    </row>
    <row r="14" spans="1:6">
      <c r="A14" s="1" t="s">
        <v>74</v>
      </c>
      <c r="B14" s="12">
        <f>AVERAGEIF('wifi iPhone'!$A$2:$A$211,$A14,'wifi iPhone'!$F$2:$F$211)</f>
        <v>48004.333333333336</v>
      </c>
      <c r="C14" s="12">
        <f>AVERAGEIF('3G'!$A$2:$A$71,$A14,'3G'!$F$2:$F$71)</f>
        <v>15863</v>
      </c>
      <c r="D14" s="12">
        <f>AVERAGEIF(EDGE!$A$2:$A$71,$A14,EDGE!$F$2:$F$71)</f>
        <v>11885</v>
      </c>
      <c r="E14" s="12">
        <f>AVERAGEIF(local!$A$2:$A$71,$A14,local!$F$2:$F$71)</f>
        <v>396292</v>
      </c>
      <c r="F14" s="13">
        <f t="shared" si="0"/>
        <v>118011.08333333334</v>
      </c>
    </row>
    <row r="15" spans="1:6">
      <c r="A15" s="1" t="s">
        <v>71</v>
      </c>
      <c r="B15" s="12">
        <f>AVERAGEIF('wifi iPhone'!$A$2:$A$211,$A15,'wifi iPhone'!$F$2:$F$211)</f>
        <v>48004.333333333336</v>
      </c>
      <c r="C15" s="12">
        <f>AVERAGEIF('3G'!$A$2:$A$71,$A15,'3G'!$F$2:$F$71)</f>
        <v>15863</v>
      </c>
      <c r="D15" s="12">
        <f>AVERAGEIF(EDGE!$A$2:$A$71,$A15,EDGE!$F$2:$F$71)</f>
        <v>11885</v>
      </c>
      <c r="E15" s="12">
        <f>AVERAGEIF(local!$A$2:$A$71,$A15,local!$F$2:$F$71)</f>
        <v>396292</v>
      </c>
      <c r="F15" s="13">
        <f t="shared" si="0"/>
        <v>118011.08333333334</v>
      </c>
    </row>
    <row r="16" spans="1:6">
      <c r="A16" s="1" t="s">
        <v>80</v>
      </c>
      <c r="B16" s="12">
        <f>AVERAGEIF('wifi iPhone'!$A$2:$A$211,$A16,'wifi iPhone'!$F$2:$F$211)</f>
        <v>48004.333333333336</v>
      </c>
      <c r="C16" s="12">
        <f>AVERAGEIF('3G'!$A$2:$A$71,$A16,'3G'!$F$2:$F$71)</f>
        <v>15863</v>
      </c>
      <c r="D16" s="12">
        <f>AVERAGEIF(EDGE!$A$2:$A$71,$A16,EDGE!$F$2:$F$71)</f>
        <v>11885</v>
      </c>
      <c r="E16" s="12">
        <f>AVERAGEIF(local!$A$2:$A$71,$A16,local!$F$2:$F$71)</f>
        <v>396292</v>
      </c>
      <c r="F16" s="13">
        <f t="shared" si="0"/>
        <v>118011.08333333334</v>
      </c>
    </row>
    <row r="17" spans="1:6">
      <c r="A17" s="1" t="s">
        <v>69</v>
      </c>
      <c r="B17" s="12">
        <f>AVERAGEIF('wifi iPhone'!$A$2:$A$211,$A17,'wifi iPhone'!$F$2:$F$211)</f>
        <v>68312.333333333328</v>
      </c>
      <c r="C17" s="12">
        <f>AVERAGEIF('3G'!$A$2:$A$71,$A17,'3G'!$F$2:$F$71)</f>
        <v>22666</v>
      </c>
      <c r="D17" s="12">
        <f>AVERAGEIF(EDGE!$A$2:$A$71,$A17,EDGE!$F$2:$F$71)</f>
        <v>17023</v>
      </c>
      <c r="E17" s="12">
        <f>AVERAGEIF(local!$A$2:$A$71,$A17,local!$F$2:$F$71)</f>
        <v>562935</v>
      </c>
      <c r="F17" s="13">
        <f t="shared" si="0"/>
        <v>167734.08333333334</v>
      </c>
    </row>
    <row r="18" spans="1:6">
      <c r="A18" s="1" t="s">
        <v>82</v>
      </c>
      <c r="B18" s="12">
        <f>AVERAGEIF('wifi iPhone'!$A$2:$A$211,$A18,'wifi iPhone'!$F$2:$F$211)</f>
        <v>75990.166666666672</v>
      </c>
      <c r="C18" s="12">
        <f>AVERAGEIF('3G'!$A$2:$A$71,$A18,'3G'!$F$2:$F$71)</f>
        <v>25355</v>
      </c>
      <c r="D18" s="12">
        <f>AVERAGEIF(EDGE!$A$2:$A$71,$A18,EDGE!$F$2:$F$71)</f>
        <v>19097</v>
      </c>
      <c r="E18" s="12">
        <f>AVERAGEIF(local!$A$2:$A$71,$A18,local!$F$2:$F$71)</f>
        <v>624665.5</v>
      </c>
      <c r="F18" s="13">
        <f t="shared" si="0"/>
        <v>186276.91666666666</v>
      </c>
    </row>
    <row r="19" spans="1:6">
      <c r="A19" s="1" t="s">
        <v>70</v>
      </c>
      <c r="B19" s="12">
        <f>AVERAGEIF('wifi iPhone'!$A$2:$A$211,$A19,'wifi iPhone'!$F$2:$F$211)</f>
        <v>87031</v>
      </c>
      <c r="C19" s="12">
        <f>AVERAGEIF('3G'!$A$2:$A$71,$A19,'3G'!$F$2:$F$71)</f>
        <v>28853</v>
      </c>
      <c r="D19" s="12">
        <f>AVERAGEIF(EDGE!$A$2:$A$71,$A19,EDGE!$F$2:$F$71)</f>
        <v>21665</v>
      </c>
      <c r="E19" s="12">
        <f>AVERAGEIF(local!$A$2:$A$71,$A19,local!$F$2:$F$71)</f>
        <v>717442</v>
      </c>
      <c r="F19" s="13">
        <f t="shared" si="0"/>
        <v>213747.75</v>
      </c>
    </row>
  </sheetData>
  <autoFilter ref="A1:F1"/>
  <phoneticPr fontId="2" type="noConversion"/>
  <pageMargins left="0.75" right="0.75" top="1" bottom="1" header="0.5" footer="0.5"/>
  <legacy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B6"/>
  <sheetViews>
    <sheetView zoomScale="125" workbookViewId="0"/>
  </sheetViews>
  <sheetFormatPr baseColWidth="10" defaultRowHeight="13"/>
  <cols>
    <col min="2" max="2" width="22.85546875" style="18" customWidth="1"/>
  </cols>
  <sheetData>
    <row r="1" spans="1:2">
      <c r="B1" s="20" t="s">
        <v>6</v>
      </c>
    </row>
    <row r="2" spans="1:2">
      <c r="A2" s="1" t="s">
        <v>2</v>
      </c>
      <c r="B2" s="18">
        <f>AVERAGE(local!J2:J71)</f>
        <v>116081.52785011883</v>
      </c>
    </row>
    <row r="3" spans="1:2">
      <c r="A3" s="1" t="s">
        <v>55</v>
      </c>
      <c r="B3" s="18">
        <f>AVERAGE('wifi iPod'!J2:J141)</f>
        <v>47284.133189172084</v>
      </c>
    </row>
    <row r="4" spans="1:2">
      <c r="A4" s="1" t="s">
        <v>54</v>
      </c>
      <c r="B4" s="18">
        <f>AVERAGE('wifi iPhone'!J2:J211)</f>
        <v>30801.321395688556</v>
      </c>
    </row>
    <row r="5" spans="1:2">
      <c r="A5" s="1" t="s">
        <v>94</v>
      </c>
      <c r="B5" s="18">
        <f>AVERAGE('3G'!J2:J71)</f>
        <v>11101.635329616536</v>
      </c>
    </row>
    <row r="6" spans="1:2">
      <c r="A6" s="1" t="s">
        <v>1</v>
      </c>
      <c r="B6" s="18">
        <f>AVERAGE(EDGE!J2:J71)</f>
        <v>2569.6725425704558</v>
      </c>
    </row>
  </sheetData>
  <autoFilter ref="A1:B6"/>
  <phoneticPr fontId="2" type="noConversion"/>
  <pageMargins left="0.75" right="0.75" top="1" bottom="1" header="0.5" footer="0.5"/>
  <legacy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K19"/>
  <sheetViews>
    <sheetView zoomScale="125" workbookViewId="0"/>
  </sheetViews>
  <sheetFormatPr baseColWidth="10" defaultRowHeight="13"/>
  <cols>
    <col min="1" max="1" width="19" customWidth="1"/>
    <col min="2" max="2" width="12" bestFit="1" customWidth="1"/>
    <col min="3" max="3" width="12" customWidth="1"/>
    <col min="7" max="7" width="14.85546875" customWidth="1"/>
    <col min="10" max="10" width="19" customWidth="1"/>
    <col min="11" max="11" width="19.140625" customWidth="1"/>
  </cols>
  <sheetData>
    <row r="1" spans="1:11">
      <c r="A1" s="1"/>
      <c r="B1" s="1" t="s">
        <v>54</v>
      </c>
      <c r="C1" s="1" t="s">
        <v>55</v>
      </c>
      <c r="D1" s="1" t="s">
        <v>94</v>
      </c>
      <c r="E1" s="1" t="s">
        <v>1</v>
      </c>
      <c r="F1" s="1" t="s">
        <v>2</v>
      </c>
      <c r="G1" s="1" t="s">
        <v>0</v>
      </c>
      <c r="H1" s="1" t="s">
        <v>5</v>
      </c>
      <c r="J1" s="1" t="s">
        <v>56</v>
      </c>
      <c r="K1" s="1" t="s">
        <v>31</v>
      </c>
    </row>
    <row r="2" spans="1:11">
      <c r="A2" s="1" t="s">
        <v>68</v>
      </c>
      <c r="B2" s="2">
        <f>AVERAGEIF('wifi iPhone'!$A$2:$A$211,$A2,'wifi iPhone'!$H$2:$H$211)</f>
        <v>902407.181436265</v>
      </c>
      <c r="C2" s="18">
        <f>AVERAGEIF('wifi iPod'!$A$2:$A$141,$A2,'wifi iPod'!$H$2:$H$141)</f>
        <v>1138286.9927868156</v>
      </c>
      <c r="D2" s="2">
        <f>AVERAGEIF('3G'!$A$2:$A$71,$A2,'3G'!$H$2:$H$71)</f>
        <v>779292.99099004827</v>
      </c>
      <c r="E2" s="2">
        <f>AVERAGEIF(EDGE!$A$2:$A$71,$A2,EDGE!$H$2:$H$71)</f>
        <v>862672.96740982565</v>
      </c>
      <c r="F2" s="2">
        <f>AVERAGEIF(local!$A$2:$A$71,$A2,local!$H$2:$H$71)</f>
        <v>808141.30316049361</v>
      </c>
      <c r="G2" s="3">
        <f t="shared" ref="G2:G19" si="0">AVERAGE(B2:F2)</f>
        <v>898160.28715668956</v>
      </c>
      <c r="H2" s="19">
        <f t="shared" ref="H2:H19" si="1">STDEV(B2:F2) / G2</f>
        <v>0.15860497195197928</v>
      </c>
      <c r="J2" s="28">
        <f t="shared" ref="J2:J19" si="2">(C2-B2)/B2</f>
        <v>0.2613895547408277</v>
      </c>
      <c r="K2" s="32">
        <f>($G$2-G2)/G2</f>
        <v>0</v>
      </c>
    </row>
    <row r="3" spans="1:11">
      <c r="A3" s="1" t="s">
        <v>70</v>
      </c>
      <c r="B3" s="18">
        <f>AVERAGEIF('wifi iPhone'!$A$2:$A$211,$A3,'wifi iPhone'!$H$2:$H$211)</f>
        <v>686520.03107507306</v>
      </c>
      <c r="C3" s="27">
        <f>AVERAGEIF('wifi iPod'!$A$2:$A$141,$A3,'wifi iPod'!$H$2:$H$141)</f>
        <v>882865.93122340692</v>
      </c>
      <c r="D3" s="2">
        <f>AVERAGEIF('3G'!$A$2:$A$71,$A3,'3G'!$H$2:$H$71)</f>
        <v>616252.98550569569</v>
      </c>
      <c r="E3" s="2">
        <f>AVERAGEIF(EDGE!$A$2:$A$71,$A3,EDGE!$H$2:$H$71)</f>
        <v>605759.06168868358</v>
      </c>
      <c r="F3" s="2">
        <f>AVERAGEIF(local!$A$2:$A$71,$A3,local!$H$2:$H$71)</f>
        <v>741689.11599194957</v>
      </c>
      <c r="G3" s="3">
        <f t="shared" si="0"/>
        <v>706617.42509696167</v>
      </c>
      <c r="H3" s="19">
        <f t="shared" si="1"/>
        <v>0.15985355526484465</v>
      </c>
      <c r="J3" s="28">
        <f t="shared" si="2"/>
        <v>0.28600170608403247</v>
      </c>
      <c r="K3" s="32">
        <f t="shared" ref="K3:K19" si="3">($G$2-G3)/G3</f>
        <v>0.27107010845854035</v>
      </c>
    </row>
    <row r="4" spans="1:11">
      <c r="A4" s="1" t="s">
        <v>69</v>
      </c>
      <c r="B4" s="18">
        <f>AVERAGEIF('wifi iPhone'!$A$2:$A$211,$A4,'wifi iPhone'!$H$2:$H$211)</f>
        <v>562875.07906259655</v>
      </c>
      <c r="C4" s="27">
        <f>AVERAGEIF('wifi iPod'!$A$2:$A$141,$A4,'wifi iPod'!$H$2:$H$141)</f>
        <v>722237.44745770353</v>
      </c>
      <c r="D4" s="2">
        <f>AVERAGEIF('3G'!$A$2:$A$71,$A4,'3G'!$H$2:$H$71)</f>
        <v>486556.05213602434</v>
      </c>
      <c r="E4" s="2">
        <f>AVERAGEIF(EDGE!$A$2:$A$71,$A4,EDGE!$H$2:$H$71)</f>
        <v>540583.33679006645</v>
      </c>
      <c r="F4" s="2">
        <f>AVERAGEIF(local!$A$2:$A$71,$A4,local!$H$2:$H$71)</f>
        <v>542644.90556403075</v>
      </c>
      <c r="G4" s="3">
        <f t="shared" si="0"/>
        <v>570979.36420208437</v>
      </c>
      <c r="H4" s="19">
        <f t="shared" si="1"/>
        <v>0.15615452259370149</v>
      </c>
      <c r="J4" s="28">
        <f t="shared" si="2"/>
        <v>0.28312208929289712</v>
      </c>
      <c r="K4" s="32">
        <f t="shared" si="3"/>
        <v>0.57301707113675548</v>
      </c>
    </row>
    <row r="5" spans="1:11">
      <c r="A5" s="1" t="s">
        <v>76</v>
      </c>
      <c r="B5" s="18">
        <f>AVERAGEIF('wifi iPhone'!$A$2:$A$211,$A5,'wifi iPhone'!$H$2:$H$211)</f>
        <v>404418.96443205961</v>
      </c>
      <c r="C5" s="27">
        <f>AVERAGEIF('wifi iPod'!$A$2:$A$141,$A5,'wifi iPod'!$H$2:$H$141)</f>
        <v>560894.63082751783</v>
      </c>
      <c r="D5" s="2">
        <f>AVERAGEIF('3G'!$A$2:$A$71,$A5,'3G'!$H$2:$H$71)</f>
        <v>351106.73497407767</v>
      </c>
      <c r="E5" s="2">
        <f>AVERAGEIF(EDGE!$A$2:$A$71,$A5,EDGE!$H$2:$H$71)</f>
        <v>444715.78366780665</v>
      </c>
      <c r="F5" s="2">
        <f>AVERAGEIF(local!$A$2:$A$71,$A5,local!$H$2:$H$71)</f>
        <v>431739.7549293568</v>
      </c>
      <c r="G5" s="3">
        <f t="shared" si="0"/>
        <v>438575.17376616376</v>
      </c>
      <c r="H5" s="19">
        <f t="shared" si="1"/>
        <v>0.17611496152192435</v>
      </c>
      <c r="J5" s="28">
        <f t="shared" si="2"/>
        <v>0.38691475958651628</v>
      </c>
      <c r="K5" s="32">
        <f t="shared" si="3"/>
        <v>1.0479049907087628</v>
      </c>
    </row>
    <row r="6" spans="1:11">
      <c r="A6" s="1" t="s">
        <v>82</v>
      </c>
      <c r="B6" s="18">
        <f>AVERAGEIF('wifi iPhone'!$A$2:$A$211,$A6,'wifi iPhone'!$H$2:$H$211)</f>
        <v>258299.84068818492</v>
      </c>
      <c r="C6" s="27">
        <f>AVERAGEIF('wifi iPod'!$A$2:$A$141,$A6,'wifi iPod'!$H$2:$H$141)</f>
        <v>354515.83710228337</v>
      </c>
      <c r="D6" s="2">
        <f>AVERAGEIF('3G'!$A$2:$A$71,$A6,'3G'!$H$2:$H$71)</f>
        <v>255068.5297934874</v>
      </c>
      <c r="E6" s="2">
        <f>AVERAGEIF(EDGE!$A$2:$A$71,$A6,EDGE!$H$2:$H$71)</f>
        <v>275620.60814578214</v>
      </c>
      <c r="F6" s="2">
        <f>AVERAGEIF(local!$A$2:$A$71,$A6,local!$H$2:$H$71)</f>
        <v>240108.71871331759</v>
      </c>
      <c r="G6" s="3">
        <f t="shared" si="0"/>
        <v>276722.70688861108</v>
      </c>
      <c r="H6" s="19">
        <f t="shared" si="1"/>
        <v>0.16363710465879705</v>
      </c>
      <c r="J6" s="28">
        <f t="shared" si="2"/>
        <v>0.37249731226218114</v>
      </c>
      <c r="K6" s="32">
        <f t="shared" si="3"/>
        <v>2.2457050498505899</v>
      </c>
    </row>
    <row r="7" spans="1:11">
      <c r="A7" s="1" t="s">
        <v>73</v>
      </c>
      <c r="B7" s="18">
        <f>AVERAGEIF('wifi iPhone'!$A$2:$A$211,$A7,'wifi iPhone'!$H$2:$H$211)</f>
        <v>256608.32673622938</v>
      </c>
      <c r="C7" s="27">
        <f>AVERAGEIF('wifi iPod'!$A$2:$A$141,$A7,'wifi iPod'!$H$2:$H$141)</f>
        <v>317075.21527496888</v>
      </c>
      <c r="D7" s="2">
        <f>AVERAGEIF('3G'!$A$2:$A$71,$A7,'3G'!$H$2:$H$71)</f>
        <v>216474.99960311753</v>
      </c>
      <c r="E7" s="2">
        <f>AVERAGEIF(EDGE!$A$2:$A$71,$A7,EDGE!$H$2:$H$71)</f>
        <v>259385.72929675982</v>
      </c>
      <c r="F7" s="2">
        <f>AVERAGEIF(local!$A$2:$A$71,$A7,local!$H$2:$H$71)</f>
        <v>207925.63258057364</v>
      </c>
      <c r="G7" s="3">
        <f t="shared" si="0"/>
        <v>251493.98069832986</v>
      </c>
      <c r="H7" s="19">
        <f t="shared" si="1"/>
        <v>0.17233523884201879</v>
      </c>
      <c r="J7" s="28">
        <f t="shared" si="2"/>
        <v>0.23563884035958857</v>
      </c>
      <c r="K7" s="32">
        <f t="shared" si="3"/>
        <v>2.5712993395020614</v>
      </c>
    </row>
    <row r="8" spans="1:11">
      <c r="A8" s="1" t="s">
        <v>79</v>
      </c>
      <c r="B8" s="18">
        <f>AVERAGEIF('wifi iPhone'!$A$2:$A$211,$A8,'wifi iPhone'!$H$2:$H$211)</f>
        <v>173600.66645345159</v>
      </c>
      <c r="C8" s="27">
        <f>AVERAGEIF('wifi iPod'!$A$2:$A$141,$A8,'wifi iPod'!$H$2:$H$141)</f>
        <v>219157.0062897868</v>
      </c>
      <c r="D8" s="2">
        <f>AVERAGEIF('3G'!$A$2:$A$71,$A8,'3G'!$H$2:$H$71)</f>
        <v>165855.67435147142</v>
      </c>
      <c r="E8" s="2">
        <f>AVERAGEIF(EDGE!$A$2:$A$71,$A8,EDGE!$H$2:$H$71)</f>
        <v>149932.6564343982</v>
      </c>
      <c r="F8" s="2">
        <f>AVERAGEIF(local!$A$2:$A$71,$A8,local!$H$2:$H$71)</f>
        <v>185606.46866335964</v>
      </c>
      <c r="G8" s="3">
        <f t="shared" si="0"/>
        <v>178830.49443849351</v>
      </c>
      <c r="H8" s="19">
        <f t="shared" si="1"/>
        <v>0.14536013001911557</v>
      </c>
      <c r="J8" s="28">
        <f t="shared" si="2"/>
        <v>0.26242030498512209</v>
      </c>
      <c r="K8" s="32">
        <f t="shared" si="3"/>
        <v>4.0224112502557583</v>
      </c>
    </row>
    <row r="9" spans="1:11">
      <c r="A9" s="1" t="s">
        <v>92</v>
      </c>
      <c r="B9" s="18">
        <f>AVERAGEIF('wifi iPhone'!$A$2:$A$211,$A9,'wifi iPhone'!$H$2:$H$211)</f>
        <v>165306.05062117305</v>
      </c>
      <c r="C9" s="27">
        <f>AVERAGEIF('wifi iPod'!$A$2:$A$141,$A9,'wifi iPod'!$H$2:$H$141)</f>
        <v>206593.67707771267</v>
      </c>
      <c r="D9" s="2">
        <f>AVERAGEIF('3G'!$A$2:$A$71,$A9,'3G'!$H$2:$H$71)</f>
        <v>141813.82949917842</v>
      </c>
      <c r="E9" s="2">
        <f>AVERAGEIF(EDGE!$A$2:$A$71,$A9,EDGE!$H$2:$H$71)</f>
        <v>146517.40436292414</v>
      </c>
      <c r="F9" s="2">
        <f>AVERAGEIF(local!$A$2:$A$71,$A9,local!$H$2:$H$71)</f>
        <v>180271.43426997372</v>
      </c>
      <c r="G9" s="3">
        <f t="shared" si="0"/>
        <v>168100.47916619241</v>
      </c>
      <c r="H9" s="19">
        <f t="shared" si="1"/>
        <v>0.15723596577133916</v>
      </c>
      <c r="J9" s="28">
        <f t="shared" si="2"/>
        <v>0.2497647623991528</v>
      </c>
      <c r="K9" s="32">
        <f t="shared" si="3"/>
        <v>4.342996591156199</v>
      </c>
    </row>
    <row r="10" spans="1:11">
      <c r="A10" s="1" t="s">
        <v>77</v>
      </c>
      <c r="B10" s="18">
        <f>AVERAGEIF('wifi iPhone'!$A$2:$A$211,$A10,'wifi iPhone'!$H$2:$H$211)</f>
        <v>166333.94165752715</v>
      </c>
      <c r="C10" s="27">
        <f>AVERAGEIF('wifi iPod'!$A$2:$A$141,$A10,'wifi iPod'!$H$2:$H$141)</f>
        <v>200975.66785019787</v>
      </c>
      <c r="D10" s="2">
        <f>AVERAGEIF('3G'!$A$2:$A$71,$A10,'3G'!$H$2:$H$71)</f>
        <v>143744.89774578286</v>
      </c>
      <c r="E10" s="2">
        <f>AVERAGEIF(EDGE!$A$2:$A$71,$A10,EDGE!$H$2:$H$71)</f>
        <v>131807.23029899006</v>
      </c>
      <c r="F10" s="2">
        <f>AVERAGEIF(local!$A$2:$A$71,$A10,local!$H$2:$H$71)</f>
        <v>164030.34106753621</v>
      </c>
      <c r="G10" s="3">
        <f t="shared" si="0"/>
        <v>161378.4157240068</v>
      </c>
      <c r="H10" s="19">
        <f t="shared" si="1"/>
        <v>0.163505198328461</v>
      </c>
      <c r="J10" s="28">
        <f t="shared" si="2"/>
        <v>0.20826612925458246</v>
      </c>
      <c r="K10" s="32">
        <f t="shared" si="3"/>
        <v>4.5655540000637052</v>
      </c>
    </row>
    <row r="11" spans="1:11">
      <c r="A11" s="1" t="s">
        <v>66</v>
      </c>
      <c r="B11" s="18">
        <f>AVERAGEIF('wifi iPhone'!$A$2:$A$211,$A11,'wifi iPhone'!$H$2:$H$211)</f>
        <v>165875.8590828052</v>
      </c>
      <c r="C11" s="27">
        <f>AVERAGEIF('wifi iPod'!$A$2:$A$141,$A11,'wifi iPod'!$H$2:$H$141)</f>
        <v>205503.2896480523</v>
      </c>
      <c r="D11" s="2">
        <f>AVERAGEIF('3G'!$A$2:$A$71,$A11,'3G'!$H$2:$H$71)</f>
        <v>128937.17140902413</v>
      </c>
      <c r="E11" s="2">
        <f>AVERAGEIF(EDGE!$A$2:$A$71,$A11,EDGE!$H$2:$H$71)</f>
        <v>167477.1272182879</v>
      </c>
      <c r="F11" s="2">
        <f>AVERAGEIF(local!$A$2:$A$71,$A11,local!$H$2:$H$71)</f>
        <v>137478.57533259713</v>
      </c>
      <c r="G11" s="3">
        <f t="shared" si="0"/>
        <v>161054.40453815335</v>
      </c>
      <c r="H11" s="19">
        <f t="shared" si="1"/>
        <v>0.18698353114766042</v>
      </c>
      <c r="J11" s="28">
        <f t="shared" si="2"/>
        <v>0.23889811805264022</v>
      </c>
      <c r="K11" s="32">
        <f t="shared" si="3"/>
        <v>4.5767508484620043</v>
      </c>
    </row>
    <row r="12" spans="1:11">
      <c r="A12" s="1" t="s">
        <v>72</v>
      </c>
      <c r="B12" s="18">
        <f>AVERAGEIF('wifi iPhone'!$A$2:$A$211,$A12,'wifi iPhone'!$H$2:$H$211)</f>
        <v>151486.85517003178</v>
      </c>
      <c r="C12" s="27">
        <f>AVERAGEIF('wifi iPod'!$A$2:$A$141,$A12,'wifi iPod'!$H$2:$H$141)</f>
        <v>183644.07930426739</v>
      </c>
      <c r="D12" s="2">
        <f>AVERAGEIF('3G'!$A$2:$A$71,$A12,'3G'!$H$2:$H$71)</f>
        <v>146708.43205506029</v>
      </c>
      <c r="E12" s="2">
        <f>AVERAGEIF(EDGE!$A$2:$A$71,$A12,EDGE!$H$2:$H$71)</f>
        <v>153777.21423236266</v>
      </c>
      <c r="F12" s="2">
        <f>AVERAGEIF(local!$A$2:$A$71,$A12,local!$H$2:$H$71)</f>
        <v>140884.65875386674</v>
      </c>
      <c r="G12" s="3">
        <f t="shared" si="0"/>
        <v>155300.24790311776</v>
      </c>
      <c r="H12" s="19">
        <f t="shared" si="1"/>
        <v>0.10687143294602418</v>
      </c>
      <c r="J12" s="28">
        <f t="shared" si="2"/>
        <v>0.21227732332380736</v>
      </c>
      <c r="K12" s="32">
        <f t="shared" si="3"/>
        <v>4.783379610037688</v>
      </c>
    </row>
    <row r="13" spans="1:11">
      <c r="A13" s="1" t="s">
        <v>78</v>
      </c>
      <c r="B13" s="18">
        <f>AVERAGEIF('wifi iPhone'!$A$2:$A$211,$A13,'wifi iPhone'!$H$2:$H$211)</f>
        <v>140861.23120642098</v>
      </c>
      <c r="C13" s="27">
        <f>AVERAGEIF('wifi iPod'!$A$2:$A$141,$A13,'wifi iPod'!$H$2:$H$141)</f>
        <v>164334.51121098729</v>
      </c>
      <c r="D13" s="2">
        <f>AVERAGEIF('3G'!$A$2:$A$71,$A13,'3G'!$H$2:$H$71)</f>
        <v>113078.5777884159</v>
      </c>
      <c r="E13" s="2">
        <f>AVERAGEIF(EDGE!$A$2:$A$71,$A13,EDGE!$H$2:$H$71)</f>
        <v>135927.93066562008</v>
      </c>
      <c r="F13" s="2">
        <f>AVERAGEIF(local!$A$2:$A$71,$A13,local!$H$2:$H$71)</f>
        <v>146865.9212317504</v>
      </c>
      <c r="G13" s="3">
        <f t="shared" si="0"/>
        <v>140213.63442063893</v>
      </c>
      <c r="H13" s="19">
        <f t="shared" si="1"/>
        <v>0.13252656497029111</v>
      </c>
      <c r="J13" s="28">
        <f t="shared" si="2"/>
        <v>0.16664116736398582</v>
      </c>
      <c r="K13" s="32">
        <f t="shared" si="3"/>
        <v>5.4056558470071563</v>
      </c>
    </row>
    <row r="14" spans="1:11">
      <c r="A14" s="1" t="s">
        <v>74</v>
      </c>
      <c r="B14" s="18">
        <f>AVERAGEIF('wifi iPhone'!$A$2:$A$211,$A14,'wifi iPhone'!$H$2:$H$211)</f>
        <v>125688.68707913079</v>
      </c>
      <c r="C14" s="27">
        <f>AVERAGEIF('wifi iPod'!$A$2:$A$141,$A14,'wifi iPod'!$H$2:$H$141)</f>
        <v>151865.19363252315</v>
      </c>
      <c r="D14" s="2">
        <f>AVERAGEIF('3G'!$A$2:$A$71,$A14,'3G'!$H$2:$H$71)</f>
        <v>95293.940069567354</v>
      </c>
      <c r="E14" s="2">
        <f>AVERAGEIF(EDGE!$A$2:$A$71,$A14,EDGE!$H$2:$H$71)</f>
        <v>102559.79617456818</v>
      </c>
      <c r="F14" s="2">
        <f>AVERAGEIF(local!$A$2:$A$71,$A14,local!$H$2:$H$71)</f>
        <v>108707.07384689926</v>
      </c>
      <c r="G14" s="3">
        <f t="shared" si="0"/>
        <v>116822.93816053774</v>
      </c>
      <c r="H14" s="19">
        <f t="shared" si="1"/>
        <v>0.19328101179835813</v>
      </c>
      <c r="J14" s="28">
        <f t="shared" si="2"/>
        <v>0.20826461920882522</v>
      </c>
      <c r="K14" s="32">
        <f t="shared" si="3"/>
        <v>6.6882186092806561</v>
      </c>
    </row>
    <row r="15" spans="1:11">
      <c r="A15" s="1" t="s">
        <v>64</v>
      </c>
      <c r="B15" s="18">
        <f>AVERAGEIF('wifi iPhone'!$A$2:$A$211,$A15,'wifi iPhone'!$H$2:$H$211)</f>
        <v>108523.21819667898</v>
      </c>
      <c r="C15" s="27">
        <f>AVERAGEIF('wifi iPod'!$A$2:$A$141,$A15,'wifi iPod'!$H$2:$H$141)</f>
        <v>139595.7965299582</v>
      </c>
      <c r="D15" s="2">
        <f>AVERAGEIF('3G'!$A$2:$A$71,$A15,'3G'!$H$2:$H$71)</f>
        <v>93930.589695290837</v>
      </c>
      <c r="E15" s="2">
        <f>AVERAGEIF(EDGE!$A$2:$A$71,$A15,EDGE!$H$2:$H$71)</f>
        <v>111445.55256971793</v>
      </c>
      <c r="F15" s="2">
        <f>AVERAGEIF(local!$A$2:$A$71,$A15,local!$H$2:$H$71)</f>
        <v>95164.261422680385</v>
      </c>
      <c r="G15" s="3">
        <f t="shared" si="0"/>
        <v>109731.88368286526</v>
      </c>
      <c r="H15" s="19">
        <f t="shared" si="1"/>
        <v>0.167923165536042</v>
      </c>
      <c r="J15" s="28">
        <f t="shared" si="2"/>
        <v>0.28632193966977382</v>
      </c>
      <c r="K15" s="32">
        <f t="shared" si="3"/>
        <v>7.1850439180689847</v>
      </c>
    </row>
    <row r="16" spans="1:11">
      <c r="A16" s="1" t="s">
        <v>71</v>
      </c>
      <c r="B16" s="18">
        <f>AVERAGEIF('wifi iPhone'!$A$2:$A$211,$A16,'wifi iPhone'!$H$2:$H$211)</f>
        <v>98453.663200028779</v>
      </c>
      <c r="C16" s="27">
        <f>AVERAGEIF('wifi iPod'!$A$2:$A$141,$A16,'wifi iPod'!$H$2:$H$141)</f>
        <v>116853.52906169012</v>
      </c>
      <c r="D16" s="2">
        <f>AVERAGEIF('3G'!$A$2:$A$71,$A16,'3G'!$H$2:$H$71)</f>
        <v>91657.521120009784</v>
      </c>
      <c r="E16" s="2">
        <f>AVERAGEIF(EDGE!$A$2:$A$71,$A16,EDGE!$H$2:$H$71)</f>
        <v>94250.439536423131</v>
      </c>
      <c r="F16" s="2">
        <f>AVERAGEIF(local!$A$2:$A$71,$A16,local!$H$2:$H$71)</f>
        <v>101550.36501300523</v>
      </c>
      <c r="G16" s="3">
        <f t="shared" si="0"/>
        <v>100553.1035862314</v>
      </c>
      <c r="H16" s="19">
        <f t="shared" si="1"/>
        <v>9.819403790116267E-2</v>
      </c>
      <c r="J16" s="28">
        <f t="shared" si="2"/>
        <v>0.18688858559054572</v>
      </c>
      <c r="K16" s="32">
        <f t="shared" si="3"/>
        <v>7.9321985609967136</v>
      </c>
    </row>
    <row r="17" spans="1:11">
      <c r="A17" s="1" t="s">
        <v>67</v>
      </c>
      <c r="B17" s="18">
        <f>AVERAGEIF('wifi iPhone'!$A$2:$A$211,$A17,'wifi iPhone'!$H$2:$H$211)</f>
        <v>99167.28043140762</v>
      </c>
      <c r="C17" s="27">
        <f>AVERAGEIF('wifi iPod'!$A$2:$A$141,$A17,'wifi iPod'!$H$2:$H$141)</f>
        <v>124241.39972656763</v>
      </c>
      <c r="D17" s="2">
        <f>AVERAGEIF('3G'!$A$2:$A$71,$A17,'3G'!$H$2:$H$71)</f>
        <v>93739.319266556879</v>
      </c>
      <c r="E17" s="2">
        <f>AVERAGEIF(EDGE!$A$2:$A$71,$A17,EDGE!$H$2:$H$71)</f>
        <v>102021.47722635347</v>
      </c>
      <c r="F17" s="2">
        <f>AVERAGEIF(local!$A$2:$A$71,$A17,local!$H$2:$H$71)</f>
        <v>83283.614498421855</v>
      </c>
      <c r="G17" s="3">
        <f t="shared" si="0"/>
        <v>100490.61822986149</v>
      </c>
      <c r="H17" s="19">
        <f t="shared" si="1"/>
        <v>0.15008271314383181</v>
      </c>
      <c r="J17" s="28">
        <f t="shared" si="2"/>
        <v>0.25284669687501782</v>
      </c>
      <c r="K17" s="32">
        <f t="shared" si="3"/>
        <v>7.9377526278348141</v>
      </c>
    </row>
    <row r="18" spans="1:11">
      <c r="A18" s="1" t="s">
        <v>75</v>
      </c>
      <c r="B18" s="18">
        <f>AVERAGEIF('wifi iPhone'!$A$2:$A$211,$A18,'wifi iPhone'!$H$2:$H$211)</f>
        <v>91319.2398603857</v>
      </c>
      <c r="C18" s="27">
        <f>AVERAGEIF('wifi iPod'!$A$2:$A$141,$A18,'wifi iPod'!$H$2:$H$141)</f>
        <v>125214.18637194368</v>
      </c>
      <c r="D18" s="2">
        <f>AVERAGEIF('3G'!$A$2:$A$71,$A18,'3G'!$H$2:$H$71)</f>
        <v>64425.597899279615</v>
      </c>
      <c r="E18" s="2">
        <f>AVERAGEIF(EDGE!$A$2:$A$71,$A18,EDGE!$H$2:$H$71)</f>
        <v>71980.745149644586</v>
      </c>
      <c r="F18" s="2">
        <f>AVERAGEIF(local!$A$2:$A$71,$A18,local!$H$2:$H$71)</f>
        <v>106983.8221101755</v>
      </c>
      <c r="G18" s="3">
        <f t="shared" si="0"/>
        <v>91984.718278285814</v>
      </c>
      <c r="H18" s="19">
        <f t="shared" si="1"/>
        <v>0.27120081224969456</v>
      </c>
      <c r="J18" s="28">
        <f t="shared" si="2"/>
        <v>0.37116982755636813</v>
      </c>
      <c r="K18" s="32">
        <f t="shared" si="3"/>
        <v>8.7642337115110998</v>
      </c>
    </row>
    <row r="19" spans="1:11">
      <c r="A19" s="1" t="s">
        <v>80</v>
      </c>
      <c r="B19" s="18">
        <f>AVERAGEIF('wifi iPhone'!$A$2:$A$211,$A19,'wifi iPhone'!$H$2:$H$211)</f>
        <v>75344.944176069854</v>
      </c>
      <c r="C19" s="27">
        <f>AVERAGEIF('wifi iPod'!$A$2:$A$141,$A19,'wifi iPod'!$H$2:$H$141)</f>
        <v>98107.603591162144</v>
      </c>
      <c r="D19" s="2">
        <f>AVERAGEIF('3G'!$A$2:$A$71,$A19,'3G'!$H$2:$H$71)</f>
        <v>69319.850271091491</v>
      </c>
      <c r="E19" s="2">
        <f>AVERAGEIF(EDGE!$A$2:$A$71,$A19,EDGE!$H$2:$H$71)</f>
        <v>80036.957468588749</v>
      </c>
      <c r="F19" s="2">
        <f>AVERAGEIF(local!$A$2:$A$71,$A19,local!$H$2:$H$71)</f>
        <v>76683.704315652212</v>
      </c>
      <c r="G19" s="3">
        <f t="shared" si="0"/>
        <v>79898.611964512878</v>
      </c>
      <c r="H19" s="19">
        <f t="shared" si="1"/>
        <v>0.13632644288265425</v>
      </c>
      <c r="J19" s="28">
        <f t="shared" si="2"/>
        <v>0.3021126322942036</v>
      </c>
      <c r="K19" s="32">
        <f t="shared" si="3"/>
        <v>10.241250192877057</v>
      </c>
    </row>
  </sheetData>
  <autoFilter ref="A1:J1"/>
  <sortState ref="A2:J19">
    <sortCondition descending="1" ref="G3:G19"/>
  </sortState>
  <phoneticPr fontId="2" type="noConversion"/>
  <pageMargins left="0.75" right="0.75" top="1" bottom="1" header="0.5" footer="0.5"/>
  <legacy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wifi iPhone</vt:lpstr>
      <vt:lpstr>wifi iPod</vt:lpstr>
      <vt:lpstr>3G</vt:lpstr>
      <vt:lpstr>EDGE</vt:lpstr>
      <vt:lpstr>local</vt:lpstr>
      <vt:lpstr>Loader Speed</vt:lpstr>
      <vt:lpstr>Data Length</vt:lpstr>
      <vt:lpstr>Perceived Speed</vt:lpstr>
      <vt:lpstr>Deserializer Speed</vt:lpstr>
      <vt:lpstr>Memory</vt:lpstr>
      <vt:lpstr>Rankings</vt:lpstr>
    </vt:vector>
  </TitlesOfParts>
  <Company>netinfluence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 Kosmaczewski</dc:creator>
  <cp:lastModifiedBy>Adrian Kosmaczewski</cp:lastModifiedBy>
  <dcterms:created xsi:type="dcterms:W3CDTF">2010-03-11T12:34:06Z</dcterms:created>
  <dcterms:modified xsi:type="dcterms:W3CDTF">2010-03-14T22:07:54Z</dcterms:modified>
</cp:coreProperties>
</file>