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115" yWindow="-15" windowWidth="7125" windowHeight="11865" activeTab="1"/>
  </bookViews>
  <sheets>
    <sheet name="说明" sheetId="2" r:id="rId1"/>
    <sheet name="数据—淘米方" sheetId="1" r:id="rId2"/>
    <sheet name="数据-对账后分成收入" sheetId="3" r:id="rId3"/>
  </sheets>
  <calcPr calcId="145621"/>
</workbook>
</file>

<file path=xl/calcChain.xml><?xml version="1.0" encoding="utf-8"?>
<calcChain xmlns="http://schemas.openxmlformats.org/spreadsheetml/2006/main">
  <c r="O98" i="1" l="1"/>
  <c r="O90" i="1"/>
  <c r="O83" i="1"/>
  <c r="O75" i="1"/>
  <c r="O67" i="1"/>
  <c r="O59" i="1"/>
  <c r="O51" i="1"/>
  <c r="L146" i="1" l="1"/>
  <c r="M146" i="1"/>
  <c r="N146" i="1"/>
  <c r="P146" i="1"/>
  <c r="L147" i="1"/>
  <c r="N147" i="1"/>
  <c r="O147" i="1"/>
  <c r="O149" i="1" s="1"/>
  <c r="P147" i="1"/>
  <c r="L148" i="1"/>
  <c r="M148" i="1"/>
  <c r="N148" i="1"/>
  <c r="N149" i="1" s="1"/>
  <c r="O148" i="1"/>
  <c r="P148" i="1"/>
  <c r="L149" i="1"/>
  <c r="P149" i="1"/>
  <c r="L151" i="1"/>
  <c r="M151" i="1"/>
  <c r="N151" i="1"/>
  <c r="P151" i="1"/>
  <c r="L152" i="1"/>
  <c r="L154" i="1" s="1"/>
  <c r="N152" i="1"/>
  <c r="O152" i="1"/>
  <c r="P152" i="1"/>
  <c r="P154" i="1" s="1"/>
  <c r="L153" i="1"/>
  <c r="M153" i="1"/>
  <c r="N153" i="1"/>
  <c r="O153" i="1"/>
  <c r="O154" i="1" s="1"/>
  <c r="P153" i="1"/>
  <c r="N154" i="1"/>
  <c r="L142" i="1"/>
  <c r="L143" i="1"/>
  <c r="P143" i="1"/>
  <c r="L144" i="1"/>
  <c r="L141" i="1"/>
  <c r="M141" i="1"/>
  <c r="N141" i="1"/>
  <c r="P141" i="1"/>
  <c r="Q141" i="1"/>
  <c r="L137" i="1"/>
  <c r="L138" i="1"/>
  <c r="L139" i="1"/>
  <c r="L136" i="1"/>
  <c r="M136" i="1"/>
  <c r="N136" i="1"/>
  <c r="P136" i="1"/>
  <c r="Q132" i="1"/>
  <c r="Q133" i="1"/>
  <c r="Q134" i="1"/>
  <c r="L132" i="1"/>
  <c r="L133" i="1"/>
  <c r="P133" i="1"/>
  <c r="L134" i="1"/>
  <c r="L131" i="1"/>
  <c r="M131" i="1"/>
  <c r="N131" i="1"/>
  <c r="O131" i="1"/>
  <c r="Q131" i="1"/>
  <c r="L124" i="1"/>
  <c r="Q124" i="1"/>
  <c r="L125" i="1"/>
  <c r="Q125" i="1"/>
  <c r="L126" i="1"/>
  <c r="Q126" i="1"/>
  <c r="L127" i="1"/>
  <c r="N127" i="1"/>
  <c r="O127" i="1"/>
  <c r="P127" i="1"/>
  <c r="Q127" i="1"/>
  <c r="L128" i="1"/>
  <c r="N128" i="1"/>
  <c r="O128" i="1"/>
  <c r="P128" i="1"/>
  <c r="Q128" i="1"/>
  <c r="L115" i="1"/>
  <c r="M115" i="1"/>
  <c r="M133" i="1" s="1"/>
  <c r="N115" i="1"/>
  <c r="N133" i="1" s="1"/>
  <c r="O115" i="1"/>
  <c r="O133" i="1" s="1"/>
  <c r="P115" i="1"/>
  <c r="Q115" i="1"/>
  <c r="L116" i="1"/>
  <c r="M116" i="1"/>
  <c r="M138" i="1" s="1"/>
  <c r="N116" i="1"/>
  <c r="N138" i="1" s="1"/>
  <c r="O116" i="1"/>
  <c r="O138" i="1" s="1"/>
  <c r="P116" i="1"/>
  <c r="P138" i="1" s="1"/>
  <c r="Q116" i="1"/>
  <c r="L117" i="1"/>
  <c r="M117" i="1"/>
  <c r="M143" i="1" s="1"/>
  <c r="N117" i="1"/>
  <c r="N143" i="1" s="1"/>
  <c r="O117" i="1"/>
  <c r="O143" i="1" s="1"/>
  <c r="P117" i="1"/>
  <c r="Q117" i="1"/>
  <c r="L118" i="1"/>
  <c r="M118" i="1"/>
  <c r="N118" i="1"/>
  <c r="O118" i="1"/>
  <c r="P118" i="1"/>
  <c r="Q118" i="1"/>
  <c r="L119" i="1"/>
  <c r="M119" i="1"/>
  <c r="N119" i="1"/>
  <c r="O119" i="1"/>
  <c r="P119" i="1"/>
  <c r="Q119" i="1"/>
  <c r="L91" i="1"/>
  <c r="Q91" i="1"/>
  <c r="L92" i="1"/>
  <c r="Q92" i="1"/>
  <c r="L93" i="1"/>
  <c r="Q93" i="1"/>
  <c r="L94" i="1"/>
  <c r="N94" i="1"/>
  <c r="O94" i="1"/>
  <c r="P94" i="1"/>
  <c r="Q94" i="1"/>
  <c r="L95" i="1"/>
  <c r="N95" i="1"/>
  <c r="O95" i="1"/>
  <c r="P95" i="1"/>
  <c r="Q95" i="1"/>
  <c r="L84" i="1"/>
  <c r="M84" i="1"/>
  <c r="N84" i="1"/>
  <c r="O84" i="1"/>
  <c r="O88" i="1" s="1"/>
  <c r="P84" i="1"/>
  <c r="Q84" i="1"/>
  <c r="L85" i="1"/>
  <c r="L88" i="1" s="1"/>
  <c r="M85" i="1"/>
  <c r="N85" i="1"/>
  <c r="O85" i="1"/>
  <c r="P85" i="1"/>
  <c r="P88" i="1" s="1"/>
  <c r="Q85" i="1"/>
  <c r="Q88" i="1" s="1"/>
  <c r="L86" i="1"/>
  <c r="M86" i="1"/>
  <c r="N86" i="1"/>
  <c r="O86" i="1"/>
  <c r="P86" i="1"/>
  <c r="Q86" i="1"/>
  <c r="L87" i="1"/>
  <c r="M87" i="1"/>
  <c r="N87" i="1"/>
  <c r="O87" i="1"/>
  <c r="P87" i="1"/>
  <c r="Q87" i="1"/>
  <c r="N88" i="1"/>
  <c r="L76" i="1"/>
  <c r="M76" i="1"/>
  <c r="N76" i="1"/>
  <c r="O76" i="1"/>
  <c r="P76" i="1"/>
  <c r="Q76" i="1"/>
  <c r="L77" i="1"/>
  <c r="M77" i="1"/>
  <c r="N77" i="1"/>
  <c r="N80" i="1" s="1"/>
  <c r="O77" i="1"/>
  <c r="O80" i="1" s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P80" i="1"/>
  <c r="Q80" i="1"/>
  <c r="L68" i="1"/>
  <c r="M68" i="1"/>
  <c r="N68" i="1"/>
  <c r="O68" i="1"/>
  <c r="P68" i="1"/>
  <c r="Q68" i="1"/>
  <c r="L69" i="1"/>
  <c r="L72" i="1" s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N72" i="1"/>
  <c r="N93" i="1" s="1"/>
  <c r="Q72" i="1"/>
  <c r="L75" i="1"/>
  <c r="M75" i="1"/>
  <c r="N75" i="1"/>
  <c r="P75" i="1"/>
  <c r="Q75" i="1"/>
  <c r="L83" i="1"/>
  <c r="M83" i="1"/>
  <c r="N83" i="1"/>
  <c r="P83" i="1"/>
  <c r="Q83" i="1"/>
  <c r="L90" i="1"/>
  <c r="M90" i="1"/>
  <c r="N90" i="1"/>
  <c r="P90" i="1"/>
  <c r="Q90" i="1"/>
  <c r="L98" i="1"/>
  <c r="M98" i="1"/>
  <c r="N98" i="1"/>
  <c r="P98" i="1"/>
  <c r="Q98" i="1"/>
  <c r="L106" i="1"/>
  <c r="M106" i="1"/>
  <c r="N106" i="1"/>
  <c r="P106" i="1"/>
  <c r="Q106" i="1"/>
  <c r="L114" i="1"/>
  <c r="M114" i="1"/>
  <c r="N114" i="1"/>
  <c r="P114" i="1"/>
  <c r="Q114" i="1"/>
  <c r="L123" i="1"/>
  <c r="M123" i="1"/>
  <c r="N123" i="1"/>
  <c r="P123" i="1"/>
  <c r="Q123" i="1"/>
  <c r="L60" i="1"/>
  <c r="M60" i="1"/>
  <c r="N60" i="1"/>
  <c r="O60" i="1"/>
  <c r="P60" i="1"/>
  <c r="Q60" i="1"/>
  <c r="L61" i="1"/>
  <c r="L64" i="1" s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N64" i="1"/>
  <c r="N92" i="1" s="1"/>
  <c r="Q64" i="1"/>
  <c r="L52" i="1"/>
  <c r="M52" i="1"/>
  <c r="N52" i="1"/>
  <c r="O52" i="1"/>
  <c r="P52" i="1"/>
  <c r="Q52" i="1"/>
  <c r="L53" i="1"/>
  <c r="L56" i="1" s="1"/>
  <c r="M53" i="1"/>
  <c r="N53" i="1"/>
  <c r="O53" i="1"/>
  <c r="P53" i="1"/>
  <c r="Q53" i="1"/>
  <c r="L54" i="1"/>
  <c r="M54" i="1"/>
  <c r="N54" i="1"/>
  <c r="O54" i="1"/>
  <c r="P54" i="1"/>
  <c r="Q54" i="1"/>
  <c r="L55" i="1"/>
  <c r="M55" i="1"/>
  <c r="N55" i="1"/>
  <c r="O55" i="1"/>
  <c r="P55" i="1"/>
  <c r="Q55" i="1"/>
  <c r="N56" i="1"/>
  <c r="N91" i="1" s="1"/>
  <c r="Q56" i="1"/>
  <c r="L67" i="1"/>
  <c r="M67" i="1"/>
  <c r="N67" i="1"/>
  <c r="P67" i="1"/>
  <c r="Q67" i="1"/>
  <c r="L59" i="1"/>
  <c r="M59" i="1"/>
  <c r="N59" i="1"/>
  <c r="P59" i="1"/>
  <c r="Q59" i="1"/>
  <c r="L51" i="1"/>
  <c r="M51" i="1"/>
  <c r="N51" i="1"/>
  <c r="P51" i="1"/>
  <c r="Q51" i="1"/>
  <c r="M35" i="1"/>
  <c r="L27" i="1"/>
  <c r="L19" i="1"/>
  <c r="M19" i="1"/>
  <c r="N19" i="1"/>
  <c r="P19" i="1"/>
  <c r="Q19" i="1"/>
  <c r="P72" i="1" l="1"/>
  <c r="P93" i="1" s="1"/>
  <c r="P142" i="1" s="1"/>
  <c r="P144" i="1" s="1"/>
  <c r="P126" i="1"/>
  <c r="P64" i="1"/>
  <c r="P92" i="1" s="1"/>
  <c r="P137" i="1" s="1"/>
  <c r="P139" i="1" s="1"/>
  <c r="P125" i="1"/>
  <c r="P56" i="1"/>
  <c r="P91" i="1" s="1"/>
  <c r="P132" i="1" s="1"/>
  <c r="P134" i="1" s="1"/>
  <c r="P124" i="1"/>
  <c r="O72" i="1"/>
  <c r="O93" i="1" s="1"/>
  <c r="O142" i="1" s="1"/>
  <c r="O144" i="1" s="1"/>
  <c r="O126" i="1"/>
  <c r="O64" i="1"/>
  <c r="O92" i="1" s="1"/>
  <c r="O137" i="1" s="1"/>
  <c r="O139" i="1" s="1"/>
  <c r="O125" i="1"/>
  <c r="O56" i="1"/>
  <c r="O91" i="1" s="1"/>
  <c r="O132" i="1" s="1"/>
  <c r="O134" i="1" s="1"/>
  <c r="N142" i="1"/>
  <c r="N144" i="1" s="1"/>
  <c r="N126" i="1"/>
  <c r="N137" i="1"/>
  <c r="N139" i="1" s="1"/>
  <c r="N125" i="1"/>
  <c r="N132" i="1"/>
  <c r="N134" i="1" s="1"/>
  <c r="N124" i="1"/>
  <c r="M88" i="1"/>
  <c r="M95" i="1" s="1"/>
  <c r="M152" i="1"/>
  <c r="M154" i="1" s="1"/>
  <c r="M128" i="1"/>
  <c r="M80" i="1"/>
  <c r="M94" i="1" s="1"/>
  <c r="M147" i="1"/>
  <c r="M149" i="1" s="1"/>
  <c r="M127" i="1"/>
  <c r="M72" i="1"/>
  <c r="M93" i="1" s="1"/>
  <c r="M142" i="1" s="1"/>
  <c r="M144" i="1" s="1"/>
  <c r="M126" i="1"/>
  <c r="M64" i="1"/>
  <c r="M92" i="1" s="1"/>
  <c r="M137" i="1" s="1"/>
  <c r="M139" i="1" s="1"/>
  <c r="M56" i="1"/>
  <c r="M91" i="1" s="1"/>
  <c r="M132" i="1" s="1"/>
  <c r="M134" i="1" s="1"/>
  <c r="J136" i="1"/>
  <c r="K136" i="1"/>
  <c r="J141" i="1"/>
  <c r="K141" i="1"/>
  <c r="J146" i="1"/>
  <c r="K146" i="1"/>
  <c r="J151" i="1"/>
  <c r="K151" i="1"/>
  <c r="J131" i="1"/>
  <c r="K131" i="1"/>
  <c r="K133" i="1"/>
  <c r="J123" i="1"/>
  <c r="K123" i="1"/>
  <c r="J114" i="1"/>
  <c r="K114" i="1"/>
  <c r="J115" i="1"/>
  <c r="J133" i="1" s="1"/>
  <c r="K115" i="1"/>
  <c r="J116" i="1"/>
  <c r="J138" i="1" s="1"/>
  <c r="K116" i="1"/>
  <c r="K138" i="1" s="1"/>
  <c r="J117" i="1"/>
  <c r="J143" i="1" s="1"/>
  <c r="K117" i="1"/>
  <c r="K143" i="1" s="1"/>
  <c r="J118" i="1"/>
  <c r="J148" i="1" s="1"/>
  <c r="K118" i="1"/>
  <c r="K148" i="1" s="1"/>
  <c r="J119" i="1"/>
  <c r="J153" i="1" s="1"/>
  <c r="K119" i="1"/>
  <c r="K153" i="1" s="1"/>
  <c r="J90" i="1"/>
  <c r="K90" i="1"/>
  <c r="J83" i="1"/>
  <c r="K83" i="1"/>
  <c r="J84" i="1"/>
  <c r="K84" i="1"/>
  <c r="J85" i="1"/>
  <c r="K85" i="1"/>
  <c r="J86" i="1"/>
  <c r="K86" i="1"/>
  <c r="J87" i="1"/>
  <c r="K87" i="1"/>
  <c r="J75" i="1"/>
  <c r="K75" i="1"/>
  <c r="J76" i="1"/>
  <c r="K76" i="1"/>
  <c r="J77" i="1"/>
  <c r="K77" i="1"/>
  <c r="K80" i="1" s="1"/>
  <c r="K94" i="1" s="1"/>
  <c r="J78" i="1"/>
  <c r="K78" i="1"/>
  <c r="J79" i="1"/>
  <c r="K79" i="1"/>
  <c r="J80" i="1"/>
  <c r="J94" i="1" s="1"/>
  <c r="J67" i="1"/>
  <c r="K67" i="1"/>
  <c r="J68" i="1"/>
  <c r="K68" i="1"/>
  <c r="J69" i="1"/>
  <c r="K69" i="1"/>
  <c r="J70" i="1"/>
  <c r="K70" i="1"/>
  <c r="J71" i="1"/>
  <c r="K71" i="1"/>
  <c r="J72" i="1"/>
  <c r="J93" i="1" s="1"/>
  <c r="J60" i="1"/>
  <c r="K60" i="1"/>
  <c r="J61" i="1"/>
  <c r="K61" i="1"/>
  <c r="J62" i="1"/>
  <c r="K62" i="1"/>
  <c r="J63" i="1"/>
  <c r="K63" i="1"/>
  <c r="K51" i="1"/>
  <c r="J52" i="1"/>
  <c r="K52" i="1"/>
  <c r="K56" i="1" s="1"/>
  <c r="K91" i="1" s="1"/>
  <c r="J53" i="1"/>
  <c r="K53" i="1"/>
  <c r="J54" i="1"/>
  <c r="K54" i="1"/>
  <c r="J55" i="1"/>
  <c r="K55" i="1"/>
  <c r="O124" i="1" l="1"/>
  <c r="M125" i="1"/>
  <c r="M124" i="1"/>
  <c r="J126" i="1"/>
  <c r="J142" i="1"/>
  <c r="J144" i="1" s="1"/>
  <c r="K127" i="1"/>
  <c r="K147" i="1"/>
  <c r="K149" i="1" s="1"/>
  <c r="K124" i="1"/>
  <c r="K132" i="1"/>
  <c r="J147" i="1"/>
  <c r="J149" i="1" s="1"/>
  <c r="J127" i="1"/>
  <c r="J64" i="1"/>
  <c r="J92" i="1" s="1"/>
  <c r="K64" i="1"/>
  <c r="K92" i="1" s="1"/>
  <c r="K72" i="1"/>
  <c r="K93" i="1" s="1"/>
  <c r="J88" i="1"/>
  <c r="J95" i="1" s="1"/>
  <c r="K134" i="1"/>
  <c r="J56" i="1"/>
  <c r="J91" i="1" s="1"/>
  <c r="K88" i="1"/>
  <c r="K95" i="1" s="1"/>
  <c r="K106" i="1"/>
  <c r="K98" i="1"/>
  <c r="K19" i="1"/>
  <c r="K59" i="1" s="1"/>
  <c r="K152" i="1" l="1"/>
  <c r="K154" i="1" s="1"/>
  <c r="K128" i="1"/>
  <c r="J124" i="1"/>
  <c r="J132" i="1"/>
  <c r="J134" i="1" s="1"/>
  <c r="J128" i="1"/>
  <c r="J152" i="1"/>
  <c r="J154" i="1" s="1"/>
  <c r="K142" i="1"/>
  <c r="K144" i="1" s="1"/>
  <c r="K126" i="1"/>
  <c r="K125" i="1"/>
  <c r="K137" i="1"/>
  <c r="K139" i="1" s="1"/>
  <c r="J137" i="1"/>
  <c r="J139" i="1" s="1"/>
  <c r="J125" i="1"/>
  <c r="J106" i="1"/>
  <c r="J98" i="1"/>
  <c r="J51" i="1"/>
  <c r="J19" i="1"/>
  <c r="J59" i="1" s="1"/>
  <c r="G60" i="3" l="1"/>
  <c r="H60" i="3"/>
  <c r="H61" i="3" s="1"/>
  <c r="G61" i="3"/>
  <c r="G62" i="3" s="1"/>
  <c r="G63" i="3" s="1"/>
  <c r="G64" i="3" s="1"/>
  <c r="G50" i="3"/>
  <c r="G51" i="3" s="1"/>
  <c r="H50" i="3"/>
  <c r="H51" i="3"/>
  <c r="G29" i="3"/>
  <c r="G30" i="3" s="1"/>
  <c r="H29" i="3"/>
  <c r="H30" i="3" s="1"/>
  <c r="H63" i="3" l="1"/>
  <c r="H64" i="3" s="1"/>
  <c r="H62" i="3"/>
  <c r="H31" i="3"/>
  <c r="H32" i="3"/>
  <c r="H33" i="3" s="1"/>
  <c r="G52" i="3"/>
  <c r="G53" i="3" s="1"/>
  <c r="G54" i="3" s="1"/>
  <c r="G31" i="3"/>
  <c r="G32" i="3" s="1"/>
  <c r="G33" i="3" s="1"/>
  <c r="H52" i="3"/>
  <c r="H53" i="3" s="1"/>
  <c r="H54" i="3" s="1"/>
  <c r="I115" i="1"/>
  <c r="I133" i="1" s="1"/>
  <c r="I116" i="1"/>
  <c r="I138" i="1" s="1"/>
  <c r="I117" i="1"/>
  <c r="I143" i="1" s="1"/>
  <c r="I118" i="1"/>
  <c r="I148" i="1" s="1"/>
  <c r="I119" i="1"/>
  <c r="I153" i="1" s="1"/>
  <c r="I84" i="1"/>
  <c r="I85" i="1"/>
  <c r="I86" i="1"/>
  <c r="I87" i="1"/>
  <c r="I76" i="1"/>
  <c r="I77" i="1"/>
  <c r="I78" i="1"/>
  <c r="I79" i="1"/>
  <c r="I68" i="1"/>
  <c r="I69" i="1"/>
  <c r="I70" i="1"/>
  <c r="I71" i="1"/>
  <c r="I60" i="1"/>
  <c r="I61" i="1"/>
  <c r="I62" i="1"/>
  <c r="I63" i="1"/>
  <c r="I55" i="1"/>
  <c r="I54" i="1"/>
  <c r="I53" i="1"/>
  <c r="I52" i="1"/>
  <c r="I56" i="1" l="1"/>
  <c r="I91" i="1" s="1"/>
  <c r="I64" i="1"/>
  <c r="I92" i="1" s="1"/>
  <c r="I72" i="1"/>
  <c r="I93" i="1" s="1"/>
  <c r="I126" i="1" s="1"/>
  <c r="H37" i="3" s="1"/>
  <c r="H39" i="3" s="1"/>
  <c r="H40" i="3" s="1"/>
  <c r="I80" i="1"/>
  <c r="I94" i="1" s="1"/>
  <c r="I88" i="1"/>
  <c r="I95" i="1" s="1"/>
  <c r="I125" i="1"/>
  <c r="I137" i="1"/>
  <c r="I127" i="1"/>
  <c r="I147" i="1"/>
  <c r="I149" i="1" s="1"/>
  <c r="I128" i="1"/>
  <c r="I152" i="1"/>
  <c r="I139" i="1"/>
  <c r="I132" i="1"/>
  <c r="I124" i="1"/>
  <c r="H17" i="3" s="1"/>
  <c r="H19" i="3" s="1"/>
  <c r="H20" i="3" s="1"/>
  <c r="H21" i="3" s="1"/>
  <c r="H22" i="3" s="1"/>
  <c r="H23" i="3" s="1"/>
  <c r="I134" i="1"/>
  <c r="I154" i="1"/>
  <c r="F98" i="1"/>
  <c r="G98" i="1"/>
  <c r="H98" i="1"/>
  <c r="E98" i="1"/>
  <c r="I142" i="1" l="1"/>
  <c r="I144" i="1" s="1"/>
  <c r="H41" i="3"/>
  <c r="H42" i="3"/>
  <c r="H43" i="3" s="1"/>
  <c r="F151" i="1"/>
  <c r="G151" i="1"/>
  <c r="H151" i="1"/>
  <c r="F146" i="1"/>
  <c r="G146" i="1"/>
  <c r="H146" i="1"/>
  <c r="F141" i="1"/>
  <c r="G141" i="1"/>
  <c r="H141" i="1"/>
  <c r="E151" i="1"/>
  <c r="E146" i="1"/>
  <c r="E141" i="1"/>
  <c r="F136" i="1"/>
  <c r="G136" i="1"/>
  <c r="H136" i="1"/>
  <c r="E136" i="1"/>
  <c r="F131" i="1"/>
  <c r="G131" i="1"/>
  <c r="H131" i="1"/>
  <c r="E131" i="1"/>
  <c r="H116" i="1"/>
  <c r="H138" i="1" s="1"/>
  <c r="H117" i="1"/>
  <c r="H143" i="1" s="1"/>
  <c r="H118" i="1"/>
  <c r="H148" i="1" s="1"/>
  <c r="H119" i="1"/>
  <c r="H153" i="1" s="1"/>
  <c r="G116" i="1"/>
  <c r="G138" i="1" s="1"/>
  <c r="G117" i="1"/>
  <c r="G143" i="1" s="1"/>
  <c r="G118" i="1"/>
  <c r="G148" i="1" s="1"/>
  <c r="G119" i="1"/>
  <c r="G153" i="1" s="1"/>
  <c r="F116" i="1"/>
  <c r="F138" i="1" s="1"/>
  <c r="F117" i="1"/>
  <c r="F143" i="1" s="1"/>
  <c r="F118" i="1"/>
  <c r="F148" i="1" s="1"/>
  <c r="F119" i="1"/>
  <c r="F153" i="1" s="1"/>
  <c r="E116" i="1"/>
  <c r="E138" i="1" s="1"/>
  <c r="E117" i="1"/>
  <c r="E143" i="1" s="1"/>
  <c r="E118" i="1"/>
  <c r="E148" i="1" s="1"/>
  <c r="E119" i="1"/>
  <c r="E153" i="1" s="1"/>
  <c r="F90" i="1"/>
  <c r="G90" i="1"/>
  <c r="H90" i="1"/>
  <c r="E90" i="1"/>
  <c r="G52" i="1"/>
  <c r="F114" i="1"/>
  <c r="G114" i="1"/>
  <c r="H114" i="1"/>
  <c r="E114" i="1"/>
  <c r="H87" i="1"/>
  <c r="H86" i="1"/>
  <c r="H85" i="1"/>
  <c r="H84" i="1"/>
  <c r="F87" i="1"/>
  <c r="F86" i="1"/>
  <c r="F85" i="1"/>
  <c r="F84" i="1"/>
  <c r="E87" i="1"/>
  <c r="E86" i="1"/>
  <c r="E85" i="1"/>
  <c r="E84" i="1"/>
  <c r="H79" i="1"/>
  <c r="H78" i="1"/>
  <c r="H77" i="1"/>
  <c r="H76" i="1"/>
  <c r="F79" i="1"/>
  <c r="F78" i="1"/>
  <c r="F77" i="1"/>
  <c r="F76" i="1"/>
  <c r="E79" i="1"/>
  <c r="E78" i="1"/>
  <c r="E77" i="1"/>
  <c r="E76" i="1"/>
  <c r="H71" i="1"/>
  <c r="H70" i="1"/>
  <c r="H69" i="1"/>
  <c r="H68" i="1"/>
  <c r="F71" i="1"/>
  <c r="F70" i="1"/>
  <c r="F69" i="1"/>
  <c r="F68" i="1"/>
  <c r="E71" i="1"/>
  <c r="E70" i="1"/>
  <c r="E69" i="1"/>
  <c r="E68" i="1"/>
  <c r="H63" i="1"/>
  <c r="H62" i="1"/>
  <c r="H61" i="1"/>
  <c r="H60" i="1"/>
  <c r="F63" i="1"/>
  <c r="F62" i="1"/>
  <c r="F61" i="1"/>
  <c r="F60" i="1"/>
  <c r="E63" i="1"/>
  <c r="E62" i="1"/>
  <c r="E61" i="1"/>
  <c r="E60" i="1"/>
  <c r="H55" i="1"/>
  <c r="H54" i="1"/>
  <c r="H53" i="1"/>
  <c r="H52" i="1"/>
  <c r="F55" i="1"/>
  <c r="F54" i="1"/>
  <c r="F53" i="1"/>
  <c r="F52" i="1"/>
  <c r="E55" i="1"/>
  <c r="E54" i="1"/>
  <c r="E53" i="1"/>
  <c r="E52" i="1"/>
  <c r="E83" i="1"/>
  <c r="E43" i="1"/>
  <c r="E123" i="1"/>
  <c r="E75" i="1"/>
  <c r="E35" i="1"/>
  <c r="E67" i="1"/>
  <c r="E27" i="1"/>
  <c r="E59" i="1"/>
  <c r="F19" i="1"/>
  <c r="G19" i="1"/>
  <c r="H19" i="1"/>
  <c r="E19" i="1"/>
  <c r="G87" i="1"/>
  <c r="G86" i="1"/>
  <c r="G85" i="1"/>
  <c r="G84" i="1"/>
  <c r="G79" i="1"/>
  <c r="G78" i="1"/>
  <c r="G77" i="1"/>
  <c r="G76" i="1"/>
  <c r="G71" i="1"/>
  <c r="G70" i="1"/>
  <c r="G69" i="1"/>
  <c r="G68" i="1"/>
  <c r="G63" i="1"/>
  <c r="G62" i="1"/>
  <c r="G61" i="1"/>
  <c r="G60" i="1"/>
  <c r="G55" i="1"/>
  <c r="G54" i="1"/>
  <c r="G53" i="1"/>
  <c r="H83" i="1"/>
  <c r="G83" i="1"/>
  <c r="F83" i="1"/>
  <c r="H123" i="1"/>
  <c r="G123" i="1"/>
  <c r="F123" i="1"/>
  <c r="H75" i="1"/>
  <c r="G75" i="1"/>
  <c r="F75" i="1"/>
  <c r="H67" i="1"/>
  <c r="G67" i="1"/>
  <c r="F67" i="1"/>
  <c r="H56" i="1" l="1"/>
  <c r="H91" i="1" s="1"/>
  <c r="H132" i="1" s="1"/>
  <c r="G64" i="1"/>
  <c r="G92" i="1" s="1"/>
  <c r="G72" i="1"/>
  <c r="G93" i="1" s="1"/>
  <c r="G142" i="1" s="1"/>
  <c r="G144" i="1" s="1"/>
  <c r="E56" i="1"/>
  <c r="E91" i="1" s="1"/>
  <c r="F56" i="1"/>
  <c r="F91" i="1" s="1"/>
  <c r="E132" i="1"/>
  <c r="F132" i="1"/>
  <c r="E64" i="1"/>
  <c r="E92" i="1" s="1"/>
  <c r="H64" i="1"/>
  <c r="H92" i="1" s="1"/>
  <c r="E80" i="1"/>
  <c r="E94" i="1" s="1"/>
  <c r="H80" i="1"/>
  <c r="H94" i="1" s="1"/>
  <c r="E88" i="1"/>
  <c r="E95" i="1" s="1"/>
  <c r="H88" i="1"/>
  <c r="H95" i="1" s="1"/>
  <c r="G88" i="1"/>
  <c r="G95" i="1" s="1"/>
  <c r="G80" i="1"/>
  <c r="G94" i="1" s="1"/>
  <c r="F72" i="1"/>
  <c r="F93" i="1" s="1"/>
  <c r="F88" i="1"/>
  <c r="F80" i="1"/>
  <c r="F94" i="1" s="1"/>
  <c r="F64" i="1"/>
  <c r="F92" i="1" s="1"/>
  <c r="H72" i="1"/>
  <c r="H93" i="1" s="1"/>
  <c r="E72" i="1"/>
  <c r="E93" i="1" s="1"/>
  <c r="H59" i="1"/>
  <c r="G59" i="1"/>
  <c r="F59" i="1"/>
  <c r="F106" i="1"/>
  <c r="G106" i="1"/>
  <c r="H106" i="1"/>
  <c r="F51" i="1"/>
  <c r="G51" i="1"/>
  <c r="H51" i="1"/>
  <c r="E106" i="1"/>
  <c r="E51" i="1"/>
  <c r="F115" i="1"/>
  <c r="F133" i="1" s="1"/>
  <c r="G115" i="1"/>
  <c r="G133" i="1" s="1"/>
  <c r="H115" i="1"/>
  <c r="H133" i="1" s="1"/>
  <c r="E115" i="1"/>
  <c r="E133" i="1" s="1"/>
  <c r="G56" i="1"/>
  <c r="G91" i="1" s="1"/>
  <c r="G126" i="1" l="1"/>
  <c r="F37" i="3" s="1"/>
  <c r="F39" i="3" s="1"/>
  <c r="F40" i="3" s="1"/>
  <c r="F41" i="3" s="1"/>
  <c r="F42" i="3" s="1"/>
  <c r="F43" i="3" s="1"/>
  <c r="H134" i="1"/>
  <c r="H126" i="1"/>
  <c r="H142" i="1"/>
  <c r="H144" i="1" s="1"/>
  <c r="E128" i="1"/>
  <c r="E152" i="1"/>
  <c r="E154" i="1" s="1"/>
  <c r="G125" i="1"/>
  <c r="F27" i="3" s="1"/>
  <c r="F29" i="3" s="1"/>
  <c r="F30" i="3" s="1"/>
  <c r="F31" i="3" s="1"/>
  <c r="F32" i="3" s="1"/>
  <c r="F33" i="3" s="1"/>
  <c r="G137" i="1"/>
  <c r="G139" i="1" s="1"/>
  <c r="G127" i="1"/>
  <c r="F48" i="3" s="1"/>
  <c r="F50" i="3" s="1"/>
  <c r="F51" i="3" s="1"/>
  <c r="F52" i="3" s="1"/>
  <c r="F53" i="3" s="1"/>
  <c r="F54" i="3" s="1"/>
  <c r="G147" i="1"/>
  <c r="G149" i="1" s="1"/>
  <c r="G128" i="1"/>
  <c r="F58" i="3" s="1"/>
  <c r="F60" i="3" s="1"/>
  <c r="F61" i="3" s="1"/>
  <c r="G152" i="1"/>
  <c r="G154" i="1" s="1"/>
  <c r="E127" i="1"/>
  <c r="E147" i="1"/>
  <c r="E149" i="1" s="1"/>
  <c r="E126" i="1"/>
  <c r="E142" i="1"/>
  <c r="E144" i="1" s="1"/>
  <c r="H128" i="1"/>
  <c r="H152" i="1"/>
  <c r="H154" i="1" s="1"/>
  <c r="H125" i="1"/>
  <c r="H137" i="1"/>
  <c r="H139" i="1" s="1"/>
  <c r="F126" i="1"/>
  <c r="F142" i="1"/>
  <c r="F144" i="1" s="1"/>
  <c r="E125" i="1"/>
  <c r="E137" i="1"/>
  <c r="E139" i="1" s="1"/>
  <c r="F125" i="1"/>
  <c r="F137" i="1"/>
  <c r="F139" i="1" s="1"/>
  <c r="H127" i="1"/>
  <c r="H147" i="1"/>
  <c r="H149" i="1" s="1"/>
  <c r="F127" i="1"/>
  <c r="F147" i="1"/>
  <c r="F149" i="1" s="1"/>
  <c r="E134" i="1"/>
  <c r="F62" i="3"/>
  <c r="F63" i="3" s="1"/>
  <c r="F64" i="3" s="1"/>
  <c r="F124" i="1"/>
  <c r="F95" i="1"/>
  <c r="F134" i="1"/>
  <c r="H124" i="1"/>
  <c r="G17" i="3" s="1"/>
  <c r="G19" i="3" s="1"/>
  <c r="G20" i="3" s="1"/>
  <c r="E124" i="1"/>
  <c r="G132" i="1"/>
  <c r="G134" i="1" s="1"/>
  <c r="G124" i="1"/>
  <c r="F17" i="3" s="1"/>
  <c r="F19" i="3" s="1"/>
  <c r="F20" i="3" s="1"/>
  <c r="G21" i="3" l="1"/>
  <c r="G22" i="3" s="1"/>
  <c r="G23" i="3" s="1"/>
  <c r="F21" i="3"/>
  <c r="F22" i="3" s="1"/>
  <c r="F23" i="3" s="1"/>
  <c r="F128" i="1"/>
  <c r="F152" i="1"/>
  <c r="F154" i="1" s="1"/>
</calcChain>
</file>

<file path=xl/sharedStrings.xml><?xml version="1.0" encoding="utf-8"?>
<sst xmlns="http://schemas.openxmlformats.org/spreadsheetml/2006/main" count="155" uniqueCount="52">
  <si>
    <t>包月天数</t>
  </si>
  <si>
    <t>摩尔庄园</t>
    <phoneticPr fontId="6" type="noConversion"/>
  </si>
  <si>
    <t>统一配置项</t>
    <phoneticPr fontId="6" type="noConversion"/>
  </si>
  <si>
    <r>
      <t>V</t>
    </r>
    <r>
      <rPr>
        <sz val="10"/>
        <color theme="1"/>
        <rFont val="微软雅黑"/>
        <family val="2"/>
        <charset val="134"/>
      </rPr>
      <t>IP的套餐单价</t>
    </r>
    <phoneticPr fontId="6" type="noConversion"/>
  </si>
  <si>
    <r>
      <t>V</t>
    </r>
    <r>
      <rPr>
        <sz val="10"/>
        <color theme="1"/>
        <rFont val="微软雅黑"/>
        <family val="2"/>
        <charset val="134"/>
      </rPr>
      <t>IP收入</t>
    </r>
    <phoneticPr fontId="6" type="noConversion"/>
  </si>
  <si>
    <t>总收入</t>
    <phoneticPr fontId="6" type="noConversion"/>
  </si>
  <si>
    <t>请逐月填写</t>
    <phoneticPr fontId="6" type="noConversion"/>
  </si>
  <si>
    <t>赛尔号</t>
    <phoneticPr fontId="6" type="noConversion"/>
  </si>
  <si>
    <t>小花仙</t>
    <phoneticPr fontId="6" type="noConversion"/>
  </si>
  <si>
    <t>功夫派</t>
    <phoneticPr fontId="6" type="noConversion"/>
  </si>
  <si>
    <t>热血精灵派</t>
    <phoneticPr fontId="6" type="noConversion"/>
  </si>
  <si>
    <t>台币（元）</t>
    <phoneticPr fontId="6" type="noConversion"/>
  </si>
  <si>
    <t>台币（分）</t>
    <phoneticPr fontId="6" type="noConversion"/>
  </si>
  <si>
    <t>米币兑换游戏币</t>
    <phoneticPr fontId="6" type="noConversion"/>
  </si>
  <si>
    <t>VIP</t>
    <phoneticPr fontId="6" type="noConversion"/>
  </si>
  <si>
    <t>摩尔庄园</t>
    <phoneticPr fontId="6" type="noConversion"/>
  </si>
  <si>
    <t>赛尔号</t>
    <phoneticPr fontId="6" type="noConversion"/>
  </si>
  <si>
    <t>小花仙</t>
    <phoneticPr fontId="6" type="noConversion"/>
  </si>
  <si>
    <t>功夫派</t>
    <phoneticPr fontId="6" type="noConversion"/>
  </si>
  <si>
    <t>热血精灵派</t>
    <phoneticPr fontId="6" type="noConversion"/>
  </si>
  <si>
    <r>
      <t>V</t>
    </r>
    <r>
      <rPr>
        <sz val="10"/>
        <color theme="1"/>
        <rFont val="微软雅黑"/>
        <family val="2"/>
        <charset val="134"/>
      </rPr>
      <t>IP</t>
    </r>
    <phoneticPr fontId="6" type="noConversion"/>
  </si>
  <si>
    <t>VIP收入</t>
    <phoneticPr fontId="6" type="noConversion"/>
  </si>
  <si>
    <t>VIP天数</t>
    <phoneticPr fontId="6" type="noConversion"/>
  </si>
  <si>
    <t>VIP各项目收入汇总</t>
    <phoneticPr fontId="6" type="noConversion"/>
  </si>
  <si>
    <t>按游戏分</t>
    <phoneticPr fontId="6" type="noConversion"/>
  </si>
  <si>
    <r>
      <t>V</t>
    </r>
    <r>
      <rPr>
        <sz val="10"/>
        <color theme="1"/>
        <rFont val="微软雅黑"/>
        <family val="2"/>
        <charset val="134"/>
      </rPr>
      <t>IP收入</t>
    </r>
    <phoneticPr fontId="6" type="noConversion"/>
  </si>
  <si>
    <t>米币兑换收入</t>
    <phoneticPr fontId="6" type="noConversion"/>
  </si>
  <si>
    <t>总收入</t>
    <phoneticPr fontId="6" type="noConversion"/>
  </si>
  <si>
    <t>所有项目汇总收入</t>
    <phoneticPr fontId="6" type="noConversion"/>
  </si>
  <si>
    <t>修订历史</t>
    <phoneticPr fontId="6" type="noConversion"/>
  </si>
  <si>
    <t>序号</t>
    <phoneticPr fontId="6" type="noConversion"/>
  </si>
  <si>
    <t>修订内容</t>
    <phoneticPr fontId="6" type="noConversion"/>
  </si>
  <si>
    <t>修订人</t>
    <phoneticPr fontId="6" type="noConversion"/>
  </si>
  <si>
    <t>修订日期</t>
    <phoneticPr fontId="6" type="noConversion"/>
  </si>
  <si>
    <t>lynn</t>
    <phoneticPr fontId="6" type="noConversion"/>
  </si>
  <si>
    <t>2015.09.11</t>
    <phoneticPr fontId="6" type="noConversion"/>
  </si>
  <si>
    <t>测试收入</t>
    <phoneticPr fontId="6" type="noConversion"/>
  </si>
  <si>
    <t>正式进账</t>
    <phoneticPr fontId="6" type="noConversion"/>
  </si>
  <si>
    <t>台湾政府税率20%</t>
    <phoneticPr fontId="6" type="noConversion"/>
  </si>
  <si>
    <t>分成实付台币金额</t>
    <phoneticPr fontId="6" type="noConversion"/>
  </si>
  <si>
    <t>转成美金</t>
    <phoneticPr fontId="6" type="noConversion"/>
  </si>
  <si>
    <t>转成人民币</t>
    <phoneticPr fontId="6" type="noConversion"/>
  </si>
  <si>
    <t>本次美元汇率</t>
    <phoneticPr fontId="6" type="noConversion"/>
  </si>
  <si>
    <t>本次人民币汇率</t>
    <phoneticPr fontId="6" type="noConversion"/>
  </si>
  <si>
    <t>依据合约抽成</t>
    <phoneticPr fontId="6" type="noConversion"/>
  </si>
  <si>
    <t>统一配置</t>
    <phoneticPr fontId="6" type="noConversion"/>
  </si>
  <si>
    <t>各项目抽成比例</t>
    <phoneticPr fontId="6" type="noConversion"/>
  </si>
  <si>
    <t>建立初始模板,实现填写明细即出收入总额</t>
    <phoneticPr fontId="6" type="noConversion"/>
  </si>
  <si>
    <t>转成美金</t>
    <phoneticPr fontId="6" type="noConversion"/>
  </si>
  <si>
    <t>转成美金</t>
    <phoneticPr fontId="6" type="noConversion"/>
  </si>
  <si>
    <t>转成美金</t>
    <phoneticPr fontId="6" type="noConversion"/>
  </si>
  <si>
    <t>商城消费情况-消耗米币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</si>
</sst>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_ ;_ * \-#,##0_ ;_ * &quot;-&quot;??_ ;_ @_ "/>
  </numFmts>
  <fonts count="16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1"/>
      <color theme="1"/>
      <name val="宋体"/>
      <family val="2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4" fillId="0" borderId="0" xfId="0" applyFont="1" applyFill="1" applyBorder="1" applyAlignment="1">
      <alignment horizontal="justify" vertical="center" wrapText="1"/>
    </xf>
    <xf numFmtId="57" fontId="4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57" fontId="4" fillId="0" borderId="0" xfId="0" applyNumberFormat="1" applyFont="1" applyFill="1" applyBorder="1"/>
    <xf numFmtId="0" fontId="7" fillId="0" borderId="0" xfId="0" applyFont="1" applyFill="1"/>
    <xf numFmtId="0" fontId="7" fillId="0" borderId="1" xfId="0" applyFont="1" applyBorder="1" applyAlignment="1">
      <alignment horizontal="justify" vertical="center" wrapText="1"/>
    </xf>
    <xf numFmtId="0" fontId="7" fillId="0" borderId="0" xfId="0" applyFont="1"/>
    <xf numFmtId="0" fontId="2" fillId="0" borderId="0" xfId="0" applyFont="1" applyFill="1" applyBorder="1"/>
    <xf numFmtId="0" fontId="9" fillId="0" borderId="0" xfId="0" applyFont="1" applyFill="1" applyBorder="1"/>
    <xf numFmtId="0" fontId="4" fillId="0" borderId="0" xfId="0" applyNumberFormat="1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13" fillId="2" borderId="2" xfId="0" applyFont="1" applyFill="1" applyBorder="1" applyAlignment="1">
      <alignment horizontal="center"/>
    </xf>
    <xf numFmtId="0" fontId="10" fillId="0" borderId="0" xfId="0" applyFont="1"/>
    <xf numFmtId="0" fontId="14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57" fontId="2" fillId="0" borderId="0" xfId="0" applyNumberFormat="1" applyFont="1" applyFill="1" applyBorder="1"/>
    <xf numFmtId="0" fontId="2" fillId="0" borderId="0" xfId="0" applyFont="1"/>
    <xf numFmtId="57" fontId="2" fillId="0" borderId="0" xfId="0" applyNumberFormat="1" applyFont="1"/>
    <xf numFmtId="1" fontId="2" fillId="0" borderId="0" xfId="0" applyNumberFormat="1" applyFont="1"/>
    <xf numFmtId="9" fontId="2" fillId="0" borderId="0" xfId="0" applyNumberFormat="1" applyFont="1"/>
    <xf numFmtId="176" fontId="2" fillId="0" borderId="0" xfId="1" applyNumberFormat="1" applyFont="1" applyAlignment="1"/>
    <xf numFmtId="0" fontId="5" fillId="0" borderId="0" xfId="0" applyFont="1"/>
    <xf numFmtId="43" fontId="5" fillId="0" borderId="0" xfId="1" applyNumberFormat="1" applyFont="1" applyAlignment="1"/>
    <xf numFmtId="0" fontId="9" fillId="3" borderId="0" xfId="0" applyFont="1" applyFill="1" applyBorder="1"/>
    <xf numFmtId="0" fontId="15" fillId="3" borderId="0" xfId="0" applyFont="1" applyFill="1" applyBorder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"/>
  <sheetViews>
    <sheetView workbookViewId="0">
      <selection activeCell="H19" sqref="H19"/>
    </sheetView>
  </sheetViews>
  <sheetFormatPr defaultRowHeight="13.5" x14ac:dyDescent="0.15"/>
  <cols>
    <col min="3" max="3" width="38.75" bestFit="1" customWidth="1"/>
    <col min="4" max="4" width="7.375" bestFit="1" customWidth="1"/>
    <col min="5" max="5" width="11.875" bestFit="1" customWidth="1"/>
  </cols>
  <sheetData>
    <row r="4" spans="2:5" ht="16.5" x14ac:dyDescent="0.3">
      <c r="B4" s="15" t="s">
        <v>29</v>
      </c>
      <c r="C4" s="16"/>
      <c r="D4" s="16"/>
      <c r="E4" s="16"/>
    </row>
    <row r="5" spans="2:5" ht="15" x14ac:dyDescent="0.25">
      <c r="B5" s="17" t="s">
        <v>30</v>
      </c>
      <c r="C5" s="17" t="s">
        <v>31</v>
      </c>
      <c r="D5" s="17" t="s">
        <v>32</v>
      </c>
      <c r="E5" s="17" t="s">
        <v>33</v>
      </c>
    </row>
    <row r="6" spans="2:5" ht="16.5" x14ac:dyDescent="0.15">
      <c r="B6" s="18">
        <v>1</v>
      </c>
      <c r="C6" s="18" t="s">
        <v>47</v>
      </c>
      <c r="D6" s="18" t="s">
        <v>34</v>
      </c>
      <c r="E6" s="18" t="s">
        <v>35</v>
      </c>
    </row>
    <row r="7" spans="2:5" ht="16.5" x14ac:dyDescent="0.15">
      <c r="B7" s="18">
        <v>2</v>
      </c>
      <c r="C7" s="18"/>
      <c r="D7" s="18"/>
      <c r="E7" s="18"/>
    </row>
    <row r="8" spans="2:5" ht="16.5" x14ac:dyDescent="0.15">
      <c r="B8" s="18">
        <v>3</v>
      </c>
      <c r="C8" s="18"/>
      <c r="D8" s="18"/>
      <c r="E8" s="18"/>
    </row>
    <row r="9" spans="2:5" ht="16.5" x14ac:dyDescent="0.15">
      <c r="B9" s="18"/>
      <c r="C9" s="18"/>
      <c r="D9" s="18"/>
      <c r="E9" s="18"/>
    </row>
    <row r="10" spans="2:5" ht="16.5" x14ac:dyDescent="0.15">
      <c r="B10" s="18"/>
      <c r="C10" s="18"/>
      <c r="D10" s="18"/>
      <c r="E10" s="18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6"/>
  <sheetViews>
    <sheetView tabSelected="1" topLeftCell="B115" zoomScale="96" zoomScaleNormal="96" workbookViewId="0">
      <selection activeCell="S102" sqref="S102"/>
    </sheetView>
  </sheetViews>
  <sheetFormatPr defaultRowHeight="16.5" x14ac:dyDescent="0.35"/>
  <cols>
    <col min="1" max="2" width="12.5" style="4" bestFit="1" customWidth="1"/>
    <col min="3" max="3" width="24" style="4" bestFit="1" customWidth="1"/>
    <col min="4" max="4" width="11.375" style="4" bestFit="1" customWidth="1"/>
    <col min="5" max="5" width="9.75" style="4" hidden="1" customWidth="1"/>
    <col min="6" max="6" width="11.25" style="4" hidden="1" customWidth="1"/>
    <col min="7" max="8" width="10.25" style="4" hidden="1" customWidth="1"/>
    <col min="9" max="9" width="11.5" style="4" hidden="1" customWidth="1"/>
    <col min="10" max="10" width="12.875" style="4" hidden="1" customWidth="1"/>
    <col min="11" max="11" width="10.5" style="4" hidden="1" customWidth="1"/>
    <col min="12" max="12" width="11.25" style="4" hidden="1" customWidth="1"/>
    <col min="13" max="14" width="10.25" style="4" bestFit="1" customWidth="1"/>
    <col min="15" max="15" width="11.5" style="4" bestFit="1" customWidth="1"/>
    <col min="16" max="17" width="10.25" style="4" bestFit="1" customWidth="1"/>
    <col min="18" max="16384" width="9" style="4"/>
  </cols>
  <sheetData>
    <row r="1" spans="1:17" x14ac:dyDescent="0.35">
      <c r="A1" s="5" t="s">
        <v>2</v>
      </c>
    </row>
    <row r="2" spans="1:17" x14ac:dyDescent="0.35">
      <c r="A2" s="3" t="s">
        <v>3</v>
      </c>
    </row>
    <row r="3" spans="1:17" x14ac:dyDescent="0.35">
      <c r="A3" s="1">
        <v>31</v>
      </c>
      <c r="B3" s="4">
        <v>150</v>
      </c>
    </row>
    <row r="4" spans="1:17" x14ac:dyDescent="0.35">
      <c r="A4" s="1">
        <v>93</v>
      </c>
      <c r="B4" s="4">
        <v>450</v>
      </c>
    </row>
    <row r="5" spans="1:17" x14ac:dyDescent="0.35">
      <c r="A5" s="1">
        <v>186</v>
      </c>
      <c r="B5" s="4">
        <v>800</v>
      </c>
    </row>
    <row r="6" spans="1:17" x14ac:dyDescent="0.35">
      <c r="A6" s="1">
        <v>372</v>
      </c>
      <c r="B6" s="4">
        <v>1500</v>
      </c>
    </row>
    <row r="8" spans="1:17" ht="21" x14ac:dyDescent="0.4">
      <c r="C8" s="27" t="s">
        <v>22</v>
      </c>
    </row>
    <row r="9" spans="1:17" x14ac:dyDescent="0.35">
      <c r="C9" s="3" t="s">
        <v>6</v>
      </c>
    </row>
    <row r="11" spans="1:17" x14ac:dyDescent="0.35">
      <c r="C11" s="5" t="s">
        <v>1</v>
      </c>
      <c r="D11" s="1" t="s">
        <v>0</v>
      </c>
      <c r="E11" s="6">
        <v>42156</v>
      </c>
      <c r="F11" s="6">
        <v>42186</v>
      </c>
      <c r="G11" s="2">
        <v>42217</v>
      </c>
      <c r="H11" s="6">
        <v>42248</v>
      </c>
      <c r="I11" s="6">
        <v>42278</v>
      </c>
      <c r="J11" s="6">
        <v>42309</v>
      </c>
      <c r="K11" s="6">
        <v>42339</v>
      </c>
      <c r="L11" s="6">
        <v>42370</v>
      </c>
      <c r="M11" s="2">
        <v>42401</v>
      </c>
      <c r="N11" s="6">
        <v>42430</v>
      </c>
      <c r="O11" s="6">
        <v>42461</v>
      </c>
      <c r="P11" s="6">
        <v>42491</v>
      </c>
      <c r="Q11" s="6">
        <v>42522</v>
      </c>
    </row>
    <row r="12" spans="1:17" x14ac:dyDescent="0.35">
      <c r="C12" s="10" t="s">
        <v>20</v>
      </c>
      <c r="D12" s="1">
        <v>31</v>
      </c>
      <c r="F12" s="4">
        <v>1407</v>
      </c>
      <c r="G12" s="1">
        <v>1182</v>
      </c>
      <c r="H12" s="4">
        <v>715</v>
      </c>
      <c r="I12" s="4">
        <v>613</v>
      </c>
      <c r="J12" s="4">
        <v>511</v>
      </c>
      <c r="K12" s="4">
        <v>500</v>
      </c>
      <c r="L12" s="4">
        <v>999</v>
      </c>
      <c r="M12" s="4">
        <v>983</v>
      </c>
      <c r="N12" s="4">
        <v>526</v>
      </c>
      <c r="O12" s="4">
        <v>598</v>
      </c>
      <c r="P12" s="4">
        <v>573</v>
      </c>
    </row>
    <row r="13" spans="1:17" x14ac:dyDescent="0.35">
      <c r="D13" s="1">
        <v>93</v>
      </c>
      <c r="F13" s="4">
        <v>40</v>
      </c>
      <c r="G13" s="1">
        <v>41</v>
      </c>
      <c r="H13" s="4">
        <v>44</v>
      </c>
      <c r="I13" s="4">
        <v>32</v>
      </c>
      <c r="J13" s="4">
        <v>23</v>
      </c>
      <c r="K13" s="4">
        <v>24</v>
      </c>
      <c r="L13" s="4">
        <v>27</v>
      </c>
      <c r="M13" s="4">
        <v>45</v>
      </c>
      <c r="N13" s="4">
        <v>18</v>
      </c>
      <c r="O13" s="4">
        <v>29</v>
      </c>
      <c r="P13" s="4">
        <v>20</v>
      </c>
    </row>
    <row r="14" spans="1:17" x14ac:dyDescent="0.35">
      <c r="D14" s="1">
        <v>186</v>
      </c>
      <c r="F14" s="4">
        <v>11</v>
      </c>
      <c r="G14" s="1">
        <v>18</v>
      </c>
      <c r="H14" s="4">
        <v>20</v>
      </c>
      <c r="I14" s="4">
        <v>10</v>
      </c>
      <c r="J14" s="4">
        <v>5</v>
      </c>
      <c r="K14" s="4">
        <v>7</v>
      </c>
      <c r="L14" s="4">
        <v>14</v>
      </c>
      <c r="M14" s="4">
        <v>17</v>
      </c>
      <c r="N14" s="4">
        <v>8</v>
      </c>
      <c r="O14" s="4">
        <v>12</v>
      </c>
      <c r="P14" s="4">
        <v>7</v>
      </c>
    </row>
    <row r="15" spans="1:17" x14ac:dyDescent="0.35">
      <c r="D15" s="1">
        <v>372</v>
      </c>
      <c r="F15" s="4">
        <v>11</v>
      </c>
      <c r="G15" s="1">
        <v>9</v>
      </c>
      <c r="H15" s="4">
        <v>9</v>
      </c>
      <c r="I15" s="4">
        <v>7</v>
      </c>
      <c r="J15" s="4">
        <v>20</v>
      </c>
      <c r="K15" s="4">
        <v>9</v>
      </c>
      <c r="L15" s="4">
        <v>11</v>
      </c>
      <c r="M15" s="4">
        <v>6</v>
      </c>
      <c r="N15" s="4">
        <v>3</v>
      </c>
      <c r="O15" s="4">
        <v>11</v>
      </c>
      <c r="P15" s="4">
        <v>2</v>
      </c>
    </row>
    <row r="18" spans="3:18" x14ac:dyDescent="0.35">
      <c r="C18" s="5" t="s">
        <v>7</v>
      </c>
      <c r="D18" s="3"/>
    </row>
    <row r="19" spans="3:18" x14ac:dyDescent="0.35">
      <c r="C19" s="5" t="s">
        <v>14</v>
      </c>
      <c r="D19" s="1" t="s">
        <v>0</v>
      </c>
      <c r="E19" s="6">
        <f>E11</f>
        <v>42156</v>
      </c>
      <c r="F19" s="6">
        <f>F11</f>
        <v>42186</v>
      </c>
      <c r="G19" s="6">
        <f>G11</f>
        <v>42217</v>
      </c>
      <c r="H19" s="6">
        <f>H11</f>
        <v>42248</v>
      </c>
      <c r="I19" s="6">
        <v>42278</v>
      </c>
      <c r="J19" s="6">
        <f>J11</f>
        <v>42309</v>
      </c>
      <c r="K19" s="6">
        <f>K11</f>
        <v>42339</v>
      </c>
      <c r="L19" s="6">
        <f>L11</f>
        <v>42370</v>
      </c>
      <c r="M19" s="6">
        <f>M11</f>
        <v>42401</v>
      </c>
      <c r="N19" s="6">
        <f>N11</f>
        <v>42430</v>
      </c>
      <c r="O19" s="6">
        <v>42462</v>
      </c>
      <c r="P19" s="6">
        <f>P11</f>
        <v>42491</v>
      </c>
      <c r="Q19" s="6">
        <f>Q11</f>
        <v>42522</v>
      </c>
    </row>
    <row r="20" spans="3:18" x14ac:dyDescent="0.35">
      <c r="D20" s="1">
        <v>31</v>
      </c>
      <c r="F20" s="4">
        <v>706</v>
      </c>
      <c r="G20" s="1">
        <v>1129</v>
      </c>
      <c r="H20" s="4">
        <v>650</v>
      </c>
      <c r="I20" s="4">
        <v>597</v>
      </c>
      <c r="J20" s="4">
        <v>614</v>
      </c>
      <c r="K20" s="4">
        <v>621</v>
      </c>
      <c r="L20" s="4">
        <v>657</v>
      </c>
      <c r="M20" s="4">
        <v>534</v>
      </c>
      <c r="N20" s="4">
        <v>414</v>
      </c>
      <c r="O20" s="4">
        <v>633</v>
      </c>
      <c r="P20" s="4">
        <v>634</v>
      </c>
    </row>
    <row r="21" spans="3:18" x14ac:dyDescent="0.35">
      <c r="D21" s="1">
        <v>93</v>
      </c>
      <c r="F21" s="4">
        <v>130</v>
      </c>
      <c r="G21" s="1">
        <v>97</v>
      </c>
      <c r="H21" s="4">
        <v>56</v>
      </c>
      <c r="I21" s="4">
        <v>54</v>
      </c>
      <c r="J21" s="4">
        <v>39</v>
      </c>
      <c r="K21" s="4">
        <v>224</v>
      </c>
      <c r="L21" s="4">
        <v>144</v>
      </c>
      <c r="M21" s="4">
        <v>66</v>
      </c>
      <c r="N21" s="4">
        <v>36</v>
      </c>
      <c r="O21" s="4">
        <v>46</v>
      </c>
      <c r="P21" s="4">
        <v>96</v>
      </c>
    </row>
    <row r="22" spans="3:18" x14ac:dyDescent="0.35">
      <c r="D22" s="1">
        <v>186</v>
      </c>
      <c r="F22" s="4">
        <v>36</v>
      </c>
      <c r="G22" s="1">
        <v>40</v>
      </c>
      <c r="H22" s="4">
        <v>57</v>
      </c>
      <c r="I22" s="4">
        <v>31</v>
      </c>
      <c r="J22" s="4">
        <v>19</v>
      </c>
      <c r="K22" s="4">
        <v>32</v>
      </c>
      <c r="L22" s="4">
        <v>36</v>
      </c>
      <c r="M22" s="4">
        <v>27</v>
      </c>
      <c r="N22" s="4">
        <v>21</v>
      </c>
      <c r="O22" s="4">
        <v>29</v>
      </c>
      <c r="P22" s="4">
        <v>58</v>
      </c>
    </row>
    <row r="23" spans="3:18" x14ac:dyDescent="0.35">
      <c r="D23" s="1">
        <v>372</v>
      </c>
      <c r="F23" s="4">
        <v>46</v>
      </c>
      <c r="G23" s="1">
        <v>59</v>
      </c>
      <c r="H23" s="4">
        <v>58</v>
      </c>
      <c r="I23" s="4">
        <v>43</v>
      </c>
      <c r="J23" s="4">
        <v>41</v>
      </c>
      <c r="K23" s="4">
        <v>37</v>
      </c>
      <c r="L23" s="4">
        <v>376</v>
      </c>
      <c r="M23" s="4">
        <v>204</v>
      </c>
      <c r="N23" s="4">
        <v>111</v>
      </c>
      <c r="O23" s="4">
        <v>76</v>
      </c>
      <c r="P23" s="4">
        <v>123</v>
      </c>
    </row>
    <row r="26" spans="3:18" x14ac:dyDescent="0.35">
      <c r="D26" s="3"/>
    </row>
    <row r="27" spans="3:18" x14ac:dyDescent="0.35">
      <c r="C27" s="5" t="s">
        <v>8</v>
      </c>
      <c r="D27" s="1" t="s">
        <v>0</v>
      </c>
      <c r="E27" s="6">
        <f>E11</f>
        <v>42156</v>
      </c>
      <c r="F27" s="6">
        <v>42186</v>
      </c>
      <c r="G27" s="2">
        <v>42217</v>
      </c>
      <c r="H27" s="6">
        <v>42248</v>
      </c>
      <c r="I27" s="6">
        <v>42278</v>
      </c>
      <c r="J27" s="6">
        <v>42309</v>
      </c>
      <c r="K27" s="6">
        <v>42339</v>
      </c>
      <c r="L27" s="6">
        <f>L11</f>
        <v>42370</v>
      </c>
      <c r="M27" s="6">
        <v>42401</v>
      </c>
      <c r="N27" s="2">
        <v>42430</v>
      </c>
      <c r="O27" s="6">
        <v>42461</v>
      </c>
      <c r="P27" s="2">
        <v>42491</v>
      </c>
      <c r="Q27" s="6">
        <v>42522</v>
      </c>
      <c r="R27" s="6"/>
    </row>
    <row r="28" spans="3:18" x14ac:dyDescent="0.35">
      <c r="C28" s="5" t="s">
        <v>14</v>
      </c>
      <c r="D28" s="1">
        <v>31</v>
      </c>
      <c r="F28" s="4">
        <v>380</v>
      </c>
      <c r="G28" s="1">
        <v>560</v>
      </c>
      <c r="H28" s="4">
        <v>346</v>
      </c>
      <c r="I28" s="4">
        <v>360</v>
      </c>
      <c r="J28" s="4">
        <v>436</v>
      </c>
      <c r="K28" s="4">
        <v>516</v>
      </c>
      <c r="L28" s="4">
        <v>617</v>
      </c>
      <c r="M28" s="4">
        <v>439</v>
      </c>
      <c r="N28" s="4">
        <v>291</v>
      </c>
      <c r="O28" s="4">
        <v>730</v>
      </c>
      <c r="P28" s="4">
        <v>521</v>
      </c>
    </row>
    <row r="29" spans="3:18" x14ac:dyDescent="0.35">
      <c r="D29" s="1">
        <v>93</v>
      </c>
      <c r="F29" s="4">
        <v>229</v>
      </c>
      <c r="G29" s="1">
        <v>82</v>
      </c>
      <c r="H29" s="4">
        <v>28</v>
      </c>
      <c r="I29" s="4">
        <v>170</v>
      </c>
      <c r="J29" s="4">
        <v>150</v>
      </c>
      <c r="K29" s="4">
        <v>101</v>
      </c>
      <c r="L29" s="4">
        <v>101</v>
      </c>
      <c r="M29" s="4">
        <v>54</v>
      </c>
      <c r="N29" s="4">
        <v>20</v>
      </c>
      <c r="O29" s="4">
        <v>106</v>
      </c>
      <c r="P29" s="4">
        <v>59</v>
      </c>
    </row>
    <row r="30" spans="3:18" x14ac:dyDescent="0.35">
      <c r="D30" s="1">
        <v>186</v>
      </c>
      <c r="F30" s="4">
        <v>9</v>
      </c>
      <c r="G30" s="1">
        <v>14</v>
      </c>
      <c r="H30" s="4">
        <v>6</v>
      </c>
      <c r="I30" s="4">
        <v>9</v>
      </c>
      <c r="J30" s="4">
        <v>7</v>
      </c>
      <c r="K30" s="4">
        <v>14</v>
      </c>
      <c r="L30" s="4">
        <v>23</v>
      </c>
      <c r="M30" s="4">
        <v>23</v>
      </c>
      <c r="N30" s="4">
        <v>6</v>
      </c>
      <c r="O30" s="4">
        <v>5</v>
      </c>
      <c r="P30" s="4">
        <v>5</v>
      </c>
    </row>
    <row r="31" spans="3:18" x14ac:dyDescent="0.35">
      <c r="D31" s="1">
        <v>372</v>
      </c>
      <c r="F31" s="4">
        <v>18</v>
      </c>
      <c r="G31" s="1">
        <v>63</v>
      </c>
      <c r="H31" s="4">
        <v>31</v>
      </c>
      <c r="I31" s="4">
        <v>20</v>
      </c>
      <c r="J31" s="4">
        <v>15</v>
      </c>
      <c r="K31" s="4">
        <v>23</v>
      </c>
      <c r="L31" s="4">
        <v>68</v>
      </c>
      <c r="M31" s="4">
        <v>110</v>
      </c>
      <c r="N31" s="4">
        <v>46</v>
      </c>
      <c r="O31" s="4">
        <v>24</v>
      </c>
      <c r="P31" s="4">
        <v>17</v>
      </c>
    </row>
    <row r="34" spans="3:17" x14ac:dyDescent="0.35">
      <c r="C34" s="5" t="s">
        <v>9</v>
      </c>
      <c r="D34" s="3"/>
    </row>
    <row r="35" spans="3:17" x14ac:dyDescent="0.35">
      <c r="C35" s="5" t="s">
        <v>14</v>
      </c>
      <c r="D35" s="1" t="s">
        <v>0</v>
      </c>
      <c r="E35" s="6">
        <f>E11</f>
        <v>42156</v>
      </c>
      <c r="F35" s="6">
        <v>42186</v>
      </c>
      <c r="G35" s="2">
        <v>42217</v>
      </c>
      <c r="H35" s="6">
        <v>42248</v>
      </c>
      <c r="I35" s="6">
        <v>42278</v>
      </c>
      <c r="J35" s="6">
        <v>42309</v>
      </c>
      <c r="K35" s="6">
        <v>42339</v>
      </c>
      <c r="L35" s="4">
        <v>42370</v>
      </c>
      <c r="M35" s="6">
        <f>M11</f>
        <v>42401</v>
      </c>
      <c r="N35" s="6">
        <v>42370</v>
      </c>
      <c r="O35" s="2">
        <v>42401</v>
      </c>
      <c r="P35" s="6">
        <v>42430</v>
      </c>
      <c r="Q35" s="6">
        <v>42461</v>
      </c>
    </row>
    <row r="36" spans="3:17" x14ac:dyDescent="0.35">
      <c r="D36" s="1">
        <v>31</v>
      </c>
      <c r="F36" s="4">
        <v>145</v>
      </c>
      <c r="G36" s="1">
        <v>113</v>
      </c>
      <c r="H36" s="4">
        <v>79</v>
      </c>
      <c r="I36" s="4">
        <v>65</v>
      </c>
      <c r="J36" s="4">
        <v>63</v>
      </c>
      <c r="K36" s="4">
        <v>7</v>
      </c>
      <c r="L36" s="4">
        <v>0</v>
      </c>
      <c r="M36" s="4">
        <v>0</v>
      </c>
    </row>
    <row r="37" spans="3:17" x14ac:dyDescent="0.35">
      <c r="D37" s="1">
        <v>93</v>
      </c>
      <c r="F37" s="4">
        <v>9</v>
      </c>
      <c r="G37" s="1">
        <v>5</v>
      </c>
      <c r="H37" s="4">
        <v>7</v>
      </c>
      <c r="I37" s="4">
        <v>10</v>
      </c>
      <c r="J37" s="4">
        <v>11</v>
      </c>
      <c r="K37" s="4">
        <v>2</v>
      </c>
      <c r="L37" s="4">
        <v>0</v>
      </c>
      <c r="M37" s="4">
        <v>0</v>
      </c>
    </row>
    <row r="38" spans="3:17" x14ac:dyDescent="0.35">
      <c r="D38" s="1">
        <v>186</v>
      </c>
      <c r="F38" s="4">
        <v>7</v>
      </c>
      <c r="G38" s="1">
        <v>2</v>
      </c>
      <c r="H38" s="4">
        <v>2</v>
      </c>
      <c r="I38" s="4">
        <v>1</v>
      </c>
      <c r="J38" s="4">
        <v>2</v>
      </c>
      <c r="K38" s="4">
        <v>0</v>
      </c>
      <c r="L38" s="4">
        <v>0</v>
      </c>
      <c r="M38" s="4">
        <v>0</v>
      </c>
    </row>
    <row r="39" spans="3:17" x14ac:dyDescent="0.35">
      <c r="D39" s="1">
        <v>372</v>
      </c>
      <c r="F39" s="4">
        <v>11</v>
      </c>
      <c r="G39" s="1">
        <v>10</v>
      </c>
      <c r="H39" s="4">
        <v>3</v>
      </c>
      <c r="I39" s="4">
        <v>0</v>
      </c>
      <c r="J39" s="4">
        <v>8</v>
      </c>
      <c r="K39" s="4">
        <v>3</v>
      </c>
      <c r="L39" s="4">
        <v>0</v>
      </c>
      <c r="M39" s="4">
        <v>0</v>
      </c>
    </row>
    <row r="42" spans="3:17" x14ac:dyDescent="0.35">
      <c r="C42" s="5" t="s">
        <v>10</v>
      </c>
      <c r="D42" s="3"/>
    </row>
    <row r="43" spans="3:17" x14ac:dyDescent="0.35">
      <c r="C43" s="5" t="s">
        <v>14</v>
      </c>
      <c r="D43" s="1" t="s">
        <v>0</v>
      </c>
      <c r="E43" s="6">
        <f>E11</f>
        <v>42156</v>
      </c>
      <c r="F43" s="6">
        <v>42186</v>
      </c>
      <c r="G43" s="2">
        <v>42217</v>
      </c>
      <c r="H43" s="6">
        <v>42248</v>
      </c>
      <c r="I43" s="6">
        <v>42278</v>
      </c>
      <c r="J43" s="6">
        <v>42309</v>
      </c>
      <c r="K43" s="6">
        <v>42339</v>
      </c>
      <c r="L43" s="6">
        <v>42370</v>
      </c>
      <c r="M43" s="2">
        <v>42401</v>
      </c>
      <c r="N43" s="6">
        <v>42430</v>
      </c>
      <c r="O43" s="6">
        <v>42461</v>
      </c>
      <c r="P43" s="6">
        <v>42491</v>
      </c>
      <c r="Q43" s="6">
        <v>42522</v>
      </c>
    </row>
    <row r="44" spans="3:17" x14ac:dyDescent="0.35">
      <c r="D44" s="1">
        <v>30</v>
      </c>
      <c r="F44" s="4">
        <v>174</v>
      </c>
      <c r="G44" s="1">
        <v>151</v>
      </c>
      <c r="H44" s="4">
        <v>230</v>
      </c>
      <c r="I44" s="4">
        <v>112</v>
      </c>
      <c r="J44" s="4">
        <v>141</v>
      </c>
      <c r="K44" s="4">
        <v>5</v>
      </c>
      <c r="L44" s="4">
        <v>0</v>
      </c>
      <c r="M44" s="4">
        <v>0</v>
      </c>
    </row>
    <row r="45" spans="3:17" x14ac:dyDescent="0.35">
      <c r="D45" s="1">
        <v>90</v>
      </c>
      <c r="F45" s="4">
        <v>33</v>
      </c>
      <c r="G45" s="1">
        <v>26</v>
      </c>
      <c r="H45" s="4">
        <v>16</v>
      </c>
      <c r="I45" s="4">
        <v>14</v>
      </c>
      <c r="J45" s="4">
        <v>19</v>
      </c>
      <c r="K45" s="4">
        <v>0</v>
      </c>
      <c r="L45" s="4">
        <v>0</v>
      </c>
      <c r="M45" s="4">
        <v>0</v>
      </c>
    </row>
    <row r="46" spans="3:17" x14ac:dyDescent="0.35">
      <c r="D46" s="1">
        <v>180</v>
      </c>
      <c r="F46" s="4">
        <v>7</v>
      </c>
      <c r="G46" s="1">
        <v>8</v>
      </c>
      <c r="H46" s="4">
        <v>5</v>
      </c>
      <c r="I46" s="4">
        <v>7</v>
      </c>
      <c r="J46" s="4">
        <v>7</v>
      </c>
      <c r="K46" s="4">
        <v>0</v>
      </c>
      <c r="L46" s="4">
        <v>0</v>
      </c>
      <c r="M46" s="4">
        <v>0</v>
      </c>
    </row>
    <row r="47" spans="3:17" x14ac:dyDescent="0.35">
      <c r="D47" s="1">
        <v>360</v>
      </c>
      <c r="F47" s="4">
        <v>13</v>
      </c>
      <c r="G47" s="1">
        <v>6</v>
      </c>
      <c r="H47" s="4">
        <v>12</v>
      </c>
      <c r="I47" s="4">
        <v>9</v>
      </c>
      <c r="J47" s="4">
        <v>6</v>
      </c>
      <c r="K47" s="4">
        <v>0</v>
      </c>
      <c r="L47" s="4">
        <v>0</v>
      </c>
      <c r="M47" s="4">
        <v>0</v>
      </c>
    </row>
    <row r="49" spans="3:17" ht="21" x14ac:dyDescent="0.4">
      <c r="C49" s="11" t="s">
        <v>21</v>
      </c>
    </row>
    <row r="50" spans="3:17" x14ac:dyDescent="0.35">
      <c r="C50" s="5" t="s">
        <v>15</v>
      </c>
    </row>
    <row r="51" spans="3:17" x14ac:dyDescent="0.35">
      <c r="C51" s="5"/>
      <c r="D51" s="1" t="s">
        <v>0</v>
      </c>
      <c r="E51" s="6">
        <f>E11</f>
        <v>42156</v>
      </c>
      <c r="F51" s="6">
        <f>F11</f>
        <v>42186</v>
      </c>
      <c r="G51" s="6">
        <f>G11</f>
        <v>42217</v>
      </c>
      <c r="H51" s="6">
        <f>H11</f>
        <v>42248</v>
      </c>
      <c r="I51" s="6">
        <v>42278</v>
      </c>
      <c r="J51" s="6">
        <f t="shared" ref="J51:Q51" si="0">J11</f>
        <v>42309</v>
      </c>
      <c r="K51" s="6">
        <f t="shared" si="0"/>
        <v>42339</v>
      </c>
      <c r="L51" s="6">
        <f t="shared" si="0"/>
        <v>42370</v>
      </c>
      <c r="M51" s="6">
        <f t="shared" si="0"/>
        <v>42401</v>
      </c>
      <c r="N51" s="6">
        <f t="shared" si="0"/>
        <v>42430</v>
      </c>
      <c r="O51" s="6">
        <f t="shared" si="0"/>
        <v>42461</v>
      </c>
      <c r="P51" s="6">
        <f t="shared" si="0"/>
        <v>42491</v>
      </c>
      <c r="Q51" s="6">
        <f t="shared" si="0"/>
        <v>42522</v>
      </c>
    </row>
    <row r="52" spans="3:17" x14ac:dyDescent="0.35">
      <c r="C52" s="5"/>
      <c r="D52" s="1">
        <v>31</v>
      </c>
      <c r="E52" s="4">
        <f t="shared" ref="E52:K52" si="1">E12*$B$3</f>
        <v>0</v>
      </c>
      <c r="F52" s="4">
        <f t="shared" si="1"/>
        <v>211050</v>
      </c>
      <c r="G52" s="4">
        <f t="shared" si="1"/>
        <v>177300</v>
      </c>
      <c r="H52" s="4">
        <f t="shared" si="1"/>
        <v>107250</v>
      </c>
      <c r="I52" s="4">
        <f t="shared" si="1"/>
        <v>91950</v>
      </c>
      <c r="J52" s="4">
        <f t="shared" si="1"/>
        <v>76650</v>
      </c>
      <c r="K52" s="4">
        <f t="shared" si="1"/>
        <v>75000</v>
      </c>
      <c r="L52" s="4">
        <f t="shared" ref="L52:Q52" si="2">L12*$B$3</f>
        <v>149850</v>
      </c>
      <c r="M52" s="4">
        <f t="shared" si="2"/>
        <v>147450</v>
      </c>
      <c r="N52" s="4">
        <f t="shared" si="2"/>
        <v>78900</v>
      </c>
      <c r="O52" s="4">
        <f t="shared" si="2"/>
        <v>89700</v>
      </c>
      <c r="P52" s="4">
        <f t="shared" si="2"/>
        <v>85950</v>
      </c>
      <c r="Q52" s="4">
        <f t="shared" si="2"/>
        <v>0</v>
      </c>
    </row>
    <row r="53" spans="3:17" x14ac:dyDescent="0.35">
      <c r="C53" s="5"/>
      <c r="D53" s="1">
        <v>93</v>
      </c>
      <c r="E53" s="4">
        <f t="shared" ref="E53:K53" si="3">E13*$B$4</f>
        <v>0</v>
      </c>
      <c r="F53" s="4">
        <f t="shared" si="3"/>
        <v>18000</v>
      </c>
      <c r="G53" s="4">
        <f t="shared" si="3"/>
        <v>18450</v>
      </c>
      <c r="H53" s="4">
        <f t="shared" si="3"/>
        <v>19800</v>
      </c>
      <c r="I53" s="4">
        <f t="shared" si="3"/>
        <v>14400</v>
      </c>
      <c r="J53" s="4">
        <f t="shared" si="3"/>
        <v>10350</v>
      </c>
      <c r="K53" s="4">
        <f t="shared" si="3"/>
        <v>10800</v>
      </c>
      <c r="L53" s="4">
        <f t="shared" ref="L53:Q53" si="4">L13*$B$4</f>
        <v>12150</v>
      </c>
      <c r="M53" s="4">
        <f t="shared" si="4"/>
        <v>20250</v>
      </c>
      <c r="N53" s="4">
        <f t="shared" si="4"/>
        <v>8100</v>
      </c>
      <c r="O53" s="4">
        <f t="shared" si="4"/>
        <v>13050</v>
      </c>
      <c r="P53" s="4">
        <f t="shared" si="4"/>
        <v>9000</v>
      </c>
      <c r="Q53" s="4">
        <f t="shared" si="4"/>
        <v>0</v>
      </c>
    </row>
    <row r="54" spans="3:17" x14ac:dyDescent="0.35">
      <c r="C54" s="5"/>
      <c r="D54" s="1">
        <v>186</v>
      </c>
      <c r="E54" s="4">
        <f t="shared" ref="E54:K54" si="5">E14*$B$5</f>
        <v>0</v>
      </c>
      <c r="F54" s="4">
        <f t="shared" si="5"/>
        <v>8800</v>
      </c>
      <c r="G54" s="4">
        <f t="shared" si="5"/>
        <v>14400</v>
      </c>
      <c r="H54" s="4">
        <f t="shared" si="5"/>
        <v>16000</v>
      </c>
      <c r="I54" s="4">
        <f t="shared" si="5"/>
        <v>8000</v>
      </c>
      <c r="J54" s="4">
        <f t="shared" si="5"/>
        <v>4000</v>
      </c>
      <c r="K54" s="4">
        <f t="shared" si="5"/>
        <v>5600</v>
      </c>
      <c r="L54" s="4">
        <f t="shared" ref="L54:Q54" si="6">L14*$B$5</f>
        <v>11200</v>
      </c>
      <c r="M54" s="4">
        <f t="shared" si="6"/>
        <v>13600</v>
      </c>
      <c r="N54" s="4">
        <f t="shared" si="6"/>
        <v>6400</v>
      </c>
      <c r="O54" s="4">
        <f t="shared" si="6"/>
        <v>9600</v>
      </c>
      <c r="P54" s="4">
        <f t="shared" si="6"/>
        <v>5600</v>
      </c>
      <c r="Q54" s="4">
        <f t="shared" si="6"/>
        <v>0</v>
      </c>
    </row>
    <row r="55" spans="3:17" x14ac:dyDescent="0.35">
      <c r="C55" s="5"/>
      <c r="D55" s="1">
        <v>372</v>
      </c>
      <c r="E55" s="4">
        <f t="shared" ref="E55:K55" si="7">E15*$B$6</f>
        <v>0</v>
      </c>
      <c r="F55" s="4">
        <f t="shared" si="7"/>
        <v>16500</v>
      </c>
      <c r="G55" s="4">
        <f t="shared" si="7"/>
        <v>13500</v>
      </c>
      <c r="H55" s="4">
        <f t="shared" si="7"/>
        <v>13500</v>
      </c>
      <c r="I55" s="4">
        <f t="shared" si="7"/>
        <v>10500</v>
      </c>
      <c r="J55" s="4">
        <f t="shared" si="7"/>
        <v>30000</v>
      </c>
      <c r="K55" s="4">
        <f t="shared" si="7"/>
        <v>13500</v>
      </c>
      <c r="L55" s="4">
        <f t="shared" ref="L55:Q55" si="8">L15*$B$6</f>
        <v>16500</v>
      </c>
      <c r="M55" s="4">
        <f t="shared" si="8"/>
        <v>9000</v>
      </c>
      <c r="N55" s="4">
        <f t="shared" si="8"/>
        <v>4500</v>
      </c>
      <c r="O55" s="4">
        <f t="shared" si="8"/>
        <v>16500</v>
      </c>
      <c r="P55" s="4">
        <f t="shared" si="8"/>
        <v>3000</v>
      </c>
      <c r="Q55" s="4">
        <f t="shared" si="8"/>
        <v>0</v>
      </c>
    </row>
    <row r="56" spans="3:17" x14ac:dyDescent="0.35">
      <c r="C56" s="5"/>
      <c r="D56" s="3" t="s">
        <v>5</v>
      </c>
      <c r="E56" s="4">
        <f t="shared" ref="E56:K56" si="9">SUM(E52:E55)</f>
        <v>0</v>
      </c>
      <c r="F56" s="4">
        <f t="shared" si="9"/>
        <v>254350</v>
      </c>
      <c r="G56" s="4">
        <f t="shared" si="9"/>
        <v>223650</v>
      </c>
      <c r="H56" s="4">
        <f t="shared" si="9"/>
        <v>156550</v>
      </c>
      <c r="I56" s="4">
        <f t="shared" si="9"/>
        <v>124850</v>
      </c>
      <c r="J56" s="4">
        <f t="shared" si="9"/>
        <v>121000</v>
      </c>
      <c r="K56" s="4">
        <f t="shared" si="9"/>
        <v>104900</v>
      </c>
      <c r="L56" s="4">
        <f t="shared" ref="L56:Q56" si="10">SUM(L52:L55)</f>
        <v>189700</v>
      </c>
      <c r="M56" s="4">
        <f t="shared" si="10"/>
        <v>190300</v>
      </c>
      <c r="N56" s="4">
        <f t="shared" si="10"/>
        <v>97900</v>
      </c>
      <c r="O56" s="4">
        <f t="shared" si="10"/>
        <v>128850</v>
      </c>
      <c r="P56" s="4">
        <f t="shared" si="10"/>
        <v>103550</v>
      </c>
      <c r="Q56" s="4">
        <f t="shared" si="10"/>
        <v>0</v>
      </c>
    </row>
    <row r="57" spans="3:17" x14ac:dyDescent="0.35">
      <c r="C57" s="5"/>
    </row>
    <row r="58" spans="3:17" x14ac:dyDescent="0.35">
      <c r="C58" s="5" t="s">
        <v>16</v>
      </c>
      <c r="D58" s="3" t="s">
        <v>4</v>
      </c>
    </row>
    <row r="59" spans="3:17" x14ac:dyDescent="0.35">
      <c r="C59" s="5"/>
      <c r="D59" s="1" t="s">
        <v>0</v>
      </c>
      <c r="E59" s="6">
        <f>E11</f>
        <v>42156</v>
      </c>
      <c r="F59" s="6">
        <f>F19</f>
        <v>42186</v>
      </c>
      <c r="G59" s="6">
        <f>G19</f>
        <v>42217</v>
      </c>
      <c r="H59" s="6">
        <f>H19</f>
        <v>42248</v>
      </c>
      <c r="I59" s="6">
        <v>42278</v>
      </c>
      <c r="J59" s="6">
        <f t="shared" ref="J59:Q59" si="11">J19</f>
        <v>42309</v>
      </c>
      <c r="K59" s="6">
        <f t="shared" si="11"/>
        <v>42339</v>
      </c>
      <c r="L59" s="6">
        <f t="shared" si="11"/>
        <v>42370</v>
      </c>
      <c r="M59" s="6">
        <f t="shared" si="11"/>
        <v>42401</v>
      </c>
      <c r="N59" s="6">
        <f t="shared" si="11"/>
        <v>42430</v>
      </c>
      <c r="O59" s="6">
        <f t="shared" si="11"/>
        <v>42462</v>
      </c>
      <c r="P59" s="6">
        <f t="shared" si="11"/>
        <v>42491</v>
      </c>
      <c r="Q59" s="6">
        <f t="shared" si="11"/>
        <v>42522</v>
      </c>
    </row>
    <row r="60" spans="3:17" x14ac:dyDescent="0.35">
      <c r="C60" s="5"/>
      <c r="D60" s="1">
        <v>31</v>
      </c>
      <c r="E60" s="4">
        <f t="shared" ref="E60:K60" si="12">E20*$B$3</f>
        <v>0</v>
      </c>
      <c r="F60" s="4">
        <f t="shared" si="12"/>
        <v>105900</v>
      </c>
      <c r="G60" s="4">
        <f t="shared" si="12"/>
        <v>169350</v>
      </c>
      <c r="H60" s="4">
        <f t="shared" si="12"/>
        <v>97500</v>
      </c>
      <c r="I60" s="4">
        <f t="shared" si="12"/>
        <v>89550</v>
      </c>
      <c r="J60" s="4">
        <f t="shared" si="12"/>
        <v>92100</v>
      </c>
      <c r="K60" s="4">
        <f t="shared" si="12"/>
        <v>93150</v>
      </c>
      <c r="L60" s="4">
        <f t="shared" ref="L60:Q60" si="13">L20*$B$3</f>
        <v>98550</v>
      </c>
      <c r="M60" s="4">
        <f t="shared" si="13"/>
        <v>80100</v>
      </c>
      <c r="N60" s="4">
        <f t="shared" si="13"/>
        <v>62100</v>
      </c>
      <c r="O60" s="4">
        <f t="shared" si="13"/>
        <v>94950</v>
      </c>
      <c r="P60" s="4">
        <f t="shared" si="13"/>
        <v>95100</v>
      </c>
      <c r="Q60" s="4">
        <f t="shared" si="13"/>
        <v>0</v>
      </c>
    </row>
    <row r="61" spans="3:17" x14ac:dyDescent="0.35">
      <c r="C61" s="5"/>
      <c r="D61" s="1">
        <v>93</v>
      </c>
      <c r="E61" s="4">
        <f t="shared" ref="E61:K61" si="14">E21*$B$4</f>
        <v>0</v>
      </c>
      <c r="F61" s="4">
        <f t="shared" si="14"/>
        <v>58500</v>
      </c>
      <c r="G61" s="4">
        <f t="shared" si="14"/>
        <v>43650</v>
      </c>
      <c r="H61" s="4">
        <f t="shared" si="14"/>
        <v>25200</v>
      </c>
      <c r="I61" s="4">
        <f t="shared" si="14"/>
        <v>24300</v>
      </c>
      <c r="J61" s="4">
        <f t="shared" si="14"/>
        <v>17550</v>
      </c>
      <c r="K61" s="4">
        <f t="shared" si="14"/>
        <v>100800</v>
      </c>
      <c r="L61" s="4">
        <f t="shared" ref="L61:Q61" si="15">L21*$B$4</f>
        <v>64800</v>
      </c>
      <c r="M61" s="4">
        <f t="shared" si="15"/>
        <v>29700</v>
      </c>
      <c r="N61" s="4">
        <f t="shared" si="15"/>
        <v>16200</v>
      </c>
      <c r="O61" s="4">
        <f t="shared" si="15"/>
        <v>20700</v>
      </c>
      <c r="P61" s="4">
        <f t="shared" si="15"/>
        <v>43200</v>
      </c>
      <c r="Q61" s="4">
        <f t="shared" si="15"/>
        <v>0</v>
      </c>
    </row>
    <row r="62" spans="3:17" x14ac:dyDescent="0.35">
      <c r="C62" s="5"/>
      <c r="D62" s="1">
        <v>186</v>
      </c>
      <c r="E62" s="4">
        <f t="shared" ref="E62:K62" si="16">E22*$B$5</f>
        <v>0</v>
      </c>
      <c r="F62" s="4">
        <f t="shared" si="16"/>
        <v>28800</v>
      </c>
      <c r="G62" s="4">
        <f t="shared" si="16"/>
        <v>32000</v>
      </c>
      <c r="H62" s="4">
        <f t="shared" si="16"/>
        <v>45600</v>
      </c>
      <c r="I62" s="4">
        <f t="shared" si="16"/>
        <v>24800</v>
      </c>
      <c r="J62" s="4">
        <f t="shared" si="16"/>
        <v>15200</v>
      </c>
      <c r="K62" s="4">
        <f t="shared" si="16"/>
        <v>25600</v>
      </c>
      <c r="L62" s="4">
        <f t="shared" ref="L62:Q62" si="17">L22*$B$5</f>
        <v>28800</v>
      </c>
      <c r="M62" s="4">
        <f t="shared" si="17"/>
        <v>21600</v>
      </c>
      <c r="N62" s="4">
        <f t="shared" si="17"/>
        <v>16800</v>
      </c>
      <c r="O62" s="4">
        <f t="shared" si="17"/>
        <v>23200</v>
      </c>
      <c r="P62" s="4">
        <f t="shared" si="17"/>
        <v>46400</v>
      </c>
      <c r="Q62" s="4">
        <f t="shared" si="17"/>
        <v>0</v>
      </c>
    </row>
    <row r="63" spans="3:17" x14ac:dyDescent="0.35">
      <c r="C63" s="5"/>
      <c r="D63" s="1">
        <v>372</v>
      </c>
      <c r="E63" s="4">
        <f t="shared" ref="E63:K63" si="18">E23*$B$6</f>
        <v>0</v>
      </c>
      <c r="F63" s="4">
        <f t="shared" si="18"/>
        <v>69000</v>
      </c>
      <c r="G63" s="4">
        <f t="shared" si="18"/>
        <v>88500</v>
      </c>
      <c r="H63" s="4">
        <f t="shared" si="18"/>
        <v>87000</v>
      </c>
      <c r="I63" s="4">
        <f t="shared" si="18"/>
        <v>64500</v>
      </c>
      <c r="J63" s="4">
        <f t="shared" si="18"/>
        <v>61500</v>
      </c>
      <c r="K63" s="4">
        <f t="shared" si="18"/>
        <v>55500</v>
      </c>
      <c r="L63" s="4">
        <f t="shared" ref="L63:Q63" si="19">L23*$B$6</f>
        <v>564000</v>
      </c>
      <c r="M63" s="4">
        <f t="shared" si="19"/>
        <v>306000</v>
      </c>
      <c r="N63" s="4">
        <f t="shared" si="19"/>
        <v>166500</v>
      </c>
      <c r="O63" s="4">
        <f t="shared" si="19"/>
        <v>114000</v>
      </c>
      <c r="P63" s="4">
        <f t="shared" si="19"/>
        <v>184500</v>
      </c>
      <c r="Q63" s="4">
        <f t="shared" si="19"/>
        <v>0</v>
      </c>
    </row>
    <row r="64" spans="3:17" x14ac:dyDescent="0.35">
      <c r="C64" s="5"/>
      <c r="D64" s="3" t="s">
        <v>5</v>
      </c>
      <c r="E64" s="4">
        <f t="shared" ref="E64:K64" si="20">SUM(E60:E63)</f>
        <v>0</v>
      </c>
      <c r="F64" s="4">
        <f t="shared" si="20"/>
        <v>262200</v>
      </c>
      <c r="G64" s="4">
        <f t="shared" si="20"/>
        <v>333500</v>
      </c>
      <c r="H64" s="4">
        <f t="shared" si="20"/>
        <v>255300</v>
      </c>
      <c r="I64" s="4">
        <f t="shared" si="20"/>
        <v>203150</v>
      </c>
      <c r="J64" s="4">
        <f t="shared" si="20"/>
        <v>186350</v>
      </c>
      <c r="K64" s="4">
        <f t="shared" si="20"/>
        <v>275050</v>
      </c>
      <c r="L64" s="4">
        <f t="shared" ref="L64:Q64" si="21">SUM(L60:L63)</f>
        <v>756150</v>
      </c>
      <c r="M64" s="4">
        <f t="shared" si="21"/>
        <v>437400</v>
      </c>
      <c r="N64" s="4">
        <f t="shared" si="21"/>
        <v>261600</v>
      </c>
      <c r="O64" s="4">
        <f t="shared" si="21"/>
        <v>252850</v>
      </c>
      <c r="P64" s="4">
        <f t="shared" si="21"/>
        <v>369200</v>
      </c>
      <c r="Q64" s="4">
        <f t="shared" si="21"/>
        <v>0</v>
      </c>
    </row>
    <row r="65" spans="3:17" x14ac:dyDescent="0.35">
      <c r="C65" s="5"/>
    </row>
    <row r="66" spans="3:17" x14ac:dyDescent="0.35">
      <c r="C66" s="5" t="s">
        <v>17</v>
      </c>
      <c r="D66" s="3" t="s">
        <v>4</v>
      </c>
    </row>
    <row r="67" spans="3:17" x14ac:dyDescent="0.35">
      <c r="C67" s="5"/>
      <c r="D67" s="1" t="s">
        <v>0</v>
      </c>
      <c r="E67" s="6">
        <f>E11</f>
        <v>42156</v>
      </c>
      <c r="F67" s="6">
        <f>F27</f>
        <v>42186</v>
      </c>
      <c r="G67" s="6">
        <f>G27</f>
        <v>42217</v>
      </c>
      <c r="H67" s="6">
        <f>H27</f>
        <v>42248</v>
      </c>
      <c r="I67" s="6">
        <v>42278</v>
      </c>
      <c r="J67" s="6">
        <f t="shared" ref="J67:Q67" si="22">J27</f>
        <v>42309</v>
      </c>
      <c r="K67" s="6">
        <f t="shared" si="22"/>
        <v>42339</v>
      </c>
      <c r="L67" s="6">
        <f t="shared" si="22"/>
        <v>42370</v>
      </c>
      <c r="M67" s="6">
        <f t="shared" si="22"/>
        <v>42401</v>
      </c>
      <c r="N67" s="6">
        <f t="shared" si="22"/>
        <v>42430</v>
      </c>
      <c r="O67" s="6">
        <f t="shared" si="22"/>
        <v>42461</v>
      </c>
      <c r="P67" s="6">
        <f t="shared" si="22"/>
        <v>42491</v>
      </c>
      <c r="Q67" s="6">
        <f t="shared" si="22"/>
        <v>42522</v>
      </c>
    </row>
    <row r="68" spans="3:17" x14ac:dyDescent="0.35">
      <c r="C68" s="5"/>
      <c r="D68" s="1">
        <v>31</v>
      </c>
      <c r="E68" s="4">
        <f t="shared" ref="E68:K68" si="23">E28*$B$3</f>
        <v>0</v>
      </c>
      <c r="F68" s="4">
        <f t="shared" si="23"/>
        <v>57000</v>
      </c>
      <c r="G68" s="4">
        <f t="shared" si="23"/>
        <v>84000</v>
      </c>
      <c r="H68" s="4">
        <f t="shared" si="23"/>
        <v>51900</v>
      </c>
      <c r="I68" s="4">
        <f t="shared" si="23"/>
        <v>54000</v>
      </c>
      <c r="J68" s="4">
        <f t="shared" si="23"/>
        <v>65400</v>
      </c>
      <c r="K68" s="4">
        <f t="shared" si="23"/>
        <v>77400</v>
      </c>
      <c r="L68" s="4">
        <f t="shared" ref="L68:Q68" si="24">L28*$B$3</f>
        <v>92550</v>
      </c>
      <c r="M68" s="4">
        <f t="shared" si="24"/>
        <v>65850</v>
      </c>
      <c r="N68" s="4">
        <f t="shared" si="24"/>
        <v>43650</v>
      </c>
      <c r="O68" s="4">
        <f t="shared" si="24"/>
        <v>109500</v>
      </c>
      <c r="P68" s="4">
        <f t="shared" si="24"/>
        <v>78150</v>
      </c>
      <c r="Q68" s="4">
        <f t="shared" si="24"/>
        <v>0</v>
      </c>
    </row>
    <row r="69" spans="3:17" x14ac:dyDescent="0.35">
      <c r="C69" s="5"/>
      <c r="D69" s="1">
        <v>93</v>
      </c>
      <c r="E69" s="4">
        <f t="shared" ref="E69:K69" si="25">E29*$B$4</f>
        <v>0</v>
      </c>
      <c r="F69" s="4">
        <f t="shared" si="25"/>
        <v>103050</v>
      </c>
      <c r="G69" s="4">
        <f t="shared" si="25"/>
        <v>36900</v>
      </c>
      <c r="H69" s="4">
        <f t="shared" si="25"/>
        <v>12600</v>
      </c>
      <c r="I69" s="4">
        <f t="shared" si="25"/>
        <v>76500</v>
      </c>
      <c r="J69" s="4">
        <f t="shared" si="25"/>
        <v>67500</v>
      </c>
      <c r="K69" s="4">
        <f t="shared" si="25"/>
        <v>45450</v>
      </c>
      <c r="L69" s="4">
        <f t="shared" ref="L69:Q69" si="26">L29*$B$4</f>
        <v>45450</v>
      </c>
      <c r="M69" s="4">
        <f t="shared" si="26"/>
        <v>24300</v>
      </c>
      <c r="N69" s="4">
        <f t="shared" si="26"/>
        <v>9000</v>
      </c>
      <c r="O69" s="4">
        <f t="shared" si="26"/>
        <v>47700</v>
      </c>
      <c r="P69" s="4">
        <f t="shared" si="26"/>
        <v>26550</v>
      </c>
      <c r="Q69" s="4">
        <f t="shared" si="26"/>
        <v>0</v>
      </c>
    </row>
    <row r="70" spans="3:17" x14ac:dyDescent="0.35">
      <c r="C70" s="5"/>
      <c r="D70" s="1">
        <v>186</v>
      </c>
      <c r="E70" s="4">
        <f t="shared" ref="E70:K70" si="27">E30*$B$5</f>
        <v>0</v>
      </c>
      <c r="F70" s="4">
        <f t="shared" si="27"/>
        <v>7200</v>
      </c>
      <c r="G70" s="4">
        <f t="shared" si="27"/>
        <v>11200</v>
      </c>
      <c r="H70" s="4">
        <f t="shared" si="27"/>
        <v>4800</v>
      </c>
      <c r="I70" s="4">
        <f t="shared" si="27"/>
        <v>7200</v>
      </c>
      <c r="J70" s="4">
        <f t="shared" si="27"/>
        <v>5600</v>
      </c>
      <c r="K70" s="4">
        <f t="shared" si="27"/>
        <v>11200</v>
      </c>
      <c r="L70" s="4">
        <f t="shared" ref="L70:Q70" si="28">L30*$B$5</f>
        <v>18400</v>
      </c>
      <c r="M70" s="4">
        <f t="shared" si="28"/>
        <v>18400</v>
      </c>
      <c r="N70" s="4">
        <f t="shared" si="28"/>
        <v>4800</v>
      </c>
      <c r="O70" s="4">
        <f t="shared" si="28"/>
        <v>4000</v>
      </c>
      <c r="P70" s="4">
        <f t="shared" si="28"/>
        <v>4000</v>
      </c>
      <c r="Q70" s="4">
        <f t="shared" si="28"/>
        <v>0</v>
      </c>
    </row>
    <row r="71" spans="3:17" x14ac:dyDescent="0.35">
      <c r="C71" s="5"/>
      <c r="D71" s="1">
        <v>372</v>
      </c>
      <c r="E71" s="4">
        <f t="shared" ref="E71:K71" si="29">E31*$B$6</f>
        <v>0</v>
      </c>
      <c r="F71" s="4">
        <f t="shared" si="29"/>
        <v>27000</v>
      </c>
      <c r="G71" s="4">
        <f t="shared" si="29"/>
        <v>94500</v>
      </c>
      <c r="H71" s="4">
        <f t="shared" si="29"/>
        <v>46500</v>
      </c>
      <c r="I71" s="4">
        <f t="shared" si="29"/>
        <v>30000</v>
      </c>
      <c r="J71" s="4">
        <f t="shared" si="29"/>
        <v>22500</v>
      </c>
      <c r="K71" s="4">
        <f t="shared" si="29"/>
        <v>34500</v>
      </c>
      <c r="L71" s="4">
        <f t="shared" ref="L71:Q71" si="30">L31*$B$6</f>
        <v>102000</v>
      </c>
      <c r="M71" s="4">
        <f t="shared" si="30"/>
        <v>165000</v>
      </c>
      <c r="N71" s="4">
        <f t="shared" si="30"/>
        <v>69000</v>
      </c>
      <c r="O71" s="4">
        <f t="shared" si="30"/>
        <v>36000</v>
      </c>
      <c r="P71" s="4">
        <f t="shared" si="30"/>
        <v>25500</v>
      </c>
      <c r="Q71" s="4">
        <f t="shared" si="30"/>
        <v>0</v>
      </c>
    </row>
    <row r="72" spans="3:17" x14ac:dyDescent="0.35">
      <c r="C72" s="5"/>
      <c r="D72" s="3" t="s">
        <v>5</v>
      </c>
      <c r="E72" s="4">
        <f t="shared" ref="E72:K72" si="31">SUM(E68:E71)</f>
        <v>0</v>
      </c>
      <c r="F72" s="4">
        <f t="shared" si="31"/>
        <v>194250</v>
      </c>
      <c r="G72" s="4">
        <f t="shared" si="31"/>
        <v>226600</v>
      </c>
      <c r="H72" s="4">
        <f t="shared" si="31"/>
        <v>115800</v>
      </c>
      <c r="I72" s="4">
        <f t="shared" si="31"/>
        <v>167700</v>
      </c>
      <c r="J72" s="4">
        <f t="shared" si="31"/>
        <v>161000</v>
      </c>
      <c r="K72" s="4">
        <f t="shared" si="31"/>
        <v>168550</v>
      </c>
      <c r="L72" s="4">
        <f t="shared" ref="L72:Q72" si="32">SUM(L68:L71)</f>
        <v>258400</v>
      </c>
      <c r="M72" s="4">
        <f t="shared" si="32"/>
        <v>273550</v>
      </c>
      <c r="N72" s="4">
        <f t="shared" si="32"/>
        <v>126450</v>
      </c>
      <c r="O72" s="4">
        <f t="shared" si="32"/>
        <v>197200</v>
      </c>
      <c r="P72" s="4">
        <f t="shared" si="32"/>
        <v>134200</v>
      </c>
      <c r="Q72" s="4">
        <f t="shared" si="32"/>
        <v>0</v>
      </c>
    </row>
    <row r="73" spans="3:17" x14ac:dyDescent="0.35">
      <c r="C73" s="5"/>
    </row>
    <row r="74" spans="3:17" x14ac:dyDescent="0.35">
      <c r="C74" s="5" t="s">
        <v>18</v>
      </c>
      <c r="D74" s="3" t="s">
        <v>4</v>
      </c>
    </row>
    <row r="75" spans="3:17" x14ac:dyDescent="0.35">
      <c r="C75" s="5"/>
      <c r="D75" s="1" t="s">
        <v>0</v>
      </c>
      <c r="E75" s="6">
        <f>E11</f>
        <v>42156</v>
      </c>
      <c r="F75" s="6">
        <f>F35</f>
        <v>42186</v>
      </c>
      <c r="G75" s="6">
        <f>G35</f>
        <v>42217</v>
      </c>
      <c r="H75" s="6">
        <f>H35</f>
        <v>42248</v>
      </c>
      <c r="I75" s="6">
        <v>42278</v>
      </c>
      <c r="J75" s="6">
        <f t="shared" ref="J75:Q75" si="33">J35</f>
        <v>42309</v>
      </c>
      <c r="K75" s="6">
        <f t="shared" si="33"/>
        <v>42339</v>
      </c>
      <c r="L75" s="6">
        <f t="shared" si="33"/>
        <v>42370</v>
      </c>
      <c r="M75" s="6">
        <f t="shared" si="33"/>
        <v>42401</v>
      </c>
      <c r="N75" s="6">
        <f t="shared" si="33"/>
        <v>42370</v>
      </c>
      <c r="O75" s="6">
        <f t="shared" si="33"/>
        <v>42401</v>
      </c>
      <c r="P75" s="6">
        <f t="shared" si="33"/>
        <v>42430</v>
      </c>
      <c r="Q75" s="6">
        <f t="shared" si="33"/>
        <v>42461</v>
      </c>
    </row>
    <row r="76" spans="3:17" x14ac:dyDescent="0.35">
      <c r="C76" s="5"/>
      <c r="D76" s="1">
        <v>31</v>
      </c>
      <c r="E76" s="4">
        <f t="shared" ref="E76:K76" si="34">E36*$B$3</f>
        <v>0</v>
      </c>
      <c r="F76" s="4">
        <f t="shared" si="34"/>
        <v>21750</v>
      </c>
      <c r="G76" s="4">
        <f t="shared" si="34"/>
        <v>16950</v>
      </c>
      <c r="H76" s="4">
        <f t="shared" si="34"/>
        <v>11850</v>
      </c>
      <c r="I76" s="4">
        <f t="shared" si="34"/>
        <v>9750</v>
      </c>
      <c r="J76" s="4">
        <f t="shared" si="34"/>
        <v>9450</v>
      </c>
      <c r="K76" s="4">
        <f t="shared" si="34"/>
        <v>1050</v>
      </c>
      <c r="L76" s="4">
        <f t="shared" ref="L76:Q76" si="35">L36*$B$3</f>
        <v>0</v>
      </c>
      <c r="M76" s="4">
        <f t="shared" si="35"/>
        <v>0</v>
      </c>
      <c r="N76" s="4">
        <f t="shared" si="35"/>
        <v>0</v>
      </c>
      <c r="O76" s="4">
        <f t="shared" si="35"/>
        <v>0</v>
      </c>
      <c r="P76" s="4">
        <f t="shared" si="35"/>
        <v>0</v>
      </c>
      <c r="Q76" s="4">
        <f t="shared" si="35"/>
        <v>0</v>
      </c>
    </row>
    <row r="77" spans="3:17" x14ac:dyDescent="0.35">
      <c r="C77" s="5"/>
      <c r="D77" s="1">
        <v>93</v>
      </c>
      <c r="E77" s="4">
        <f t="shared" ref="E77:K77" si="36">E37*$B$4</f>
        <v>0</v>
      </c>
      <c r="F77" s="4">
        <f t="shared" si="36"/>
        <v>4050</v>
      </c>
      <c r="G77" s="4">
        <f t="shared" si="36"/>
        <v>2250</v>
      </c>
      <c r="H77" s="4">
        <f t="shared" si="36"/>
        <v>3150</v>
      </c>
      <c r="I77" s="4">
        <f t="shared" si="36"/>
        <v>4500</v>
      </c>
      <c r="J77" s="4">
        <f t="shared" si="36"/>
        <v>4950</v>
      </c>
      <c r="K77" s="4">
        <f t="shared" si="36"/>
        <v>900</v>
      </c>
      <c r="L77" s="4">
        <f t="shared" ref="L77:Q77" si="37">L37*$B$4</f>
        <v>0</v>
      </c>
      <c r="M77" s="4">
        <f t="shared" si="37"/>
        <v>0</v>
      </c>
      <c r="N77" s="4">
        <f t="shared" si="37"/>
        <v>0</v>
      </c>
      <c r="O77" s="4">
        <f t="shared" si="37"/>
        <v>0</v>
      </c>
      <c r="P77" s="4">
        <f t="shared" si="37"/>
        <v>0</v>
      </c>
      <c r="Q77" s="4">
        <f t="shared" si="37"/>
        <v>0</v>
      </c>
    </row>
    <row r="78" spans="3:17" x14ac:dyDescent="0.35">
      <c r="C78" s="5"/>
      <c r="D78" s="1">
        <v>186</v>
      </c>
      <c r="E78" s="4">
        <f t="shared" ref="E78:K78" si="38">E38*$B$5</f>
        <v>0</v>
      </c>
      <c r="F78" s="4">
        <f t="shared" si="38"/>
        <v>5600</v>
      </c>
      <c r="G78" s="4">
        <f t="shared" si="38"/>
        <v>1600</v>
      </c>
      <c r="H78" s="4">
        <f t="shared" si="38"/>
        <v>1600</v>
      </c>
      <c r="I78" s="4">
        <f t="shared" si="38"/>
        <v>800</v>
      </c>
      <c r="J78" s="4">
        <f t="shared" si="38"/>
        <v>1600</v>
      </c>
      <c r="K78" s="4">
        <f t="shared" si="38"/>
        <v>0</v>
      </c>
      <c r="L78" s="4">
        <f t="shared" ref="L78:Q78" si="39">L38*$B$5</f>
        <v>0</v>
      </c>
      <c r="M78" s="4">
        <f t="shared" si="39"/>
        <v>0</v>
      </c>
      <c r="N78" s="4">
        <f t="shared" si="39"/>
        <v>0</v>
      </c>
      <c r="O78" s="4">
        <f t="shared" si="39"/>
        <v>0</v>
      </c>
      <c r="P78" s="4">
        <f t="shared" si="39"/>
        <v>0</v>
      </c>
      <c r="Q78" s="4">
        <f t="shared" si="39"/>
        <v>0</v>
      </c>
    </row>
    <row r="79" spans="3:17" x14ac:dyDescent="0.35">
      <c r="C79" s="5"/>
      <c r="D79" s="1">
        <v>372</v>
      </c>
      <c r="E79" s="4">
        <f t="shared" ref="E79:K79" si="40">E39*$B$6</f>
        <v>0</v>
      </c>
      <c r="F79" s="4">
        <f t="shared" si="40"/>
        <v>16500</v>
      </c>
      <c r="G79" s="4">
        <f t="shared" si="40"/>
        <v>15000</v>
      </c>
      <c r="H79" s="4">
        <f t="shared" si="40"/>
        <v>4500</v>
      </c>
      <c r="I79" s="4">
        <f t="shared" si="40"/>
        <v>0</v>
      </c>
      <c r="J79" s="4">
        <f t="shared" si="40"/>
        <v>12000</v>
      </c>
      <c r="K79" s="4">
        <f t="shared" si="40"/>
        <v>4500</v>
      </c>
      <c r="L79" s="4">
        <f t="shared" ref="L79:Q79" si="41">L39*$B$6</f>
        <v>0</v>
      </c>
      <c r="M79" s="4">
        <f t="shared" si="41"/>
        <v>0</v>
      </c>
      <c r="N79" s="4">
        <f t="shared" si="41"/>
        <v>0</v>
      </c>
      <c r="O79" s="4">
        <f t="shared" si="41"/>
        <v>0</v>
      </c>
      <c r="P79" s="4">
        <f t="shared" si="41"/>
        <v>0</v>
      </c>
      <c r="Q79" s="4">
        <f t="shared" si="41"/>
        <v>0</v>
      </c>
    </row>
    <row r="80" spans="3:17" ht="17.25" thickBot="1" x14ac:dyDescent="0.4">
      <c r="C80" s="5"/>
      <c r="D80" s="3" t="s">
        <v>5</v>
      </c>
      <c r="E80" s="4">
        <f>SUM(E76:E79)</f>
        <v>0</v>
      </c>
      <c r="F80" s="4">
        <f t="shared" ref="F80:H80" si="42">SUM(F76:F79)</f>
        <v>47900</v>
      </c>
      <c r="G80" s="4">
        <f t="shared" si="42"/>
        <v>35800</v>
      </c>
      <c r="H80" s="4">
        <f t="shared" si="42"/>
        <v>21100</v>
      </c>
      <c r="I80" s="4">
        <f t="shared" ref="I80:N80" si="43">SUM(I76:I79)</f>
        <v>15050</v>
      </c>
      <c r="J80" s="4">
        <f t="shared" si="43"/>
        <v>28000</v>
      </c>
      <c r="K80" s="4">
        <f t="shared" si="43"/>
        <v>6450</v>
      </c>
      <c r="L80" s="4">
        <f t="shared" si="43"/>
        <v>0</v>
      </c>
      <c r="M80" s="4">
        <f t="shared" si="43"/>
        <v>0</v>
      </c>
      <c r="N80" s="4">
        <f t="shared" si="43"/>
        <v>0</v>
      </c>
      <c r="O80" s="4">
        <f t="shared" ref="O80:Q80" si="44">SUM(O76:O79)</f>
        <v>0</v>
      </c>
      <c r="P80" s="4">
        <f t="shared" si="44"/>
        <v>0</v>
      </c>
      <c r="Q80" s="4">
        <f t="shared" si="44"/>
        <v>0</v>
      </c>
    </row>
    <row r="81" spans="3:17" ht="17.25" thickBot="1" x14ac:dyDescent="0.4">
      <c r="C81" s="5"/>
      <c r="D81" s="10"/>
      <c r="G81" s="8"/>
    </row>
    <row r="82" spans="3:17" x14ac:dyDescent="0.35">
      <c r="C82" s="5" t="s">
        <v>19</v>
      </c>
      <c r="D82" s="3" t="s">
        <v>4</v>
      </c>
    </row>
    <row r="83" spans="3:17" x14ac:dyDescent="0.35">
      <c r="D83" s="1" t="s">
        <v>0</v>
      </c>
      <c r="E83" s="6">
        <f>E11</f>
        <v>42156</v>
      </c>
      <c r="F83" s="6">
        <f>F43</f>
        <v>42186</v>
      </c>
      <c r="G83" s="6">
        <f>G43</f>
        <v>42217</v>
      </c>
      <c r="H83" s="6">
        <f>H43</f>
        <v>42248</v>
      </c>
      <c r="I83" s="6">
        <v>42278</v>
      </c>
      <c r="J83" s="6">
        <f t="shared" ref="J83:Q83" si="45">J43</f>
        <v>42309</v>
      </c>
      <c r="K83" s="6">
        <f t="shared" si="45"/>
        <v>42339</v>
      </c>
      <c r="L83" s="6">
        <f t="shared" si="45"/>
        <v>42370</v>
      </c>
      <c r="M83" s="6">
        <f t="shared" si="45"/>
        <v>42401</v>
      </c>
      <c r="N83" s="6">
        <f t="shared" si="45"/>
        <v>42430</v>
      </c>
      <c r="O83" s="6">
        <f t="shared" si="45"/>
        <v>42461</v>
      </c>
      <c r="P83" s="6">
        <f t="shared" si="45"/>
        <v>42491</v>
      </c>
      <c r="Q83" s="6">
        <f t="shared" si="45"/>
        <v>42522</v>
      </c>
    </row>
    <row r="84" spans="3:17" x14ac:dyDescent="0.35">
      <c r="D84" s="1">
        <v>31</v>
      </c>
      <c r="E84" s="4">
        <f t="shared" ref="E84:K84" si="46">E44*$B$3</f>
        <v>0</v>
      </c>
      <c r="F84" s="4">
        <f t="shared" si="46"/>
        <v>26100</v>
      </c>
      <c r="G84" s="4">
        <f t="shared" si="46"/>
        <v>22650</v>
      </c>
      <c r="H84" s="4">
        <f t="shared" si="46"/>
        <v>34500</v>
      </c>
      <c r="I84" s="4">
        <f t="shared" si="46"/>
        <v>16800</v>
      </c>
      <c r="J84" s="4">
        <f t="shared" si="46"/>
        <v>21150</v>
      </c>
      <c r="K84" s="4">
        <f t="shared" si="46"/>
        <v>750</v>
      </c>
      <c r="L84" s="4">
        <f t="shared" ref="L84:Q84" si="47">L44*$B$3</f>
        <v>0</v>
      </c>
      <c r="M84" s="4">
        <f t="shared" si="47"/>
        <v>0</v>
      </c>
      <c r="N84" s="4">
        <f t="shared" si="47"/>
        <v>0</v>
      </c>
      <c r="O84" s="4">
        <f t="shared" si="47"/>
        <v>0</v>
      </c>
      <c r="P84" s="4">
        <f t="shared" si="47"/>
        <v>0</v>
      </c>
      <c r="Q84" s="4">
        <f t="shared" si="47"/>
        <v>0</v>
      </c>
    </row>
    <row r="85" spans="3:17" x14ac:dyDescent="0.35">
      <c r="D85" s="1">
        <v>93</v>
      </c>
      <c r="E85" s="4">
        <f t="shared" ref="E85:K85" si="48">E45*$B$4</f>
        <v>0</v>
      </c>
      <c r="F85" s="4">
        <f t="shared" si="48"/>
        <v>14850</v>
      </c>
      <c r="G85" s="4">
        <f t="shared" si="48"/>
        <v>11700</v>
      </c>
      <c r="H85" s="4">
        <f t="shared" si="48"/>
        <v>7200</v>
      </c>
      <c r="I85" s="4">
        <f t="shared" si="48"/>
        <v>6300</v>
      </c>
      <c r="J85" s="4">
        <f t="shared" si="48"/>
        <v>8550</v>
      </c>
      <c r="K85" s="4">
        <f t="shared" si="48"/>
        <v>0</v>
      </c>
      <c r="L85" s="4">
        <f t="shared" ref="L85:Q85" si="49">L45*$B$4</f>
        <v>0</v>
      </c>
      <c r="M85" s="4">
        <f t="shared" si="49"/>
        <v>0</v>
      </c>
      <c r="N85" s="4">
        <f t="shared" si="49"/>
        <v>0</v>
      </c>
      <c r="O85" s="4">
        <f t="shared" si="49"/>
        <v>0</v>
      </c>
      <c r="P85" s="4">
        <f t="shared" si="49"/>
        <v>0</v>
      </c>
      <c r="Q85" s="4">
        <f t="shared" si="49"/>
        <v>0</v>
      </c>
    </row>
    <row r="86" spans="3:17" x14ac:dyDescent="0.35">
      <c r="D86" s="1">
        <v>186</v>
      </c>
      <c r="E86" s="4">
        <f t="shared" ref="E86:K86" si="50">E46*$B$5</f>
        <v>0</v>
      </c>
      <c r="F86" s="4">
        <f t="shared" si="50"/>
        <v>5600</v>
      </c>
      <c r="G86" s="4">
        <f t="shared" si="50"/>
        <v>6400</v>
      </c>
      <c r="H86" s="4">
        <f t="shared" si="50"/>
        <v>4000</v>
      </c>
      <c r="I86" s="4">
        <f t="shared" si="50"/>
        <v>5600</v>
      </c>
      <c r="J86" s="4">
        <f t="shared" si="50"/>
        <v>5600</v>
      </c>
      <c r="K86" s="4">
        <f t="shared" si="50"/>
        <v>0</v>
      </c>
      <c r="L86" s="4">
        <f t="shared" ref="L86:Q86" si="51">L46*$B$5</f>
        <v>0</v>
      </c>
      <c r="M86" s="4">
        <f t="shared" si="51"/>
        <v>0</v>
      </c>
      <c r="N86" s="4">
        <f t="shared" si="51"/>
        <v>0</v>
      </c>
      <c r="O86" s="4">
        <f t="shared" si="51"/>
        <v>0</v>
      </c>
      <c r="P86" s="4">
        <f t="shared" si="51"/>
        <v>0</v>
      </c>
      <c r="Q86" s="4">
        <f t="shared" si="51"/>
        <v>0</v>
      </c>
    </row>
    <row r="87" spans="3:17" x14ac:dyDescent="0.35">
      <c r="D87" s="1">
        <v>372</v>
      </c>
      <c r="E87" s="4">
        <f t="shared" ref="E87:K87" si="52">E47*$B$6</f>
        <v>0</v>
      </c>
      <c r="F87" s="4">
        <f t="shared" si="52"/>
        <v>19500</v>
      </c>
      <c r="G87" s="4">
        <f t="shared" si="52"/>
        <v>9000</v>
      </c>
      <c r="H87" s="4">
        <f t="shared" si="52"/>
        <v>18000</v>
      </c>
      <c r="I87" s="4">
        <f t="shared" si="52"/>
        <v>13500</v>
      </c>
      <c r="J87" s="4">
        <f t="shared" si="52"/>
        <v>9000</v>
      </c>
      <c r="K87" s="4">
        <f t="shared" si="52"/>
        <v>0</v>
      </c>
      <c r="L87" s="4">
        <f t="shared" ref="L87:Q87" si="53">L47*$B$6</f>
        <v>0</v>
      </c>
      <c r="M87" s="4">
        <f t="shared" si="53"/>
        <v>0</v>
      </c>
      <c r="N87" s="4">
        <f t="shared" si="53"/>
        <v>0</v>
      </c>
      <c r="O87" s="4">
        <f t="shared" si="53"/>
        <v>0</v>
      </c>
      <c r="P87" s="4">
        <f t="shared" si="53"/>
        <v>0</v>
      </c>
      <c r="Q87" s="4">
        <f t="shared" si="53"/>
        <v>0</v>
      </c>
    </row>
    <row r="88" spans="3:17" x14ac:dyDescent="0.35">
      <c r="D88" s="3" t="s">
        <v>5</v>
      </c>
      <c r="E88" s="4">
        <f>SUM(E84:E87)</f>
        <v>0</v>
      </c>
      <c r="F88" s="4">
        <f t="shared" ref="F88:H88" si="54">SUM(F84:F87)</f>
        <v>66050</v>
      </c>
      <c r="G88" s="4">
        <f t="shared" si="54"/>
        <v>49750</v>
      </c>
      <c r="H88" s="4">
        <f t="shared" si="54"/>
        <v>63700</v>
      </c>
      <c r="I88" s="4">
        <f t="shared" ref="I88:N88" si="55">SUM(I84:I87)</f>
        <v>42200</v>
      </c>
      <c r="J88" s="4">
        <f t="shared" si="55"/>
        <v>44300</v>
      </c>
      <c r="K88" s="4">
        <f t="shared" si="55"/>
        <v>750</v>
      </c>
      <c r="L88" s="4">
        <f t="shared" si="55"/>
        <v>0</v>
      </c>
      <c r="M88" s="4">
        <f t="shared" si="55"/>
        <v>0</v>
      </c>
      <c r="N88" s="4">
        <f t="shared" si="55"/>
        <v>0</v>
      </c>
      <c r="O88" s="4">
        <f t="shared" ref="O88:Q88" si="56">SUM(O84:O87)</f>
        <v>0</v>
      </c>
      <c r="P88" s="4">
        <f t="shared" si="56"/>
        <v>0</v>
      </c>
      <c r="Q88" s="4">
        <f t="shared" si="56"/>
        <v>0</v>
      </c>
    </row>
    <row r="90" spans="3:17" x14ac:dyDescent="0.35">
      <c r="C90" s="5" t="s">
        <v>23</v>
      </c>
      <c r="E90" s="6">
        <f>E11</f>
        <v>42156</v>
      </c>
      <c r="F90" s="6">
        <f t="shared" ref="F90:H90" si="57">F11</f>
        <v>42186</v>
      </c>
      <c r="G90" s="6">
        <f t="shared" si="57"/>
        <v>42217</v>
      </c>
      <c r="H90" s="6">
        <f t="shared" si="57"/>
        <v>42248</v>
      </c>
      <c r="I90" s="6">
        <v>42278</v>
      </c>
      <c r="J90" s="6">
        <f t="shared" ref="J90:Q90" si="58">J11</f>
        <v>42309</v>
      </c>
      <c r="K90" s="6">
        <f t="shared" si="58"/>
        <v>42339</v>
      </c>
      <c r="L90" s="6">
        <f t="shared" si="58"/>
        <v>42370</v>
      </c>
      <c r="M90" s="6">
        <f t="shared" si="58"/>
        <v>42401</v>
      </c>
      <c r="N90" s="6">
        <f t="shared" si="58"/>
        <v>42430</v>
      </c>
      <c r="O90" s="6">
        <f t="shared" si="58"/>
        <v>42461</v>
      </c>
      <c r="P90" s="6">
        <f t="shared" si="58"/>
        <v>42491</v>
      </c>
      <c r="Q90" s="6">
        <f t="shared" si="58"/>
        <v>42522</v>
      </c>
    </row>
    <row r="91" spans="3:17" x14ac:dyDescent="0.35">
      <c r="D91" s="10" t="s">
        <v>15</v>
      </c>
      <c r="E91" s="4">
        <f>E56</f>
        <v>0</v>
      </c>
      <c r="F91" s="4">
        <f t="shared" ref="F91:H91" si="59">F56</f>
        <v>254350</v>
      </c>
      <c r="G91" s="4">
        <f t="shared" si="59"/>
        <v>223650</v>
      </c>
      <c r="H91" s="4">
        <f t="shared" si="59"/>
        <v>156550</v>
      </c>
      <c r="I91" s="4">
        <f t="shared" ref="I91:N91" si="60">I56</f>
        <v>124850</v>
      </c>
      <c r="J91" s="4">
        <f t="shared" si="60"/>
        <v>121000</v>
      </c>
      <c r="K91" s="4">
        <f t="shared" si="60"/>
        <v>104900</v>
      </c>
      <c r="L91" s="4">
        <f t="shared" si="60"/>
        <v>189700</v>
      </c>
      <c r="M91" s="4">
        <f t="shared" si="60"/>
        <v>190300</v>
      </c>
      <c r="N91" s="4">
        <f t="shared" si="60"/>
        <v>97900</v>
      </c>
      <c r="O91" s="4">
        <f t="shared" ref="O91:Q91" si="61">O56</f>
        <v>128850</v>
      </c>
      <c r="P91" s="4">
        <f t="shared" si="61"/>
        <v>103550</v>
      </c>
      <c r="Q91" s="4">
        <f t="shared" si="61"/>
        <v>0</v>
      </c>
    </row>
    <row r="92" spans="3:17" x14ac:dyDescent="0.35">
      <c r="D92" s="10" t="s">
        <v>16</v>
      </c>
      <c r="E92" s="4">
        <f>E64</f>
        <v>0</v>
      </c>
      <c r="F92" s="4">
        <f t="shared" ref="F92:H92" si="62">F64</f>
        <v>262200</v>
      </c>
      <c r="G92" s="4">
        <f t="shared" si="62"/>
        <v>333500</v>
      </c>
      <c r="H92" s="4">
        <f t="shared" si="62"/>
        <v>255300</v>
      </c>
      <c r="I92" s="4">
        <f t="shared" ref="I92:N92" si="63">I64</f>
        <v>203150</v>
      </c>
      <c r="J92" s="4">
        <f t="shared" si="63"/>
        <v>186350</v>
      </c>
      <c r="K92" s="4">
        <f t="shared" si="63"/>
        <v>275050</v>
      </c>
      <c r="L92" s="4">
        <f t="shared" si="63"/>
        <v>756150</v>
      </c>
      <c r="M92" s="4">
        <f t="shared" si="63"/>
        <v>437400</v>
      </c>
      <c r="N92" s="4">
        <f t="shared" si="63"/>
        <v>261600</v>
      </c>
      <c r="O92" s="4">
        <f t="shared" ref="O92:Q92" si="64">O64</f>
        <v>252850</v>
      </c>
      <c r="P92" s="4">
        <f t="shared" si="64"/>
        <v>369200</v>
      </c>
      <c r="Q92" s="4">
        <f t="shared" si="64"/>
        <v>0</v>
      </c>
    </row>
    <row r="93" spans="3:17" x14ac:dyDescent="0.35">
      <c r="D93" s="10" t="s">
        <v>17</v>
      </c>
      <c r="E93" s="4">
        <f>E72</f>
        <v>0</v>
      </c>
      <c r="F93" s="4">
        <f t="shared" ref="F93:H93" si="65">F72</f>
        <v>194250</v>
      </c>
      <c r="G93" s="4">
        <f t="shared" si="65"/>
        <v>226600</v>
      </c>
      <c r="H93" s="4">
        <f t="shared" si="65"/>
        <v>115800</v>
      </c>
      <c r="I93" s="4">
        <f t="shared" ref="I93:N93" si="66">I72</f>
        <v>167700</v>
      </c>
      <c r="J93" s="4">
        <f t="shared" si="66"/>
        <v>161000</v>
      </c>
      <c r="K93" s="4">
        <f t="shared" si="66"/>
        <v>168550</v>
      </c>
      <c r="L93" s="4">
        <f t="shared" si="66"/>
        <v>258400</v>
      </c>
      <c r="M93" s="4">
        <f t="shared" si="66"/>
        <v>273550</v>
      </c>
      <c r="N93" s="4">
        <f t="shared" si="66"/>
        <v>126450</v>
      </c>
      <c r="O93" s="4">
        <f t="shared" ref="O93:Q93" si="67">O72</f>
        <v>197200</v>
      </c>
      <c r="P93" s="4">
        <f t="shared" si="67"/>
        <v>134200</v>
      </c>
      <c r="Q93" s="4">
        <f t="shared" si="67"/>
        <v>0</v>
      </c>
    </row>
    <row r="94" spans="3:17" x14ac:dyDescent="0.35">
      <c r="C94" s="5"/>
      <c r="D94" s="10" t="s">
        <v>18</v>
      </c>
      <c r="E94" s="12">
        <f>E80</f>
        <v>0</v>
      </c>
      <c r="F94" s="12">
        <f t="shared" ref="F94:H94" si="68">F80</f>
        <v>47900</v>
      </c>
      <c r="G94" s="12">
        <f t="shared" si="68"/>
        <v>35800</v>
      </c>
      <c r="H94" s="12">
        <f t="shared" si="68"/>
        <v>21100</v>
      </c>
      <c r="I94" s="12">
        <f t="shared" ref="I94:N94" si="69">I80</f>
        <v>15050</v>
      </c>
      <c r="J94" s="12">
        <f t="shared" si="69"/>
        <v>28000</v>
      </c>
      <c r="K94" s="12">
        <f t="shared" si="69"/>
        <v>6450</v>
      </c>
      <c r="L94" s="12">
        <f t="shared" si="69"/>
        <v>0</v>
      </c>
      <c r="M94" s="12">
        <f t="shared" si="69"/>
        <v>0</v>
      </c>
      <c r="N94" s="12">
        <f t="shared" si="69"/>
        <v>0</v>
      </c>
      <c r="O94" s="12">
        <f t="shared" ref="O94:Q94" si="70">O80</f>
        <v>0</v>
      </c>
      <c r="P94" s="12">
        <f t="shared" si="70"/>
        <v>0</v>
      </c>
      <c r="Q94" s="12">
        <f t="shared" si="70"/>
        <v>0</v>
      </c>
    </row>
    <row r="95" spans="3:17" x14ac:dyDescent="0.35">
      <c r="D95" s="10" t="s">
        <v>19</v>
      </c>
      <c r="E95" s="4">
        <f>E88</f>
        <v>0</v>
      </c>
      <c r="F95" s="4">
        <f t="shared" ref="F95:H95" si="71">F88</f>
        <v>66050</v>
      </c>
      <c r="G95" s="4">
        <f t="shared" si="71"/>
        <v>49750</v>
      </c>
      <c r="H95" s="4">
        <f t="shared" si="71"/>
        <v>63700</v>
      </c>
      <c r="I95" s="4">
        <f t="shared" ref="I95:N95" si="72">I88</f>
        <v>42200</v>
      </c>
      <c r="J95" s="4">
        <f t="shared" si="72"/>
        <v>44300</v>
      </c>
      <c r="K95" s="4">
        <f t="shared" si="72"/>
        <v>750</v>
      </c>
      <c r="L95" s="4">
        <f t="shared" si="72"/>
        <v>0</v>
      </c>
      <c r="M95" s="4">
        <f t="shared" si="72"/>
        <v>0</v>
      </c>
      <c r="N95" s="4">
        <f t="shared" si="72"/>
        <v>0</v>
      </c>
      <c r="O95" s="4">
        <f t="shared" ref="O95:Q95" si="73">O88</f>
        <v>0</v>
      </c>
      <c r="P95" s="4">
        <f t="shared" si="73"/>
        <v>0</v>
      </c>
      <c r="Q95" s="4">
        <f t="shared" si="73"/>
        <v>0</v>
      </c>
    </row>
    <row r="96" spans="3:17" x14ac:dyDescent="0.35">
      <c r="D96" s="10"/>
    </row>
    <row r="97" spans="3:17" x14ac:dyDescent="0.35">
      <c r="D97" s="10"/>
    </row>
    <row r="98" spans="3:17" ht="18" x14ac:dyDescent="0.35">
      <c r="C98" s="28" t="s">
        <v>51</v>
      </c>
      <c r="D98" s="10"/>
      <c r="E98" s="6">
        <f>E11</f>
        <v>42156</v>
      </c>
      <c r="F98" s="6">
        <f t="shared" ref="F98:Q98" si="74">F11</f>
        <v>42186</v>
      </c>
      <c r="G98" s="6">
        <f t="shared" si="74"/>
        <v>42217</v>
      </c>
      <c r="H98" s="6">
        <f t="shared" si="74"/>
        <v>42248</v>
      </c>
      <c r="I98" s="6">
        <v>42278</v>
      </c>
      <c r="J98" s="6">
        <f t="shared" si="74"/>
        <v>42309</v>
      </c>
      <c r="K98" s="6">
        <f t="shared" si="74"/>
        <v>42339</v>
      </c>
      <c r="L98" s="6">
        <f t="shared" si="74"/>
        <v>42370</v>
      </c>
      <c r="M98" s="6">
        <f t="shared" si="74"/>
        <v>42401</v>
      </c>
      <c r="N98" s="6">
        <f t="shared" si="74"/>
        <v>42430</v>
      </c>
      <c r="O98" s="6">
        <f t="shared" si="74"/>
        <v>42461</v>
      </c>
      <c r="P98" s="6">
        <f t="shared" si="74"/>
        <v>42491</v>
      </c>
      <c r="Q98" s="6">
        <f t="shared" si="74"/>
        <v>42522</v>
      </c>
    </row>
    <row r="99" spans="3:17" x14ac:dyDescent="0.35">
      <c r="C99" s="10" t="s">
        <v>12</v>
      </c>
      <c r="D99" s="10" t="s">
        <v>1</v>
      </c>
      <c r="F99" s="4">
        <v>15902200</v>
      </c>
      <c r="G99" s="4">
        <v>21583500</v>
      </c>
      <c r="H99" s="4">
        <v>16776300</v>
      </c>
      <c r="I99" s="4">
        <v>13079900</v>
      </c>
      <c r="J99" s="4">
        <v>10780500</v>
      </c>
      <c r="K99" s="4">
        <v>8429800</v>
      </c>
      <c r="L99" s="4">
        <v>18864900</v>
      </c>
      <c r="M99" s="4">
        <v>20744800</v>
      </c>
      <c r="N99" s="4">
        <v>10428800</v>
      </c>
      <c r="O99" s="4">
        <v>9733700</v>
      </c>
      <c r="P99" s="4">
        <v>9045500</v>
      </c>
    </row>
    <row r="100" spans="3:17" x14ac:dyDescent="0.35">
      <c r="D100" s="10" t="s">
        <v>16</v>
      </c>
      <c r="F100" s="4">
        <v>171837500</v>
      </c>
      <c r="G100" s="4">
        <v>179787500</v>
      </c>
      <c r="H100" s="4">
        <v>173119000</v>
      </c>
      <c r="I100" s="4">
        <v>145606500</v>
      </c>
      <c r="J100" s="4">
        <v>121829500</v>
      </c>
      <c r="K100" s="4">
        <v>141892500</v>
      </c>
      <c r="L100" s="4">
        <v>152600500</v>
      </c>
      <c r="M100" s="4">
        <v>192162000</v>
      </c>
      <c r="N100" s="4">
        <v>161134500</v>
      </c>
      <c r="O100" s="4">
        <v>140247500</v>
      </c>
      <c r="P100" s="4">
        <v>164242000</v>
      </c>
    </row>
    <row r="101" spans="3:17" x14ac:dyDescent="0.35">
      <c r="D101" s="10" t="s">
        <v>8</v>
      </c>
      <c r="F101" s="4">
        <v>84445000</v>
      </c>
      <c r="G101" s="4">
        <v>122493000</v>
      </c>
      <c r="H101" s="4">
        <v>89234500</v>
      </c>
      <c r="I101" s="4">
        <v>85692500</v>
      </c>
      <c r="J101" s="4">
        <v>86524500</v>
      </c>
      <c r="K101" s="4">
        <v>89996500</v>
      </c>
      <c r="L101" s="4">
        <v>90038500</v>
      </c>
      <c r="M101" s="4">
        <v>174762500</v>
      </c>
      <c r="N101" s="4">
        <v>117576500</v>
      </c>
      <c r="O101" s="4">
        <v>101117000</v>
      </c>
      <c r="P101" s="4">
        <v>102894500</v>
      </c>
    </row>
    <row r="102" spans="3:17" x14ac:dyDescent="0.35">
      <c r="D102" s="10" t="s">
        <v>9</v>
      </c>
      <c r="F102" s="4">
        <v>19197000</v>
      </c>
      <c r="G102" s="4">
        <v>27259500</v>
      </c>
      <c r="H102" s="4">
        <v>13278600</v>
      </c>
      <c r="I102" s="4">
        <v>9068500</v>
      </c>
      <c r="J102" s="4">
        <v>10736800</v>
      </c>
      <c r="K102" s="4">
        <v>269700</v>
      </c>
      <c r="L102" s="4">
        <v>0</v>
      </c>
      <c r="M102" s="4">
        <v>0</v>
      </c>
    </row>
    <row r="103" spans="3:17" x14ac:dyDescent="0.35">
      <c r="D103" s="10" t="s">
        <v>10</v>
      </c>
      <c r="F103" s="4">
        <v>30318000</v>
      </c>
      <c r="G103" s="4">
        <v>23346000</v>
      </c>
      <c r="H103" s="4">
        <v>23131500</v>
      </c>
      <c r="I103" s="4">
        <v>21604500</v>
      </c>
      <c r="J103" s="4">
        <v>19680000</v>
      </c>
      <c r="K103" s="4">
        <v>1395000</v>
      </c>
      <c r="L103" s="4">
        <v>0</v>
      </c>
      <c r="M103" s="4">
        <v>0</v>
      </c>
    </row>
    <row r="106" spans="3:17" ht="18" x14ac:dyDescent="0.35">
      <c r="C106" s="28" t="s">
        <v>13</v>
      </c>
      <c r="E106" s="6">
        <f>E11</f>
        <v>42156</v>
      </c>
      <c r="F106" s="6">
        <f>F11</f>
        <v>42186</v>
      </c>
      <c r="G106" s="6">
        <f>G11</f>
        <v>42217</v>
      </c>
      <c r="H106" s="6">
        <f>H11</f>
        <v>42248</v>
      </c>
      <c r="I106" s="6">
        <v>42278</v>
      </c>
      <c r="J106" s="6">
        <f>J11</f>
        <v>42309</v>
      </c>
      <c r="K106" s="6">
        <f>K11</f>
        <v>42339</v>
      </c>
      <c r="L106" s="6">
        <f>L11</f>
        <v>42370</v>
      </c>
      <c r="M106" s="6">
        <f>M11</f>
        <v>42401</v>
      </c>
      <c r="N106" s="6">
        <f>N11</f>
        <v>42430</v>
      </c>
      <c r="O106" s="6">
        <v>42279</v>
      </c>
      <c r="P106" s="6">
        <f>P11</f>
        <v>42491</v>
      </c>
      <c r="Q106" s="6">
        <f>Q11</f>
        <v>42522</v>
      </c>
    </row>
    <row r="107" spans="3:17" x14ac:dyDescent="0.35">
      <c r="C107" s="10" t="s">
        <v>12</v>
      </c>
      <c r="D107" s="10" t="s">
        <v>15</v>
      </c>
      <c r="F107" s="4">
        <v>15902200</v>
      </c>
      <c r="G107" s="1">
        <v>21583500</v>
      </c>
      <c r="H107" s="4">
        <v>16776300</v>
      </c>
      <c r="I107" s="4">
        <v>13129900</v>
      </c>
      <c r="J107" s="4">
        <v>10780500</v>
      </c>
      <c r="K107" s="4">
        <v>8429800</v>
      </c>
      <c r="L107" s="4">
        <v>18864900</v>
      </c>
      <c r="M107" s="4">
        <v>20744800</v>
      </c>
      <c r="N107" s="4">
        <v>10428800</v>
      </c>
      <c r="O107" s="4">
        <v>9734800</v>
      </c>
      <c r="P107" s="4">
        <v>9045500</v>
      </c>
    </row>
    <row r="108" spans="3:17" x14ac:dyDescent="0.35">
      <c r="D108" s="10" t="s">
        <v>16</v>
      </c>
      <c r="F108" s="4">
        <v>171837500</v>
      </c>
      <c r="G108" s="9">
        <v>179792500</v>
      </c>
      <c r="H108" s="4">
        <v>173119000</v>
      </c>
      <c r="I108" s="4">
        <v>145624500</v>
      </c>
      <c r="J108" s="4">
        <v>121829500</v>
      </c>
      <c r="K108" s="4">
        <v>141893000</v>
      </c>
      <c r="L108" s="4">
        <v>152600500</v>
      </c>
      <c r="M108" s="4">
        <v>192162500</v>
      </c>
      <c r="N108" s="4">
        <v>161224500</v>
      </c>
      <c r="O108" s="4">
        <v>140247500</v>
      </c>
      <c r="P108" s="4">
        <v>164242000</v>
      </c>
    </row>
    <row r="109" spans="3:17" x14ac:dyDescent="0.35">
      <c r="D109" s="10" t="s">
        <v>17</v>
      </c>
      <c r="F109" s="4">
        <v>84445000</v>
      </c>
      <c r="G109" s="9">
        <v>122493000</v>
      </c>
      <c r="H109" s="4">
        <v>89234500</v>
      </c>
      <c r="I109" s="4">
        <v>85772000</v>
      </c>
      <c r="J109" s="4">
        <v>86574500</v>
      </c>
      <c r="K109" s="4">
        <v>89996500</v>
      </c>
      <c r="L109" s="4">
        <v>90038500</v>
      </c>
      <c r="M109" s="4">
        <v>174762500</v>
      </c>
      <c r="N109" s="4">
        <v>117576500</v>
      </c>
      <c r="O109" s="4">
        <v>101121500</v>
      </c>
      <c r="P109" s="4">
        <v>102894500</v>
      </c>
    </row>
    <row r="110" spans="3:17" x14ac:dyDescent="0.35">
      <c r="D110" s="10" t="s">
        <v>18</v>
      </c>
      <c r="F110" s="4">
        <v>19197000</v>
      </c>
      <c r="G110" s="9">
        <v>27259500</v>
      </c>
      <c r="H110" s="4">
        <v>13278600</v>
      </c>
      <c r="I110" s="4">
        <v>9068500</v>
      </c>
      <c r="J110" s="4">
        <v>10736800</v>
      </c>
      <c r="K110" s="4">
        <v>269700</v>
      </c>
      <c r="L110" s="4">
        <v>0</v>
      </c>
    </row>
    <row r="111" spans="3:17" x14ac:dyDescent="0.35">
      <c r="D111" s="10" t="s">
        <v>19</v>
      </c>
      <c r="F111" s="4">
        <v>30318000</v>
      </c>
      <c r="G111" s="9">
        <v>23346000</v>
      </c>
      <c r="H111" s="4">
        <v>23131500</v>
      </c>
      <c r="I111" s="4">
        <v>21604500</v>
      </c>
      <c r="J111" s="4">
        <v>19680000</v>
      </c>
      <c r="K111" s="4">
        <v>1395000</v>
      </c>
      <c r="L111" s="4">
        <v>0</v>
      </c>
    </row>
    <row r="114" spans="3:17" x14ac:dyDescent="0.35">
      <c r="E114" s="6">
        <f>E11</f>
        <v>42156</v>
      </c>
      <c r="F114" s="6">
        <f>F11</f>
        <v>42186</v>
      </c>
      <c r="G114" s="6">
        <f>G11</f>
        <v>42217</v>
      </c>
      <c r="H114" s="6">
        <f>H11</f>
        <v>42248</v>
      </c>
      <c r="I114" s="6">
        <v>42278</v>
      </c>
      <c r="J114" s="6">
        <f>J11</f>
        <v>42309</v>
      </c>
      <c r="K114" s="6">
        <f>K11</f>
        <v>42339</v>
      </c>
      <c r="L114" s="6">
        <f>L11</f>
        <v>42370</v>
      </c>
      <c r="M114" s="6">
        <f>M11</f>
        <v>42401</v>
      </c>
      <c r="N114" s="6">
        <f>N11</f>
        <v>42430</v>
      </c>
      <c r="O114" s="6">
        <v>42279</v>
      </c>
      <c r="P114" s="6">
        <f>P11</f>
        <v>42491</v>
      </c>
      <c r="Q114" s="6">
        <f>Q11</f>
        <v>42522</v>
      </c>
    </row>
    <row r="115" spans="3:17" x14ac:dyDescent="0.35">
      <c r="C115" s="10" t="s">
        <v>11</v>
      </c>
      <c r="D115" s="10" t="s">
        <v>15</v>
      </c>
      <c r="E115" s="4">
        <f t="shared" ref="E115:K115" si="75">E107/100</f>
        <v>0</v>
      </c>
      <c r="F115" s="4">
        <f t="shared" si="75"/>
        <v>159022</v>
      </c>
      <c r="G115" s="4">
        <f t="shared" si="75"/>
        <v>215835</v>
      </c>
      <c r="H115" s="4">
        <f t="shared" si="75"/>
        <v>167763</v>
      </c>
      <c r="I115" s="4">
        <f t="shared" si="75"/>
        <v>131299</v>
      </c>
      <c r="J115" s="4">
        <f t="shared" si="75"/>
        <v>107805</v>
      </c>
      <c r="K115" s="4">
        <f t="shared" si="75"/>
        <v>84298</v>
      </c>
      <c r="L115" s="4">
        <f t="shared" ref="L115:Q115" si="76">L107/100</f>
        <v>188649</v>
      </c>
      <c r="M115" s="4">
        <f t="shared" si="76"/>
        <v>207448</v>
      </c>
      <c r="N115" s="4">
        <f t="shared" si="76"/>
        <v>104288</v>
      </c>
      <c r="O115" s="4">
        <f t="shared" si="76"/>
        <v>97348</v>
      </c>
      <c r="P115" s="4">
        <f t="shared" si="76"/>
        <v>90455</v>
      </c>
      <c r="Q115" s="4">
        <f t="shared" si="76"/>
        <v>0</v>
      </c>
    </row>
    <row r="116" spans="3:17" x14ac:dyDescent="0.35">
      <c r="D116" s="10" t="s">
        <v>16</v>
      </c>
      <c r="E116" s="4">
        <f t="shared" ref="E116:H119" si="77">E108/100</f>
        <v>0</v>
      </c>
      <c r="F116" s="4">
        <f t="shared" si="77"/>
        <v>1718375</v>
      </c>
      <c r="G116" s="4">
        <f t="shared" si="77"/>
        <v>1797925</v>
      </c>
      <c r="H116" s="4">
        <f t="shared" si="77"/>
        <v>1731190</v>
      </c>
      <c r="I116" s="4">
        <f t="shared" ref="I116:N116" si="78">I108/100</f>
        <v>1456245</v>
      </c>
      <c r="J116" s="4">
        <f t="shared" si="78"/>
        <v>1218295</v>
      </c>
      <c r="K116" s="4">
        <f t="shared" si="78"/>
        <v>1418930</v>
      </c>
      <c r="L116" s="4">
        <f t="shared" si="78"/>
        <v>1526005</v>
      </c>
      <c r="M116" s="4">
        <f t="shared" si="78"/>
        <v>1921625</v>
      </c>
      <c r="N116" s="4">
        <f t="shared" si="78"/>
        <v>1612245</v>
      </c>
      <c r="O116" s="4">
        <f t="shared" ref="O116:Q116" si="79">O108/100</f>
        <v>1402475</v>
      </c>
      <c r="P116" s="4">
        <f t="shared" si="79"/>
        <v>1642420</v>
      </c>
      <c r="Q116" s="4">
        <f t="shared" si="79"/>
        <v>0</v>
      </c>
    </row>
    <row r="117" spans="3:17" x14ac:dyDescent="0.35">
      <c r="D117" s="10" t="s">
        <v>17</v>
      </c>
      <c r="E117" s="4">
        <f t="shared" si="77"/>
        <v>0</v>
      </c>
      <c r="F117" s="4">
        <f t="shared" si="77"/>
        <v>844450</v>
      </c>
      <c r="G117" s="4">
        <f t="shared" si="77"/>
        <v>1224930</v>
      </c>
      <c r="H117" s="4">
        <f t="shared" si="77"/>
        <v>892345</v>
      </c>
      <c r="I117" s="4">
        <f t="shared" ref="I117:N117" si="80">I109/100</f>
        <v>857720</v>
      </c>
      <c r="J117" s="4">
        <f t="shared" si="80"/>
        <v>865745</v>
      </c>
      <c r="K117" s="4">
        <f t="shared" si="80"/>
        <v>899965</v>
      </c>
      <c r="L117" s="4">
        <f t="shared" si="80"/>
        <v>900385</v>
      </c>
      <c r="M117" s="4">
        <f t="shared" si="80"/>
        <v>1747625</v>
      </c>
      <c r="N117" s="4">
        <f t="shared" si="80"/>
        <v>1175765</v>
      </c>
      <c r="O117" s="4">
        <f t="shared" ref="O117:Q117" si="81">O109/100</f>
        <v>1011215</v>
      </c>
      <c r="P117" s="4">
        <f t="shared" si="81"/>
        <v>1028945</v>
      </c>
      <c r="Q117" s="4">
        <f t="shared" si="81"/>
        <v>0</v>
      </c>
    </row>
    <row r="118" spans="3:17" x14ac:dyDescent="0.35">
      <c r="D118" s="10" t="s">
        <v>18</v>
      </c>
      <c r="E118" s="4">
        <f t="shared" si="77"/>
        <v>0</v>
      </c>
      <c r="F118" s="4">
        <f t="shared" si="77"/>
        <v>191970</v>
      </c>
      <c r="G118" s="4">
        <f t="shared" si="77"/>
        <v>272595</v>
      </c>
      <c r="H118" s="4">
        <f t="shared" si="77"/>
        <v>132786</v>
      </c>
      <c r="I118" s="4">
        <f t="shared" ref="I118:N118" si="82">I110/100</f>
        <v>90685</v>
      </c>
      <c r="J118" s="4">
        <f t="shared" si="82"/>
        <v>107368</v>
      </c>
      <c r="K118" s="4">
        <f t="shared" si="82"/>
        <v>2697</v>
      </c>
      <c r="L118" s="4">
        <f t="shared" si="82"/>
        <v>0</v>
      </c>
      <c r="M118" s="4">
        <f t="shared" si="82"/>
        <v>0</v>
      </c>
      <c r="N118" s="4">
        <f t="shared" si="82"/>
        <v>0</v>
      </c>
      <c r="O118" s="4">
        <f t="shared" ref="O118:Q118" si="83">O110/100</f>
        <v>0</v>
      </c>
      <c r="P118" s="4">
        <f t="shared" si="83"/>
        <v>0</v>
      </c>
      <c r="Q118" s="4">
        <f t="shared" si="83"/>
        <v>0</v>
      </c>
    </row>
    <row r="119" spans="3:17" x14ac:dyDescent="0.35">
      <c r="D119" s="10" t="s">
        <v>19</v>
      </c>
      <c r="E119" s="4">
        <f t="shared" si="77"/>
        <v>0</v>
      </c>
      <c r="F119" s="4">
        <f t="shared" si="77"/>
        <v>303180</v>
      </c>
      <c r="G119" s="4">
        <f t="shared" si="77"/>
        <v>233460</v>
      </c>
      <c r="H119" s="4">
        <f t="shared" si="77"/>
        <v>231315</v>
      </c>
      <c r="I119" s="4">
        <f t="shared" ref="I119:N119" si="84">I111/100</f>
        <v>216045</v>
      </c>
      <c r="J119" s="4">
        <f t="shared" si="84"/>
        <v>196800</v>
      </c>
      <c r="K119" s="4">
        <f t="shared" si="84"/>
        <v>13950</v>
      </c>
      <c r="L119" s="4">
        <f t="shared" si="84"/>
        <v>0</v>
      </c>
      <c r="M119" s="4">
        <f t="shared" si="84"/>
        <v>0</v>
      </c>
      <c r="N119" s="4">
        <f t="shared" si="84"/>
        <v>0</v>
      </c>
      <c r="O119" s="4">
        <f t="shared" ref="O119:Q119" si="85">O111/100</f>
        <v>0</v>
      </c>
      <c r="P119" s="4">
        <f t="shared" si="85"/>
        <v>0</v>
      </c>
      <c r="Q119" s="4">
        <f t="shared" si="85"/>
        <v>0</v>
      </c>
    </row>
    <row r="120" spans="3:17" x14ac:dyDescent="0.35">
      <c r="D120" s="10"/>
      <c r="G120" s="9"/>
    </row>
    <row r="121" spans="3:17" x14ac:dyDescent="0.35">
      <c r="D121" s="10"/>
    </row>
    <row r="123" spans="3:17" ht="18" x14ac:dyDescent="0.35">
      <c r="C123" s="14" t="s">
        <v>28</v>
      </c>
      <c r="E123" s="6">
        <f>E11</f>
        <v>42156</v>
      </c>
      <c r="F123" s="6">
        <f>F35</f>
        <v>42186</v>
      </c>
      <c r="G123" s="6">
        <f>G35</f>
        <v>42217</v>
      </c>
      <c r="H123" s="6">
        <f>H35</f>
        <v>42248</v>
      </c>
      <c r="I123" s="6">
        <v>42278</v>
      </c>
      <c r="J123" s="6">
        <f>J35</f>
        <v>42309</v>
      </c>
      <c r="K123" s="6">
        <f>K35</f>
        <v>42339</v>
      </c>
      <c r="L123" s="6">
        <f>L35</f>
        <v>42370</v>
      </c>
      <c r="M123" s="6">
        <f>M35</f>
        <v>42401</v>
      </c>
      <c r="N123" s="6">
        <f>N35</f>
        <v>42370</v>
      </c>
      <c r="O123" s="6">
        <v>42279</v>
      </c>
      <c r="P123" s="6">
        <f>P35</f>
        <v>42430</v>
      </c>
      <c r="Q123" s="6">
        <f>Q35</f>
        <v>42461</v>
      </c>
    </row>
    <row r="124" spans="3:17" x14ac:dyDescent="0.35">
      <c r="C124" s="10" t="s">
        <v>11</v>
      </c>
      <c r="D124" s="10" t="s">
        <v>15</v>
      </c>
      <c r="E124" s="4">
        <f t="shared" ref="E124:H128" si="86">E91+E115</f>
        <v>0</v>
      </c>
      <c r="F124" s="4">
        <f t="shared" si="86"/>
        <v>413372</v>
      </c>
      <c r="G124" s="4">
        <f t="shared" si="86"/>
        <v>439485</v>
      </c>
      <c r="H124" s="4">
        <f t="shared" si="86"/>
        <v>324313</v>
      </c>
      <c r="I124" s="4">
        <f t="shared" ref="I124:N124" si="87">I91+I115</f>
        <v>256149</v>
      </c>
      <c r="J124" s="4">
        <f t="shared" si="87"/>
        <v>228805</v>
      </c>
      <c r="K124" s="4">
        <f t="shared" si="87"/>
        <v>189198</v>
      </c>
      <c r="L124" s="4">
        <f t="shared" si="87"/>
        <v>378349</v>
      </c>
      <c r="M124" s="4">
        <f t="shared" si="87"/>
        <v>397748</v>
      </c>
      <c r="N124" s="4">
        <f t="shared" si="87"/>
        <v>202188</v>
      </c>
      <c r="O124" s="4">
        <f t="shared" ref="O124:Q124" si="88">O91+O115</f>
        <v>226198</v>
      </c>
      <c r="P124" s="4">
        <f t="shared" si="88"/>
        <v>194005</v>
      </c>
      <c r="Q124" s="4">
        <f t="shared" si="88"/>
        <v>0</v>
      </c>
    </row>
    <row r="125" spans="3:17" x14ac:dyDescent="0.35">
      <c r="D125" s="10" t="s">
        <v>16</v>
      </c>
      <c r="E125" s="4">
        <f t="shared" si="86"/>
        <v>0</v>
      </c>
      <c r="F125" s="4">
        <f t="shared" si="86"/>
        <v>1980575</v>
      </c>
      <c r="G125" s="4">
        <f t="shared" si="86"/>
        <v>2131425</v>
      </c>
      <c r="H125" s="4">
        <f t="shared" si="86"/>
        <v>1986490</v>
      </c>
      <c r="I125" s="4">
        <f t="shared" ref="I125:N125" si="89">I92+I116</f>
        <v>1659395</v>
      </c>
      <c r="J125" s="4">
        <f t="shared" si="89"/>
        <v>1404645</v>
      </c>
      <c r="K125" s="4">
        <f t="shared" si="89"/>
        <v>1693980</v>
      </c>
      <c r="L125" s="4">
        <f t="shared" si="89"/>
        <v>2282155</v>
      </c>
      <c r="M125" s="4">
        <f t="shared" si="89"/>
        <v>2359025</v>
      </c>
      <c r="N125" s="4">
        <f t="shared" si="89"/>
        <v>1873845</v>
      </c>
      <c r="O125" s="4">
        <f t="shared" ref="O125:Q125" si="90">O92+O116</f>
        <v>1655325</v>
      </c>
      <c r="P125" s="4">
        <f t="shared" si="90"/>
        <v>2011620</v>
      </c>
      <c r="Q125" s="4">
        <f t="shared" si="90"/>
        <v>0</v>
      </c>
    </row>
    <row r="126" spans="3:17" x14ac:dyDescent="0.35">
      <c r="D126" s="10" t="s">
        <v>17</v>
      </c>
      <c r="E126" s="4">
        <f t="shared" si="86"/>
        <v>0</v>
      </c>
      <c r="F126" s="4">
        <f t="shared" si="86"/>
        <v>1038700</v>
      </c>
      <c r="G126" s="4">
        <f t="shared" si="86"/>
        <v>1451530</v>
      </c>
      <c r="H126" s="4">
        <f t="shared" si="86"/>
        <v>1008145</v>
      </c>
      <c r="I126" s="4">
        <f t="shared" ref="I126:N126" si="91">I93+I117</f>
        <v>1025420</v>
      </c>
      <c r="J126" s="4">
        <f t="shared" si="91"/>
        <v>1026745</v>
      </c>
      <c r="K126" s="4">
        <f t="shared" si="91"/>
        <v>1068515</v>
      </c>
      <c r="L126" s="4">
        <f t="shared" si="91"/>
        <v>1158785</v>
      </c>
      <c r="M126" s="4">
        <f t="shared" si="91"/>
        <v>2021175</v>
      </c>
      <c r="N126" s="4">
        <f t="shared" si="91"/>
        <v>1302215</v>
      </c>
      <c r="O126" s="4">
        <f t="shared" ref="O126:Q126" si="92">O93+O117</f>
        <v>1208415</v>
      </c>
      <c r="P126" s="4">
        <f t="shared" si="92"/>
        <v>1163145</v>
      </c>
      <c r="Q126" s="4">
        <f t="shared" si="92"/>
        <v>0</v>
      </c>
    </row>
    <row r="127" spans="3:17" x14ac:dyDescent="0.35">
      <c r="D127" s="10" t="s">
        <v>18</v>
      </c>
      <c r="E127" s="4">
        <f t="shared" si="86"/>
        <v>0</v>
      </c>
      <c r="F127" s="4">
        <f t="shared" si="86"/>
        <v>239870</v>
      </c>
      <c r="G127" s="4">
        <f t="shared" si="86"/>
        <v>308395</v>
      </c>
      <c r="H127" s="4">
        <f t="shared" si="86"/>
        <v>153886</v>
      </c>
      <c r="I127" s="4">
        <f t="shared" ref="I127:N127" si="93">I94+I118</f>
        <v>105735</v>
      </c>
      <c r="J127" s="4">
        <f t="shared" si="93"/>
        <v>135368</v>
      </c>
      <c r="K127" s="4">
        <f t="shared" si="93"/>
        <v>9147</v>
      </c>
      <c r="L127" s="4">
        <f t="shared" si="93"/>
        <v>0</v>
      </c>
      <c r="M127" s="4">
        <f t="shared" si="93"/>
        <v>0</v>
      </c>
      <c r="N127" s="4">
        <f t="shared" si="93"/>
        <v>0</v>
      </c>
      <c r="O127" s="4">
        <f t="shared" ref="O127:Q127" si="94">O94+O118</f>
        <v>0</v>
      </c>
      <c r="P127" s="4">
        <f t="shared" si="94"/>
        <v>0</v>
      </c>
      <c r="Q127" s="4">
        <f t="shared" si="94"/>
        <v>0</v>
      </c>
    </row>
    <row r="128" spans="3:17" x14ac:dyDescent="0.35">
      <c r="D128" s="10" t="s">
        <v>19</v>
      </c>
      <c r="E128" s="4">
        <f t="shared" si="86"/>
        <v>0</v>
      </c>
      <c r="F128" s="4">
        <f t="shared" si="86"/>
        <v>369230</v>
      </c>
      <c r="G128" s="4">
        <f t="shared" si="86"/>
        <v>283210</v>
      </c>
      <c r="H128" s="4">
        <f t="shared" si="86"/>
        <v>295015</v>
      </c>
      <c r="I128" s="4">
        <f t="shared" ref="I128:N128" si="95">I95+I119</f>
        <v>258245</v>
      </c>
      <c r="J128" s="4">
        <f t="shared" si="95"/>
        <v>241100</v>
      </c>
      <c r="K128" s="4">
        <f t="shared" si="95"/>
        <v>14700</v>
      </c>
      <c r="L128" s="4">
        <f t="shared" si="95"/>
        <v>0</v>
      </c>
      <c r="M128" s="4">
        <f t="shared" si="95"/>
        <v>0</v>
      </c>
      <c r="N128" s="4">
        <f t="shared" si="95"/>
        <v>0</v>
      </c>
      <c r="O128" s="4">
        <f t="shared" ref="O128:Q128" si="96">O95+O119</f>
        <v>0</v>
      </c>
      <c r="P128" s="4">
        <f t="shared" si="96"/>
        <v>0</v>
      </c>
      <c r="Q128" s="4">
        <f t="shared" si="96"/>
        <v>0</v>
      </c>
    </row>
    <row r="131" spans="3:17" ht="21" x14ac:dyDescent="0.4">
      <c r="C131" s="13" t="s">
        <v>24</v>
      </c>
      <c r="E131" s="6">
        <f>E11</f>
        <v>42156</v>
      </c>
      <c r="F131" s="6">
        <f>F11</f>
        <v>42186</v>
      </c>
      <c r="G131" s="6">
        <f>G11</f>
        <v>42217</v>
      </c>
      <c r="H131" s="6">
        <f>H11</f>
        <v>42248</v>
      </c>
      <c r="I131" s="6">
        <v>42278</v>
      </c>
      <c r="J131" s="6">
        <f t="shared" ref="J131:O131" si="97">J11</f>
        <v>42309</v>
      </c>
      <c r="K131" s="6">
        <f t="shared" si="97"/>
        <v>42339</v>
      </c>
      <c r="L131" s="6">
        <f t="shared" si="97"/>
        <v>42370</v>
      </c>
      <c r="M131" s="6">
        <f t="shared" si="97"/>
        <v>42401</v>
      </c>
      <c r="N131" s="6">
        <f t="shared" si="97"/>
        <v>42430</v>
      </c>
      <c r="O131" s="6">
        <f t="shared" si="97"/>
        <v>42461</v>
      </c>
      <c r="P131" s="6">
        <v>42279</v>
      </c>
      <c r="Q131" s="6">
        <f>Q11</f>
        <v>42522</v>
      </c>
    </row>
    <row r="132" spans="3:17" x14ac:dyDescent="0.35">
      <c r="C132" s="5" t="s">
        <v>15</v>
      </c>
      <c r="D132" s="10" t="s">
        <v>25</v>
      </c>
      <c r="E132" s="4">
        <f t="shared" ref="E132:K132" si="98">E91</f>
        <v>0</v>
      </c>
      <c r="F132" s="4">
        <f t="shared" si="98"/>
        <v>254350</v>
      </c>
      <c r="G132" s="4">
        <f t="shared" si="98"/>
        <v>223650</v>
      </c>
      <c r="H132" s="4">
        <f t="shared" si="98"/>
        <v>156550</v>
      </c>
      <c r="I132" s="4">
        <f t="shared" si="98"/>
        <v>124850</v>
      </c>
      <c r="J132" s="4">
        <f t="shared" si="98"/>
        <v>121000</v>
      </c>
      <c r="K132" s="4">
        <f t="shared" si="98"/>
        <v>104900</v>
      </c>
      <c r="L132" s="4">
        <f t="shared" ref="L132:Q132" si="99">L91</f>
        <v>189700</v>
      </c>
      <c r="M132" s="4">
        <f t="shared" si="99"/>
        <v>190300</v>
      </c>
      <c r="N132" s="4">
        <f t="shared" si="99"/>
        <v>97900</v>
      </c>
      <c r="O132" s="4">
        <f t="shared" si="99"/>
        <v>128850</v>
      </c>
      <c r="P132" s="4">
        <f t="shared" si="99"/>
        <v>103550</v>
      </c>
      <c r="Q132" s="4">
        <f t="shared" si="99"/>
        <v>0</v>
      </c>
    </row>
    <row r="133" spans="3:17" x14ac:dyDescent="0.35">
      <c r="C133" s="5"/>
      <c r="D133" s="10" t="s">
        <v>26</v>
      </c>
      <c r="E133" s="4">
        <f>E115</f>
        <v>0</v>
      </c>
      <c r="F133" s="4">
        <f t="shared" ref="F133:H133" si="100">F115</f>
        <v>159022</v>
      </c>
      <c r="G133" s="4">
        <f t="shared" si="100"/>
        <v>215835</v>
      </c>
      <c r="H133" s="4">
        <f t="shared" si="100"/>
        <v>167763</v>
      </c>
      <c r="I133" s="4">
        <f t="shared" ref="I133:N133" si="101">I115</f>
        <v>131299</v>
      </c>
      <c r="J133" s="4">
        <f t="shared" si="101"/>
        <v>107805</v>
      </c>
      <c r="K133" s="4">
        <f t="shared" si="101"/>
        <v>84298</v>
      </c>
      <c r="L133" s="4">
        <f t="shared" si="101"/>
        <v>188649</v>
      </c>
      <c r="M133" s="4">
        <f t="shared" si="101"/>
        <v>207448</v>
      </c>
      <c r="N133" s="4">
        <f t="shared" si="101"/>
        <v>104288</v>
      </c>
      <c r="O133" s="4">
        <f t="shared" ref="O133:Q133" si="102">O115</f>
        <v>97348</v>
      </c>
      <c r="P133" s="4">
        <f t="shared" si="102"/>
        <v>90455</v>
      </c>
      <c r="Q133" s="4">
        <f t="shared" si="102"/>
        <v>0</v>
      </c>
    </row>
    <row r="134" spans="3:17" x14ac:dyDescent="0.35">
      <c r="C134" s="5"/>
      <c r="D134" s="10" t="s">
        <v>27</v>
      </c>
      <c r="E134" s="4">
        <f>E132+E133</f>
        <v>0</v>
      </c>
      <c r="F134" s="4">
        <f t="shared" ref="F134:H134" si="103">F132+F133</f>
        <v>413372</v>
      </c>
      <c r="G134" s="4">
        <f t="shared" si="103"/>
        <v>439485</v>
      </c>
      <c r="H134" s="4">
        <f t="shared" si="103"/>
        <v>324313</v>
      </c>
      <c r="I134" s="4">
        <f t="shared" ref="I134:N134" si="104">I132+I133</f>
        <v>256149</v>
      </c>
      <c r="J134" s="4">
        <f t="shared" si="104"/>
        <v>228805</v>
      </c>
      <c r="K134" s="4">
        <f t="shared" si="104"/>
        <v>189198</v>
      </c>
      <c r="L134" s="4">
        <f t="shared" si="104"/>
        <v>378349</v>
      </c>
      <c r="M134" s="4">
        <f t="shared" si="104"/>
        <v>397748</v>
      </c>
      <c r="N134" s="4">
        <f t="shared" si="104"/>
        <v>202188</v>
      </c>
      <c r="O134" s="4">
        <f t="shared" ref="O134:Q134" si="105">O132+O133</f>
        <v>226198</v>
      </c>
      <c r="P134" s="4">
        <f t="shared" si="105"/>
        <v>194005</v>
      </c>
      <c r="Q134" s="4">
        <f t="shared" si="105"/>
        <v>0</v>
      </c>
    </row>
    <row r="135" spans="3:17" x14ac:dyDescent="0.35">
      <c r="C135" s="5"/>
    </row>
    <row r="136" spans="3:17" ht="21" x14ac:dyDescent="0.4">
      <c r="C136" s="11"/>
      <c r="E136" s="6">
        <f>E11</f>
        <v>42156</v>
      </c>
      <c r="F136" s="6">
        <f>F11</f>
        <v>42186</v>
      </c>
      <c r="G136" s="6">
        <f>G11</f>
        <v>42217</v>
      </c>
      <c r="H136" s="6">
        <f>H11</f>
        <v>42248</v>
      </c>
      <c r="I136" s="6">
        <v>42278</v>
      </c>
      <c r="J136" s="6">
        <f>J11</f>
        <v>42309</v>
      </c>
      <c r="K136" s="6">
        <f>K11</f>
        <v>42339</v>
      </c>
      <c r="L136" s="6">
        <f>L11</f>
        <v>42370</v>
      </c>
      <c r="M136" s="6">
        <f>M11</f>
        <v>42401</v>
      </c>
      <c r="N136" s="6">
        <f>N11</f>
        <v>42430</v>
      </c>
      <c r="O136" s="6">
        <v>42279</v>
      </c>
      <c r="P136" s="6">
        <f>P11</f>
        <v>42491</v>
      </c>
    </row>
    <row r="137" spans="3:17" x14ac:dyDescent="0.35">
      <c r="C137" s="5" t="s">
        <v>16</v>
      </c>
      <c r="D137" s="10" t="s">
        <v>25</v>
      </c>
      <c r="E137" s="4">
        <f t="shared" ref="E137:K137" si="106">E92</f>
        <v>0</v>
      </c>
      <c r="F137" s="4">
        <f t="shared" si="106"/>
        <v>262200</v>
      </c>
      <c r="G137" s="4">
        <f t="shared" si="106"/>
        <v>333500</v>
      </c>
      <c r="H137" s="4">
        <f t="shared" si="106"/>
        <v>255300</v>
      </c>
      <c r="I137" s="4">
        <f t="shared" si="106"/>
        <v>203150</v>
      </c>
      <c r="J137" s="4">
        <f t="shared" si="106"/>
        <v>186350</v>
      </c>
      <c r="K137" s="4">
        <f t="shared" si="106"/>
        <v>275050</v>
      </c>
      <c r="L137" s="4">
        <f t="shared" ref="L137:P137" si="107">L92</f>
        <v>756150</v>
      </c>
      <c r="M137" s="4">
        <f t="shared" si="107"/>
        <v>437400</v>
      </c>
      <c r="N137" s="4">
        <f t="shared" si="107"/>
        <v>261600</v>
      </c>
      <c r="O137" s="4">
        <f t="shared" si="107"/>
        <v>252850</v>
      </c>
      <c r="P137" s="4">
        <f t="shared" si="107"/>
        <v>369200</v>
      </c>
    </row>
    <row r="138" spans="3:17" x14ac:dyDescent="0.35">
      <c r="C138" s="5"/>
      <c r="D138" s="10" t="s">
        <v>26</v>
      </c>
      <c r="E138" s="4">
        <f>E116</f>
        <v>0</v>
      </c>
      <c r="F138" s="4">
        <f t="shared" ref="F138:H138" si="108">F116</f>
        <v>1718375</v>
      </c>
      <c r="G138" s="4">
        <f t="shared" si="108"/>
        <v>1797925</v>
      </c>
      <c r="H138" s="4">
        <f t="shared" si="108"/>
        <v>1731190</v>
      </c>
      <c r="I138" s="4">
        <f t="shared" ref="I138:N138" si="109">I116</f>
        <v>1456245</v>
      </c>
      <c r="J138" s="4">
        <f t="shared" si="109"/>
        <v>1218295</v>
      </c>
      <c r="K138" s="4">
        <f t="shared" si="109"/>
        <v>1418930</v>
      </c>
      <c r="L138" s="4">
        <f t="shared" si="109"/>
        <v>1526005</v>
      </c>
      <c r="M138" s="4">
        <f t="shared" si="109"/>
        <v>1921625</v>
      </c>
      <c r="N138" s="4">
        <f t="shared" si="109"/>
        <v>1612245</v>
      </c>
      <c r="O138" s="4">
        <f t="shared" ref="O138:P138" si="110">O116</f>
        <v>1402475</v>
      </c>
      <c r="P138" s="4">
        <f t="shared" si="110"/>
        <v>1642420</v>
      </c>
    </row>
    <row r="139" spans="3:17" x14ac:dyDescent="0.35">
      <c r="C139" s="5"/>
      <c r="D139" s="10" t="s">
        <v>27</v>
      </c>
      <c r="E139" s="4">
        <f>SUM(E137:E138)</f>
        <v>0</v>
      </c>
      <c r="F139" s="4">
        <f t="shared" ref="F139:H139" si="111">SUM(F137:F138)</f>
        <v>1980575</v>
      </c>
      <c r="G139" s="4">
        <f t="shared" si="111"/>
        <v>2131425</v>
      </c>
      <c r="H139" s="4">
        <f t="shared" si="111"/>
        <v>1986490</v>
      </c>
      <c r="I139" s="4">
        <f t="shared" ref="I139:N139" si="112">SUM(I137:I138)</f>
        <v>1659395</v>
      </c>
      <c r="J139" s="4">
        <f t="shared" si="112"/>
        <v>1404645</v>
      </c>
      <c r="K139" s="4">
        <f t="shared" si="112"/>
        <v>1693980</v>
      </c>
      <c r="L139" s="4">
        <f t="shared" si="112"/>
        <v>2282155</v>
      </c>
      <c r="M139" s="4">
        <f t="shared" si="112"/>
        <v>2359025</v>
      </c>
      <c r="N139" s="4">
        <f t="shared" si="112"/>
        <v>1873845</v>
      </c>
      <c r="O139" s="4">
        <f t="shared" ref="O139:P139" si="113">SUM(O137:O138)</f>
        <v>1655325</v>
      </c>
      <c r="P139" s="4">
        <f t="shared" si="113"/>
        <v>2011620</v>
      </c>
    </row>
    <row r="140" spans="3:17" x14ac:dyDescent="0.35">
      <c r="C140" s="5"/>
    </row>
    <row r="141" spans="3:17" ht="21" x14ac:dyDescent="0.4">
      <c r="C141" s="11"/>
      <c r="E141" s="6">
        <f>E11</f>
        <v>42156</v>
      </c>
      <c r="F141" s="6">
        <f>F11</f>
        <v>42186</v>
      </c>
      <c r="G141" s="6">
        <f>G11</f>
        <v>42217</v>
      </c>
      <c r="H141" s="6">
        <f>H11</f>
        <v>42248</v>
      </c>
      <c r="I141" s="6">
        <v>42278</v>
      </c>
      <c r="J141" s="6">
        <f>J11</f>
        <v>42309</v>
      </c>
      <c r="K141" s="6">
        <f>K11</f>
        <v>42339</v>
      </c>
      <c r="L141" s="6">
        <f>L11</f>
        <v>42370</v>
      </c>
      <c r="M141" s="6">
        <f>M11</f>
        <v>42401</v>
      </c>
      <c r="N141" s="6">
        <f>N11</f>
        <v>42430</v>
      </c>
      <c r="O141" s="6">
        <v>42279</v>
      </c>
      <c r="P141" s="6">
        <f>P11</f>
        <v>42491</v>
      </c>
      <c r="Q141" s="6">
        <f>Q11</f>
        <v>42522</v>
      </c>
    </row>
    <row r="142" spans="3:17" x14ac:dyDescent="0.35">
      <c r="C142" s="5" t="s">
        <v>17</v>
      </c>
      <c r="D142" s="10" t="s">
        <v>25</v>
      </c>
      <c r="E142" s="4">
        <f t="shared" ref="E142:K142" si="114">E93</f>
        <v>0</v>
      </c>
      <c r="F142" s="4">
        <f t="shared" si="114"/>
        <v>194250</v>
      </c>
      <c r="G142" s="4">
        <f t="shared" si="114"/>
        <v>226600</v>
      </c>
      <c r="H142" s="4">
        <f t="shared" si="114"/>
        <v>115800</v>
      </c>
      <c r="I142" s="4">
        <f t="shared" si="114"/>
        <v>167700</v>
      </c>
      <c r="J142" s="4">
        <f t="shared" si="114"/>
        <v>161000</v>
      </c>
      <c r="K142" s="4">
        <f t="shared" si="114"/>
        <v>168550</v>
      </c>
      <c r="L142" s="4">
        <f t="shared" ref="L142:P142" si="115">L93</f>
        <v>258400</v>
      </c>
      <c r="M142" s="4">
        <f t="shared" si="115"/>
        <v>273550</v>
      </c>
      <c r="N142" s="4">
        <f t="shared" si="115"/>
        <v>126450</v>
      </c>
      <c r="O142" s="4">
        <f t="shared" si="115"/>
        <v>197200</v>
      </c>
      <c r="P142" s="4">
        <f t="shared" si="115"/>
        <v>134200</v>
      </c>
    </row>
    <row r="143" spans="3:17" x14ac:dyDescent="0.35">
      <c r="C143" s="5"/>
      <c r="D143" s="10" t="s">
        <v>26</v>
      </c>
      <c r="E143" s="4">
        <f>E117</f>
        <v>0</v>
      </c>
      <c r="F143" s="4">
        <f t="shared" ref="F143:H143" si="116">F117</f>
        <v>844450</v>
      </c>
      <c r="G143" s="4">
        <f t="shared" si="116"/>
        <v>1224930</v>
      </c>
      <c r="H143" s="4">
        <f t="shared" si="116"/>
        <v>892345</v>
      </c>
      <c r="I143" s="4">
        <f t="shared" ref="I143:N143" si="117">I117</f>
        <v>857720</v>
      </c>
      <c r="J143" s="4">
        <f t="shared" si="117"/>
        <v>865745</v>
      </c>
      <c r="K143" s="4">
        <f t="shared" si="117"/>
        <v>899965</v>
      </c>
      <c r="L143" s="4">
        <f t="shared" si="117"/>
        <v>900385</v>
      </c>
      <c r="M143" s="4">
        <f t="shared" si="117"/>
        <v>1747625</v>
      </c>
      <c r="N143" s="4">
        <f t="shared" si="117"/>
        <v>1175765</v>
      </c>
      <c r="O143" s="4">
        <f t="shared" ref="O143:P143" si="118">O117</f>
        <v>1011215</v>
      </c>
      <c r="P143" s="4">
        <f t="shared" si="118"/>
        <v>1028945</v>
      </c>
    </row>
    <row r="144" spans="3:17" x14ac:dyDescent="0.35">
      <c r="C144" s="5"/>
      <c r="D144" s="10" t="s">
        <v>27</v>
      </c>
      <c r="E144" s="4">
        <f>SUM(E142:E143)</f>
        <v>0</v>
      </c>
      <c r="F144" s="4">
        <f t="shared" ref="F144:H144" si="119">SUM(F142:F143)</f>
        <v>1038700</v>
      </c>
      <c r="G144" s="4">
        <f t="shared" si="119"/>
        <v>1451530</v>
      </c>
      <c r="H144" s="4">
        <f t="shared" si="119"/>
        <v>1008145</v>
      </c>
      <c r="I144" s="4">
        <f t="shared" ref="I144:N144" si="120">SUM(I142:I143)</f>
        <v>1025420</v>
      </c>
      <c r="J144" s="4">
        <f t="shared" si="120"/>
        <v>1026745</v>
      </c>
      <c r="K144" s="4">
        <f t="shared" si="120"/>
        <v>1068515</v>
      </c>
      <c r="L144" s="4">
        <f t="shared" si="120"/>
        <v>1158785</v>
      </c>
      <c r="M144" s="4">
        <f t="shared" si="120"/>
        <v>2021175</v>
      </c>
      <c r="N144" s="4">
        <f t="shared" si="120"/>
        <v>1302215</v>
      </c>
      <c r="O144" s="4">
        <f t="shared" ref="O144:P144" si="121">SUM(O142:O143)</f>
        <v>1208415</v>
      </c>
      <c r="P144" s="4">
        <f t="shared" si="121"/>
        <v>1163145</v>
      </c>
    </row>
    <row r="145" spans="3:16" x14ac:dyDescent="0.35">
      <c r="C145" s="5"/>
    </row>
    <row r="146" spans="3:16" ht="21" x14ac:dyDescent="0.4">
      <c r="C146" s="11"/>
      <c r="E146" s="6">
        <f>E11</f>
        <v>42156</v>
      </c>
      <c r="F146" s="6">
        <f>F11</f>
        <v>42186</v>
      </c>
      <c r="G146" s="6">
        <f>G11</f>
        <v>42217</v>
      </c>
      <c r="H146" s="6">
        <f>H11</f>
        <v>42248</v>
      </c>
      <c r="I146" s="6">
        <v>42278</v>
      </c>
      <c r="J146" s="6">
        <f>J11</f>
        <v>42309</v>
      </c>
      <c r="K146" s="6">
        <f>K11</f>
        <v>42339</v>
      </c>
      <c r="L146" s="6">
        <f>L11</f>
        <v>42370</v>
      </c>
      <c r="M146" s="6">
        <f>M11</f>
        <v>42401</v>
      </c>
      <c r="N146" s="6">
        <f>N11</f>
        <v>42430</v>
      </c>
      <c r="O146" s="6">
        <v>42279</v>
      </c>
      <c r="P146" s="6">
        <f>P11</f>
        <v>42491</v>
      </c>
    </row>
    <row r="147" spans="3:16" x14ac:dyDescent="0.35">
      <c r="C147" s="5" t="s">
        <v>18</v>
      </c>
      <c r="D147" s="10" t="s">
        <v>25</v>
      </c>
      <c r="E147" s="4">
        <f t="shared" ref="E147:K147" si="122">E94</f>
        <v>0</v>
      </c>
      <c r="F147" s="4">
        <f t="shared" si="122"/>
        <v>47900</v>
      </c>
      <c r="G147" s="4">
        <f t="shared" si="122"/>
        <v>35800</v>
      </c>
      <c r="H147" s="4">
        <f t="shared" si="122"/>
        <v>21100</v>
      </c>
      <c r="I147" s="4">
        <f t="shared" si="122"/>
        <v>15050</v>
      </c>
      <c r="J147" s="4">
        <f t="shared" si="122"/>
        <v>28000</v>
      </c>
      <c r="K147" s="4">
        <f t="shared" si="122"/>
        <v>6450</v>
      </c>
      <c r="L147" s="4">
        <f t="shared" ref="L147:P147" si="123">L94</f>
        <v>0</v>
      </c>
      <c r="M147" s="4">
        <f t="shared" si="123"/>
        <v>0</v>
      </c>
      <c r="N147" s="4">
        <f t="shared" si="123"/>
        <v>0</v>
      </c>
      <c r="O147" s="4">
        <f t="shared" si="123"/>
        <v>0</v>
      </c>
      <c r="P147" s="4">
        <f t="shared" si="123"/>
        <v>0</v>
      </c>
    </row>
    <row r="148" spans="3:16" x14ac:dyDescent="0.35">
      <c r="C148" s="5"/>
      <c r="D148" s="10" t="s">
        <v>26</v>
      </c>
      <c r="E148" s="4">
        <f>E118</f>
        <v>0</v>
      </c>
      <c r="F148" s="4">
        <f t="shared" ref="F148:H148" si="124">F118</f>
        <v>191970</v>
      </c>
      <c r="G148" s="4">
        <f t="shared" si="124"/>
        <v>272595</v>
      </c>
      <c r="H148" s="4">
        <f t="shared" si="124"/>
        <v>132786</v>
      </c>
      <c r="I148" s="4">
        <f t="shared" ref="I148:N148" si="125">I118</f>
        <v>90685</v>
      </c>
      <c r="J148" s="4">
        <f t="shared" si="125"/>
        <v>107368</v>
      </c>
      <c r="K148" s="4">
        <f t="shared" si="125"/>
        <v>2697</v>
      </c>
      <c r="L148" s="4">
        <f t="shared" si="125"/>
        <v>0</v>
      </c>
      <c r="M148" s="4">
        <f t="shared" si="125"/>
        <v>0</v>
      </c>
      <c r="N148" s="4">
        <f t="shared" si="125"/>
        <v>0</v>
      </c>
      <c r="O148" s="4">
        <f t="shared" ref="O148:P148" si="126">O118</f>
        <v>0</v>
      </c>
      <c r="P148" s="4">
        <f t="shared" si="126"/>
        <v>0</v>
      </c>
    </row>
    <row r="149" spans="3:16" x14ac:dyDescent="0.35">
      <c r="C149" s="5"/>
      <c r="D149" s="10" t="s">
        <v>27</v>
      </c>
      <c r="E149" s="4">
        <f>SUM(E147:E148)</f>
        <v>0</v>
      </c>
      <c r="F149" s="4">
        <f t="shared" ref="F149:H149" si="127">SUM(F147:F148)</f>
        <v>239870</v>
      </c>
      <c r="G149" s="4">
        <f t="shared" si="127"/>
        <v>308395</v>
      </c>
      <c r="H149" s="4">
        <f t="shared" si="127"/>
        <v>153886</v>
      </c>
      <c r="I149" s="4">
        <f t="shared" ref="I149:N149" si="128">SUM(I147:I148)</f>
        <v>105735</v>
      </c>
      <c r="J149" s="4">
        <f t="shared" si="128"/>
        <v>135368</v>
      </c>
      <c r="K149" s="4">
        <f t="shared" si="128"/>
        <v>9147</v>
      </c>
      <c r="L149" s="4">
        <f t="shared" si="128"/>
        <v>0</v>
      </c>
      <c r="M149" s="4">
        <f t="shared" si="128"/>
        <v>0</v>
      </c>
      <c r="N149" s="4">
        <f t="shared" si="128"/>
        <v>0</v>
      </c>
      <c r="O149" s="4">
        <f t="shared" ref="O149:P149" si="129">SUM(O147:O148)</f>
        <v>0</v>
      </c>
      <c r="P149" s="4">
        <f t="shared" si="129"/>
        <v>0</v>
      </c>
    </row>
    <row r="150" spans="3:16" x14ac:dyDescent="0.35">
      <c r="C150" s="5"/>
      <c r="E150" s="6"/>
      <c r="F150" s="6"/>
      <c r="G150" s="6"/>
      <c r="H150" s="6"/>
      <c r="J150" s="6"/>
      <c r="K150" s="6"/>
      <c r="L150" s="6"/>
      <c r="M150" s="6"/>
      <c r="N150" s="6"/>
      <c r="P150" s="6"/>
    </row>
    <row r="151" spans="3:16" ht="21" x14ac:dyDescent="0.4">
      <c r="C151" s="11"/>
      <c r="E151" s="6">
        <f>E11</f>
        <v>42156</v>
      </c>
      <c r="F151" s="6">
        <f>F11</f>
        <v>42186</v>
      </c>
      <c r="G151" s="6">
        <f>G11</f>
        <v>42217</v>
      </c>
      <c r="H151" s="6">
        <f>H11</f>
        <v>42248</v>
      </c>
      <c r="I151" s="6">
        <v>42278</v>
      </c>
      <c r="J151" s="6">
        <f>J11</f>
        <v>42309</v>
      </c>
      <c r="K151" s="6">
        <f>K11</f>
        <v>42339</v>
      </c>
      <c r="L151" s="6">
        <f>L11</f>
        <v>42370</v>
      </c>
      <c r="M151" s="6">
        <f>M11</f>
        <v>42401</v>
      </c>
      <c r="N151" s="6">
        <f>N11</f>
        <v>42430</v>
      </c>
      <c r="O151" s="6">
        <v>42279</v>
      </c>
      <c r="P151" s="6">
        <f>P11</f>
        <v>42491</v>
      </c>
    </row>
    <row r="152" spans="3:16" x14ac:dyDescent="0.35">
      <c r="C152" s="5" t="s">
        <v>19</v>
      </c>
      <c r="D152" s="10" t="s">
        <v>25</v>
      </c>
      <c r="E152" s="4">
        <f t="shared" ref="E152:K152" si="130">E95</f>
        <v>0</v>
      </c>
      <c r="F152" s="4">
        <f t="shared" si="130"/>
        <v>66050</v>
      </c>
      <c r="G152" s="4">
        <f t="shared" si="130"/>
        <v>49750</v>
      </c>
      <c r="H152" s="4">
        <f t="shared" si="130"/>
        <v>63700</v>
      </c>
      <c r="I152" s="4">
        <f t="shared" si="130"/>
        <v>42200</v>
      </c>
      <c r="J152" s="4">
        <f t="shared" si="130"/>
        <v>44300</v>
      </c>
      <c r="K152" s="4">
        <f t="shared" si="130"/>
        <v>750</v>
      </c>
      <c r="L152" s="4">
        <f t="shared" ref="L152:P152" si="131">L95</f>
        <v>0</v>
      </c>
      <c r="M152" s="4">
        <f t="shared" si="131"/>
        <v>0</v>
      </c>
      <c r="N152" s="4">
        <f t="shared" si="131"/>
        <v>0</v>
      </c>
      <c r="O152" s="4">
        <f t="shared" si="131"/>
        <v>0</v>
      </c>
      <c r="P152" s="4">
        <f t="shared" si="131"/>
        <v>0</v>
      </c>
    </row>
    <row r="153" spans="3:16" x14ac:dyDescent="0.35">
      <c r="D153" s="10" t="s">
        <v>26</v>
      </c>
      <c r="E153" s="4">
        <f>E119</f>
        <v>0</v>
      </c>
      <c r="F153" s="4">
        <f t="shared" ref="F153:H153" si="132">F119</f>
        <v>303180</v>
      </c>
      <c r="G153" s="4">
        <f t="shared" si="132"/>
        <v>233460</v>
      </c>
      <c r="H153" s="4">
        <f t="shared" si="132"/>
        <v>231315</v>
      </c>
      <c r="I153" s="4">
        <f t="shared" ref="I153:N153" si="133">I119</f>
        <v>216045</v>
      </c>
      <c r="J153" s="4">
        <f t="shared" si="133"/>
        <v>196800</v>
      </c>
      <c r="K153" s="4">
        <f t="shared" si="133"/>
        <v>13950</v>
      </c>
      <c r="L153" s="4">
        <f t="shared" si="133"/>
        <v>0</v>
      </c>
      <c r="M153" s="4">
        <f t="shared" si="133"/>
        <v>0</v>
      </c>
      <c r="N153" s="4">
        <f t="shared" si="133"/>
        <v>0</v>
      </c>
      <c r="O153" s="4">
        <f t="shared" ref="O153:P153" si="134">O119</f>
        <v>0</v>
      </c>
      <c r="P153" s="4">
        <f t="shared" si="134"/>
        <v>0</v>
      </c>
    </row>
    <row r="154" spans="3:16" x14ac:dyDescent="0.35">
      <c r="D154" s="10" t="s">
        <v>27</v>
      </c>
      <c r="E154" s="4">
        <f>SUM(E152:E153)</f>
        <v>0</v>
      </c>
      <c r="F154" s="4">
        <f t="shared" ref="F154:H154" si="135">SUM(F152:F153)</f>
        <v>369230</v>
      </c>
      <c r="G154" s="4">
        <f t="shared" si="135"/>
        <v>283210</v>
      </c>
      <c r="H154" s="4">
        <f t="shared" si="135"/>
        <v>295015</v>
      </c>
      <c r="I154" s="4">
        <f t="shared" ref="I154:N154" si="136">SUM(I152:I153)</f>
        <v>258245</v>
      </c>
      <c r="J154" s="4">
        <f t="shared" si="136"/>
        <v>241100</v>
      </c>
      <c r="K154" s="4">
        <f t="shared" si="136"/>
        <v>14700</v>
      </c>
      <c r="L154" s="4">
        <f t="shared" si="136"/>
        <v>0</v>
      </c>
      <c r="M154" s="4">
        <f t="shared" si="136"/>
        <v>0</v>
      </c>
      <c r="N154" s="4">
        <f t="shared" si="136"/>
        <v>0</v>
      </c>
      <c r="O154" s="4">
        <f t="shared" ref="O154:P154" si="137">SUM(O152:O153)</f>
        <v>0</v>
      </c>
      <c r="P154" s="4">
        <f t="shared" si="137"/>
        <v>0</v>
      </c>
    </row>
    <row r="155" spans="3:16" x14ac:dyDescent="0.35">
      <c r="D155" s="10"/>
    </row>
    <row r="160" spans="3:16" x14ac:dyDescent="0.35">
      <c r="E160" s="6"/>
      <c r="F160" s="6"/>
      <c r="G160" s="6"/>
      <c r="H160" s="6"/>
    </row>
    <row r="161" spans="4:17" x14ac:dyDescent="0.35">
      <c r="D161" s="10"/>
    </row>
    <row r="162" spans="4:17" x14ac:dyDescent="0.35">
      <c r="D162" s="10"/>
    </row>
    <row r="163" spans="4:17" x14ac:dyDescent="0.35">
      <c r="D163" s="10"/>
    </row>
    <row r="164" spans="4:17" x14ac:dyDescent="0.35">
      <c r="D164" s="10"/>
    </row>
    <row r="165" spans="4:17" x14ac:dyDescent="0.35">
      <c r="D165" s="10"/>
    </row>
    <row r="166" spans="4:17" x14ac:dyDescent="0.35">
      <c r="D166" s="10"/>
    </row>
    <row r="173" spans="4:17" x14ac:dyDescent="0.35">
      <c r="L173" s="5"/>
      <c r="N173" s="6"/>
      <c r="O173" s="6"/>
      <c r="P173" s="6"/>
      <c r="Q173" s="6"/>
    </row>
    <row r="174" spans="4:17" x14ac:dyDescent="0.35">
      <c r="M174" s="10"/>
    </row>
    <row r="175" spans="4:17" x14ac:dyDescent="0.35">
      <c r="M175" s="10"/>
    </row>
    <row r="177" spans="3:17" x14ac:dyDescent="0.35">
      <c r="L177" s="5"/>
      <c r="N177" s="6"/>
      <c r="O177" s="6"/>
      <c r="P177" s="6"/>
      <c r="Q177" s="6"/>
    </row>
    <row r="178" spans="3:17" x14ac:dyDescent="0.35">
      <c r="M178" s="10"/>
      <c r="P178" s="9"/>
    </row>
    <row r="179" spans="3:17" x14ac:dyDescent="0.35">
      <c r="M179" s="10"/>
    </row>
    <row r="181" spans="3:17" x14ac:dyDescent="0.35">
      <c r="L181" s="5"/>
      <c r="N181" s="6"/>
      <c r="O181" s="6"/>
      <c r="P181" s="6"/>
      <c r="Q181" s="6"/>
    </row>
    <row r="182" spans="3:17" x14ac:dyDescent="0.35">
      <c r="M182" s="10"/>
    </row>
    <row r="186" spans="3:17" x14ac:dyDescent="0.35">
      <c r="L186" s="5"/>
      <c r="N186" s="6"/>
      <c r="O186" s="6"/>
      <c r="P186" s="6"/>
      <c r="Q186" s="6"/>
    </row>
    <row r="187" spans="3:17" x14ac:dyDescent="0.35">
      <c r="M187" s="10"/>
    </row>
    <row r="188" spans="3:17" x14ac:dyDescent="0.35">
      <c r="L188" s="5"/>
      <c r="N188" s="6"/>
      <c r="O188" s="6"/>
      <c r="P188" s="6"/>
      <c r="Q188" s="6"/>
    </row>
    <row r="189" spans="3:17" x14ac:dyDescent="0.35">
      <c r="M189" s="10"/>
    </row>
    <row r="190" spans="3:17" x14ac:dyDescent="0.35">
      <c r="M190" s="10"/>
    </row>
    <row r="191" spans="3:17" x14ac:dyDescent="0.35">
      <c r="C191" s="5"/>
      <c r="E191" s="6"/>
      <c r="F191" s="6"/>
      <c r="G191" s="6"/>
      <c r="H191" s="6"/>
    </row>
    <row r="192" spans="3:17" x14ac:dyDescent="0.35">
      <c r="D192" s="10"/>
      <c r="G192" s="7"/>
    </row>
    <row r="193" spans="3:18" x14ac:dyDescent="0.35">
      <c r="D193" s="10"/>
    </row>
    <row r="194" spans="3:18" x14ac:dyDescent="0.35">
      <c r="M194" s="5"/>
      <c r="O194" s="6"/>
      <c r="P194" s="6"/>
      <c r="Q194" s="6"/>
      <c r="R194" s="6"/>
    </row>
    <row r="195" spans="3:18" x14ac:dyDescent="0.35">
      <c r="C195" s="3"/>
      <c r="E195" s="6"/>
      <c r="F195" s="6"/>
      <c r="G195" s="6"/>
      <c r="H195" s="6"/>
      <c r="N195" s="10"/>
    </row>
    <row r="196" spans="3:18" x14ac:dyDescent="0.35">
      <c r="D196" s="10"/>
      <c r="N196" s="10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65"/>
  <sheetViews>
    <sheetView topLeftCell="C22" workbookViewId="0">
      <selection activeCell="K63" sqref="K63"/>
    </sheetView>
  </sheetViews>
  <sheetFormatPr defaultRowHeight="16.5" x14ac:dyDescent="0.35"/>
  <cols>
    <col min="1" max="2" width="9" style="20"/>
    <col min="3" max="3" width="17.625" style="20" bestFit="1" customWidth="1"/>
    <col min="4" max="5" width="11.25" style="20" bestFit="1" customWidth="1"/>
    <col min="6" max="6" width="12.875" style="20" bestFit="1" customWidth="1"/>
    <col min="7" max="8" width="16.375" style="20" bestFit="1" customWidth="1"/>
    <col min="9" max="9" width="17.25" style="20" bestFit="1" customWidth="1"/>
    <col min="10" max="16384" width="9" style="20"/>
  </cols>
  <sheetData>
    <row r="1" spans="3:9" x14ac:dyDescent="0.35">
      <c r="C1" s="20" t="s">
        <v>45</v>
      </c>
    </row>
    <row r="2" spans="3:9" x14ac:dyDescent="0.35">
      <c r="C2" s="20" t="s">
        <v>46</v>
      </c>
    </row>
    <row r="3" spans="3:9" x14ac:dyDescent="0.35">
      <c r="C3" s="10" t="s">
        <v>15</v>
      </c>
      <c r="D3" s="23">
        <v>0.18</v>
      </c>
    </row>
    <row r="4" spans="3:9" x14ac:dyDescent="0.35">
      <c r="C4" s="10" t="s">
        <v>16</v>
      </c>
      <c r="D4" s="23">
        <v>0.22</v>
      </c>
    </row>
    <row r="5" spans="3:9" x14ac:dyDescent="0.35">
      <c r="C5" s="10" t="s">
        <v>17</v>
      </c>
      <c r="D5" s="23">
        <v>0.18</v>
      </c>
    </row>
    <row r="6" spans="3:9" x14ac:dyDescent="0.35">
      <c r="C6" s="10" t="s">
        <v>18</v>
      </c>
      <c r="D6" s="23">
        <v>0.25</v>
      </c>
    </row>
    <row r="7" spans="3:9" x14ac:dyDescent="0.35">
      <c r="C7" s="10" t="s">
        <v>19</v>
      </c>
      <c r="D7" s="23">
        <v>0.22</v>
      </c>
    </row>
    <row r="9" spans="3:9" x14ac:dyDescent="0.35">
      <c r="D9" s="21">
        <v>42156</v>
      </c>
      <c r="E9" s="21">
        <v>42186</v>
      </c>
      <c r="F9" s="21">
        <v>42217</v>
      </c>
      <c r="G9" s="21">
        <v>42248</v>
      </c>
      <c r="H9" s="6">
        <v>42278</v>
      </c>
    </row>
    <row r="10" spans="3:9" x14ac:dyDescent="0.35">
      <c r="C10" s="20" t="s">
        <v>42</v>
      </c>
      <c r="F10" s="20">
        <v>32.5</v>
      </c>
      <c r="H10" s="20">
        <v>32.44</v>
      </c>
    </row>
    <row r="11" spans="3:9" x14ac:dyDescent="0.35">
      <c r="C11" s="10" t="s">
        <v>43</v>
      </c>
    </row>
    <row r="12" spans="3:9" x14ac:dyDescent="0.35">
      <c r="C12" s="10"/>
    </row>
    <row r="13" spans="3:9" x14ac:dyDescent="0.35">
      <c r="C13" s="10"/>
    </row>
    <row r="14" spans="3:9" x14ac:dyDescent="0.35">
      <c r="C14" s="10"/>
    </row>
    <row r="16" spans="3:9" x14ac:dyDescent="0.35">
      <c r="C16" s="5" t="s">
        <v>15</v>
      </c>
      <c r="D16" s="21">
        <v>42156</v>
      </c>
      <c r="E16" s="19">
        <v>42186</v>
      </c>
      <c r="F16" s="21">
        <v>42217</v>
      </c>
      <c r="G16" s="19">
        <v>42248</v>
      </c>
      <c r="H16" s="6">
        <v>42278</v>
      </c>
      <c r="I16" s="19">
        <v>42309</v>
      </c>
    </row>
    <row r="17" spans="3:9" x14ac:dyDescent="0.35">
      <c r="C17" s="20" t="s">
        <v>5</v>
      </c>
      <c r="F17" s="24">
        <f>数据—淘米方!G$124</f>
        <v>439485</v>
      </c>
      <c r="G17" s="24">
        <f>数据—淘米方!H$124</f>
        <v>324313</v>
      </c>
      <c r="H17" s="24">
        <f>数据—淘米方!I$124</f>
        <v>256149</v>
      </c>
    </row>
    <row r="18" spans="3:9" x14ac:dyDescent="0.35">
      <c r="C18" s="20" t="s">
        <v>36</v>
      </c>
      <c r="F18" s="24">
        <v>7659</v>
      </c>
      <c r="G18" s="24">
        <v>7660</v>
      </c>
      <c r="H18" s="24">
        <v>2000</v>
      </c>
    </row>
    <row r="19" spans="3:9" x14ac:dyDescent="0.35">
      <c r="C19" s="20" t="s">
        <v>37</v>
      </c>
      <c r="F19" s="24">
        <f>F17-F18</f>
        <v>431826</v>
      </c>
      <c r="G19" s="24">
        <f t="shared" ref="G19:H19" si="0">G17-G18</f>
        <v>316653</v>
      </c>
      <c r="H19" s="24">
        <f t="shared" si="0"/>
        <v>254149</v>
      </c>
    </row>
    <row r="20" spans="3:9" x14ac:dyDescent="0.35">
      <c r="C20" s="20" t="s">
        <v>44</v>
      </c>
      <c r="F20" s="24">
        <f>ROUND(F19*$D$3,0)</f>
        <v>77729</v>
      </c>
      <c r="G20" s="24">
        <f t="shared" ref="G20:H20" si="1">ROUND(G19*$D$3,0)</f>
        <v>56998</v>
      </c>
      <c r="H20" s="24">
        <f t="shared" si="1"/>
        <v>45747</v>
      </c>
    </row>
    <row r="21" spans="3:9" x14ac:dyDescent="0.35">
      <c r="C21" s="20" t="s">
        <v>38</v>
      </c>
      <c r="F21" s="24">
        <f>ROUND(F20*0.2,0)</f>
        <v>15546</v>
      </c>
      <c r="G21" s="24">
        <f t="shared" ref="G21:H21" si="2">ROUND(G20*0.2,0)</f>
        <v>11400</v>
      </c>
      <c r="H21" s="24">
        <f t="shared" si="2"/>
        <v>9149</v>
      </c>
    </row>
    <row r="22" spans="3:9" x14ac:dyDescent="0.35">
      <c r="C22" s="20" t="s">
        <v>39</v>
      </c>
      <c r="F22" s="24">
        <f>F20-F21</f>
        <v>62183</v>
      </c>
      <c r="G22" s="24">
        <f t="shared" ref="G22:H22" si="3">G20-G21</f>
        <v>45598</v>
      </c>
      <c r="H22" s="24">
        <f t="shared" si="3"/>
        <v>36598</v>
      </c>
    </row>
    <row r="23" spans="3:9" s="25" customFormat="1" x14ac:dyDescent="0.35">
      <c r="C23" s="25" t="s">
        <v>40</v>
      </c>
      <c r="F23" s="26">
        <f>ROUND(F22/F10,2)</f>
        <v>1913.32</v>
      </c>
      <c r="G23" s="26" t="e">
        <f t="shared" ref="G23:H23" si="4">ROUND(G22/G10,2)</f>
        <v>#DIV/0!</v>
      </c>
      <c r="H23" s="26">
        <f t="shared" si="4"/>
        <v>1128.18</v>
      </c>
    </row>
    <row r="24" spans="3:9" x14ac:dyDescent="0.35">
      <c r="C24" s="20" t="s">
        <v>41</v>
      </c>
    </row>
    <row r="26" spans="3:9" x14ac:dyDescent="0.35">
      <c r="C26" s="5" t="s">
        <v>16</v>
      </c>
      <c r="D26" s="21">
        <v>42156</v>
      </c>
      <c r="E26" s="19">
        <v>42186</v>
      </c>
      <c r="F26" s="21">
        <v>42217</v>
      </c>
      <c r="G26" s="19">
        <v>42248</v>
      </c>
      <c r="H26" s="6">
        <v>42278</v>
      </c>
      <c r="I26" s="19">
        <v>42309</v>
      </c>
    </row>
    <row r="27" spans="3:9" x14ac:dyDescent="0.35">
      <c r="C27" s="20" t="s">
        <v>5</v>
      </c>
      <c r="F27" s="24">
        <f>数据—淘米方!G$125</f>
        <v>2131425</v>
      </c>
      <c r="H27" s="20">
        <v>1659395</v>
      </c>
    </row>
    <row r="28" spans="3:9" x14ac:dyDescent="0.35">
      <c r="C28" s="20" t="s">
        <v>36</v>
      </c>
      <c r="F28" s="24">
        <v>5580</v>
      </c>
      <c r="H28" s="20">
        <v>15050</v>
      </c>
    </row>
    <row r="29" spans="3:9" x14ac:dyDescent="0.35">
      <c r="C29" s="20" t="s">
        <v>37</v>
      </c>
      <c r="F29" s="24">
        <f>F27-F28</f>
        <v>2125845</v>
      </c>
      <c r="G29" s="24">
        <f t="shared" ref="G29:H29" si="5">G27-G28</f>
        <v>0</v>
      </c>
      <c r="H29" s="24">
        <f t="shared" si="5"/>
        <v>1644345</v>
      </c>
    </row>
    <row r="30" spans="3:9" x14ac:dyDescent="0.35">
      <c r="C30" s="20" t="s">
        <v>44</v>
      </c>
      <c r="F30" s="24">
        <f>ROUND(F29*$D$4,0)</f>
        <v>467686</v>
      </c>
      <c r="G30" s="24">
        <f t="shared" ref="G30:H30" si="6">ROUND(G29*$D$4,0)</f>
        <v>0</v>
      </c>
      <c r="H30" s="24">
        <f t="shared" si="6"/>
        <v>361756</v>
      </c>
    </row>
    <row r="31" spans="3:9" x14ac:dyDescent="0.35">
      <c r="C31" s="20" t="s">
        <v>38</v>
      </c>
      <c r="F31" s="24">
        <f>ROUND(F30*0.2,0)</f>
        <v>93537</v>
      </c>
      <c r="G31" s="24">
        <f t="shared" ref="G31:H31" si="7">ROUND(G30*0.2,0)</f>
        <v>0</v>
      </c>
      <c r="H31" s="24">
        <f t="shared" si="7"/>
        <v>72351</v>
      </c>
    </row>
    <row r="32" spans="3:9" x14ac:dyDescent="0.35">
      <c r="C32" s="20" t="s">
        <v>39</v>
      </c>
      <c r="F32" s="24">
        <f>F30-F31</f>
        <v>374149</v>
      </c>
      <c r="G32" s="24">
        <f t="shared" ref="G32:H32" si="8">G30-G31</f>
        <v>0</v>
      </c>
      <c r="H32" s="24">
        <f t="shared" si="8"/>
        <v>289405</v>
      </c>
    </row>
    <row r="33" spans="3:9" s="25" customFormat="1" x14ac:dyDescent="0.35">
      <c r="C33" s="25" t="s">
        <v>48</v>
      </c>
      <c r="F33" s="26">
        <f>ROUND(F32/F$10,2)</f>
        <v>11512.28</v>
      </c>
      <c r="G33" s="26" t="e">
        <f t="shared" ref="G33:H33" si="9">ROUND(G32/G$10,2)</f>
        <v>#DIV/0!</v>
      </c>
      <c r="H33" s="26">
        <f t="shared" si="9"/>
        <v>8921.24</v>
      </c>
    </row>
    <row r="34" spans="3:9" x14ac:dyDescent="0.35">
      <c r="C34" s="20" t="s">
        <v>41</v>
      </c>
    </row>
    <row r="36" spans="3:9" x14ac:dyDescent="0.35">
      <c r="C36" s="5" t="s">
        <v>17</v>
      </c>
      <c r="D36" s="21">
        <v>42156</v>
      </c>
      <c r="E36" s="19">
        <v>42186</v>
      </c>
      <c r="F36" s="21">
        <v>42217</v>
      </c>
      <c r="G36" s="19">
        <v>42248</v>
      </c>
      <c r="H36" s="6">
        <v>42278</v>
      </c>
      <c r="I36" s="19">
        <v>42309</v>
      </c>
    </row>
    <row r="37" spans="3:9" x14ac:dyDescent="0.35">
      <c r="C37" s="20" t="s">
        <v>5</v>
      </c>
      <c r="F37" s="20">
        <f>数据—淘米方!G$126</f>
        <v>1451530</v>
      </c>
      <c r="H37" s="20">
        <f>数据—淘米方!I$126</f>
        <v>1025420</v>
      </c>
    </row>
    <row r="38" spans="3:9" x14ac:dyDescent="0.35">
      <c r="C38" s="20" t="s">
        <v>36</v>
      </c>
      <c r="F38" s="20">
        <v>31695</v>
      </c>
      <c r="H38" s="20">
        <v>1555</v>
      </c>
    </row>
    <row r="39" spans="3:9" x14ac:dyDescent="0.35">
      <c r="C39" s="20" t="s">
        <v>37</v>
      </c>
      <c r="F39" s="20">
        <f>F37-F38</f>
        <v>1419835</v>
      </c>
      <c r="H39" s="20">
        <f t="shared" ref="H39" si="10">H37-H38</f>
        <v>1023865</v>
      </c>
    </row>
    <row r="40" spans="3:9" x14ac:dyDescent="0.35">
      <c r="C40" s="20" t="s">
        <v>44</v>
      </c>
      <c r="F40" s="22">
        <f>ROUND(F39*$D$5,0)</f>
        <v>255570</v>
      </c>
      <c r="G40" s="22"/>
      <c r="H40" s="22">
        <f t="shared" ref="H40" si="11">ROUND(H39*$D$5,0)</f>
        <v>184296</v>
      </c>
    </row>
    <row r="41" spans="3:9" x14ac:dyDescent="0.35">
      <c r="C41" s="20" t="s">
        <v>38</v>
      </c>
      <c r="F41" s="22">
        <f>ROUND(F40*0.2,0)</f>
        <v>51114</v>
      </c>
      <c r="G41" s="22"/>
      <c r="H41" s="22">
        <f t="shared" ref="H41" si="12">ROUND(H40*0.2,0)</f>
        <v>36859</v>
      </c>
    </row>
    <row r="42" spans="3:9" x14ac:dyDescent="0.35">
      <c r="C42" s="20" t="s">
        <v>39</v>
      </c>
      <c r="F42" s="22">
        <f>F40-F41</f>
        <v>204456</v>
      </c>
      <c r="G42" s="22"/>
      <c r="H42" s="22">
        <f t="shared" ref="H42" si="13">H40-H41</f>
        <v>147437</v>
      </c>
    </row>
    <row r="43" spans="3:9" s="25" customFormat="1" x14ac:dyDescent="0.35">
      <c r="C43" s="25" t="s">
        <v>49</v>
      </c>
      <c r="F43" s="26">
        <f>ROUND(F42/F$10,2)</f>
        <v>6290.95</v>
      </c>
      <c r="G43" s="26"/>
      <c r="H43" s="26">
        <f t="shared" ref="H43" si="14">ROUND(H42/H$10,2)</f>
        <v>4544.91</v>
      </c>
    </row>
    <row r="44" spans="3:9" x14ac:dyDescent="0.35">
      <c r="C44" s="20" t="s">
        <v>41</v>
      </c>
    </row>
    <row r="47" spans="3:9" x14ac:dyDescent="0.35">
      <c r="C47" s="5" t="s">
        <v>18</v>
      </c>
      <c r="D47" s="21">
        <v>42156</v>
      </c>
      <c r="E47" s="19">
        <v>42186</v>
      </c>
      <c r="F47" s="21">
        <v>42217</v>
      </c>
      <c r="G47" s="19">
        <v>42248</v>
      </c>
      <c r="H47" s="6">
        <v>42278</v>
      </c>
      <c r="I47" s="19">
        <v>42309</v>
      </c>
    </row>
    <row r="48" spans="3:9" x14ac:dyDescent="0.35">
      <c r="C48" s="20" t="s">
        <v>5</v>
      </c>
      <c r="F48" s="20">
        <f>数据—淘米方!G$127</f>
        <v>308395</v>
      </c>
      <c r="H48" s="20">
        <v>105735</v>
      </c>
    </row>
    <row r="49" spans="3:9" x14ac:dyDescent="0.35">
      <c r="C49" s="20" t="s">
        <v>36</v>
      </c>
      <c r="F49" s="20">
        <v>13821</v>
      </c>
      <c r="H49" s="20">
        <v>1001</v>
      </c>
    </row>
    <row r="50" spans="3:9" x14ac:dyDescent="0.35">
      <c r="C50" s="20" t="s">
        <v>37</v>
      </c>
      <c r="F50" s="20">
        <f>F48-F49</f>
        <v>294574</v>
      </c>
      <c r="G50" s="20">
        <f t="shared" ref="G50:H50" si="15">G48-G49</f>
        <v>0</v>
      </c>
      <c r="H50" s="20">
        <f t="shared" si="15"/>
        <v>104734</v>
      </c>
    </row>
    <row r="51" spans="3:9" x14ac:dyDescent="0.35">
      <c r="C51" s="20" t="s">
        <v>44</v>
      </c>
      <c r="F51" s="22">
        <f>ROUND(F50*$D$6,0)</f>
        <v>73644</v>
      </c>
      <c r="G51" s="22">
        <f t="shared" ref="G51:H51" si="16">ROUND(G50*$D$6,0)</f>
        <v>0</v>
      </c>
      <c r="H51" s="22">
        <f t="shared" si="16"/>
        <v>26184</v>
      </c>
    </row>
    <row r="52" spans="3:9" x14ac:dyDescent="0.35">
      <c r="C52" s="20" t="s">
        <v>38</v>
      </c>
      <c r="F52" s="22">
        <f>ROUND(F51*0.2,0)</f>
        <v>14729</v>
      </c>
      <c r="G52" s="22">
        <f t="shared" ref="G52:H52" si="17">ROUND(G51*0.2,0)</f>
        <v>0</v>
      </c>
      <c r="H52" s="22">
        <f t="shared" si="17"/>
        <v>5237</v>
      </c>
    </row>
    <row r="53" spans="3:9" x14ac:dyDescent="0.35">
      <c r="C53" s="20" t="s">
        <v>39</v>
      </c>
      <c r="F53" s="22">
        <f>F51-F52</f>
        <v>58915</v>
      </c>
      <c r="G53" s="22">
        <f t="shared" ref="G53:H53" si="18">G51-G52</f>
        <v>0</v>
      </c>
      <c r="H53" s="22">
        <f t="shared" si="18"/>
        <v>20947</v>
      </c>
    </row>
    <row r="54" spans="3:9" s="25" customFormat="1" x14ac:dyDescent="0.35">
      <c r="C54" s="25" t="s">
        <v>50</v>
      </c>
      <c r="F54" s="26">
        <f>ROUND(F53/F$10,2)</f>
        <v>1812.77</v>
      </c>
      <c r="G54" s="26" t="e">
        <f t="shared" ref="G54:H54" si="19">ROUND(G53/G$10,2)</f>
        <v>#DIV/0!</v>
      </c>
      <c r="H54" s="26">
        <f t="shared" si="19"/>
        <v>645.72</v>
      </c>
    </row>
    <row r="55" spans="3:9" x14ac:dyDescent="0.35">
      <c r="C55" s="20" t="s">
        <v>41</v>
      </c>
    </row>
    <row r="57" spans="3:9" x14ac:dyDescent="0.35">
      <c r="C57" s="5" t="s">
        <v>19</v>
      </c>
      <c r="D57" s="21">
        <v>42156</v>
      </c>
      <c r="E57" s="19">
        <v>42186</v>
      </c>
      <c r="F57" s="21">
        <v>42217</v>
      </c>
      <c r="G57" s="19">
        <v>42248</v>
      </c>
      <c r="H57" s="6">
        <v>42278</v>
      </c>
      <c r="I57" s="19">
        <v>42309</v>
      </c>
    </row>
    <row r="58" spans="3:9" x14ac:dyDescent="0.35">
      <c r="C58" s="20" t="s">
        <v>5</v>
      </c>
      <c r="F58" s="20">
        <f>数据—淘米方!G$128</f>
        <v>283210</v>
      </c>
      <c r="H58" s="20">
        <v>258245</v>
      </c>
    </row>
    <row r="59" spans="3:9" x14ac:dyDescent="0.35">
      <c r="C59" s="20" t="s">
        <v>36</v>
      </c>
      <c r="F59" s="20">
        <v>3530</v>
      </c>
      <c r="H59" s="20">
        <v>8615</v>
      </c>
    </row>
    <row r="60" spans="3:9" x14ac:dyDescent="0.35">
      <c r="C60" s="20" t="s">
        <v>37</v>
      </c>
      <c r="F60" s="20">
        <f>F58-F59</f>
        <v>279680</v>
      </c>
      <c r="G60" s="20">
        <f t="shared" ref="G60:H60" si="20">G58-G59</f>
        <v>0</v>
      </c>
      <c r="H60" s="20">
        <f t="shared" si="20"/>
        <v>249630</v>
      </c>
    </row>
    <row r="61" spans="3:9" x14ac:dyDescent="0.35">
      <c r="C61" s="20" t="s">
        <v>44</v>
      </c>
      <c r="F61" s="22">
        <f>ROUND(F60*$D$7,0)</f>
        <v>61530</v>
      </c>
      <c r="G61" s="22">
        <f t="shared" ref="G61:H61" si="21">ROUND(G60*$D$7,0)</f>
        <v>0</v>
      </c>
      <c r="H61" s="22">
        <f t="shared" si="21"/>
        <v>54919</v>
      </c>
    </row>
    <row r="62" spans="3:9" x14ac:dyDescent="0.35">
      <c r="C62" s="20" t="s">
        <v>38</v>
      </c>
      <c r="F62" s="22">
        <f>ROUND(F61*0.2,0)</f>
        <v>12306</v>
      </c>
      <c r="G62" s="22">
        <f t="shared" ref="G62:H62" si="22">ROUND(G61*0.2,0)</f>
        <v>0</v>
      </c>
      <c r="H62" s="22">
        <f t="shared" si="22"/>
        <v>10984</v>
      </c>
    </row>
    <row r="63" spans="3:9" x14ac:dyDescent="0.35">
      <c r="C63" s="20" t="s">
        <v>39</v>
      </c>
      <c r="F63" s="22">
        <f>F61-F62</f>
        <v>49224</v>
      </c>
      <c r="G63" s="22">
        <f t="shared" ref="G63:H63" si="23">G61-G62</f>
        <v>0</v>
      </c>
      <c r="H63" s="22">
        <f t="shared" si="23"/>
        <v>43935</v>
      </c>
    </row>
    <row r="64" spans="3:9" s="25" customFormat="1" x14ac:dyDescent="0.35">
      <c r="C64" s="25" t="s">
        <v>40</v>
      </c>
      <c r="F64" s="26">
        <f>ROUND(F63/F$10,2)</f>
        <v>1514.58</v>
      </c>
      <c r="G64" s="26" t="e">
        <f t="shared" ref="G64:H64" si="24">ROUND(G63/G$10,2)</f>
        <v>#DIV/0!</v>
      </c>
      <c r="H64" s="26">
        <f t="shared" si="24"/>
        <v>1354.35</v>
      </c>
    </row>
    <row r="65" spans="3:3" x14ac:dyDescent="0.35">
      <c r="C65" s="20" t="s">
        <v>41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数据—淘米方</vt:lpstr>
      <vt:lpstr>数据-对账后分成收入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2016-06-02T02:48:13Z</dcterms:modified>
</cp:coreProperties>
</file>