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<sst xmlns="http://schemas.openxmlformats.org/spreadsheetml/2006/main" count="28" uniqueCount="22">
  <si>
    <t>Req</t>
  </si>
  <si>
    <t>Inp Data</t>
  </si>
  <si>
    <t>Metrics</t>
  </si>
  <si>
    <t>Month</t>
  </si>
  <si>
    <t>Manual</t>
  </si>
  <si>
    <t>SummManual</t>
  </si>
  <si>
    <t>Coat</t>
  </si>
  <si>
    <t>Automation</t>
  </si>
  <si>
    <t>SummAuto</t>
  </si>
  <si>
    <t>Coast</t>
  </si>
  <si>
    <t>ROI</t>
  </si>
  <si>
    <t>Effort</t>
  </si>
  <si>
    <t>h</t>
  </si>
  <si>
    <t>Exec number</t>
  </si>
  <si>
    <t>per year</t>
  </si>
  <si>
    <t>Manual Rate</t>
  </si>
  <si>
    <t>$</t>
  </si>
  <si>
    <t>Automation Rate</t>
  </si>
  <si>
    <t>Number of Exec</t>
  </si>
  <si>
    <t>Estimates for automation</t>
  </si>
  <si>
    <t>Implementation</t>
  </si>
  <si>
    <t>h/month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</si>
</sst>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'Аркуш1'!$F$1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'Аркуш1'!$F$2:$F$13</c:f>
              <c:numCache/>
            </c:numRef>
          </c:val>
          <c:smooth val="0"/>
        </c:ser>
        <c:ser>
          <c:idx val="1"/>
          <c:order val="1"/>
          <c:tx>
            <c:strRef>
              <c:f>'Аркуш1'!$G$1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'Аркуш1'!$G$2:$G$13</c:f>
              <c:numCache/>
            </c:numRef>
          </c:val>
          <c:smooth val="0"/>
        </c:ser>
        <c:ser>
          <c:idx val="2"/>
          <c:order val="2"/>
          <c:tx>
            <c:strRef>
              <c:f>'Аркуш1'!$H$1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'Аркуш1'!$H$2:$H$13</c:f>
              <c:numCache/>
            </c:numRef>
          </c:val>
          <c:smooth val="0"/>
        </c:ser>
        <c:ser>
          <c:idx val="3"/>
          <c:order val="3"/>
          <c:tx>
            <c:strRef>
              <c:f>'Аркуш1'!$I$1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'Аркуш1'!$I$2:$I$13</c:f>
              <c:numCache/>
            </c:numRef>
          </c:val>
          <c:smooth val="0"/>
        </c:ser>
        <c:ser>
          <c:idx val="4"/>
          <c:order val="4"/>
          <c:tx>
            <c:strRef>
              <c:f>'Аркуш1'!$J$1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'Аркуш1'!$J$2:$J$13</c:f>
              <c:numCache/>
            </c:numRef>
          </c:val>
          <c:smooth val="0"/>
        </c:ser>
        <c:ser>
          <c:idx val="5"/>
          <c:order val="5"/>
          <c:tx>
            <c:strRef>
              <c:f>'Аркуш1'!$K$1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'Аркуш1'!$K$2:$K$13</c:f>
              <c:numCache/>
            </c:numRef>
          </c:val>
          <c:smooth val="0"/>
        </c:ser>
        <c:ser>
          <c:idx val="6"/>
          <c:order val="6"/>
          <c:tx>
            <c:strRef>
              <c:f>'Аркуш1'!$L$1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'Аркуш1'!$L$2:$L$13</c:f>
              <c:numCache/>
            </c:numRef>
          </c:val>
          <c:smooth val="0"/>
        </c:ser>
        <c:ser>
          <c:idx val="7"/>
          <c:order val="7"/>
          <c:tx>
            <c:strRef>
              <c:f>'Аркуш1'!$M$1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'Аркуш1'!$M$2:$M$13</c:f>
              <c:numCache/>
            </c:numRef>
          </c:val>
          <c:smooth val="0"/>
        </c:ser>
        <c:ser>
          <c:idx val="8"/>
          <c:order val="8"/>
          <c:tx>
            <c:strRef>
              <c:f>'Аркуш1'!$N$1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'Аркуш1'!$N$2:$N$13</c:f>
              <c:numCache/>
            </c:numRef>
          </c:val>
          <c:smooth val="0"/>
        </c:ser>
        <c:ser>
          <c:idx val="9"/>
          <c:order val="9"/>
          <c:tx>
            <c:strRef>
              <c:f>'Аркуш1'!$O$1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val>
            <c:numRef>
              <c:f>'Аркуш1'!$O$2:$O$13</c:f>
              <c:numCache/>
            </c:numRef>
          </c:val>
          <c:smooth val="0"/>
        </c:ser>
        <c:ser>
          <c:idx val="10"/>
          <c:order val="10"/>
          <c:tx>
            <c:strRef>
              <c:f>'Аркуш1'!$P$1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val>
            <c:numRef>
              <c:f>'Аркуш1'!$P$2:$P$13</c:f>
              <c:numCache/>
            </c:numRef>
          </c:val>
          <c:smooth val="0"/>
        </c:ser>
        <c:axId val="1594866629"/>
        <c:axId val="141638142"/>
      </c:lineChart>
      <c:catAx>
        <c:axId val="1594866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38142"/>
      </c:catAx>
      <c:valAx>
        <c:axId val="141638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866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15</xdr:row>
      <xdr:rowOff>190500</xdr:rowOff>
    </xdr:from>
    <xdr:ext cx="5715000" cy="35337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4</v>
      </c>
      <c r="N1" s="1" t="s">
        <v>5</v>
      </c>
      <c r="O1" s="1" t="s">
        <v>9</v>
      </c>
      <c r="P1" s="1" t="s">
        <v>10</v>
      </c>
    </row>
    <row r="2">
      <c r="A2" s="1" t="s">
        <v>11</v>
      </c>
      <c r="B2" s="1">
        <v>80.0</v>
      </c>
      <c r="C2" s="1" t="s">
        <v>12</v>
      </c>
      <c r="F2" s="1">
        <v>1.0</v>
      </c>
      <c r="G2" s="1">
        <v>80.0</v>
      </c>
      <c r="H2" s="2">
        <f>G2</f>
        <v>80</v>
      </c>
      <c r="I2" s="2">
        <f t="shared" ref="I2:I13" si="1">H2*15</f>
        <v>1200</v>
      </c>
      <c r="J2" s="1">
        <v>160.0</v>
      </c>
      <c r="K2" s="2">
        <f>J2</f>
        <v>160</v>
      </c>
      <c r="L2" s="2">
        <f>K2*20</f>
        <v>3200</v>
      </c>
      <c r="M2" s="1">
        <v>1.0</v>
      </c>
      <c r="N2" s="2">
        <f>M2</f>
        <v>1</v>
      </c>
      <c r="O2" s="2">
        <f t="shared" ref="O2:O13" si="2">N2*15</f>
        <v>15</v>
      </c>
      <c r="P2" s="2">
        <f t="shared" ref="P2:P13" si="3">(O2-L2)/O2</f>
        <v>-212.3333333</v>
      </c>
    </row>
    <row r="3">
      <c r="A3" s="1" t="s">
        <v>13</v>
      </c>
      <c r="B3" s="1">
        <v>12.0</v>
      </c>
      <c r="C3" s="1" t="s">
        <v>14</v>
      </c>
      <c r="F3" s="1">
        <v>2.0</v>
      </c>
      <c r="G3" s="1">
        <v>80.0</v>
      </c>
      <c r="H3" s="2">
        <f>H2+G3</f>
        <v>160</v>
      </c>
      <c r="I3" s="2">
        <f t="shared" si="1"/>
        <v>2400</v>
      </c>
      <c r="J3" s="1">
        <v>160.0</v>
      </c>
      <c r="K3" s="2">
        <f t="shared" ref="K3:K13" si="4">K2+J2</f>
        <v>320</v>
      </c>
      <c r="L3" s="2">
        <f t="shared" ref="L3:L13" si="5">K3*15</f>
        <v>4800</v>
      </c>
      <c r="M3" s="1">
        <v>0.0</v>
      </c>
      <c r="N3" s="1">
        <v>1.0</v>
      </c>
      <c r="O3" s="2">
        <f t="shared" si="2"/>
        <v>15</v>
      </c>
      <c r="P3" s="2">
        <f t="shared" si="3"/>
        <v>-319</v>
      </c>
    </row>
    <row r="4">
      <c r="A4" s="1" t="s">
        <v>15</v>
      </c>
      <c r="B4" s="1">
        <v>15.0</v>
      </c>
      <c r="C4" s="1" t="s">
        <v>16</v>
      </c>
      <c r="F4" s="1">
        <v>3.0</v>
      </c>
      <c r="G4" s="1">
        <v>80.0</v>
      </c>
      <c r="H4" s="2">
        <f t="shared" ref="H4:H13" si="6">H3+G3</f>
        <v>240</v>
      </c>
      <c r="I4" s="2">
        <f t="shared" si="1"/>
        <v>3600</v>
      </c>
      <c r="J4" s="1">
        <v>160.0</v>
      </c>
      <c r="K4" s="2">
        <f t="shared" si="4"/>
        <v>480</v>
      </c>
      <c r="L4" s="2">
        <f t="shared" si="5"/>
        <v>7200</v>
      </c>
      <c r="M4" s="1">
        <v>0.0</v>
      </c>
      <c r="N4" s="1">
        <v>1.0</v>
      </c>
      <c r="O4" s="2">
        <f t="shared" si="2"/>
        <v>15</v>
      </c>
      <c r="P4" s="2">
        <f t="shared" si="3"/>
        <v>-479</v>
      </c>
    </row>
    <row r="5">
      <c r="A5" s="1" t="s">
        <v>17</v>
      </c>
      <c r="B5" s="1">
        <v>20.0</v>
      </c>
      <c r="C5" s="1" t="s">
        <v>16</v>
      </c>
      <c r="F5" s="1">
        <v>4.0</v>
      </c>
      <c r="G5" s="1">
        <v>80.0</v>
      </c>
      <c r="H5" s="2">
        <f t="shared" si="6"/>
        <v>320</v>
      </c>
      <c r="I5" s="2">
        <f t="shared" si="1"/>
        <v>4800</v>
      </c>
      <c r="J5" s="1">
        <v>120.0</v>
      </c>
      <c r="K5" s="2">
        <f t="shared" si="4"/>
        <v>640</v>
      </c>
      <c r="L5" s="2">
        <f t="shared" si="5"/>
        <v>9600</v>
      </c>
      <c r="M5" s="1">
        <v>0.0</v>
      </c>
      <c r="N5" s="1">
        <v>1.0</v>
      </c>
      <c r="O5" s="2">
        <f t="shared" si="2"/>
        <v>15</v>
      </c>
      <c r="P5" s="2">
        <f t="shared" si="3"/>
        <v>-639</v>
      </c>
    </row>
    <row r="6">
      <c r="A6" s="1" t="s">
        <v>18</v>
      </c>
      <c r="B6" s="1">
        <v>50.0</v>
      </c>
      <c r="C6" s="1" t="s">
        <v>14</v>
      </c>
      <c r="F6" s="1">
        <v>5.0</v>
      </c>
      <c r="G6" s="1">
        <v>80.0</v>
      </c>
      <c r="H6" s="2">
        <f t="shared" si="6"/>
        <v>400</v>
      </c>
      <c r="I6" s="2">
        <f t="shared" si="1"/>
        <v>6000</v>
      </c>
      <c r="J6" s="1">
        <v>80.0</v>
      </c>
      <c r="K6" s="2">
        <f t="shared" si="4"/>
        <v>760</v>
      </c>
      <c r="L6" s="2">
        <f t="shared" si="5"/>
        <v>11400</v>
      </c>
      <c r="M6" s="1">
        <f t="shared" ref="M6:M13" si="7">$B$6*$B$2/12</f>
        <v>333.3333333</v>
      </c>
      <c r="N6" s="2">
        <f t="shared" ref="N6:N13" si="8">N5+M5</f>
        <v>1</v>
      </c>
      <c r="O6" s="2">
        <f t="shared" si="2"/>
        <v>15</v>
      </c>
      <c r="P6" s="2">
        <f t="shared" si="3"/>
        <v>-759</v>
      </c>
    </row>
    <row r="7">
      <c r="A7" s="1" t="s">
        <v>19</v>
      </c>
      <c r="B7" s="1">
        <v>600.0</v>
      </c>
      <c r="C7" s="1" t="s">
        <v>12</v>
      </c>
      <c r="F7" s="1">
        <v>6.0</v>
      </c>
      <c r="G7" s="1">
        <v>80.0</v>
      </c>
      <c r="H7" s="2">
        <f t="shared" si="6"/>
        <v>480</v>
      </c>
      <c r="I7" s="2">
        <f t="shared" si="1"/>
        <v>7200</v>
      </c>
      <c r="J7" s="1">
        <v>80.0</v>
      </c>
      <c r="K7" s="2">
        <f t="shared" si="4"/>
        <v>840</v>
      </c>
      <c r="L7" s="2">
        <f t="shared" si="5"/>
        <v>12600</v>
      </c>
      <c r="M7" s="1">
        <f t="shared" si="7"/>
        <v>333.3333333</v>
      </c>
      <c r="N7" s="2">
        <f t="shared" si="8"/>
        <v>334.3333333</v>
      </c>
      <c r="O7" s="2">
        <f t="shared" si="2"/>
        <v>5015</v>
      </c>
      <c r="P7" s="2">
        <f t="shared" si="3"/>
        <v>-1.512462612</v>
      </c>
    </row>
    <row r="8">
      <c r="A8" s="1" t="s">
        <v>20</v>
      </c>
      <c r="B8" s="1">
        <v>80.0</v>
      </c>
      <c r="C8" s="1" t="s">
        <v>21</v>
      </c>
      <c r="F8" s="1">
        <v>7.0</v>
      </c>
      <c r="G8" s="1">
        <v>80.0</v>
      </c>
      <c r="H8" s="2">
        <f t="shared" si="6"/>
        <v>560</v>
      </c>
      <c r="I8" s="2">
        <f t="shared" si="1"/>
        <v>8400</v>
      </c>
      <c r="J8" s="1">
        <v>80.0</v>
      </c>
      <c r="K8" s="2">
        <f t="shared" si="4"/>
        <v>920</v>
      </c>
      <c r="L8" s="2">
        <f t="shared" si="5"/>
        <v>13800</v>
      </c>
      <c r="M8" s="1">
        <f t="shared" si="7"/>
        <v>333.3333333</v>
      </c>
      <c r="N8" s="2">
        <f t="shared" si="8"/>
        <v>667.6666667</v>
      </c>
      <c r="O8" s="2">
        <f t="shared" si="2"/>
        <v>10015</v>
      </c>
      <c r="P8" s="2">
        <f t="shared" si="3"/>
        <v>-0.3779331003</v>
      </c>
    </row>
    <row r="9">
      <c r="F9" s="1">
        <v>8.0</v>
      </c>
      <c r="G9" s="1">
        <v>80.0</v>
      </c>
      <c r="H9" s="2">
        <f t="shared" si="6"/>
        <v>640</v>
      </c>
      <c r="I9" s="2">
        <f t="shared" si="1"/>
        <v>9600</v>
      </c>
      <c r="J9" s="1">
        <v>80.0</v>
      </c>
      <c r="K9" s="2">
        <f t="shared" si="4"/>
        <v>1000</v>
      </c>
      <c r="L9" s="2">
        <f t="shared" si="5"/>
        <v>15000</v>
      </c>
      <c r="M9" s="1">
        <f t="shared" si="7"/>
        <v>333.3333333</v>
      </c>
      <c r="N9" s="2">
        <f t="shared" si="8"/>
        <v>1001</v>
      </c>
      <c r="O9" s="2">
        <f t="shared" si="2"/>
        <v>15015</v>
      </c>
      <c r="P9" s="2">
        <f t="shared" si="3"/>
        <v>0.000999000999</v>
      </c>
    </row>
    <row r="10">
      <c r="F10" s="1">
        <v>9.0</v>
      </c>
      <c r="G10" s="1">
        <v>80.0</v>
      </c>
      <c r="H10" s="2">
        <f t="shared" si="6"/>
        <v>720</v>
      </c>
      <c r="I10" s="2">
        <f t="shared" si="1"/>
        <v>10800</v>
      </c>
      <c r="J10" s="1">
        <v>80.0</v>
      </c>
      <c r="K10" s="2">
        <f t="shared" si="4"/>
        <v>1080</v>
      </c>
      <c r="L10" s="2">
        <f t="shared" si="5"/>
        <v>16200</v>
      </c>
      <c r="M10" s="1">
        <f t="shared" si="7"/>
        <v>333.3333333</v>
      </c>
      <c r="N10" s="2">
        <f t="shared" si="8"/>
        <v>1334.333333</v>
      </c>
      <c r="O10" s="2">
        <f t="shared" si="2"/>
        <v>20015</v>
      </c>
      <c r="P10" s="2">
        <f t="shared" si="3"/>
        <v>0.1906070447</v>
      </c>
    </row>
    <row r="11">
      <c r="F11" s="1">
        <v>10.0</v>
      </c>
      <c r="G11" s="1">
        <v>80.0</v>
      </c>
      <c r="H11" s="2">
        <f t="shared" si="6"/>
        <v>800</v>
      </c>
      <c r="I11" s="2">
        <f t="shared" si="1"/>
        <v>12000</v>
      </c>
      <c r="J11" s="1">
        <v>80.0</v>
      </c>
      <c r="K11" s="2">
        <f t="shared" si="4"/>
        <v>1160</v>
      </c>
      <c r="L11" s="2">
        <f t="shared" si="5"/>
        <v>17400</v>
      </c>
      <c r="M11" s="1">
        <f t="shared" si="7"/>
        <v>333.3333333</v>
      </c>
      <c r="N11" s="2">
        <f t="shared" si="8"/>
        <v>1667.666667</v>
      </c>
      <c r="O11" s="2">
        <f t="shared" si="2"/>
        <v>25015</v>
      </c>
      <c r="P11" s="2">
        <f t="shared" si="3"/>
        <v>0.3044173496</v>
      </c>
    </row>
    <row r="12">
      <c r="F12" s="1">
        <v>11.0</v>
      </c>
      <c r="G12" s="1">
        <v>80.0</v>
      </c>
      <c r="H12" s="2">
        <f t="shared" si="6"/>
        <v>880</v>
      </c>
      <c r="I12" s="2">
        <f t="shared" si="1"/>
        <v>13200</v>
      </c>
      <c r="J12" s="1">
        <v>80.0</v>
      </c>
      <c r="K12" s="2">
        <f t="shared" si="4"/>
        <v>1240</v>
      </c>
      <c r="L12" s="2">
        <f t="shared" si="5"/>
        <v>18600</v>
      </c>
      <c r="M12" s="1">
        <f t="shared" si="7"/>
        <v>333.3333333</v>
      </c>
      <c r="N12" s="2">
        <f t="shared" si="8"/>
        <v>2001</v>
      </c>
      <c r="O12" s="2">
        <f t="shared" si="2"/>
        <v>30015</v>
      </c>
      <c r="P12" s="2">
        <f t="shared" si="3"/>
        <v>0.3803098451</v>
      </c>
    </row>
    <row r="13">
      <c r="F13" s="1">
        <v>12.0</v>
      </c>
      <c r="G13" s="1">
        <v>80.0</v>
      </c>
      <c r="H13" s="2">
        <f t="shared" si="6"/>
        <v>960</v>
      </c>
      <c r="I13" s="2">
        <f t="shared" si="1"/>
        <v>14400</v>
      </c>
      <c r="J13" s="1">
        <v>80.0</v>
      </c>
      <c r="K13" s="2">
        <f t="shared" si="4"/>
        <v>1320</v>
      </c>
      <c r="L13" s="2">
        <f t="shared" si="5"/>
        <v>19800</v>
      </c>
      <c r="M13" s="1">
        <f t="shared" si="7"/>
        <v>333.3333333</v>
      </c>
      <c r="N13" s="2">
        <f t="shared" si="8"/>
        <v>2334.333333</v>
      </c>
      <c r="O13" s="2">
        <f t="shared" si="2"/>
        <v>35015</v>
      </c>
      <c r="P13" s="2">
        <f t="shared" si="3"/>
        <v>0.4345280594</v>
      </c>
    </row>
  </sheetData>
  <drawing r:id="rId1"/>
</worksheet>
</file>