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palma24/Downloads/Modules/Electives 2/Midterms/Final/"/>
    </mc:Choice>
  </mc:AlternateContent>
  <xr:revisionPtr revIDLastSave="0" documentId="13_ncr:1_{5FF2249D-64B5-F547-AD35-B3AC4EA6939D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DATA SET 1" sheetId="15" r:id="rId1"/>
    <sheet name="LOOKUP Function" sheetId="22" r:id="rId2"/>
    <sheet name="ADDRESS Function" sheetId="23" r:id="rId3"/>
    <sheet name="MATCH Function" sheetId="24" r:id="rId4"/>
    <sheet name="CHOOSE Function" sheetId="25" r:id="rId5"/>
    <sheet name="COLUMNS Function" sheetId="26" r:id="rId6"/>
  </sheets>
  <definedNames>
    <definedName name="ExternalData_3" localSheetId="0" hidden="1">'DATA SET 1'!$A$1:$O$100</definedName>
    <definedName name="ExternalData_4" localSheetId="5" hidden="1">'COLUMNS Function'!$C$5:$Q$104</definedName>
  </definedNames>
  <calcPr calcId="191029"/>
  <pivotCaches>
    <pivotCache cacheId="6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" i="26" l="1"/>
  <c r="G6" i="22"/>
  <c r="G6" i="24"/>
  <c r="G101" i="25"/>
  <c r="G100" i="25"/>
  <c r="G99" i="25"/>
  <c r="G98" i="25"/>
  <c r="G97" i="25"/>
  <c r="G96" i="25"/>
  <c r="G95" i="25"/>
  <c r="G94" i="25"/>
  <c r="G93" i="25"/>
  <c r="G92" i="25"/>
  <c r="G91" i="25"/>
  <c r="G90" i="25"/>
  <c r="G89" i="25"/>
  <c r="G88" i="25"/>
  <c r="G87" i="25"/>
  <c r="G86" i="25"/>
  <c r="G85" i="25"/>
  <c r="G84" i="25"/>
  <c r="G83" i="25"/>
  <c r="G82" i="25"/>
  <c r="G81" i="25"/>
  <c r="G80" i="25"/>
  <c r="G79" i="25"/>
  <c r="G78" i="25"/>
  <c r="G77" i="25"/>
  <c r="G76" i="25"/>
  <c r="G75" i="25"/>
  <c r="G74" i="25"/>
  <c r="G73" i="25"/>
  <c r="G72" i="25"/>
  <c r="G71" i="25"/>
  <c r="G70" i="25"/>
  <c r="G69" i="25"/>
  <c r="G68" i="25"/>
  <c r="G67" i="25"/>
  <c r="G66" i="25"/>
  <c r="G65" i="25"/>
  <c r="G64" i="25"/>
  <c r="G63" i="25"/>
  <c r="G62" i="25"/>
  <c r="G61" i="25"/>
  <c r="G60" i="25"/>
  <c r="G59" i="25"/>
  <c r="G58" i="25"/>
  <c r="G57" i="25"/>
  <c r="G56" i="25"/>
  <c r="G55" i="25"/>
  <c r="G54" i="25"/>
  <c r="G53" i="25"/>
  <c r="G52" i="25"/>
  <c r="G51" i="25"/>
  <c r="G50" i="25"/>
  <c r="G49" i="25"/>
  <c r="G48" i="25"/>
  <c r="G47" i="25"/>
  <c r="G46" i="25"/>
  <c r="G45" i="25"/>
  <c r="G44" i="25"/>
  <c r="G43" i="25"/>
  <c r="G42" i="25"/>
  <c r="G41" i="25"/>
  <c r="G40" i="25"/>
  <c r="G39" i="25"/>
  <c r="G38" i="25"/>
  <c r="G37" i="25"/>
  <c r="G36" i="25"/>
  <c r="G35" i="25"/>
  <c r="G34" i="25"/>
  <c r="G33" i="25"/>
  <c r="G32" i="25"/>
  <c r="G31" i="25"/>
  <c r="G30" i="25"/>
  <c r="G29" i="25"/>
  <c r="G28" i="25"/>
  <c r="G27" i="25"/>
  <c r="G26" i="25"/>
  <c r="G25" i="25"/>
  <c r="G24" i="25"/>
  <c r="G23" i="25"/>
  <c r="G22" i="25"/>
  <c r="G21" i="25"/>
  <c r="G20" i="25"/>
  <c r="G19" i="25"/>
  <c r="G18" i="25"/>
  <c r="G17" i="25"/>
  <c r="G16" i="25"/>
  <c r="G15" i="25"/>
  <c r="G14" i="25"/>
  <c r="G13" i="25"/>
  <c r="G12" i="25"/>
  <c r="G11" i="25"/>
  <c r="G10" i="25"/>
  <c r="G9" i="25"/>
  <c r="G8" i="25"/>
  <c r="G7" i="25"/>
  <c r="G6" i="25"/>
  <c r="D8" i="23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19" i="23" s="1"/>
  <c r="D20" i="23" s="1"/>
  <c r="D21" i="23" s="1"/>
  <c r="D22" i="23" s="1"/>
  <c r="D23" i="23" s="1"/>
  <c r="D24" i="23" s="1"/>
  <c r="D25" i="23" s="1"/>
  <c r="D26" i="23" s="1"/>
  <c r="D27" i="23" s="1"/>
  <c r="D28" i="23" s="1"/>
  <c r="D29" i="23" s="1"/>
  <c r="D30" i="23" s="1"/>
  <c r="D31" i="23" s="1"/>
  <c r="D32" i="23" s="1"/>
  <c r="D33" i="23" s="1"/>
  <c r="D34" i="23" s="1"/>
  <c r="D35" i="23" s="1"/>
  <c r="D36" i="23" s="1"/>
  <c r="D37" i="23" s="1"/>
  <c r="D38" i="23" s="1"/>
  <c r="D39" i="23" s="1"/>
  <c r="D40" i="23" s="1"/>
  <c r="D41" i="23" s="1"/>
  <c r="D42" i="23" s="1"/>
  <c r="D43" i="23" s="1"/>
  <c r="D44" i="23" s="1"/>
  <c r="D45" i="23" s="1"/>
  <c r="D46" i="23" s="1"/>
  <c r="D47" i="23" s="1"/>
  <c r="D48" i="23" s="1"/>
  <c r="D49" i="23" s="1"/>
  <c r="D50" i="23" s="1"/>
  <c r="D51" i="23" s="1"/>
  <c r="D52" i="23" s="1"/>
  <c r="D53" i="23" s="1"/>
  <c r="D54" i="23" s="1"/>
  <c r="D55" i="23" s="1"/>
  <c r="D56" i="23" s="1"/>
  <c r="D57" i="23" s="1"/>
  <c r="D58" i="23" s="1"/>
  <c r="D59" i="23" s="1"/>
  <c r="D60" i="23" s="1"/>
  <c r="D61" i="23" s="1"/>
  <c r="D62" i="23" s="1"/>
  <c r="D63" i="23" s="1"/>
  <c r="D64" i="23" s="1"/>
  <c r="D65" i="23" s="1"/>
  <c r="D66" i="23" s="1"/>
  <c r="D67" i="23" s="1"/>
  <c r="D68" i="23" s="1"/>
  <c r="D69" i="23" s="1"/>
  <c r="D70" i="23" s="1"/>
  <c r="D71" i="23" s="1"/>
  <c r="D72" i="23" s="1"/>
  <c r="D73" i="23" s="1"/>
  <c r="D74" i="23" s="1"/>
  <c r="D75" i="23" s="1"/>
  <c r="D76" i="23" s="1"/>
  <c r="D77" i="23" s="1"/>
  <c r="D78" i="23" s="1"/>
  <c r="D79" i="23" s="1"/>
  <c r="D80" i="23" s="1"/>
  <c r="D81" i="23" s="1"/>
  <c r="D82" i="23" s="1"/>
  <c r="D83" i="23" s="1"/>
  <c r="D84" i="23" s="1"/>
  <c r="D85" i="23" s="1"/>
  <c r="D86" i="23" s="1"/>
  <c r="D87" i="23" s="1"/>
  <c r="D88" i="23" s="1"/>
  <c r="D89" i="23" s="1"/>
  <c r="D90" i="23" s="1"/>
  <c r="D91" i="23" s="1"/>
  <c r="D92" i="23" s="1"/>
  <c r="D93" i="23" s="1"/>
  <c r="D94" i="23" s="1"/>
  <c r="D95" i="23" s="1"/>
  <c r="D96" i="23" s="1"/>
  <c r="D97" i="23" s="1"/>
  <c r="D98" i="23" s="1"/>
  <c r="D99" i="23" s="1"/>
  <c r="D100" i="23" s="1"/>
  <c r="D101" i="23" s="1"/>
  <c r="D7" i="23"/>
  <c r="D8" i="24"/>
  <c r="D9" i="24"/>
  <c r="D10" i="24" s="1"/>
  <c r="D11" i="24" s="1"/>
  <c r="D12" i="24" s="1"/>
  <c r="D13" i="24" s="1"/>
  <c r="D14" i="24" s="1"/>
  <c r="D15" i="24" s="1"/>
  <c r="D16" i="24" s="1"/>
  <c r="D17" i="24" s="1"/>
  <c r="D18" i="24" s="1"/>
  <c r="D19" i="24" s="1"/>
  <c r="D20" i="24" s="1"/>
  <c r="D21" i="24" s="1"/>
  <c r="D22" i="24" s="1"/>
  <c r="D23" i="24" s="1"/>
  <c r="D24" i="24" s="1"/>
  <c r="D25" i="24" s="1"/>
  <c r="D26" i="24" s="1"/>
  <c r="D27" i="24" s="1"/>
  <c r="D28" i="24" s="1"/>
  <c r="D29" i="24" s="1"/>
  <c r="D30" i="24" s="1"/>
  <c r="D31" i="24" s="1"/>
  <c r="D32" i="24" s="1"/>
  <c r="D33" i="24" s="1"/>
  <c r="D34" i="24" s="1"/>
  <c r="D35" i="24" s="1"/>
  <c r="D36" i="24" s="1"/>
  <c r="D37" i="24" s="1"/>
  <c r="D38" i="24" s="1"/>
  <c r="D39" i="24" s="1"/>
  <c r="D40" i="24" s="1"/>
  <c r="D41" i="24" s="1"/>
  <c r="D42" i="24" s="1"/>
  <c r="D43" i="24" s="1"/>
  <c r="D44" i="24" s="1"/>
  <c r="D45" i="24" s="1"/>
  <c r="D46" i="24" s="1"/>
  <c r="D47" i="24" s="1"/>
  <c r="D48" i="24" s="1"/>
  <c r="D49" i="24" s="1"/>
  <c r="D50" i="24" s="1"/>
  <c r="D51" i="24" s="1"/>
  <c r="D52" i="24" s="1"/>
  <c r="D53" i="24" s="1"/>
  <c r="D54" i="24" s="1"/>
  <c r="D55" i="24" s="1"/>
  <c r="D56" i="24" s="1"/>
  <c r="D57" i="24" s="1"/>
  <c r="D58" i="24" s="1"/>
  <c r="D59" i="24" s="1"/>
  <c r="D60" i="24" s="1"/>
  <c r="D61" i="24" s="1"/>
  <c r="D62" i="24" s="1"/>
  <c r="D63" i="24" s="1"/>
  <c r="D64" i="24" s="1"/>
  <c r="D65" i="24" s="1"/>
  <c r="D66" i="24" s="1"/>
  <c r="D67" i="24" s="1"/>
  <c r="D68" i="24" s="1"/>
  <c r="D69" i="24" s="1"/>
  <c r="D70" i="24" s="1"/>
  <c r="D71" i="24" s="1"/>
  <c r="D72" i="24" s="1"/>
  <c r="D73" i="24" s="1"/>
  <c r="D74" i="24" s="1"/>
  <c r="D75" i="24" s="1"/>
  <c r="D76" i="24" s="1"/>
  <c r="D77" i="24" s="1"/>
  <c r="D78" i="24" s="1"/>
  <c r="D79" i="24" s="1"/>
  <c r="D80" i="24" s="1"/>
  <c r="D81" i="24" s="1"/>
  <c r="D82" i="24" s="1"/>
  <c r="D83" i="24" s="1"/>
  <c r="D84" i="24" s="1"/>
  <c r="D85" i="24" s="1"/>
  <c r="D86" i="24" s="1"/>
  <c r="D87" i="24" s="1"/>
  <c r="D88" i="24" s="1"/>
  <c r="D89" i="24" s="1"/>
  <c r="D90" i="24" s="1"/>
  <c r="D91" i="24" s="1"/>
  <c r="D92" i="24" s="1"/>
  <c r="D93" i="24" s="1"/>
  <c r="D94" i="24" s="1"/>
  <c r="D95" i="24" s="1"/>
  <c r="D96" i="24" s="1"/>
  <c r="D97" i="24" s="1"/>
  <c r="D98" i="24" s="1"/>
  <c r="D99" i="24" s="1"/>
  <c r="D100" i="24" s="1"/>
  <c r="D101" i="24" s="1"/>
  <c r="D7" i="24"/>
  <c r="G6" i="23" a="1"/>
  <c r="G6" i="2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didas" description="Connection to the 'adidas' query in the workbook." type="5" refreshedVersion="8" background="1" saveData="1">
    <dbPr connection="Provider=Microsoft.Mashup.OleDb.1;Data Source=$Workbook$;Location=adidas;Extended Properties=&quot;&quot;" command="SELECT * FROM [adidas]"/>
  </connection>
  <connection id="2" xr16:uid="{00000000-0015-0000-FFFF-FFFF01000000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3" xr16:uid="{3929E2CC-5A9C-8448-BD56-51CB51FC1E66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  <connection id="4" xr16:uid="{DB341A09-9FAB-EB4D-9A97-7B61FD8216AE}" keepAlive="1" name="Query - Sheet1 (3)" description="Connection to the 'Sheet1 (3)' query in the workbook." type="5" refreshedVersion="8" background="1" saveData="1">
    <dbPr connection="Provider=Microsoft.Mashup.OleDb.1;Data Source=$Workbook$;Location=&quot;Sheet1 (3)&quot;;Extended Properties=&quot;&quot;" command="SELECT * FROM [Sheet1 (3)]"/>
  </connection>
  <connection id="5" xr16:uid="{00000000-0015-0000-FFFF-FFFF02000000}" keepAlive="1" name="Query - Shoe prices" description="Connection to the 'Shoe prices' query in the workbook." type="5" refreshedVersion="8" background="1" saveData="1">
    <dbPr connection="Provider=Microsoft.Mashup.OleDb.1;Data Source=$Workbook$;Location=&quot;Shoe prices&quot;;Extended Properties=&quot;&quot;" command="SELECT * FROM [Shoe prices]"/>
  </connection>
  <connection id="6" xr16:uid="{00000000-0015-0000-FFFF-FFFF03000000}" keepAlive="1" name="Query - StockX-Data-Contest-2019-3" description="Connection to the 'StockX-Data-Contest-2019-3' query in the workbook." type="5" refreshedVersion="8" background="1" saveData="1">
    <dbPr connection="Provider=Microsoft.Mashup.OleDb.1;Data Source=$Workbook$;Location=StockX-Data-Contest-2019-3;Extended Properties=&quot;&quot;" command="SELECT * FROM [StockX-Data-Contest-2019-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<sst xmlns="http://schemas.openxmlformats.org/spreadsheetml/2006/main" count="2421" uniqueCount="303">
  <si>
    <t>California</t>
  </si>
  <si>
    <t>Kentucky</t>
  </si>
  <si>
    <t>Michigan</t>
  </si>
  <si>
    <t>New York</t>
  </si>
  <si>
    <t>Florida</t>
  </si>
  <si>
    <t>Texas</t>
  </si>
  <si>
    <t>North Carolina</t>
  </si>
  <si>
    <t>Oregon</t>
  </si>
  <si>
    <t>Alabama</t>
  </si>
  <si>
    <t>Delaware</t>
  </si>
  <si>
    <t>Virginia</t>
  </si>
  <si>
    <t>Wisconsin</t>
  </si>
  <si>
    <t>Pennsylvania</t>
  </si>
  <si>
    <t>Washington</t>
  </si>
  <si>
    <t>Nebraska</t>
  </si>
  <si>
    <t>South Carolina</t>
  </si>
  <si>
    <t>Illinois</t>
  </si>
  <si>
    <t>Arizona</t>
  </si>
  <si>
    <t>Minnesota</t>
  </si>
  <si>
    <t>Tennessee</t>
  </si>
  <si>
    <t>Indiana</t>
  </si>
  <si>
    <t>Utah</t>
  </si>
  <si>
    <t>Region</t>
  </si>
  <si>
    <t>State</t>
  </si>
  <si>
    <t>City</t>
  </si>
  <si>
    <t>South</t>
  </si>
  <si>
    <t>Houston</t>
  </si>
  <si>
    <t>West</t>
  </si>
  <si>
    <t>San Francisco</t>
  </si>
  <si>
    <t>Los Angeles</t>
  </si>
  <si>
    <t>Chicago</t>
  </si>
  <si>
    <t>Philadelphia</t>
  </si>
  <si>
    <t>Seattle</t>
  </si>
  <si>
    <t>Minneapolis</t>
  </si>
  <si>
    <t>Portland</t>
  </si>
  <si>
    <t>Jackson</t>
  </si>
  <si>
    <t>LOOKUP FUNCTION</t>
  </si>
  <si>
    <t>ADDRESS FUNCTION</t>
  </si>
  <si>
    <t>CHOOSE FUNCTION</t>
  </si>
  <si>
    <t>COLUMNS FUNCTION</t>
  </si>
  <si>
    <t>MATCH FUNCTION</t>
  </si>
  <si>
    <t>Order ID</t>
  </si>
  <si>
    <t>Order Date</t>
  </si>
  <si>
    <t>Ship Mode</t>
  </si>
  <si>
    <t>Customer ID</t>
  </si>
  <si>
    <t>Country</t>
  </si>
  <si>
    <t>Product ID</t>
  </si>
  <si>
    <t>Category</t>
  </si>
  <si>
    <t>Sub-Category</t>
  </si>
  <si>
    <t>Sales</t>
  </si>
  <si>
    <t>Quantity</t>
  </si>
  <si>
    <t>Discount</t>
  </si>
  <si>
    <t>Profit</t>
  </si>
  <si>
    <t>CA-2018-152156</t>
  </si>
  <si>
    <t>Second Class</t>
  </si>
  <si>
    <t>CG-12520</t>
  </si>
  <si>
    <t xml:space="preserve">United States </t>
  </si>
  <si>
    <t>Henderson</t>
  </si>
  <si>
    <t>FUR-BO-10001798</t>
  </si>
  <si>
    <t>Footwear</t>
  </si>
  <si>
    <t>Flip flops</t>
  </si>
  <si>
    <t>FUR-CH-10000454</t>
  </si>
  <si>
    <t>Sport shoes</t>
  </si>
  <si>
    <t>CA-2018-138688</t>
  </si>
  <si>
    <t>DV-13045</t>
  </si>
  <si>
    <t>OFF-LA-10000240</t>
  </si>
  <si>
    <t>Clothing</t>
  </si>
  <si>
    <t>Socks</t>
  </si>
  <si>
    <t>US-2018-108966</t>
  </si>
  <si>
    <t>Standard Class</t>
  </si>
  <si>
    <t>SO-20335</t>
  </si>
  <si>
    <t>Fort Lauderdale</t>
  </si>
  <si>
    <t>FUR-TA-10000577</t>
  </si>
  <si>
    <t>Heels &amp; Flats</t>
  </si>
  <si>
    <t>OFF-ST-10000760</t>
  </si>
  <si>
    <t>Tops</t>
  </si>
  <si>
    <t>CA-2018-115812</t>
  </si>
  <si>
    <t>BH-11710</t>
  </si>
  <si>
    <t>FUR-FU-10001487</t>
  </si>
  <si>
    <t>Sneakers</t>
  </si>
  <si>
    <t>OFF-AR-10002833</t>
  </si>
  <si>
    <t>Jackets</t>
  </si>
  <si>
    <t>TEC-PH-10002275</t>
  </si>
  <si>
    <t>Accessories</t>
  </si>
  <si>
    <t>Bags</t>
  </si>
  <si>
    <t>OFF-BI-10003910</t>
  </si>
  <si>
    <t>Dresses</t>
  </si>
  <si>
    <t>OFF-AP-10002892</t>
  </si>
  <si>
    <t>Jeans</t>
  </si>
  <si>
    <t>FUR-TA-10001539</t>
  </si>
  <si>
    <t>TEC-PH-10002033</t>
  </si>
  <si>
    <t>CA-2018-114412</t>
  </si>
  <si>
    <t>AA-10480</t>
  </si>
  <si>
    <t>Concord</t>
  </si>
  <si>
    <t>OFF-PA-10002365</t>
  </si>
  <si>
    <t>Formals</t>
  </si>
  <si>
    <t>CA-2018-161389</t>
  </si>
  <si>
    <t>IM-15070</t>
  </si>
  <si>
    <t>OFF-BI-10003656</t>
  </si>
  <si>
    <t>US-2018-118983</t>
  </si>
  <si>
    <t>Sport shoes-14815</t>
  </si>
  <si>
    <t>Fort Worth</t>
  </si>
  <si>
    <t>Central</t>
  </si>
  <si>
    <t>OFF-AP-10002311</t>
  </si>
  <si>
    <t>OFF-BI-10000756</t>
  </si>
  <si>
    <t>CA-2018-105893</t>
  </si>
  <si>
    <t>PK-19075</t>
  </si>
  <si>
    <t>Madison</t>
  </si>
  <si>
    <t>OFF-ST-10004186</t>
  </si>
  <si>
    <t>CA-2018-167164</t>
  </si>
  <si>
    <t>AG-10270</t>
  </si>
  <si>
    <t>West Jordan</t>
  </si>
  <si>
    <t>OFF-ST-10000107</t>
  </si>
  <si>
    <t>CA-2018-143336</t>
  </si>
  <si>
    <t>ZD-21925</t>
  </si>
  <si>
    <t>OFF-AR-10003056</t>
  </si>
  <si>
    <t>TEC-PH-10001949</t>
  </si>
  <si>
    <t>OFF-BI-10002215</t>
  </si>
  <si>
    <t>CA-2018-137330</t>
  </si>
  <si>
    <t>KB-16585</t>
  </si>
  <si>
    <t>Fremont</t>
  </si>
  <si>
    <t>OFF-AR-10000246</t>
  </si>
  <si>
    <t>OFF-AP-10001492</t>
  </si>
  <si>
    <t>US-2018-156909</t>
  </si>
  <si>
    <t>SF-20065</t>
  </si>
  <si>
    <t>East</t>
  </si>
  <si>
    <t>FUR-CH-10002774</t>
  </si>
  <si>
    <t>CA-2018-106320</t>
  </si>
  <si>
    <t>EB-13870</t>
  </si>
  <si>
    <t>Orem</t>
  </si>
  <si>
    <t>CA-2018-121755</t>
  </si>
  <si>
    <t>EH-13945</t>
  </si>
  <si>
    <t>OFF-BI-10001634</t>
  </si>
  <si>
    <t>TEC-AC-10003027</t>
  </si>
  <si>
    <t>Belts</t>
  </si>
  <si>
    <t>US-2018-150630</t>
  </si>
  <si>
    <t>TB-21520</t>
  </si>
  <si>
    <t>FUR-BO-10004834</t>
  </si>
  <si>
    <t>OFF-BI-10000474</t>
  </si>
  <si>
    <t>FUR-FU-10004848</t>
  </si>
  <si>
    <t>OFF-EN-10001509</t>
  </si>
  <si>
    <t xml:space="preserve">T-shirts </t>
  </si>
  <si>
    <t>OFF-AR-10004042</t>
  </si>
  <si>
    <t>OFF-BI-10001525</t>
  </si>
  <si>
    <t>OFF-AR-10001683</t>
  </si>
  <si>
    <t>CA-2018-107727</t>
  </si>
  <si>
    <t>MA-17560</t>
  </si>
  <si>
    <t>OFF-PA-10000249</t>
  </si>
  <si>
    <t>CA-2018-117590</t>
  </si>
  <si>
    <t>First Class</t>
  </si>
  <si>
    <t>GH-14485</t>
  </si>
  <si>
    <t>Richardson</t>
  </si>
  <si>
    <t>TEC-PH-10004977</t>
  </si>
  <si>
    <t>FUR-FU-10003664</t>
  </si>
  <si>
    <t>CA-2018-117415</t>
  </si>
  <si>
    <t>SN-20710</t>
  </si>
  <si>
    <t>OFF-EN-10002986</t>
  </si>
  <si>
    <t>FUR-BO-10002545</t>
  </si>
  <si>
    <t>FUR-CH-10004218</t>
  </si>
  <si>
    <t>TEC-PH-10000486</t>
  </si>
  <si>
    <t>CA-2018-120999</t>
  </si>
  <si>
    <t>LC-16930</t>
  </si>
  <si>
    <t>Naperville</t>
  </si>
  <si>
    <t>North</t>
  </si>
  <si>
    <t>TEC-PH-10004093</t>
  </si>
  <si>
    <t>CA-2018-101343</t>
  </si>
  <si>
    <t>RA-19885</t>
  </si>
  <si>
    <t>OFF-ST-10003479</t>
  </si>
  <si>
    <t>CA-2018-139619</t>
  </si>
  <si>
    <t>ES-14080</t>
  </si>
  <si>
    <t>Melbourne</t>
  </si>
  <si>
    <t>OFF-ST-10003282</t>
  </si>
  <si>
    <t>CA-2018-118255</t>
  </si>
  <si>
    <t>ON-18715</t>
  </si>
  <si>
    <t>Eagan</t>
  </si>
  <si>
    <t>TEC-AC-10000171</t>
  </si>
  <si>
    <t>OFF-BI-10003291</t>
  </si>
  <si>
    <t>CA-2018-146703</t>
  </si>
  <si>
    <t>PO-18865</t>
  </si>
  <si>
    <t>Westland</t>
  </si>
  <si>
    <t>OFF-ST-10001713</t>
  </si>
  <si>
    <t>CA-2018-169194</t>
  </si>
  <si>
    <t>LH-16900</t>
  </si>
  <si>
    <t>Dover</t>
  </si>
  <si>
    <t>TEC-AC-10002167</t>
  </si>
  <si>
    <t>TEC-PH-10003988</t>
  </si>
  <si>
    <t>CA-2018-115742</t>
  </si>
  <si>
    <t>DP-13000</t>
  </si>
  <si>
    <t>New Albany</t>
  </si>
  <si>
    <t>OFF-BI-10004410</t>
  </si>
  <si>
    <t>OFF-LA-10002762</t>
  </si>
  <si>
    <t>FUR-FU-10001706</t>
  </si>
  <si>
    <t>FUR-CH-10003061</t>
  </si>
  <si>
    <t>CA-2018-105816</t>
  </si>
  <si>
    <t>JM-15265</t>
  </si>
  <si>
    <t>New York City</t>
  </si>
  <si>
    <t>OFF-FA-10000304</t>
  </si>
  <si>
    <t>Nightwear</t>
  </si>
  <si>
    <t>TEC-PH-10002447</t>
  </si>
  <si>
    <t>CA-2018-111682</t>
  </si>
  <si>
    <t>TB-21055</t>
  </si>
  <si>
    <t>Troy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</si>
  <si>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</si>
  <si>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</si>
  <si>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</si>
  <si>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</si>
  <si>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</si>
  <si>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</si>
  <si>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CA-2018-135545</t>
  </si>
  <si>
    <t>KM-16720</t>
  </si>
  <si>
    <t>TEC-AC-10004633</t>
  </si>
  <si>
    <t>OFF-BI-10001078</t>
  </si>
  <si>
    <t>OFF-PA-10003892</t>
  </si>
  <si>
    <t>FUR-FU-10000397</t>
  </si>
  <si>
    <t>US-2018-164175</t>
  </si>
  <si>
    <t>PS-18970</t>
  </si>
  <si>
    <t>FUR-CH-10001146</t>
  </si>
  <si>
    <t>CA-2018-106376</t>
  </si>
  <si>
    <t>BS-11590</t>
  </si>
  <si>
    <t>Gilbert</t>
  </si>
  <si>
    <t>OFF-AR-10002671</t>
  </si>
  <si>
    <t>TEC-PH-10002726</t>
  </si>
  <si>
    <t>CA-2018-119823</t>
  </si>
  <si>
    <t>KD-16270</t>
  </si>
  <si>
    <t>Springfield</t>
  </si>
  <si>
    <t>OFF-PA-10000482</t>
  </si>
  <si>
    <t>CA-2018-106075</t>
  </si>
  <si>
    <t>HM-14980</t>
  </si>
  <si>
    <t>OFF-BI-10004654</t>
  </si>
  <si>
    <t>CA-2018-114440</t>
  </si>
  <si>
    <t>OFF-PA-10004675</t>
  </si>
  <si>
    <t>US-2018-134026</t>
  </si>
  <si>
    <t>JE-15745</t>
  </si>
  <si>
    <t>Memphis</t>
  </si>
  <si>
    <t>FUR-CH-10000513</t>
  </si>
  <si>
    <t>FUR-FU-10003708</t>
  </si>
  <si>
    <t>OFF-ST-10004123</t>
  </si>
  <si>
    <t>US-2018-118038</t>
  </si>
  <si>
    <t>KB-16600</t>
  </si>
  <si>
    <t>OFF-BI-10004182</t>
  </si>
  <si>
    <t>FUR-FU-10000260</t>
  </si>
  <si>
    <t>OFF-ST-10000615</t>
  </si>
  <si>
    <t>US-2018-147606</t>
  </si>
  <si>
    <t>FUR-FU-10003194</t>
  </si>
  <si>
    <t>CA-2018-127208</t>
  </si>
  <si>
    <t>SC-20770</t>
  </si>
  <si>
    <t>Decatur</t>
  </si>
  <si>
    <t>OFF-AP-10002118</t>
  </si>
  <si>
    <t>OFF-BI-10002309</t>
  </si>
  <si>
    <t>CA-2018-139451</t>
  </si>
  <si>
    <t>DN-13690</t>
  </si>
  <si>
    <t>OFF-AR-10002053</t>
  </si>
  <si>
    <t>OFF-ST-10002370</t>
  </si>
  <si>
    <t>CA-2018-149734</t>
  </si>
  <si>
    <t>JC-16105</t>
  </si>
  <si>
    <t>Durham</t>
  </si>
  <si>
    <t>OFF-EN-10000927</t>
  </si>
  <si>
    <t>US-2018-119662</t>
  </si>
  <si>
    <t>CS-12400</t>
  </si>
  <si>
    <t>OFF-ST-10003656</t>
  </si>
  <si>
    <t>CA-2018-140088</t>
  </si>
  <si>
    <t>Columbia</t>
  </si>
  <si>
    <t>FUR-CH-10000863</t>
  </si>
  <si>
    <t>CA-2018-155558</t>
  </si>
  <si>
    <t>PG-18895</t>
  </si>
  <si>
    <t>Rochester</t>
  </si>
  <si>
    <t>TEC-AC-10001998</t>
  </si>
  <si>
    <t>OFF-LA-10000134</t>
  </si>
  <si>
    <t>CA-2018-159695</t>
  </si>
  <si>
    <t>GM-14455</t>
  </si>
  <si>
    <t>OFF-ST-10003442</t>
  </si>
  <si>
    <t>CA-2018-109806</t>
  </si>
  <si>
    <t>JS-15685</t>
  </si>
  <si>
    <t>OFF-AR-10004930</t>
  </si>
  <si>
    <t>OFF-PA-10000304</t>
  </si>
  <si>
    <t>CA-2018-149587</t>
  </si>
  <si>
    <t>KB-16315</t>
  </si>
  <si>
    <t>OFF-PA-10003177</t>
  </si>
  <si>
    <t>FUR-FU-10003799</t>
  </si>
  <si>
    <t>OFF-BI-10002852</t>
  </si>
  <si>
    <t>US-2018-109484</t>
  </si>
  <si>
    <t>RB-19705</t>
  </si>
  <si>
    <t>OFF-BI-10004738</t>
  </si>
  <si>
    <t>CA-2018-161018</t>
  </si>
  <si>
    <t>PN-18775</t>
  </si>
  <si>
    <t>FUR-FU-10000629</t>
  </si>
  <si>
    <t>CA-2018-157833</t>
  </si>
  <si>
    <t>KD-16345</t>
  </si>
  <si>
    <t>OFF-BI-10001721</t>
  </si>
  <si>
    <t>CA-2018-149223</t>
  </si>
  <si>
    <t>ER-13855</t>
  </si>
  <si>
    <t>Saint Paul</t>
  </si>
  <si>
    <t>OFF-AP-10000358</t>
  </si>
  <si>
    <t>TOTAL SALES</t>
  </si>
  <si>
    <t>Grand Total</t>
  </si>
  <si>
    <t>HIGHEST SALE</t>
  </si>
  <si>
    <t>HIGHEST SALE (CELL LOCATION)</t>
  </si>
  <si>
    <t>HIGHEST SALE (ROW LOCATION)</t>
  </si>
  <si>
    <t>Sum of Profit</t>
  </si>
  <si>
    <t>RESULTS</t>
  </si>
  <si>
    <t>PRODUCT ID</t>
  </si>
  <si>
    <t>TOTAL PROFIT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</si>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</sst>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33" borderId="0" xfId="0" applyFill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7" fillId="33" borderId="0" xfId="0" applyFont="1" applyFill="1" applyAlignment="1">
      <alignment horizontal="center"/>
    </xf>
    <xf numFmtId="0" fontId="17" fillId="33" borderId="10" xfId="0" applyFont="1" applyFill="1" applyBorder="1" applyAlignment="1">
      <alignment horizontal="center"/>
    </xf>
    <xf numFmtId="0" fontId="17" fillId="33" borderId="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17" fillId="33" borderId="0" xfId="0" applyNumberFormat="1" applyFont="1" applyFill="1" applyBorder="1" applyAlignment="1">
      <alignment horizontal="center"/>
    </xf>
    <xf numFmtId="0" fontId="17" fillId="33" borderId="12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16" fillId="0" borderId="12" xfId="0" applyFont="1" applyBorder="1" applyAlignment="1">
      <alignment horizontal="center"/>
    </xf>
    <xf numFmtId="0" fontId="0" fillId="0" borderId="0" xfId="0" applyAlignment="1">
      <alignment horizontal="right" vertical="center"/>
    </xf>
    <xf numFmtId="0" fontId="17" fillId="33" borderId="10" xfId="0" applyFont="1" applyFill="1" applyBorder="1" applyAlignment="1">
      <alignment horizontal="center" vertical="center"/>
    </xf>
    <xf numFmtId="0" fontId="17" fillId="33" borderId="0" xfId="0" applyFont="1" applyFill="1" applyBorder="1" applyAlignment="1">
      <alignment horizontal="center" vertical="center"/>
    </xf>
    <xf numFmtId="0" fontId="17" fillId="33" borderId="12" xfId="0" applyFont="1" applyFill="1" applyBorder="1" applyAlignment="1">
      <alignment horizontal="center" vertical="center" wrapText="1"/>
    </xf>
    <xf numFmtId="0" fontId="17" fillId="33" borderId="1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17" fillId="33" borderId="11" xfId="0" applyFont="1" applyFill="1" applyBorder="1" applyAlignment="1">
      <alignment horizontal="center" vertical="center" wrapText="1"/>
    </xf>
    <xf numFmtId="0" fontId="0" fillId="0" borderId="11" xfId="0" applyNumberFormat="1" applyBorder="1" applyAlignment="1">
      <alignment horizontal="center"/>
    </xf>
    <xf numFmtId="0" fontId="17" fillId="33" borderId="1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17" fillId="33" borderId="13" xfId="0" applyFont="1" applyFill="1" applyBorder="1" applyAlignment="1">
      <alignment horizontal="center"/>
    </xf>
    <xf numFmtId="0" fontId="0" fillId="33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8">
    <dxf>
      <fill>
        <patternFill patternType="solid">
          <fgColor indexed="64"/>
          <bgColor rgb="FFFF0000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theme="0"/>
      </font>
    </dxf>
    <dxf>
      <font>
        <color theme="0"/>
      </font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rgb="FFFF0000"/>
        </patternFill>
      </fill>
    </dxf>
    <dxf>
      <font>
        <color theme="0"/>
      </font>
    </dxf>
    <dxf>
      <fill>
        <patternFill patternType="solid">
          <bgColor rgb="FFFF0000"/>
        </patternFill>
      </fill>
    </dxf>
    <dxf>
      <font>
        <color theme="0"/>
      </font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alignment vertical="center"/>
    </dxf>
    <dxf>
      <alignment vertical="center"/>
    </dxf>
    <dxf>
      <alignment wrapText="1"/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theme="0"/>
      </font>
    </dxf>
    <dxf>
      <font>
        <color theme="0"/>
      </font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rgb="FFFF0000"/>
        </patternFill>
      </fill>
    </dxf>
    <dxf>
      <font>
        <color theme="0"/>
      </font>
    </dxf>
    <dxf>
      <fill>
        <patternFill patternType="solid">
          <bgColor rgb="FFFF0000"/>
        </patternFill>
      </fill>
    </dxf>
    <dxf>
      <font>
        <color theme="0"/>
      </font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theme="0"/>
      </font>
    </dxf>
    <dxf>
      <font>
        <color theme="0"/>
      </font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rgb="FFFF0000"/>
        </patternFill>
      </fill>
    </dxf>
    <dxf>
      <font>
        <color theme="0"/>
      </font>
    </dxf>
    <dxf>
      <fill>
        <patternFill patternType="solid">
          <bgColor rgb="FFFF0000"/>
        </patternFill>
      </fill>
    </dxf>
    <dxf>
      <font>
        <color theme="0"/>
      </font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ont>
        <color theme="0"/>
      </font>
    </dxf>
    <dxf>
      <fill>
        <patternFill patternType="solid">
          <bgColor rgb="FFFF0000"/>
        </patternFill>
      </fill>
    </dxf>
    <dxf>
      <font>
        <color theme="0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theme="0"/>
      </font>
    </dxf>
    <dxf>
      <font>
        <color theme="0"/>
      </font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theme="0"/>
      </font>
    </dxf>
    <dxf>
      <font>
        <color theme="0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Group5_Logical%20Function_MEXE%204101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itz Gabriel J. Palma" refreshedDate="45203.862860300927" createdVersion="8" refreshedVersion="8" minRefreshableVersion="3" recordCount="99" xr:uid="{30774585-25A5-A042-9B33-FD3FD55B5B32}">
  <cacheSource type="worksheet">
    <worksheetSource name="Sheet1__2" r:id="rId2"/>
  </cacheSource>
  <cacheFields count="15">
    <cacheField name="Order ID" numFmtId="0">
      <sharedItems/>
    </cacheField>
    <cacheField name="Order Date" numFmtId="14">
      <sharedItems containsSemiMixedTypes="0" containsNonDate="0" containsDate="1" containsString="0" minDate="2018-01-16T00:00:00" maxDate="2018-12-28T00:00:00"/>
    </cacheField>
    <cacheField name="Ship Mode" numFmtId="0">
      <sharedItems/>
    </cacheField>
    <cacheField name="Customer ID" numFmtId="0">
      <sharedItems count="46">
        <s v="CG-12520"/>
        <s v="DV-13045"/>
        <s v="SO-20335"/>
        <s v="BH-11710"/>
        <s v="AA-10480"/>
        <s v="IM-15070"/>
        <s v="Sport shoes-14815"/>
        <s v="PK-19075"/>
        <s v="AG-10270"/>
        <s v="ZD-21925"/>
        <s v="KB-16585"/>
        <s v="SF-20065"/>
        <s v="EB-13870"/>
        <s v="EH-13945"/>
        <s v="TB-21520"/>
        <s v="MA-17560"/>
        <s v="GH-14485"/>
        <s v="SN-20710"/>
        <s v="LC-16930"/>
        <s v="RA-19885"/>
        <s v="ES-14080"/>
        <s v="ON-18715"/>
        <s v="PO-18865"/>
        <s v="LH-16900"/>
        <s v="DP-13000"/>
        <s v="JM-15265"/>
        <s v="TB-21055"/>
        <s v="KM-16720"/>
        <s v="PS-18970"/>
        <s v="BS-11590"/>
        <s v="KD-16270"/>
        <s v="HM-14980"/>
        <s v="JE-15745"/>
        <s v="KB-16600"/>
        <s v="SC-20770"/>
        <s v="DN-13690"/>
        <s v="JC-16105"/>
        <s v="CS-12400"/>
        <s v="PG-18895"/>
        <s v="GM-14455"/>
        <s v="JS-15685"/>
        <s v="KB-16315"/>
        <s v="RB-19705"/>
        <s v="PN-18775"/>
        <s v="KD-16345"/>
        <s v="ER-13855"/>
      </sharedItems>
    </cacheField>
    <cacheField name="Country" numFmtId="0">
      <sharedItems/>
    </cacheField>
    <cacheField name="City" numFmtId="0">
      <sharedItems/>
    </cacheField>
    <cacheField name="State" numFmtId="0">
      <sharedItems/>
    </cacheField>
    <cacheField name="Region" numFmtId="0">
      <sharedItems/>
    </cacheField>
    <cacheField name="Product ID" numFmtId="0">
      <sharedItems count="96">
        <s v="FUR-BO-10001798"/>
        <s v="FUR-CH-10000454"/>
        <s v="OFF-LA-10000240"/>
        <s v="FUR-TA-10000577"/>
        <s v="OFF-ST-10000760"/>
        <s v="FUR-FU-10001487"/>
        <s v="OFF-AR-10002833"/>
        <s v="TEC-PH-10002275"/>
        <s v="OFF-BI-10003910"/>
        <s v="OFF-AP-10002892"/>
        <s v="FUR-TA-10001539"/>
        <s v="TEC-PH-10002033"/>
        <s v="OFF-PA-10002365"/>
        <s v="OFF-BI-10003656"/>
        <s v="OFF-AP-10002311"/>
        <s v="OFF-BI-10000756"/>
        <s v="OFF-ST-10004186"/>
        <s v="OFF-ST-10000107"/>
        <s v="OFF-AR-10003056"/>
        <s v="TEC-PH-10001949"/>
        <s v="OFF-BI-10002215"/>
        <s v="OFF-AR-10000246"/>
        <s v="OFF-AP-10001492"/>
        <s v="FUR-CH-10002774"/>
        <s v="OFF-BI-10001634"/>
        <s v="TEC-AC-10003027"/>
        <s v="FUR-BO-10004834"/>
        <s v="OFF-BI-10000474"/>
        <s v="FUR-FU-10004848"/>
        <s v="OFF-EN-10001509"/>
        <s v="OFF-AR-10004042"/>
        <s v="OFF-BI-10001525"/>
        <s v="OFF-AR-10001683"/>
        <s v="OFF-PA-10000249"/>
        <s v="TEC-PH-10004977"/>
        <s v="FUR-FU-10003664"/>
        <s v="OFF-EN-10002986"/>
        <s v="FUR-BO-10002545"/>
        <s v="FUR-CH-10004218"/>
        <s v="TEC-PH-10000486"/>
        <s v="TEC-PH-10004093"/>
        <s v="OFF-ST-10003479"/>
        <s v="OFF-ST-10003282"/>
        <s v="TEC-AC-10000171"/>
        <s v="OFF-BI-10003291"/>
        <s v="OFF-ST-10001713"/>
        <s v="TEC-AC-10002167"/>
        <s v="TEC-PH-10003988"/>
        <s v="OFF-BI-10004410"/>
        <s v="OFF-LA-10002762"/>
        <s v="FUR-FU-10001706"/>
        <s v="FUR-CH-10003061"/>
        <s v="OFF-FA-10000304"/>
        <s v="TEC-PH-10002447"/>
        <s v="OFF-ST-10000604"/>
        <s v="OFF-PA-10001569"/>
        <s v="FUR-CH-10003968"/>
        <s v="OFF-PA-10000587"/>
        <s v="OFF-BI-10001460"/>
        <s v="OFF-AR-10001868"/>
        <s v="TEC-AC-10004633"/>
        <s v="OFF-BI-10001078"/>
        <s v="OFF-PA-10003892"/>
        <s v="FUR-FU-10000397"/>
        <s v="FUR-CH-10001146"/>
        <s v="OFF-AR-10002671"/>
        <s v="TEC-PH-10002726"/>
        <s v="OFF-PA-10000482"/>
        <s v="OFF-BI-10004654"/>
        <s v="OFF-PA-10004675"/>
        <s v="FUR-CH-10000513"/>
        <s v="FUR-FU-10003708"/>
        <s v="OFF-ST-10004123"/>
        <s v="OFF-BI-10004182"/>
        <s v="FUR-FU-10000260"/>
        <s v="OFF-ST-10000615"/>
        <s v="FUR-FU-10003194"/>
        <s v="OFF-AP-10002118"/>
        <s v="OFF-BI-10002309"/>
        <s v="OFF-AR-10002053"/>
        <s v="OFF-ST-10002370"/>
        <s v="OFF-EN-10000927"/>
        <s v="OFF-ST-10003656"/>
        <s v="FUR-CH-10000863"/>
        <s v="TEC-AC-10001998"/>
        <s v="OFF-LA-10000134"/>
        <s v="OFF-ST-10003442"/>
        <s v="OFF-AR-10004930"/>
        <s v="OFF-PA-10000304"/>
        <s v="OFF-PA-10003177"/>
        <s v="FUR-FU-10003799"/>
        <s v="OFF-BI-10002852"/>
        <s v="OFF-BI-10004738"/>
        <s v="FUR-FU-10000629"/>
        <s v="OFF-BI-10001721"/>
        <s v="OFF-AP-10000358"/>
      </sharedItems>
    </cacheField>
    <cacheField name="Category" numFmtId="0">
      <sharedItems/>
    </cacheField>
    <cacheField name="Sub-Category" numFmtId="0">
      <sharedItems/>
    </cacheField>
    <cacheField name="Sales" numFmtId="0">
      <sharedItems containsSemiMixedTypes="0" containsString="0" containsNumber="1" minValue="1.2479999999999998" maxValue="3083.4300000000003" count="97">
        <n v="261.95999999999998"/>
        <n v="731.93999999999994"/>
        <n v="14.62"/>
        <n v="957.57749999999999"/>
        <n v="22.368000000000002"/>
        <n v="48.86"/>
        <n v="7.28"/>
        <n v="907.15200000000004"/>
        <n v="18.504000000000001"/>
        <n v="114.9"/>
        <n v="1706.1840000000002"/>
        <n v="911.42399999999998"/>
        <n v="15.552000000000003"/>
        <n v="407.97600000000006"/>
        <n v="68.809999999999988"/>
        <n v="2.5439999999999996"/>
        <n v="665.88"/>
        <n v="55.5"/>
        <n v="8.56"/>
        <n v="213.48000000000002"/>
        <n v="22.72"/>
        <n v="19.459999999999997"/>
        <n v="60.339999999999996"/>
        <n v="71.371999999999986"/>
        <n v="1044.6299999999999"/>
        <n v="11.648000000000001"/>
        <n v="90.570000000000007"/>
        <n v="3083.4300000000003"/>
        <n v="9.6180000000000021"/>
        <n v="124.20000000000002"/>
        <n v="3.2640000000000002"/>
        <n v="86.304000000000002"/>
        <n v="6.8580000000000014"/>
        <n v="15.76"/>
        <n v="29.472000000000001"/>
        <n v="1097.5440000000003"/>
        <n v="190.92"/>
        <n v="113.328"/>
        <n v="532.39919999999995"/>
        <n v="212.05799999999999"/>
        <n v="371.16800000000001"/>
        <n v="147.16800000000001"/>
        <n v="77.88"/>
        <n v="95.616"/>
        <n v="45.98"/>
        <n v="17.46"/>
        <n v="211.96"/>
        <n v="45"/>
        <n v="21.8"/>
        <n v="38.22"/>
        <n v="75.179999999999993"/>
        <n v="6.16"/>
        <n v="89.99"/>
        <n v="15.260000000000002"/>
        <n v="1029.95"/>
        <n v="208.56"/>
        <n v="32.400000000000006"/>
        <n v="319.41000000000003"/>
        <n v="14.56"/>
        <n v="30"/>
        <n v="48.480000000000004"/>
        <n v="1.68"/>
        <n v="13.98"/>
        <n v="25.824000000000002"/>
        <n v="146.72999999999999"/>
        <n v="79.760000000000005"/>
        <n v="213.11499999999998"/>
        <n v="1113.0240000000001"/>
        <n v="167.96800000000002"/>
        <n v="75.88"/>
        <n v="4.6159999999999997"/>
        <n v="19.049999999999997"/>
        <n v="831.93600000000015"/>
        <n v="97.04"/>
        <n v="72.784000000000006"/>
        <n v="1.2479999999999998"/>
        <n v="9.7080000000000002"/>
        <n v="27.240000000000002"/>
        <n v="19.3"/>
        <n v="208.16"/>
        <n v="16.740000000000002"/>
        <n v="14.9"/>
        <n v="21.39"/>
        <n v="200.98400000000004"/>
        <n v="230.376"/>
        <n v="301.95999999999998"/>
        <n v="19.989999999999998"/>
        <n v="158.36800000000002"/>
        <n v="20.100000000000001"/>
        <n v="73.584000000000003"/>
        <n v="6.48"/>
        <n v="12.96"/>
        <n v="53.34"/>
        <n v="32.96"/>
        <n v="5.6820000000000013"/>
        <n v="96.53"/>
        <n v="51.311999999999998"/>
      </sharedItems>
    </cacheField>
    <cacheField name="Quantity" numFmtId="0">
      <sharedItems containsSemiMixedTypes="0" containsString="0" containsNumber="1" containsInteger="1" minValue="1" maxValue="9"/>
    </cacheField>
    <cacheField name="Discount" numFmtId="0">
      <sharedItems containsSemiMixedTypes="0" containsString="0" containsNumber="1" minValue="0" maxValue="0.8"/>
    </cacheField>
    <cacheField name="Profit" numFmtId="0">
      <sharedItems containsSemiMixedTypes="0" containsString="0" containsNumber="1" minValue="-1665.0522000000001" maxValue="298.68549999999999" count="98">
        <n v="41.913600000000002"/>
        <n v="219.58199999999997"/>
        <n v="6.8713999999999995"/>
        <n v="-383.03100000000006"/>
        <n v="2.5163999999999991"/>
        <n v="14.169399999999996"/>
        <n v="1.9656000000000002"/>
        <n v="90.715200000000038"/>
        <n v="5.7824999999999998"/>
        <n v="34.469999999999992"/>
        <n v="85.309199999999805"/>
        <n v="68.356800000000021"/>
        <n v="5.4432"/>
        <n v="132.59219999999993"/>
        <n v="-123.858"/>
        <n v="-3.8160000000000016"/>
        <n v="13.317599999999999"/>
        <n v="9.9899999999999949"/>
        <n v="2.4823999999999993"/>
        <n v="16.010999999999981"/>
        <n v="7.3839999999999986"/>
        <n v="5.0595999999999997"/>
        <n v="15.688400000000001"/>
        <n v="-1.0196000000000005"/>
        <n v="240.26490000000001"/>
        <n v="4.2224000000000004"/>
        <n v="11.774100000000004"/>
        <n v="-1665.0522000000001"/>
        <n v="-7.0532000000000004"/>
        <n v="15.524999999999991"/>
        <n v="1.1015999999999997"/>
        <n v="9.7091999999999885"/>
        <n v="-5.7149999999999999"/>
        <n v="3.5460000000000007"/>
        <n v="9.9467999999999979"/>
        <n v="123.47369999999989"/>
        <n v="-147.96300000000002"/>
        <n v="35.414999999999999"/>
        <n v="-46.976400000000012"/>
        <n v="-15.146999999999991"/>
        <n v="41.756399999999957"/>
        <n v="16.556399999999996"/>
        <n v="3.8939999999999912"/>
        <n v="9.5616000000000092"/>
        <n v="19.7714"/>
        <n v="8.2061999999999991"/>
        <n v="8.4783999999999935"/>
        <n v="4.9500000000000011"/>
        <n v="6.104000000000001"/>
        <n v="17.9634"/>
        <n v="35.334599999999995"/>
        <n v="2.9567999999999999"/>
        <n v="17.098099999999988"/>
        <n v="6.2566000000000006"/>
        <n v="298.68549999999999"/>
        <n v="52.139999999999986"/>
        <n v="15.552000000000001"/>
        <n v="7.0980000000000061"/>
        <n v="6.9888000000000003"/>
        <n v="3.3000000000000007"/>
        <n v="16.361999999999998"/>
        <n v="0.84"/>
        <n v="6.1512000000000011"/>
        <n v="9.3612000000000002"/>
        <n v="68.963099999999997"/>
        <n v="22.332800000000006"/>
        <n v="-15.222500000000011"/>
        <n v="111.30239999999998"/>
        <n v="62.988"/>
        <n v="35.663599999999995"/>
        <n v="1.7309999999999999"/>
        <n v="8.7629999999999999"/>
        <n v="-114.39120000000003"/>
        <n v="1.2129999999999974"/>
        <n v="-18.196000000000002"/>
        <n v="-1.9344000000000006"/>
        <n v="-5.8248000000000015"/>
        <n v="2.724000000000002"/>
        <n v="-14.475000000000001"/>
        <n v="56.20320000000001"/>
        <n v="8.0351999999999997"/>
        <n v="4.1720000000000006"/>
        <n v="6.2030999999999992"/>
        <n v="62.807499999999976"/>
        <n v="-48.954900000000002"/>
        <n v="33.215599999999995"/>
        <n v="6.796599999999998"/>
        <n v="13.857199999999999"/>
        <n v="6.6329999999999982"/>
        <n v="8.2781999999999982"/>
        <n v="3.1104000000000003"/>
        <n v="6.2208000000000006"/>
        <n v="16.535399999999996"/>
        <n v="16.150400000000001"/>
        <n v="-3.7880000000000003"/>
        <n v="40.5426"/>
        <n v="17.959199999999999"/>
        <n v="22.58519999999999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s v="CA-2018-152156"/>
    <d v="2018-11-08T00:00:00"/>
    <s v="Second Class"/>
    <x v="0"/>
    <s v="United States "/>
    <s v="Henderson"/>
    <s v="Kentucky"/>
    <s v="South"/>
    <x v="0"/>
    <s v="Footwear"/>
    <s v="Flip flops"/>
    <x v="0"/>
    <n v="2"/>
    <n v="0"/>
    <x v="0"/>
  </r>
  <r>
    <s v="CA-2018-152156"/>
    <d v="2018-11-08T00:00:00"/>
    <s v="Second Class"/>
    <x v="0"/>
    <s v="United States "/>
    <s v="Henderson"/>
    <s v="Kentucky"/>
    <s v="South"/>
    <x v="1"/>
    <s v="Footwear"/>
    <s v="Sport shoes"/>
    <x v="1"/>
    <n v="3"/>
    <n v="0"/>
    <x v="1"/>
  </r>
  <r>
    <s v="CA-2018-138688"/>
    <d v="2018-06-12T00:00:00"/>
    <s v="Second Class"/>
    <x v="1"/>
    <s v="United States "/>
    <s v="Los Angeles"/>
    <s v="California"/>
    <s v="West"/>
    <x v="2"/>
    <s v="Clothing"/>
    <s v="Socks"/>
    <x v="2"/>
    <n v="2"/>
    <n v="0"/>
    <x v="2"/>
  </r>
  <r>
    <s v="US-2018-108966"/>
    <d v="2018-10-11T00:00:00"/>
    <s v="Standard Class"/>
    <x v="2"/>
    <s v="United States "/>
    <s v="Fort Lauderdale"/>
    <s v="Florida"/>
    <s v="South"/>
    <x v="3"/>
    <s v="Footwear"/>
    <s v="Heels &amp; Flats"/>
    <x v="3"/>
    <n v="5"/>
    <n v="0.45"/>
    <x v="3"/>
  </r>
  <r>
    <s v="US-2018-108966"/>
    <d v="2018-10-11T00:00:00"/>
    <s v="Standard Class"/>
    <x v="2"/>
    <s v="United States "/>
    <s v="Fort Lauderdale"/>
    <s v="Florida"/>
    <s v="South"/>
    <x v="4"/>
    <s v="Clothing"/>
    <s v="Tops"/>
    <x v="4"/>
    <n v="2"/>
    <n v="0.2"/>
    <x v="4"/>
  </r>
  <r>
    <s v="CA-2018-115812"/>
    <d v="2018-06-09T00:00:00"/>
    <s v="Standard Class"/>
    <x v="3"/>
    <s v="United States "/>
    <s v="Los Angeles"/>
    <s v="California"/>
    <s v="West"/>
    <x v="5"/>
    <s v="Footwear"/>
    <s v="Sneakers"/>
    <x v="5"/>
    <n v="7"/>
    <n v="0"/>
    <x v="5"/>
  </r>
  <r>
    <s v="CA-2018-115812"/>
    <d v="2018-06-09T00:00:00"/>
    <s v="Standard Class"/>
    <x v="3"/>
    <s v="United States "/>
    <s v="Los Angeles"/>
    <s v="California"/>
    <s v="West"/>
    <x v="6"/>
    <s v="Clothing"/>
    <s v="Jackets"/>
    <x v="6"/>
    <n v="4"/>
    <n v="0"/>
    <x v="6"/>
  </r>
  <r>
    <s v="CA-2018-115812"/>
    <d v="2018-06-09T00:00:00"/>
    <s v="Standard Class"/>
    <x v="3"/>
    <s v="United States "/>
    <s v="Los Angeles"/>
    <s v="California"/>
    <s v="West"/>
    <x v="7"/>
    <s v="Accessories"/>
    <s v="Bags"/>
    <x v="7"/>
    <n v="6"/>
    <n v="0.2"/>
    <x v="7"/>
  </r>
  <r>
    <s v="CA-2018-115812"/>
    <d v="2018-06-09T00:00:00"/>
    <s v="Standard Class"/>
    <x v="3"/>
    <s v="United States "/>
    <s v="Los Angeles"/>
    <s v="California"/>
    <s v="West"/>
    <x v="8"/>
    <s v="Clothing"/>
    <s v="Dresses"/>
    <x v="8"/>
    <n v="3"/>
    <n v="0.2"/>
    <x v="8"/>
  </r>
  <r>
    <s v="CA-2018-115812"/>
    <d v="2018-06-09T00:00:00"/>
    <s v="Standard Class"/>
    <x v="3"/>
    <s v="United States "/>
    <s v="Los Angeles"/>
    <s v="California"/>
    <s v="West"/>
    <x v="9"/>
    <s v="Clothing"/>
    <s v="Jeans"/>
    <x v="9"/>
    <n v="5"/>
    <n v="0"/>
    <x v="9"/>
  </r>
  <r>
    <s v="CA-2018-115812"/>
    <d v="2018-06-09T00:00:00"/>
    <s v="Standard Class"/>
    <x v="3"/>
    <s v="United States "/>
    <s v="Los Angeles"/>
    <s v="California"/>
    <s v="West"/>
    <x v="10"/>
    <s v="Footwear"/>
    <s v="Heels &amp; Flats"/>
    <x v="10"/>
    <n v="9"/>
    <n v="0.2"/>
    <x v="10"/>
  </r>
  <r>
    <s v="CA-2018-115812"/>
    <d v="2018-06-09T00:00:00"/>
    <s v="Standard Class"/>
    <x v="3"/>
    <s v="United States "/>
    <s v="Los Angeles"/>
    <s v="California"/>
    <s v="West"/>
    <x v="11"/>
    <s v="Accessories"/>
    <s v="Bags"/>
    <x v="11"/>
    <n v="4"/>
    <n v="0.2"/>
    <x v="11"/>
  </r>
  <r>
    <s v="CA-2018-114412"/>
    <d v="2018-04-15T00:00:00"/>
    <s v="Standard Class"/>
    <x v="4"/>
    <s v="United States "/>
    <s v="Concord"/>
    <s v="North Carolina"/>
    <s v="South"/>
    <x v="12"/>
    <s v="Clothing"/>
    <s v="Formals"/>
    <x v="12"/>
    <n v="3"/>
    <n v="0.2"/>
    <x v="12"/>
  </r>
  <r>
    <s v="CA-2018-161389"/>
    <d v="2018-12-05T00:00:00"/>
    <s v="Standard Class"/>
    <x v="5"/>
    <s v="United States "/>
    <s v="Seattle"/>
    <s v="Washington"/>
    <s v="West"/>
    <x v="13"/>
    <s v="Clothing"/>
    <s v="Dresses"/>
    <x v="13"/>
    <n v="3"/>
    <n v="0.2"/>
    <x v="13"/>
  </r>
  <r>
    <s v="US-2018-118983"/>
    <d v="2018-11-22T00:00:00"/>
    <s v="Standard Class"/>
    <x v="6"/>
    <s v="United States "/>
    <s v="Fort Worth"/>
    <s v="Texas"/>
    <s v="Central"/>
    <x v="14"/>
    <s v="Clothing"/>
    <s v="Jeans"/>
    <x v="14"/>
    <n v="5"/>
    <n v="0.8"/>
    <x v="14"/>
  </r>
  <r>
    <s v="US-2018-118983"/>
    <d v="2018-11-22T00:00:00"/>
    <s v="Standard Class"/>
    <x v="6"/>
    <s v="United States "/>
    <s v="Fort Worth"/>
    <s v="Texas"/>
    <s v="Central"/>
    <x v="15"/>
    <s v="Clothing"/>
    <s v="Dresses"/>
    <x v="15"/>
    <n v="3"/>
    <n v="0.8"/>
    <x v="15"/>
  </r>
  <r>
    <s v="CA-2018-105893"/>
    <d v="2018-11-11T00:00:00"/>
    <s v="Standard Class"/>
    <x v="7"/>
    <s v="United States "/>
    <s v="Madison"/>
    <s v="Wisconsin"/>
    <s v="Central"/>
    <x v="16"/>
    <s v="Clothing"/>
    <s v="Tops"/>
    <x v="16"/>
    <n v="6"/>
    <n v="0"/>
    <x v="16"/>
  </r>
  <r>
    <s v="CA-2018-167164"/>
    <d v="2018-05-13T00:00:00"/>
    <s v="Second Class"/>
    <x v="8"/>
    <s v="United States "/>
    <s v="West Jordan"/>
    <s v="Utah"/>
    <s v="West"/>
    <x v="17"/>
    <s v="Clothing"/>
    <s v="Tops"/>
    <x v="17"/>
    <n v="2"/>
    <n v="0"/>
    <x v="17"/>
  </r>
  <r>
    <s v="CA-2018-143336"/>
    <d v="2018-08-27T00:00:00"/>
    <s v="Second Class"/>
    <x v="9"/>
    <s v="United States "/>
    <s v="San Francisco"/>
    <s v="California"/>
    <s v="West"/>
    <x v="18"/>
    <s v="Clothing"/>
    <s v="Jackets"/>
    <x v="18"/>
    <n v="2"/>
    <n v="0"/>
    <x v="18"/>
  </r>
  <r>
    <s v="CA-2018-143336"/>
    <d v="2018-08-27T00:00:00"/>
    <s v="Second Class"/>
    <x v="9"/>
    <s v="United States "/>
    <s v="San Francisco"/>
    <s v="California"/>
    <s v="West"/>
    <x v="19"/>
    <s v="Accessories"/>
    <s v="Bags"/>
    <x v="19"/>
    <n v="3"/>
    <n v="0.2"/>
    <x v="19"/>
  </r>
  <r>
    <s v="CA-2018-143336"/>
    <d v="2018-08-27T00:00:00"/>
    <s v="Second Class"/>
    <x v="9"/>
    <s v="United States "/>
    <s v="San Francisco"/>
    <s v="California"/>
    <s v="West"/>
    <x v="20"/>
    <s v="Clothing"/>
    <s v="Dresses"/>
    <x v="20"/>
    <n v="4"/>
    <n v="0.2"/>
    <x v="20"/>
  </r>
  <r>
    <s v="CA-2018-137330"/>
    <d v="2018-12-09T00:00:00"/>
    <s v="Standard Class"/>
    <x v="10"/>
    <s v="United States "/>
    <s v="Fremont"/>
    <s v="Nebraska"/>
    <s v="Central"/>
    <x v="21"/>
    <s v="Clothing"/>
    <s v="Jackets"/>
    <x v="21"/>
    <n v="7"/>
    <n v="0"/>
    <x v="21"/>
  </r>
  <r>
    <s v="CA-2018-137330"/>
    <d v="2018-12-09T00:00:00"/>
    <s v="Standard Class"/>
    <x v="10"/>
    <s v="United States "/>
    <s v="Fremont"/>
    <s v="Nebraska"/>
    <s v="Central"/>
    <x v="22"/>
    <s v="Clothing"/>
    <s v="Jeans"/>
    <x v="22"/>
    <n v="7"/>
    <n v="0"/>
    <x v="22"/>
  </r>
  <r>
    <s v="US-2018-156909"/>
    <d v="2018-07-16T00:00:00"/>
    <s v="Second Class"/>
    <x v="11"/>
    <s v="United States "/>
    <s v="Philadelphia"/>
    <s v="Pennsylvania"/>
    <s v="East"/>
    <x v="23"/>
    <s v="Footwear"/>
    <s v="Sport shoes"/>
    <x v="23"/>
    <n v="2"/>
    <n v="0.3"/>
    <x v="23"/>
  </r>
  <r>
    <s v="CA-2018-106320"/>
    <d v="2018-09-25T00:00:00"/>
    <s v="Standard Class"/>
    <x v="12"/>
    <s v="United States "/>
    <s v="Orem"/>
    <s v="Utah"/>
    <s v="West"/>
    <x v="3"/>
    <s v="Footwear"/>
    <s v="Heels &amp; Flats"/>
    <x v="24"/>
    <n v="3"/>
    <n v="0"/>
    <x v="24"/>
  </r>
  <r>
    <s v="CA-2018-121755"/>
    <d v="2018-01-16T00:00:00"/>
    <s v="Second Class"/>
    <x v="13"/>
    <s v="United States "/>
    <s v="Los Angeles"/>
    <s v="California"/>
    <s v="West"/>
    <x v="24"/>
    <s v="Clothing"/>
    <s v="Dresses"/>
    <x v="25"/>
    <n v="2"/>
    <n v="0.2"/>
    <x v="25"/>
  </r>
  <r>
    <s v="CA-2018-121755"/>
    <d v="2018-01-16T00:00:00"/>
    <s v="Second Class"/>
    <x v="13"/>
    <s v="United States "/>
    <s v="Los Angeles"/>
    <s v="California"/>
    <s v="West"/>
    <x v="25"/>
    <s v="Accessories"/>
    <s v="Belts"/>
    <x v="26"/>
    <n v="3"/>
    <n v="0"/>
    <x v="26"/>
  </r>
  <r>
    <s v="US-2018-150630"/>
    <d v="2018-09-17T00:00:00"/>
    <s v="Standard Class"/>
    <x v="14"/>
    <s v="United States "/>
    <s v="Philadelphia"/>
    <s v="Pennsylvania"/>
    <s v="West"/>
    <x v="26"/>
    <s v="Footwear"/>
    <s v="Flip flops"/>
    <x v="27"/>
    <n v="7"/>
    <n v="0.5"/>
    <x v="27"/>
  </r>
  <r>
    <s v="US-2018-150630"/>
    <d v="2018-09-17T00:00:00"/>
    <s v="Standard Class"/>
    <x v="14"/>
    <s v="United States "/>
    <s v="Philadelphia"/>
    <s v="Pennsylvania"/>
    <s v="West"/>
    <x v="27"/>
    <s v="Clothing"/>
    <s v="Dresses"/>
    <x v="28"/>
    <n v="2"/>
    <n v="0.7"/>
    <x v="28"/>
  </r>
  <r>
    <s v="US-2018-150630"/>
    <d v="2018-09-17T00:00:00"/>
    <s v="Standard Class"/>
    <x v="14"/>
    <s v="United States "/>
    <s v="Philadelphia"/>
    <s v="Pennsylvania"/>
    <s v="West"/>
    <x v="28"/>
    <s v="Footwear"/>
    <s v="Sneakers"/>
    <x v="29"/>
    <n v="3"/>
    <n v="0.2"/>
    <x v="29"/>
  </r>
  <r>
    <s v="US-2018-150630"/>
    <d v="2018-09-17T00:00:00"/>
    <s v="Standard Class"/>
    <x v="14"/>
    <s v="United States "/>
    <s v="Philadelphia"/>
    <s v="Pennsylvania"/>
    <s v="West"/>
    <x v="29"/>
    <s v="Clothing"/>
    <s v="T-shirts "/>
    <x v="30"/>
    <n v="2"/>
    <n v="0.2"/>
    <x v="30"/>
  </r>
  <r>
    <s v="US-2018-150630"/>
    <d v="2018-09-17T00:00:00"/>
    <s v="Standard Class"/>
    <x v="14"/>
    <s v="United States "/>
    <s v="Philadelphia"/>
    <s v="Pennsylvania"/>
    <s v="West"/>
    <x v="30"/>
    <s v="Clothing"/>
    <s v="Jackets"/>
    <x v="31"/>
    <n v="6"/>
    <n v="0.2"/>
    <x v="31"/>
  </r>
  <r>
    <s v="US-2018-150630"/>
    <d v="2018-09-17T00:00:00"/>
    <s v="Standard Class"/>
    <x v="14"/>
    <s v="United States "/>
    <s v="Philadelphia"/>
    <s v="Pennsylvania"/>
    <s v="West"/>
    <x v="31"/>
    <s v="Clothing"/>
    <s v="Dresses"/>
    <x v="32"/>
    <n v="6"/>
    <n v="0.7"/>
    <x v="32"/>
  </r>
  <r>
    <s v="US-2018-150630"/>
    <d v="2018-09-17T00:00:00"/>
    <s v="Standard Class"/>
    <x v="14"/>
    <s v="United States "/>
    <s v="Philadelphia"/>
    <s v="Pennsylvania"/>
    <s v="West"/>
    <x v="32"/>
    <s v="Clothing"/>
    <s v="Jackets"/>
    <x v="33"/>
    <n v="2"/>
    <n v="0.2"/>
    <x v="33"/>
  </r>
  <r>
    <s v="CA-2018-107727"/>
    <d v="2018-10-19T00:00:00"/>
    <s v="Second Class"/>
    <x v="15"/>
    <s v="United States "/>
    <s v="Houston"/>
    <s v="Texas"/>
    <s v="Central"/>
    <x v="33"/>
    <s v="Clothing"/>
    <s v="Formals"/>
    <x v="34"/>
    <n v="3"/>
    <n v="0.2"/>
    <x v="34"/>
  </r>
  <r>
    <s v="CA-2018-117590"/>
    <d v="2018-12-08T00:00:00"/>
    <s v="First Class"/>
    <x v="16"/>
    <s v="United States "/>
    <s v="Richardson"/>
    <s v="Texas"/>
    <s v="Central"/>
    <x v="34"/>
    <s v="Accessories"/>
    <s v="Bags"/>
    <x v="35"/>
    <n v="7"/>
    <n v="0.2"/>
    <x v="35"/>
  </r>
  <r>
    <s v="CA-2018-117590"/>
    <d v="2018-12-08T00:00:00"/>
    <s v="First Class"/>
    <x v="16"/>
    <s v="United States "/>
    <s v="Richardson"/>
    <s v="Texas"/>
    <s v="Central"/>
    <x v="35"/>
    <s v="Footwear"/>
    <s v="Sneakers"/>
    <x v="36"/>
    <n v="5"/>
    <n v="0.6"/>
    <x v="36"/>
  </r>
  <r>
    <s v="CA-2018-117415"/>
    <d v="2018-12-27T00:00:00"/>
    <s v="Standard Class"/>
    <x v="17"/>
    <s v="United States "/>
    <s v="Houston"/>
    <s v="Texas"/>
    <s v="Central"/>
    <x v="36"/>
    <s v="Clothing"/>
    <s v="T-shirts "/>
    <x v="37"/>
    <n v="9"/>
    <n v="0.2"/>
    <x v="37"/>
  </r>
  <r>
    <s v="CA-2018-117415"/>
    <d v="2018-12-27T00:00:00"/>
    <s v="Standard Class"/>
    <x v="17"/>
    <s v="United States "/>
    <s v="Houston"/>
    <s v="Texas"/>
    <s v="Central"/>
    <x v="37"/>
    <s v="Footwear"/>
    <s v="Flip flops"/>
    <x v="38"/>
    <n v="3"/>
    <n v="0.32"/>
    <x v="38"/>
  </r>
  <r>
    <s v="CA-2018-117415"/>
    <d v="2018-12-27T00:00:00"/>
    <s v="Standard Class"/>
    <x v="17"/>
    <s v="United States "/>
    <s v="Houston"/>
    <s v="Texas"/>
    <s v="Central"/>
    <x v="38"/>
    <s v="Footwear"/>
    <s v="Sport shoes"/>
    <x v="39"/>
    <n v="3"/>
    <n v="0.3"/>
    <x v="39"/>
  </r>
  <r>
    <s v="CA-2018-117415"/>
    <d v="2018-12-27T00:00:00"/>
    <s v="Standard Class"/>
    <x v="17"/>
    <s v="United States "/>
    <s v="Houston"/>
    <s v="Texas"/>
    <s v="Central"/>
    <x v="39"/>
    <s v="Accessories"/>
    <s v="Bags"/>
    <x v="40"/>
    <n v="4"/>
    <n v="0.2"/>
    <x v="40"/>
  </r>
  <r>
    <s v="CA-2018-120999"/>
    <d v="2018-09-10T00:00:00"/>
    <s v="Standard Class"/>
    <x v="18"/>
    <s v="United States "/>
    <s v="Naperville"/>
    <s v="Illinois"/>
    <s v="North"/>
    <x v="40"/>
    <s v="Accessories"/>
    <s v="Bags"/>
    <x v="41"/>
    <n v="4"/>
    <n v="0.2"/>
    <x v="41"/>
  </r>
  <r>
    <s v="CA-2018-101343"/>
    <d v="2018-07-17T00:00:00"/>
    <s v="Standard Class"/>
    <x v="19"/>
    <s v="United States "/>
    <s v="Los Angeles"/>
    <s v="California"/>
    <s v="West"/>
    <x v="41"/>
    <s v="Clothing"/>
    <s v="Tops"/>
    <x v="42"/>
    <n v="2"/>
    <n v="0"/>
    <x v="42"/>
  </r>
  <r>
    <s v="CA-2018-139619"/>
    <d v="2018-09-19T00:00:00"/>
    <s v="Standard Class"/>
    <x v="20"/>
    <s v="United States "/>
    <s v="Melbourne"/>
    <s v="Florida"/>
    <s v="North"/>
    <x v="42"/>
    <s v="Clothing"/>
    <s v="Tops"/>
    <x v="43"/>
    <n v="2"/>
    <n v="0.2"/>
    <x v="43"/>
  </r>
  <r>
    <s v="CA-2018-118255"/>
    <d v="2018-03-11T00:00:00"/>
    <s v="First Class"/>
    <x v="21"/>
    <s v="United States "/>
    <s v="Eagan"/>
    <s v="Minnesota"/>
    <s v="Central"/>
    <x v="43"/>
    <s v="Accessories"/>
    <s v="Belts"/>
    <x v="44"/>
    <n v="2"/>
    <n v="0"/>
    <x v="44"/>
  </r>
  <r>
    <s v="CA-2018-118255"/>
    <d v="2018-03-11T00:00:00"/>
    <s v="First Class"/>
    <x v="21"/>
    <s v="United States "/>
    <s v="Eagan"/>
    <s v="Minnesota"/>
    <s v="Central"/>
    <x v="44"/>
    <s v="Clothing"/>
    <s v="Dresses"/>
    <x v="45"/>
    <n v="2"/>
    <n v="0"/>
    <x v="45"/>
  </r>
  <r>
    <s v="CA-2018-146703"/>
    <d v="2018-10-20T00:00:00"/>
    <s v="Second Class"/>
    <x v="22"/>
    <s v="United States "/>
    <s v="Westland"/>
    <s v="Michigan"/>
    <s v="Central"/>
    <x v="45"/>
    <s v="Clothing"/>
    <s v="Tops"/>
    <x v="46"/>
    <n v="4"/>
    <n v="0"/>
    <x v="46"/>
  </r>
  <r>
    <s v="CA-2018-169194"/>
    <d v="2018-06-20T00:00:00"/>
    <s v="Standard Class"/>
    <x v="23"/>
    <s v="United States "/>
    <s v="Dover"/>
    <s v="Delaware"/>
    <s v="East"/>
    <x v="46"/>
    <s v="Accessories"/>
    <s v="Belts"/>
    <x v="47"/>
    <n v="3"/>
    <n v="0"/>
    <x v="47"/>
  </r>
  <r>
    <s v="CA-2018-169194"/>
    <d v="2018-06-20T00:00:00"/>
    <s v="Standard Class"/>
    <x v="23"/>
    <s v="United States "/>
    <s v="Dover"/>
    <s v="Delaware"/>
    <s v="East"/>
    <x v="47"/>
    <s v="Accessories"/>
    <s v="Bags"/>
    <x v="48"/>
    <n v="2"/>
    <n v="0"/>
    <x v="48"/>
  </r>
  <r>
    <s v="CA-2018-115742"/>
    <d v="2018-04-18T00:00:00"/>
    <s v="Standard Class"/>
    <x v="24"/>
    <s v="United States "/>
    <s v="New Albany"/>
    <s v="Indiana"/>
    <s v="Central"/>
    <x v="48"/>
    <s v="Clothing"/>
    <s v="Dresses"/>
    <x v="49"/>
    <n v="6"/>
    <n v="0"/>
    <x v="49"/>
  </r>
  <r>
    <s v="CA-2018-115742"/>
    <d v="2018-04-18T00:00:00"/>
    <s v="Standard Class"/>
    <x v="24"/>
    <s v="United States "/>
    <s v="New Albany"/>
    <s v="Indiana"/>
    <s v="Central"/>
    <x v="49"/>
    <s v="Clothing"/>
    <s v="Socks"/>
    <x v="50"/>
    <n v="6"/>
    <n v="0"/>
    <x v="50"/>
  </r>
  <r>
    <s v="CA-2018-115742"/>
    <d v="2018-04-18T00:00:00"/>
    <s v="Standard Class"/>
    <x v="24"/>
    <s v="United States "/>
    <s v="New Albany"/>
    <s v="Indiana"/>
    <s v="Central"/>
    <x v="50"/>
    <s v="Footwear"/>
    <s v="Sneakers"/>
    <x v="51"/>
    <n v="2"/>
    <n v="0"/>
    <x v="51"/>
  </r>
  <r>
    <s v="CA-2018-115742"/>
    <d v="2018-04-18T00:00:00"/>
    <s v="Standard Class"/>
    <x v="24"/>
    <s v="United States "/>
    <s v="New Albany"/>
    <s v="Indiana"/>
    <s v="Central"/>
    <x v="51"/>
    <s v="Footwear"/>
    <s v="Sport shoes"/>
    <x v="52"/>
    <n v="1"/>
    <n v="0"/>
    <x v="52"/>
  </r>
  <r>
    <s v="CA-2018-105816"/>
    <d v="2018-12-11T00:00:00"/>
    <s v="Standard Class"/>
    <x v="25"/>
    <s v="United States "/>
    <s v="New York City"/>
    <s v="New York"/>
    <s v="North"/>
    <x v="52"/>
    <s v="Clothing"/>
    <s v="Nightwear"/>
    <x v="53"/>
    <n v="7"/>
    <n v="0"/>
    <x v="53"/>
  </r>
  <r>
    <s v="CA-2018-105816"/>
    <d v="2018-12-11T00:00:00"/>
    <s v="Standard Class"/>
    <x v="25"/>
    <s v="United States "/>
    <s v="New York City"/>
    <s v="New York"/>
    <s v="North"/>
    <x v="53"/>
    <s v="Accessories"/>
    <s v="Bags"/>
    <x v="54"/>
    <n v="5"/>
    <n v="0"/>
    <x v="54"/>
  </r>
  <r>
    <s v="CA-2018-111682"/>
    <d v="2018-06-17T00:00:00"/>
    <s v="First Class"/>
    <x v="26"/>
    <s v="United States "/>
    <s v="Troy"/>
    <s v="New York"/>
    <s v="North"/>
    <x v="54"/>
    <s v="Clothing"/>
    <s v="Tops"/>
    <x v="55"/>
    <n v="6"/>
    <n v="0"/>
    <x v="55"/>
  </r>
  <r>
    <s v="CA-2018-111682"/>
    <d v="2018-06-17T00:00:00"/>
    <s v="First Class"/>
    <x v="26"/>
    <s v="United States "/>
    <s v="Troy"/>
    <s v="New York"/>
    <s v="North"/>
    <x v="55"/>
    <s v="Clothing"/>
    <s v="Formals"/>
    <x v="56"/>
    <n v="5"/>
    <n v="0"/>
    <x v="56"/>
  </r>
  <r>
    <s v="CA-2018-111682"/>
    <d v="2018-06-17T00:00:00"/>
    <s v="First Class"/>
    <x v="26"/>
    <s v="United States "/>
    <s v="Troy"/>
    <s v="New York"/>
    <s v="North"/>
    <x v="56"/>
    <s v="Footwear"/>
    <s v="Sport shoes"/>
    <x v="57"/>
    <n v="5"/>
    <n v="0.1"/>
    <x v="57"/>
  </r>
  <r>
    <s v="CA-2018-111682"/>
    <d v="2018-06-17T00:00:00"/>
    <s v="First Class"/>
    <x v="26"/>
    <s v="United States "/>
    <s v="Troy"/>
    <s v="New York"/>
    <s v="North"/>
    <x v="57"/>
    <s v="Clothing"/>
    <s v="Formals"/>
    <x v="58"/>
    <n v="2"/>
    <n v="0"/>
    <x v="58"/>
  </r>
  <r>
    <s v="CA-2018-111682"/>
    <d v="2018-06-17T00:00:00"/>
    <s v="First Class"/>
    <x v="26"/>
    <s v="United States "/>
    <s v="Troy"/>
    <s v="New York"/>
    <s v="North"/>
    <x v="46"/>
    <s v="Accessories"/>
    <s v="Belts"/>
    <x v="59"/>
    <n v="2"/>
    <n v="0"/>
    <x v="59"/>
  </r>
  <r>
    <s v="CA-2018-111682"/>
    <d v="2018-06-17T00:00:00"/>
    <s v="First Class"/>
    <x v="26"/>
    <s v="United States "/>
    <s v="Troy"/>
    <s v="New York"/>
    <s v="North"/>
    <x v="58"/>
    <s v="Clothing"/>
    <s v="Dresses"/>
    <x v="60"/>
    <n v="4"/>
    <n v="0.2"/>
    <x v="60"/>
  </r>
  <r>
    <s v="CA-2018-111682"/>
    <d v="2018-06-17T00:00:00"/>
    <s v="First Class"/>
    <x v="26"/>
    <s v="United States "/>
    <s v="Troy"/>
    <s v="New York"/>
    <s v="North"/>
    <x v="59"/>
    <s v="Clothing"/>
    <s v="Jackets"/>
    <x v="61"/>
    <n v="1"/>
    <n v="0"/>
    <x v="61"/>
  </r>
  <r>
    <s v="CA-2018-135545"/>
    <d v="2018-11-24T00:00:00"/>
    <s v="Standard Class"/>
    <x v="27"/>
    <s v="United States "/>
    <s v="Los Angeles"/>
    <s v="California"/>
    <s v="West"/>
    <x v="60"/>
    <s v="Accessories"/>
    <s v="Belts"/>
    <x v="62"/>
    <n v="2"/>
    <n v="0"/>
    <x v="62"/>
  </r>
  <r>
    <s v="CA-2018-135545"/>
    <d v="2018-11-24T00:00:00"/>
    <s v="Standard Class"/>
    <x v="27"/>
    <s v="United States "/>
    <s v="Los Angeles"/>
    <s v="California"/>
    <s v="West"/>
    <x v="61"/>
    <s v="Clothing"/>
    <s v="Dresses"/>
    <x v="63"/>
    <n v="6"/>
    <n v="0.2"/>
    <x v="63"/>
  </r>
  <r>
    <s v="CA-2018-135545"/>
    <d v="2018-11-24T00:00:00"/>
    <s v="Standard Class"/>
    <x v="27"/>
    <s v="United States "/>
    <s v="Los Angeles"/>
    <s v="California"/>
    <s v="West"/>
    <x v="62"/>
    <s v="Clothing"/>
    <s v="Formals"/>
    <x v="64"/>
    <n v="3"/>
    <n v="0"/>
    <x v="64"/>
  </r>
  <r>
    <s v="CA-2018-135545"/>
    <d v="2018-11-24T00:00:00"/>
    <s v="Standard Class"/>
    <x v="27"/>
    <s v="United States "/>
    <s v="Los Angeles"/>
    <s v="California"/>
    <s v="West"/>
    <x v="63"/>
    <s v="Footwear"/>
    <s v="Sneakers"/>
    <x v="65"/>
    <n v="4"/>
    <n v="0"/>
    <x v="65"/>
  </r>
  <r>
    <s v="US-2018-164175"/>
    <d v="2018-04-30T00:00:00"/>
    <s v="Standard Class"/>
    <x v="28"/>
    <s v="United States "/>
    <s v="Chicago"/>
    <s v="Illinois"/>
    <s v="Central"/>
    <x v="64"/>
    <s v="Footwear"/>
    <s v="Sport shoes"/>
    <x v="66"/>
    <n v="5"/>
    <n v="0.3"/>
    <x v="66"/>
  </r>
  <r>
    <s v="CA-2018-106376"/>
    <d v="2018-12-05T00:00:00"/>
    <s v="Standard Class"/>
    <x v="29"/>
    <s v="United States "/>
    <s v="Gilbert"/>
    <s v="Arizona"/>
    <s v="West"/>
    <x v="65"/>
    <s v="Clothing"/>
    <s v="Jackets"/>
    <x v="67"/>
    <n v="8"/>
    <n v="0.2"/>
    <x v="67"/>
  </r>
  <r>
    <s v="CA-2018-106376"/>
    <d v="2018-12-05T00:00:00"/>
    <s v="Standard Class"/>
    <x v="29"/>
    <s v="United States "/>
    <s v="Gilbert"/>
    <s v="Arizona"/>
    <s v="West"/>
    <x v="66"/>
    <s v="Accessories"/>
    <s v="Bags"/>
    <x v="68"/>
    <n v="4"/>
    <n v="0.2"/>
    <x v="68"/>
  </r>
  <r>
    <s v="CA-2018-119823"/>
    <d v="2018-06-04T00:00:00"/>
    <s v="First Class"/>
    <x v="30"/>
    <s v="United States "/>
    <s v="Springfield"/>
    <s v="Virginia"/>
    <s v="South"/>
    <x v="67"/>
    <s v="Clothing"/>
    <s v="Formals"/>
    <x v="69"/>
    <n v="2"/>
    <n v="0"/>
    <x v="69"/>
  </r>
  <r>
    <s v="CA-2018-106075"/>
    <d v="2018-09-18T00:00:00"/>
    <s v="Standard Class"/>
    <x v="31"/>
    <s v="United States "/>
    <s v="New York City"/>
    <s v="New York"/>
    <s v="East"/>
    <x v="68"/>
    <s v="Clothing"/>
    <s v="Dresses"/>
    <x v="70"/>
    <n v="1"/>
    <n v="0.2"/>
    <x v="70"/>
  </r>
  <r>
    <s v="CA-2018-114440"/>
    <d v="2018-09-14T00:00:00"/>
    <s v="Second Class"/>
    <x v="14"/>
    <s v="United States "/>
    <s v="Jackson"/>
    <s v="Michigan"/>
    <s v="Central"/>
    <x v="69"/>
    <s v="Clothing"/>
    <s v="Formals"/>
    <x v="71"/>
    <n v="3"/>
    <n v="0"/>
    <x v="71"/>
  </r>
  <r>
    <s v="US-2018-134026"/>
    <d v="2018-04-26T00:00:00"/>
    <s v="Standard Class"/>
    <x v="32"/>
    <s v="United States "/>
    <s v="Memphis"/>
    <s v="Tennessee"/>
    <s v="South"/>
    <x v="70"/>
    <s v="Footwear"/>
    <s v="Sport shoes"/>
    <x v="72"/>
    <n v="8"/>
    <n v="0.2"/>
    <x v="72"/>
  </r>
  <r>
    <s v="US-2018-134026"/>
    <d v="2018-04-26T00:00:00"/>
    <s v="Standard Class"/>
    <x v="32"/>
    <s v="United States "/>
    <s v="Memphis"/>
    <s v="Tennessee"/>
    <s v="South"/>
    <x v="71"/>
    <s v="Footwear"/>
    <s v="Sneakers"/>
    <x v="73"/>
    <n v="2"/>
    <n v="0.2"/>
    <x v="73"/>
  </r>
  <r>
    <s v="US-2018-134026"/>
    <d v="2018-04-26T00:00:00"/>
    <s v="Standard Class"/>
    <x v="32"/>
    <s v="United States "/>
    <s v="Memphis"/>
    <s v="Tennessee"/>
    <s v="South"/>
    <x v="72"/>
    <s v="Clothing"/>
    <s v="Tops"/>
    <x v="74"/>
    <n v="1"/>
    <n v="0.2"/>
    <x v="74"/>
  </r>
  <r>
    <s v="US-2018-118038"/>
    <d v="2018-12-09T00:00:00"/>
    <s v="First Class"/>
    <x v="33"/>
    <s v="United States "/>
    <s v="Houston"/>
    <s v="Texas"/>
    <s v="Central"/>
    <x v="73"/>
    <s v="Clothing"/>
    <s v="Dresses"/>
    <x v="75"/>
    <n v="3"/>
    <n v="0.8"/>
    <x v="75"/>
  </r>
  <r>
    <s v="US-2018-118038"/>
    <d v="2018-12-09T00:00:00"/>
    <s v="First Class"/>
    <x v="33"/>
    <s v="United States "/>
    <s v="Houston"/>
    <s v="Texas"/>
    <s v="Central"/>
    <x v="74"/>
    <s v="Footwear"/>
    <s v="Sneakers"/>
    <x v="76"/>
    <n v="3"/>
    <n v="0.6"/>
    <x v="76"/>
  </r>
  <r>
    <s v="US-2018-118038"/>
    <d v="2018-12-09T00:00:00"/>
    <s v="First Class"/>
    <x v="33"/>
    <s v="United States "/>
    <s v="Houston"/>
    <s v="Texas"/>
    <s v="Central"/>
    <x v="75"/>
    <s v="Clothing"/>
    <s v="Tops"/>
    <x v="77"/>
    <n v="3"/>
    <n v="0.2"/>
    <x v="77"/>
  </r>
  <r>
    <s v="US-2018-147606"/>
    <d v="2018-11-26T00:00:00"/>
    <s v="Second Class"/>
    <x v="32"/>
    <s v="United States "/>
    <s v="Houston"/>
    <s v="Texas"/>
    <s v="Central"/>
    <x v="76"/>
    <s v="Footwear"/>
    <s v="Sneakers"/>
    <x v="78"/>
    <n v="5"/>
    <n v="0.6"/>
    <x v="78"/>
  </r>
  <r>
    <s v="CA-2018-127208"/>
    <d v="2018-06-12T00:00:00"/>
    <s v="First Class"/>
    <x v="34"/>
    <s v="United States "/>
    <s v="Decatur"/>
    <s v="Alabama"/>
    <s v="South"/>
    <x v="77"/>
    <s v="Clothing"/>
    <s v="Jeans"/>
    <x v="79"/>
    <n v="1"/>
    <n v="0"/>
    <x v="79"/>
  </r>
  <r>
    <s v="CA-2018-127208"/>
    <d v="2018-06-12T00:00:00"/>
    <s v="First Class"/>
    <x v="34"/>
    <s v="United States "/>
    <s v="Decatur"/>
    <s v="Alabama"/>
    <s v="South"/>
    <x v="78"/>
    <s v="Clothing"/>
    <s v="Dresses"/>
    <x v="80"/>
    <n v="3"/>
    <n v="0"/>
    <x v="80"/>
  </r>
  <r>
    <s v="CA-2018-139451"/>
    <d v="2018-10-12T00:00:00"/>
    <s v="Standard Class"/>
    <x v="35"/>
    <s v="United States "/>
    <s v="San Francisco"/>
    <s v="California"/>
    <s v="West"/>
    <x v="79"/>
    <s v="Clothing"/>
    <s v="Jackets"/>
    <x v="81"/>
    <n v="5"/>
    <n v="0"/>
    <x v="81"/>
  </r>
  <r>
    <s v="CA-2018-139451"/>
    <d v="2018-10-12T00:00:00"/>
    <s v="Standard Class"/>
    <x v="35"/>
    <s v="United States "/>
    <s v="San Francisco"/>
    <s v="California"/>
    <s v="West"/>
    <x v="80"/>
    <s v="Clothing"/>
    <s v="Tops"/>
    <x v="82"/>
    <n v="1"/>
    <n v="0"/>
    <x v="82"/>
  </r>
  <r>
    <s v="CA-2018-149734"/>
    <d v="2018-09-03T00:00:00"/>
    <s v="Standard Class"/>
    <x v="36"/>
    <s v="United States "/>
    <s v="Durham"/>
    <s v="North Carolina"/>
    <s v="South"/>
    <x v="81"/>
    <s v="Clothing"/>
    <s v="T-shirts "/>
    <x v="83"/>
    <n v="7"/>
    <n v="0.2"/>
    <x v="83"/>
  </r>
  <r>
    <s v="US-2018-119662"/>
    <d v="2018-11-13T00:00:00"/>
    <s v="First Class"/>
    <x v="37"/>
    <s v="United States "/>
    <s v="Chicago"/>
    <s v="Illinois"/>
    <s v="Central"/>
    <x v="82"/>
    <s v="Clothing"/>
    <s v="Tops"/>
    <x v="84"/>
    <n v="3"/>
    <n v="0.2"/>
    <x v="84"/>
  </r>
  <r>
    <s v="CA-2018-140088"/>
    <d v="2018-05-28T00:00:00"/>
    <s v="Second Class"/>
    <x v="22"/>
    <s v="United States "/>
    <s v="Columbia"/>
    <s v="South Carolina"/>
    <s v="South"/>
    <x v="83"/>
    <s v="Footwear"/>
    <s v="Sport shoes"/>
    <x v="85"/>
    <n v="2"/>
    <n v="0"/>
    <x v="85"/>
  </r>
  <r>
    <s v="CA-2018-155558"/>
    <d v="2018-10-26T00:00:00"/>
    <s v="Standard Class"/>
    <x v="38"/>
    <s v="United States "/>
    <s v="Rochester"/>
    <s v="Minnesota"/>
    <s v="Central"/>
    <x v="84"/>
    <s v="Accessories"/>
    <s v="Belts"/>
    <x v="86"/>
    <n v="1"/>
    <n v="0"/>
    <x v="86"/>
  </r>
  <r>
    <s v="CA-2018-155558"/>
    <d v="2018-10-26T00:00:00"/>
    <s v="Standard Class"/>
    <x v="38"/>
    <s v="United States "/>
    <s v="Rochester"/>
    <s v="Minnesota"/>
    <s v="Central"/>
    <x v="85"/>
    <s v="Clothing"/>
    <s v="Socks"/>
    <x v="51"/>
    <n v="2"/>
    <n v="0"/>
    <x v="51"/>
  </r>
  <r>
    <s v="CA-2018-159695"/>
    <d v="2018-04-05T00:00:00"/>
    <s v="Second Class"/>
    <x v="39"/>
    <s v="United States "/>
    <s v="Houston"/>
    <s v="Texas"/>
    <s v="Central"/>
    <x v="86"/>
    <s v="Clothing"/>
    <s v="Tops"/>
    <x v="87"/>
    <n v="7"/>
    <n v="0.2"/>
    <x v="87"/>
  </r>
  <r>
    <s v="CA-2018-109806"/>
    <d v="2018-09-17T00:00:00"/>
    <s v="Standard Class"/>
    <x v="40"/>
    <s v="United States "/>
    <s v="Los Angeles"/>
    <s v="California"/>
    <s v="West"/>
    <x v="87"/>
    <s v="Clothing"/>
    <s v="Jackets"/>
    <x v="88"/>
    <n v="3"/>
    <n v="0"/>
    <x v="88"/>
  </r>
  <r>
    <s v="CA-2018-109806"/>
    <d v="2018-09-17T00:00:00"/>
    <s v="Standard Class"/>
    <x v="40"/>
    <s v="United States "/>
    <s v="Los Angeles"/>
    <s v="California"/>
    <s v="West"/>
    <x v="40"/>
    <s v="Accessories"/>
    <s v="Bags"/>
    <x v="89"/>
    <n v="2"/>
    <n v="0.2"/>
    <x v="89"/>
  </r>
  <r>
    <s v="CA-2018-109806"/>
    <d v="2018-09-17T00:00:00"/>
    <s v="Standard Class"/>
    <x v="40"/>
    <s v="United States "/>
    <s v="Los Angeles"/>
    <s v="California"/>
    <s v="West"/>
    <x v="88"/>
    <s v="Clothing"/>
    <s v="Formals"/>
    <x v="90"/>
    <n v="1"/>
    <n v="0"/>
    <x v="90"/>
  </r>
  <r>
    <s v="CA-2018-149587"/>
    <d v="2018-01-31T00:00:00"/>
    <s v="Second Class"/>
    <x v="41"/>
    <s v="United States "/>
    <s v="Minneapolis"/>
    <s v="Minnesota"/>
    <s v="Central"/>
    <x v="89"/>
    <s v="Clothing"/>
    <s v="Formals"/>
    <x v="91"/>
    <n v="2"/>
    <n v="0"/>
    <x v="91"/>
  </r>
  <r>
    <s v="CA-2018-149587"/>
    <d v="2018-01-31T00:00:00"/>
    <s v="Second Class"/>
    <x v="41"/>
    <s v="United States "/>
    <s v="Minneapolis"/>
    <s v="Minnesota"/>
    <s v="Central"/>
    <x v="90"/>
    <s v="Footwear"/>
    <s v="Sneakers"/>
    <x v="92"/>
    <n v="3"/>
    <n v="0"/>
    <x v="92"/>
  </r>
  <r>
    <s v="CA-2018-149587"/>
    <d v="2018-01-31T00:00:00"/>
    <s v="Second Class"/>
    <x v="41"/>
    <s v="United States "/>
    <s v="Minneapolis"/>
    <s v="Minnesota"/>
    <s v="Central"/>
    <x v="91"/>
    <s v="Clothing"/>
    <s v="Dresses"/>
    <x v="93"/>
    <n v="2"/>
    <n v="0"/>
    <x v="93"/>
  </r>
  <r>
    <s v="US-2018-109484"/>
    <d v="2018-11-06T00:00:00"/>
    <s v="Standard Class"/>
    <x v="42"/>
    <s v="United States "/>
    <s v="Portland"/>
    <s v="Oregon"/>
    <s v="West"/>
    <x v="92"/>
    <s v="Clothing"/>
    <s v="Dresses"/>
    <x v="94"/>
    <n v="1"/>
    <n v="0.7"/>
    <x v="94"/>
  </r>
  <r>
    <s v="CA-2018-161018"/>
    <d v="2018-11-09T00:00:00"/>
    <s v="Second Class"/>
    <x v="43"/>
    <s v="United States "/>
    <s v="New York City"/>
    <s v="New York"/>
    <s v="East"/>
    <x v="93"/>
    <s v="Footwear"/>
    <s v="Sneakers"/>
    <x v="95"/>
    <n v="7"/>
    <n v="0"/>
    <x v="95"/>
  </r>
  <r>
    <s v="CA-2018-157833"/>
    <d v="2018-06-17T00:00:00"/>
    <s v="First Class"/>
    <x v="44"/>
    <s v="United States "/>
    <s v="San Francisco"/>
    <s v="California"/>
    <s v="West"/>
    <x v="94"/>
    <s v="Clothing"/>
    <s v="Dresses"/>
    <x v="96"/>
    <n v="3"/>
    <n v="0.2"/>
    <x v="96"/>
  </r>
  <r>
    <s v="CA-2018-149223"/>
    <d v="2018-09-06T00:00:00"/>
    <s v="Standard Class"/>
    <x v="45"/>
    <s v="United States "/>
    <s v="Saint Paul"/>
    <s v="Minnesota"/>
    <s v="Central"/>
    <x v="95"/>
    <s v="Clothing"/>
    <s v="Jeans"/>
    <x v="42"/>
    <n v="6"/>
    <n v="0"/>
    <x v="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5030FB-1341-434F-BE7B-47415082EEFF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PRODUCT ID">
  <location ref="E5:F102" firstHeaderRow="1" firstDataRow="1" firstDataCol="1"/>
  <pivotFields count="15">
    <pivotField showAll="0"/>
    <pivotField numFmtId="14" showAll="0"/>
    <pivotField showAll="0"/>
    <pivotField showAll="0">
      <items count="47">
        <item x="4"/>
        <item x="8"/>
        <item x="3"/>
        <item x="29"/>
        <item x="0"/>
        <item x="37"/>
        <item x="35"/>
        <item x="24"/>
        <item x="1"/>
        <item x="12"/>
        <item x="13"/>
        <item x="45"/>
        <item x="20"/>
        <item x="16"/>
        <item x="39"/>
        <item x="31"/>
        <item x="5"/>
        <item x="36"/>
        <item x="32"/>
        <item x="25"/>
        <item x="40"/>
        <item x="41"/>
        <item x="10"/>
        <item x="33"/>
        <item x="30"/>
        <item x="44"/>
        <item x="27"/>
        <item x="18"/>
        <item x="23"/>
        <item x="15"/>
        <item x="21"/>
        <item x="38"/>
        <item x="7"/>
        <item x="43"/>
        <item x="22"/>
        <item x="28"/>
        <item x="19"/>
        <item x="42"/>
        <item x="34"/>
        <item x="11"/>
        <item x="17"/>
        <item x="2"/>
        <item x="6"/>
        <item x="26"/>
        <item x="14"/>
        <item x="9"/>
        <item t="default"/>
      </items>
    </pivotField>
    <pivotField showAll="0"/>
    <pivotField showAll="0"/>
    <pivotField showAll="0"/>
    <pivotField showAll="0"/>
    <pivotField axis="axisRow" showAll="0">
      <items count="97">
        <item x="0"/>
        <item x="37"/>
        <item x="26"/>
        <item x="1"/>
        <item x="70"/>
        <item x="83"/>
        <item x="64"/>
        <item x="23"/>
        <item x="51"/>
        <item x="56"/>
        <item x="38"/>
        <item x="74"/>
        <item x="63"/>
        <item x="93"/>
        <item x="5"/>
        <item x="50"/>
        <item x="76"/>
        <item x="35"/>
        <item x="71"/>
        <item x="90"/>
        <item x="28"/>
        <item x="3"/>
        <item x="10"/>
        <item x="95"/>
        <item x="22"/>
        <item x="77"/>
        <item x="14"/>
        <item x="9"/>
        <item x="21"/>
        <item x="32"/>
        <item x="59"/>
        <item x="79"/>
        <item x="65"/>
        <item x="6"/>
        <item x="18"/>
        <item x="30"/>
        <item x="87"/>
        <item x="27"/>
        <item x="15"/>
        <item x="61"/>
        <item x="58"/>
        <item x="31"/>
        <item x="24"/>
        <item x="94"/>
        <item x="20"/>
        <item x="78"/>
        <item x="91"/>
        <item x="44"/>
        <item x="13"/>
        <item x="8"/>
        <item x="73"/>
        <item x="48"/>
        <item x="68"/>
        <item x="92"/>
        <item x="81"/>
        <item x="29"/>
        <item x="36"/>
        <item x="52"/>
        <item x="85"/>
        <item x="2"/>
        <item x="49"/>
        <item x="33"/>
        <item x="88"/>
        <item x="67"/>
        <item x="57"/>
        <item x="55"/>
        <item x="12"/>
        <item x="89"/>
        <item x="62"/>
        <item x="69"/>
        <item x="17"/>
        <item x="54"/>
        <item x="75"/>
        <item x="4"/>
        <item x="45"/>
        <item x="80"/>
        <item x="42"/>
        <item x="86"/>
        <item x="41"/>
        <item x="82"/>
        <item x="72"/>
        <item x="16"/>
        <item x="43"/>
        <item x="84"/>
        <item x="46"/>
        <item x="25"/>
        <item x="60"/>
        <item x="39"/>
        <item x="19"/>
        <item x="11"/>
        <item x="7"/>
        <item x="53"/>
        <item x="66"/>
        <item x="47"/>
        <item x="40"/>
        <item x="34"/>
        <item t="default"/>
      </items>
    </pivotField>
    <pivotField showAll="0"/>
    <pivotField showAll="0"/>
    <pivotField dataField="1" showAll="0">
      <items count="98">
        <item x="75"/>
        <item x="61"/>
        <item x="15"/>
        <item x="30"/>
        <item x="70"/>
        <item x="94"/>
        <item x="51"/>
        <item x="90"/>
        <item x="32"/>
        <item x="6"/>
        <item x="18"/>
        <item x="28"/>
        <item x="76"/>
        <item x="25"/>
        <item x="91"/>
        <item x="62"/>
        <item x="58"/>
        <item x="2"/>
        <item x="81"/>
        <item x="53"/>
        <item x="12"/>
        <item x="33"/>
        <item x="80"/>
        <item x="45"/>
        <item x="8"/>
        <item x="71"/>
        <item x="78"/>
        <item x="21"/>
        <item x="86"/>
        <item x="88"/>
        <item x="82"/>
        <item x="48"/>
        <item x="4"/>
        <item x="20"/>
        <item x="63"/>
        <item x="77"/>
        <item x="34"/>
        <item x="59"/>
        <item x="56"/>
        <item x="93"/>
        <item x="49"/>
        <item x="47"/>
        <item x="44"/>
        <item x="60"/>
        <item x="5"/>
        <item x="96"/>
        <item x="92"/>
        <item x="17"/>
        <item x="22"/>
        <item x="14"/>
        <item x="23"/>
        <item x="74"/>
        <item x="89"/>
        <item x="50"/>
        <item x="69"/>
        <item x="42"/>
        <item x="65"/>
        <item x="31"/>
        <item x="52"/>
        <item x="26"/>
        <item x="43"/>
        <item x="95"/>
        <item x="73"/>
        <item x="37"/>
        <item x="9"/>
        <item x="29"/>
        <item x="64"/>
        <item x="41"/>
        <item x="87"/>
        <item x="68"/>
        <item x="36"/>
        <item x="83"/>
        <item x="79"/>
        <item x="55"/>
        <item x="46"/>
        <item x="39"/>
        <item x="66"/>
        <item x="19"/>
        <item x="84"/>
        <item x="0"/>
        <item x="85"/>
        <item x="57"/>
        <item x="40"/>
        <item x="13"/>
        <item x="38"/>
        <item x="16"/>
        <item x="1"/>
        <item x="72"/>
        <item x="7"/>
        <item x="11"/>
        <item x="3"/>
        <item x="54"/>
        <item x="24"/>
        <item x="35"/>
        <item x="67"/>
        <item x="10"/>
        <item x="27"/>
        <item t="default"/>
      </items>
    </pivotField>
    <pivotField showAll="0"/>
    <pivotField showAll="0"/>
    <pivotField showAll="0" sortType="descending">
      <items count="99">
        <item x="54"/>
        <item x="24"/>
        <item x="1"/>
        <item x="13"/>
        <item x="35"/>
        <item x="67"/>
        <item x="7"/>
        <item x="10"/>
        <item x="64"/>
        <item x="11"/>
        <item x="68"/>
        <item x="83"/>
        <item x="79"/>
        <item x="55"/>
        <item x="0"/>
        <item x="40"/>
        <item x="95"/>
        <item x="69"/>
        <item x="37"/>
        <item x="50"/>
        <item x="9"/>
        <item x="85"/>
        <item x="97"/>
        <item x="65"/>
        <item x="44"/>
        <item x="49"/>
        <item x="96"/>
        <item x="52"/>
        <item x="41"/>
        <item x="92"/>
        <item x="60"/>
        <item x="93"/>
        <item x="19"/>
        <item x="22"/>
        <item x="56"/>
        <item x="29"/>
        <item x="5"/>
        <item x="87"/>
        <item x="16"/>
        <item x="26"/>
        <item x="17"/>
        <item x="34"/>
        <item x="31"/>
        <item x="43"/>
        <item x="63"/>
        <item x="71"/>
        <item x="46"/>
        <item x="89"/>
        <item x="45"/>
        <item x="80"/>
        <item x="20"/>
        <item x="57"/>
        <item x="58"/>
        <item x="2"/>
        <item x="86"/>
        <item x="88"/>
        <item x="53"/>
        <item x="91"/>
        <item x="82"/>
        <item x="62"/>
        <item x="48"/>
        <item x="8"/>
        <item x="12"/>
        <item x="21"/>
        <item x="47"/>
        <item x="25"/>
        <item x="81"/>
        <item x="42"/>
        <item x="33"/>
        <item x="59"/>
        <item x="90"/>
        <item x="51"/>
        <item x="77"/>
        <item x="4"/>
        <item x="18"/>
        <item x="6"/>
        <item x="70"/>
        <item x="73"/>
        <item x="30"/>
        <item x="61"/>
        <item x="23"/>
        <item x="75"/>
        <item x="94"/>
        <item x="15"/>
        <item x="32"/>
        <item x="76"/>
        <item x="28"/>
        <item x="78"/>
        <item x="39"/>
        <item x="66"/>
        <item x="74"/>
        <item x="38"/>
        <item x="84"/>
        <item x="72"/>
        <item x="14"/>
        <item x="36"/>
        <item x="3"/>
        <item x="27"/>
        <item t="default"/>
      </items>
    </pivotField>
  </pivotFields>
  <rowFields count="1">
    <field x="8"/>
  </rowFields>
  <rowItems count="9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 t="grand">
      <x/>
    </i>
  </rowItems>
  <colItems count="1">
    <i/>
  </colItems>
  <dataFields count="1">
    <dataField name="TOTAL SALES" fld="11" baseField="0" baseItem="0"/>
  </dataFields>
  <formats count="36">
    <format dxfId="149">
      <pivotArea field="14" type="button" dataOnly="0" labelOnly="1" outline="0"/>
    </format>
    <format dxfId="150">
      <pivotArea dataOnly="0" labelOnly="1" outline="0" axis="axisValues" fieldPosition="0"/>
    </format>
    <format dxfId="151">
      <pivotArea field="14" type="button" dataOnly="0" labelOnly="1" outline="0"/>
    </format>
    <format dxfId="152">
      <pivotArea dataOnly="0" labelOnly="1" outline="0" axis="axisValues" fieldPosition="0"/>
    </format>
    <format dxfId="153">
      <pivotArea type="all" dataOnly="0" outline="0" fieldPosition="0"/>
    </format>
    <format dxfId="154">
      <pivotArea outline="0" collapsedLevelsAreSubtotals="1" fieldPosition="0"/>
    </format>
    <format dxfId="155">
      <pivotArea field="14" type="button" dataOnly="0" labelOnly="1" outline="0"/>
    </format>
    <format dxfId="156">
      <pivotArea dataOnly="0" labelOnly="1" grandRow="1" outline="0" fieldPosition="0"/>
    </format>
    <format dxfId="157">
      <pivotArea dataOnly="0" labelOnly="1" outline="0" axis="axisValues" fieldPosition="0"/>
    </format>
    <format dxfId="158">
      <pivotArea type="all" dataOnly="0" outline="0" fieldPosition="0"/>
    </format>
    <format dxfId="159">
      <pivotArea outline="0" collapsedLevelsAreSubtotals="1" fieldPosition="0"/>
    </format>
    <format dxfId="160">
      <pivotArea field="14" type="button" dataOnly="0" labelOnly="1" outline="0"/>
    </format>
    <format dxfId="161">
      <pivotArea dataOnly="0" labelOnly="1" grandRow="1" outline="0" fieldPosition="0"/>
    </format>
    <format dxfId="162">
      <pivotArea dataOnly="0" labelOnly="1" outline="0" axis="axisValues" fieldPosition="0"/>
    </format>
    <format dxfId="163">
      <pivotArea grandRow="1" outline="0" collapsedLevelsAreSubtotals="1" fieldPosition="0"/>
    </format>
    <format dxfId="164">
      <pivotArea dataOnly="0" labelOnly="1" grandRow="1" outline="0" fieldPosition="0"/>
    </format>
    <format dxfId="165">
      <pivotArea grandRow="1" outline="0" collapsedLevelsAreSubtotals="1" fieldPosition="0"/>
    </format>
    <format dxfId="166">
      <pivotArea dataOnly="0" labelOnly="1" grandRow="1" outline="0" fieldPosition="0"/>
    </format>
    <format dxfId="148">
      <pivotArea field="3" type="button" dataOnly="0" labelOnly="1" outline="0"/>
    </format>
    <format dxfId="147">
      <pivotArea field="3" type="button" dataOnly="0" labelOnly="1" outline="0"/>
    </format>
    <format dxfId="146">
      <pivotArea field="8" type="button" dataOnly="0" labelOnly="1" outline="0" axis="axisRow" fieldPosition="0"/>
    </format>
    <format dxfId="145">
      <pivotArea field="8" type="button" dataOnly="0" labelOnly="1" outline="0" axis="axisRow" fieldPosition="0"/>
    </format>
    <format dxfId="144">
      <pivotArea type="all" dataOnly="0" outline="0" fieldPosition="0"/>
    </format>
    <format dxfId="143">
      <pivotArea outline="0" collapsedLevelsAreSubtotals="1" fieldPosition="0"/>
    </format>
    <format dxfId="142">
      <pivotArea field="8" type="button" dataOnly="0" labelOnly="1" outline="0" axis="axisRow" fieldPosition="0"/>
    </format>
    <format dxfId="141">
      <pivotArea dataOnly="0" labelOnly="1" fieldPosition="0">
        <references count="1">
          <reference field="8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40">
      <pivotArea dataOnly="0" labelOnly="1" fieldPosition="0">
        <references count="1">
          <reference field="8" count="46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</reference>
        </references>
      </pivotArea>
    </format>
    <format dxfId="139">
      <pivotArea dataOnly="0" labelOnly="1" grandRow="1" outline="0" fieldPosition="0"/>
    </format>
    <format dxfId="138">
      <pivotArea dataOnly="0" labelOnly="1" outline="0" axis="axisValues" fieldPosition="0"/>
    </format>
    <format dxfId="137">
      <pivotArea type="all" dataOnly="0" outline="0" fieldPosition="0"/>
    </format>
    <format dxfId="136">
      <pivotArea outline="0" collapsedLevelsAreSubtotals="1" fieldPosition="0"/>
    </format>
    <format dxfId="135">
      <pivotArea field="8" type="button" dataOnly="0" labelOnly="1" outline="0" axis="axisRow" fieldPosition="0"/>
    </format>
    <format dxfId="134">
      <pivotArea dataOnly="0" labelOnly="1" fieldPosition="0">
        <references count="1">
          <reference field="8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33">
      <pivotArea dataOnly="0" labelOnly="1" fieldPosition="0">
        <references count="1">
          <reference field="8" count="46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</reference>
        </references>
      </pivotArea>
    </format>
    <format dxfId="132">
      <pivotArea dataOnly="0" labelOnly="1" grandRow="1" outline="0" fieldPosition="0"/>
    </format>
    <format dxfId="131">
      <pivotArea dataOnly="0" labelOnly="1" outline="0" axis="axisValues" fieldPosition="0"/>
    </format>
  </format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5D5274-F4B9-B04E-8F8F-CD6992C4D9CB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PRODUCT ID">
  <location ref="E5:F102" firstHeaderRow="1" firstDataRow="1" firstDataCol="1"/>
  <pivotFields count="15">
    <pivotField showAll="0"/>
    <pivotField numFmtId="14" showAll="0"/>
    <pivotField showAll="0"/>
    <pivotField showAll="0">
      <items count="47">
        <item x="4"/>
        <item x="8"/>
        <item x="3"/>
        <item x="29"/>
        <item x="0"/>
        <item x="37"/>
        <item x="35"/>
        <item x="24"/>
        <item x="1"/>
        <item x="12"/>
        <item x="13"/>
        <item x="45"/>
        <item x="20"/>
        <item x="16"/>
        <item x="39"/>
        <item x="31"/>
        <item x="5"/>
        <item x="36"/>
        <item x="32"/>
        <item x="25"/>
        <item x="40"/>
        <item x="41"/>
        <item x="10"/>
        <item x="33"/>
        <item x="30"/>
        <item x="44"/>
        <item x="27"/>
        <item x="18"/>
        <item x="23"/>
        <item x="15"/>
        <item x="21"/>
        <item x="38"/>
        <item x="7"/>
        <item x="43"/>
        <item x="22"/>
        <item x="28"/>
        <item x="19"/>
        <item x="42"/>
        <item x="34"/>
        <item x="11"/>
        <item x="17"/>
        <item x="2"/>
        <item x="6"/>
        <item x="26"/>
        <item x="14"/>
        <item x="9"/>
        <item t="default"/>
      </items>
    </pivotField>
    <pivotField showAll="0"/>
    <pivotField showAll="0"/>
    <pivotField showAll="0"/>
    <pivotField showAll="0"/>
    <pivotField axis="axisRow" showAll="0">
      <items count="97">
        <item x="0"/>
        <item x="37"/>
        <item x="26"/>
        <item x="1"/>
        <item x="70"/>
        <item x="83"/>
        <item x="64"/>
        <item x="23"/>
        <item x="51"/>
        <item x="56"/>
        <item x="38"/>
        <item x="74"/>
        <item x="63"/>
        <item x="93"/>
        <item x="5"/>
        <item x="50"/>
        <item x="76"/>
        <item x="35"/>
        <item x="71"/>
        <item x="90"/>
        <item x="28"/>
        <item x="3"/>
        <item x="10"/>
        <item x="95"/>
        <item x="22"/>
        <item x="77"/>
        <item x="14"/>
        <item x="9"/>
        <item x="21"/>
        <item x="32"/>
        <item x="59"/>
        <item x="79"/>
        <item x="65"/>
        <item x="6"/>
        <item x="18"/>
        <item x="30"/>
        <item x="87"/>
        <item x="27"/>
        <item x="15"/>
        <item x="61"/>
        <item x="58"/>
        <item x="31"/>
        <item x="24"/>
        <item x="94"/>
        <item x="20"/>
        <item x="78"/>
        <item x="91"/>
        <item x="44"/>
        <item x="13"/>
        <item x="8"/>
        <item x="73"/>
        <item x="48"/>
        <item x="68"/>
        <item x="92"/>
        <item x="81"/>
        <item x="29"/>
        <item x="36"/>
        <item x="52"/>
        <item x="85"/>
        <item x="2"/>
        <item x="49"/>
        <item x="33"/>
        <item x="88"/>
        <item x="67"/>
        <item x="57"/>
        <item x="55"/>
        <item x="12"/>
        <item x="89"/>
        <item x="62"/>
        <item x="69"/>
        <item x="17"/>
        <item x="54"/>
        <item x="75"/>
        <item x="4"/>
        <item x="45"/>
        <item x="80"/>
        <item x="42"/>
        <item x="86"/>
        <item x="41"/>
        <item x="82"/>
        <item x="72"/>
        <item x="16"/>
        <item x="43"/>
        <item x="84"/>
        <item x="46"/>
        <item x="25"/>
        <item x="60"/>
        <item x="39"/>
        <item x="19"/>
        <item x="11"/>
        <item x="7"/>
        <item x="53"/>
        <item x="66"/>
        <item x="47"/>
        <item x="40"/>
        <item x="34"/>
        <item t="default"/>
      </items>
    </pivotField>
    <pivotField showAll="0"/>
    <pivotField showAll="0"/>
    <pivotField dataField="1" showAll="0">
      <items count="98">
        <item x="75"/>
        <item x="61"/>
        <item x="15"/>
        <item x="30"/>
        <item x="70"/>
        <item x="94"/>
        <item x="51"/>
        <item x="90"/>
        <item x="32"/>
        <item x="6"/>
        <item x="18"/>
        <item x="28"/>
        <item x="76"/>
        <item x="25"/>
        <item x="91"/>
        <item x="62"/>
        <item x="58"/>
        <item x="2"/>
        <item x="81"/>
        <item x="53"/>
        <item x="12"/>
        <item x="33"/>
        <item x="80"/>
        <item x="45"/>
        <item x="8"/>
        <item x="71"/>
        <item x="78"/>
        <item x="21"/>
        <item x="86"/>
        <item x="88"/>
        <item x="82"/>
        <item x="48"/>
        <item x="4"/>
        <item x="20"/>
        <item x="63"/>
        <item x="77"/>
        <item x="34"/>
        <item x="59"/>
        <item x="56"/>
        <item x="93"/>
        <item x="49"/>
        <item x="47"/>
        <item x="44"/>
        <item x="60"/>
        <item x="5"/>
        <item x="96"/>
        <item x="92"/>
        <item x="17"/>
        <item x="22"/>
        <item x="14"/>
        <item x="23"/>
        <item x="74"/>
        <item x="89"/>
        <item x="50"/>
        <item x="69"/>
        <item x="42"/>
        <item x="65"/>
        <item x="31"/>
        <item x="52"/>
        <item x="26"/>
        <item x="43"/>
        <item x="95"/>
        <item x="73"/>
        <item x="37"/>
        <item x="9"/>
        <item x="29"/>
        <item x="64"/>
        <item x="41"/>
        <item x="87"/>
        <item x="68"/>
        <item x="36"/>
        <item x="83"/>
        <item x="79"/>
        <item x="55"/>
        <item x="46"/>
        <item x="39"/>
        <item x="66"/>
        <item x="19"/>
        <item x="84"/>
        <item x="0"/>
        <item x="85"/>
        <item x="57"/>
        <item x="40"/>
        <item x="13"/>
        <item x="38"/>
        <item x="16"/>
        <item x="1"/>
        <item x="72"/>
        <item x="7"/>
        <item x="11"/>
        <item x="3"/>
        <item x="54"/>
        <item x="24"/>
        <item x="35"/>
        <item x="67"/>
        <item x="10"/>
        <item x="27"/>
        <item t="default"/>
      </items>
    </pivotField>
    <pivotField showAll="0"/>
    <pivotField showAll="0"/>
    <pivotField showAll="0" sortType="descending">
      <items count="99">
        <item x="54"/>
        <item x="24"/>
        <item x="1"/>
        <item x="13"/>
        <item x="35"/>
        <item x="67"/>
        <item x="7"/>
        <item x="10"/>
        <item x="64"/>
        <item x="11"/>
        <item x="68"/>
        <item x="83"/>
        <item x="79"/>
        <item x="55"/>
        <item x="0"/>
        <item x="40"/>
        <item x="95"/>
        <item x="69"/>
        <item x="37"/>
        <item x="50"/>
        <item x="9"/>
        <item x="85"/>
        <item x="97"/>
        <item x="65"/>
        <item x="44"/>
        <item x="49"/>
        <item x="96"/>
        <item x="52"/>
        <item x="41"/>
        <item x="92"/>
        <item x="60"/>
        <item x="93"/>
        <item x="19"/>
        <item x="22"/>
        <item x="56"/>
        <item x="29"/>
        <item x="5"/>
        <item x="87"/>
        <item x="16"/>
        <item x="26"/>
        <item x="17"/>
        <item x="34"/>
        <item x="31"/>
        <item x="43"/>
        <item x="63"/>
        <item x="71"/>
        <item x="46"/>
        <item x="89"/>
        <item x="45"/>
        <item x="80"/>
        <item x="20"/>
        <item x="57"/>
        <item x="58"/>
        <item x="2"/>
        <item x="86"/>
        <item x="88"/>
        <item x="53"/>
        <item x="91"/>
        <item x="82"/>
        <item x="62"/>
        <item x="48"/>
        <item x="8"/>
        <item x="12"/>
        <item x="21"/>
        <item x="47"/>
        <item x="25"/>
        <item x="81"/>
        <item x="42"/>
        <item x="33"/>
        <item x="59"/>
        <item x="90"/>
        <item x="51"/>
        <item x="77"/>
        <item x="4"/>
        <item x="18"/>
        <item x="6"/>
        <item x="70"/>
        <item x="73"/>
        <item x="30"/>
        <item x="61"/>
        <item x="23"/>
        <item x="75"/>
        <item x="94"/>
        <item x="15"/>
        <item x="32"/>
        <item x="76"/>
        <item x="28"/>
        <item x="78"/>
        <item x="39"/>
        <item x="66"/>
        <item x="74"/>
        <item x="38"/>
        <item x="84"/>
        <item x="72"/>
        <item x="14"/>
        <item x="36"/>
        <item x="3"/>
        <item x="27"/>
        <item t="default"/>
      </items>
    </pivotField>
  </pivotFields>
  <rowFields count="1">
    <field x="8"/>
  </rowFields>
  <rowItems count="9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 t="grand">
      <x/>
    </i>
  </rowItems>
  <colItems count="1">
    <i/>
  </colItems>
  <dataFields count="1">
    <dataField name="TOTAL SALES" fld="11" baseField="0" baseItem="0"/>
  </dataFields>
  <formats count="38">
    <format dxfId="95">
      <pivotArea field="14" type="button" dataOnly="0" labelOnly="1" outline="0"/>
    </format>
    <format dxfId="96">
      <pivotArea dataOnly="0" labelOnly="1" outline="0" axis="axisValues" fieldPosition="0"/>
    </format>
    <format dxfId="97">
      <pivotArea field="14" type="button" dataOnly="0" labelOnly="1" outline="0"/>
    </format>
    <format dxfId="98">
      <pivotArea dataOnly="0" labelOnly="1" outline="0" axis="axisValues" fieldPosition="0"/>
    </format>
    <format dxfId="99">
      <pivotArea type="all" dataOnly="0" outline="0" fieldPosition="0"/>
    </format>
    <format dxfId="100">
      <pivotArea outline="0" collapsedLevelsAreSubtotals="1" fieldPosition="0"/>
    </format>
    <format dxfId="101">
      <pivotArea field="14" type="button" dataOnly="0" labelOnly="1" outline="0"/>
    </format>
    <format dxfId="102">
      <pivotArea dataOnly="0" labelOnly="1" grandRow="1" outline="0" fieldPosition="0"/>
    </format>
    <format dxfId="103">
      <pivotArea dataOnly="0" labelOnly="1" outline="0" axis="axisValues" fieldPosition="0"/>
    </format>
    <format dxfId="104">
      <pivotArea type="all" dataOnly="0" outline="0" fieldPosition="0"/>
    </format>
    <format dxfId="105">
      <pivotArea outline="0" collapsedLevelsAreSubtotals="1" fieldPosition="0"/>
    </format>
    <format dxfId="106">
      <pivotArea field="14" type="button" dataOnly="0" labelOnly="1" outline="0"/>
    </format>
    <format dxfId="107">
      <pivotArea dataOnly="0" labelOnly="1" grandRow="1" outline="0" fieldPosition="0"/>
    </format>
    <format dxfId="108">
      <pivotArea dataOnly="0" labelOnly="1" outline="0" axis="axisValues" fieldPosition="0"/>
    </format>
    <format dxfId="109">
      <pivotArea grandRow="1" outline="0" collapsedLevelsAreSubtotals="1" fieldPosition="0"/>
    </format>
    <format dxfId="110">
      <pivotArea dataOnly="0" labelOnly="1" grandRow="1" outline="0" fieldPosition="0"/>
    </format>
    <format dxfId="111">
      <pivotArea grandRow="1" outline="0" collapsedLevelsAreSubtotals="1" fieldPosition="0"/>
    </format>
    <format dxfId="112">
      <pivotArea dataOnly="0" labelOnly="1" grandRow="1" outline="0" fieldPosition="0"/>
    </format>
    <format dxfId="113">
      <pivotArea field="3" type="button" dataOnly="0" labelOnly="1" outline="0"/>
    </format>
    <format dxfId="114">
      <pivotArea field="3" type="button" dataOnly="0" labelOnly="1" outline="0"/>
    </format>
    <format dxfId="115">
      <pivotArea field="8" type="button" dataOnly="0" labelOnly="1" outline="0" axis="axisRow" fieldPosition="0"/>
    </format>
    <format dxfId="116">
      <pivotArea field="8" type="button" dataOnly="0" labelOnly="1" outline="0" axis="axisRow" fieldPosition="0"/>
    </format>
    <format dxfId="117">
      <pivotArea type="all" dataOnly="0" outline="0" fieldPosition="0"/>
    </format>
    <format dxfId="118">
      <pivotArea outline="0" collapsedLevelsAreSubtotals="1" fieldPosition="0"/>
    </format>
    <format dxfId="119">
      <pivotArea field="8" type="button" dataOnly="0" labelOnly="1" outline="0" axis="axisRow" fieldPosition="0"/>
    </format>
    <format dxfId="120">
      <pivotArea dataOnly="0" labelOnly="1" fieldPosition="0">
        <references count="1">
          <reference field="8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21">
      <pivotArea dataOnly="0" labelOnly="1" fieldPosition="0">
        <references count="1">
          <reference field="8" count="46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</reference>
        </references>
      </pivotArea>
    </format>
    <format dxfId="122">
      <pivotArea dataOnly="0" labelOnly="1" grandRow="1" outline="0" fieldPosition="0"/>
    </format>
    <format dxfId="123">
      <pivotArea dataOnly="0" labelOnly="1" outline="0" axis="axisValues" fieldPosition="0"/>
    </format>
    <format dxfId="124">
      <pivotArea type="all" dataOnly="0" outline="0" fieldPosition="0"/>
    </format>
    <format dxfId="125">
      <pivotArea outline="0" collapsedLevelsAreSubtotals="1" fieldPosition="0"/>
    </format>
    <format dxfId="126">
      <pivotArea field="8" type="button" dataOnly="0" labelOnly="1" outline="0" axis="axisRow" fieldPosition="0"/>
    </format>
    <format dxfId="127">
      <pivotArea dataOnly="0" labelOnly="1" fieldPosition="0">
        <references count="1">
          <reference field="8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28">
      <pivotArea dataOnly="0" labelOnly="1" fieldPosition="0">
        <references count="1">
          <reference field="8" count="46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</reference>
        </references>
      </pivotArea>
    </format>
    <format dxfId="129">
      <pivotArea dataOnly="0" labelOnly="1" grandRow="1" outline="0" fieldPosition="0"/>
    </format>
    <format dxfId="130">
      <pivotArea dataOnly="0" labelOnly="1" outline="0" axis="axisValues" fieldPosition="0"/>
    </format>
    <format dxfId="58">
      <pivotArea field="8" type="button" dataOnly="0" labelOnly="1" outline="0" axis="axisRow" fieldPosition="0"/>
    </format>
    <format dxfId="57">
      <pivotArea dataOnly="0" labelOnly="1" outline="0" axis="axisValues" fieldPosition="0"/>
    </format>
  </format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F9A09D-2EF3-574C-BC31-FAF6AFE0607B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PRODUCT ID">
  <location ref="E5:F102" firstHeaderRow="1" firstDataRow="1" firstDataCol="1"/>
  <pivotFields count="15">
    <pivotField showAll="0"/>
    <pivotField numFmtId="14" showAll="0"/>
    <pivotField showAll="0"/>
    <pivotField showAll="0">
      <items count="47">
        <item x="4"/>
        <item x="8"/>
        <item x="3"/>
        <item x="29"/>
        <item x="0"/>
        <item x="37"/>
        <item x="35"/>
        <item x="24"/>
        <item x="1"/>
        <item x="12"/>
        <item x="13"/>
        <item x="45"/>
        <item x="20"/>
        <item x="16"/>
        <item x="39"/>
        <item x="31"/>
        <item x="5"/>
        <item x="36"/>
        <item x="32"/>
        <item x="25"/>
        <item x="40"/>
        <item x="41"/>
        <item x="10"/>
        <item x="33"/>
        <item x="30"/>
        <item x="44"/>
        <item x="27"/>
        <item x="18"/>
        <item x="23"/>
        <item x="15"/>
        <item x="21"/>
        <item x="38"/>
        <item x="7"/>
        <item x="43"/>
        <item x="22"/>
        <item x="28"/>
        <item x="19"/>
        <item x="42"/>
        <item x="34"/>
        <item x="11"/>
        <item x="17"/>
        <item x="2"/>
        <item x="6"/>
        <item x="26"/>
        <item x="14"/>
        <item x="9"/>
        <item t="default"/>
      </items>
    </pivotField>
    <pivotField showAll="0"/>
    <pivotField showAll="0"/>
    <pivotField showAll="0"/>
    <pivotField showAll="0"/>
    <pivotField axis="axisRow" showAll="0">
      <items count="97">
        <item x="0"/>
        <item x="37"/>
        <item x="26"/>
        <item x="1"/>
        <item x="70"/>
        <item x="83"/>
        <item x="64"/>
        <item x="23"/>
        <item x="51"/>
        <item x="56"/>
        <item x="38"/>
        <item x="74"/>
        <item x="63"/>
        <item x="93"/>
        <item x="5"/>
        <item x="50"/>
        <item x="76"/>
        <item x="35"/>
        <item x="71"/>
        <item x="90"/>
        <item x="28"/>
        <item x="3"/>
        <item x="10"/>
        <item x="95"/>
        <item x="22"/>
        <item x="77"/>
        <item x="14"/>
        <item x="9"/>
        <item x="21"/>
        <item x="32"/>
        <item x="59"/>
        <item x="79"/>
        <item x="65"/>
        <item x="6"/>
        <item x="18"/>
        <item x="30"/>
        <item x="87"/>
        <item x="27"/>
        <item x="15"/>
        <item x="61"/>
        <item x="58"/>
        <item x="31"/>
        <item x="24"/>
        <item x="94"/>
        <item x="20"/>
        <item x="78"/>
        <item x="91"/>
        <item x="44"/>
        <item x="13"/>
        <item x="8"/>
        <item x="73"/>
        <item x="48"/>
        <item x="68"/>
        <item x="92"/>
        <item x="81"/>
        <item x="29"/>
        <item x="36"/>
        <item x="52"/>
        <item x="85"/>
        <item x="2"/>
        <item x="49"/>
        <item x="33"/>
        <item x="88"/>
        <item x="67"/>
        <item x="57"/>
        <item x="55"/>
        <item x="12"/>
        <item x="89"/>
        <item x="62"/>
        <item x="69"/>
        <item x="17"/>
        <item x="54"/>
        <item x="75"/>
        <item x="4"/>
        <item x="45"/>
        <item x="80"/>
        <item x="42"/>
        <item x="86"/>
        <item x="41"/>
        <item x="82"/>
        <item x="72"/>
        <item x="16"/>
        <item x="43"/>
        <item x="84"/>
        <item x="46"/>
        <item x="25"/>
        <item x="60"/>
        <item x="39"/>
        <item x="19"/>
        <item x="11"/>
        <item x="7"/>
        <item x="53"/>
        <item x="66"/>
        <item x="47"/>
        <item x="40"/>
        <item x="34"/>
        <item t="default"/>
      </items>
    </pivotField>
    <pivotField showAll="0"/>
    <pivotField showAll="0"/>
    <pivotField showAll="0">
      <items count="98">
        <item x="75"/>
        <item x="61"/>
        <item x="15"/>
        <item x="30"/>
        <item x="70"/>
        <item x="94"/>
        <item x="51"/>
        <item x="90"/>
        <item x="32"/>
        <item x="6"/>
        <item x="18"/>
        <item x="28"/>
        <item x="76"/>
        <item x="25"/>
        <item x="91"/>
        <item x="62"/>
        <item x="58"/>
        <item x="2"/>
        <item x="81"/>
        <item x="53"/>
        <item x="12"/>
        <item x="33"/>
        <item x="80"/>
        <item x="45"/>
        <item x="8"/>
        <item x="71"/>
        <item x="78"/>
        <item x="21"/>
        <item x="86"/>
        <item x="88"/>
        <item x="82"/>
        <item x="48"/>
        <item x="4"/>
        <item x="20"/>
        <item x="63"/>
        <item x="77"/>
        <item x="34"/>
        <item x="59"/>
        <item x="56"/>
        <item x="93"/>
        <item x="49"/>
        <item x="47"/>
        <item x="44"/>
        <item x="60"/>
        <item x="5"/>
        <item x="96"/>
        <item x="92"/>
        <item x="17"/>
        <item x="22"/>
        <item x="14"/>
        <item x="23"/>
        <item x="74"/>
        <item x="89"/>
        <item x="50"/>
        <item x="69"/>
        <item x="42"/>
        <item x="65"/>
        <item x="31"/>
        <item x="52"/>
        <item x="26"/>
        <item x="43"/>
        <item x="95"/>
        <item x="73"/>
        <item x="37"/>
        <item x="9"/>
        <item x="29"/>
        <item x="64"/>
        <item x="41"/>
        <item x="87"/>
        <item x="68"/>
        <item x="36"/>
        <item x="83"/>
        <item x="79"/>
        <item x="55"/>
        <item x="46"/>
        <item x="39"/>
        <item x="66"/>
        <item x="19"/>
        <item x="84"/>
        <item x="0"/>
        <item x="85"/>
        <item x="57"/>
        <item x="40"/>
        <item x="13"/>
        <item x="38"/>
        <item x="16"/>
        <item x="1"/>
        <item x="72"/>
        <item x="7"/>
        <item x="11"/>
        <item x="3"/>
        <item x="54"/>
        <item x="24"/>
        <item x="35"/>
        <item x="67"/>
        <item x="10"/>
        <item x="27"/>
        <item t="default"/>
      </items>
    </pivotField>
    <pivotField showAll="0"/>
    <pivotField showAll="0"/>
    <pivotField dataField="1" showAll="0" sortType="descending">
      <items count="99">
        <item x="54"/>
        <item x="24"/>
        <item x="1"/>
        <item x="13"/>
        <item x="35"/>
        <item x="67"/>
        <item x="7"/>
        <item x="10"/>
        <item x="64"/>
        <item x="11"/>
        <item x="68"/>
        <item x="83"/>
        <item x="79"/>
        <item x="55"/>
        <item x="0"/>
        <item x="40"/>
        <item x="95"/>
        <item x="69"/>
        <item x="37"/>
        <item x="50"/>
        <item x="9"/>
        <item x="85"/>
        <item x="97"/>
        <item x="65"/>
        <item x="44"/>
        <item x="49"/>
        <item x="96"/>
        <item x="52"/>
        <item x="41"/>
        <item x="92"/>
        <item x="60"/>
        <item x="93"/>
        <item x="19"/>
        <item x="22"/>
        <item x="56"/>
        <item x="29"/>
        <item x="5"/>
        <item x="87"/>
        <item x="16"/>
        <item x="26"/>
        <item x="17"/>
        <item x="34"/>
        <item x="31"/>
        <item x="43"/>
        <item x="63"/>
        <item x="71"/>
        <item x="46"/>
        <item x="89"/>
        <item x="45"/>
        <item x="80"/>
        <item x="20"/>
        <item x="57"/>
        <item x="58"/>
        <item x="2"/>
        <item x="86"/>
        <item x="88"/>
        <item x="53"/>
        <item x="91"/>
        <item x="82"/>
        <item x="62"/>
        <item x="48"/>
        <item x="8"/>
        <item x="12"/>
        <item x="21"/>
        <item x="47"/>
        <item x="25"/>
        <item x="81"/>
        <item x="42"/>
        <item x="33"/>
        <item x="59"/>
        <item x="90"/>
        <item x="51"/>
        <item x="77"/>
        <item x="4"/>
        <item x="18"/>
        <item x="6"/>
        <item x="70"/>
        <item x="73"/>
        <item x="30"/>
        <item x="61"/>
        <item x="23"/>
        <item x="75"/>
        <item x="94"/>
        <item x="15"/>
        <item x="32"/>
        <item x="76"/>
        <item x="28"/>
        <item x="78"/>
        <item x="39"/>
        <item x="66"/>
        <item x="74"/>
        <item x="38"/>
        <item x="84"/>
        <item x="72"/>
        <item x="14"/>
        <item x="36"/>
        <item x="3"/>
        <item x="27"/>
        <item t="default"/>
      </items>
    </pivotField>
  </pivotFields>
  <rowFields count="1">
    <field x="8"/>
  </rowFields>
  <rowItems count="9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 t="grand">
      <x/>
    </i>
  </rowItems>
  <colItems count="1">
    <i/>
  </colItems>
  <dataFields count="1">
    <dataField name="TOTAL PROFIT" fld="14" baseField="0" baseItem="0"/>
  </dataFields>
  <formats count="40">
    <format dxfId="59">
      <pivotArea field="14" type="button" dataOnly="0" labelOnly="1" outline="0"/>
    </format>
    <format dxfId="60">
      <pivotArea dataOnly="0" labelOnly="1" outline="0" axis="axisValues" fieldPosition="0"/>
    </format>
    <format dxfId="61">
      <pivotArea field="14" type="button" dataOnly="0" labelOnly="1" outline="0"/>
    </format>
    <format dxfId="62">
      <pivotArea dataOnly="0" labelOnly="1" outline="0" axis="axisValues" fieldPosition="0"/>
    </format>
    <format dxfId="63">
      <pivotArea type="all" dataOnly="0" outline="0" fieldPosition="0"/>
    </format>
    <format dxfId="64">
      <pivotArea outline="0" collapsedLevelsAreSubtotals="1" fieldPosition="0"/>
    </format>
    <format dxfId="65">
      <pivotArea field="14" type="button" dataOnly="0" labelOnly="1" outline="0"/>
    </format>
    <format dxfId="66">
      <pivotArea dataOnly="0" labelOnly="1" grandRow="1" outline="0" fieldPosition="0"/>
    </format>
    <format dxfId="67">
      <pivotArea dataOnly="0" labelOnly="1" outline="0" axis="axisValues" fieldPosition="0"/>
    </format>
    <format dxfId="68">
      <pivotArea type="all" dataOnly="0" outline="0" fieldPosition="0"/>
    </format>
    <format dxfId="69">
      <pivotArea outline="0" collapsedLevelsAreSubtotals="1" fieldPosition="0"/>
    </format>
    <format dxfId="70">
      <pivotArea field="14" type="button" dataOnly="0" labelOnly="1" outline="0"/>
    </format>
    <format dxfId="71">
      <pivotArea dataOnly="0" labelOnly="1" grandRow="1" outline="0" fieldPosition="0"/>
    </format>
    <format dxfId="72">
      <pivotArea dataOnly="0" labelOnly="1" outline="0" axis="axisValues" fieldPosition="0"/>
    </format>
    <format dxfId="73">
      <pivotArea grandRow="1" outline="0" collapsedLevelsAreSubtotals="1" fieldPosition="0"/>
    </format>
    <format dxfId="74">
      <pivotArea dataOnly="0" labelOnly="1" grandRow="1" outline="0" fieldPosition="0"/>
    </format>
    <format dxfId="75">
      <pivotArea grandRow="1" outline="0" collapsedLevelsAreSubtotals="1" fieldPosition="0"/>
    </format>
    <format dxfId="76">
      <pivotArea dataOnly="0" labelOnly="1" grandRow="1" outline="0" fieldPosition="0"/>
    </format>
    <format dxfId="77">
      <pivotArea field="3" type="button" dataOnly="0" labelOnly="1" outline="0"/>
    </format>
    <format dxfId="78">
      <pivotArea field="3" type="button" dataOnly="0" labelOnly="1" outline="0"/>
    </format>
    <format dxfId="79">
      <pivotArea field="8" type="button" dataOnly="0" labelOnly="1" outline="0" axis="axisRow" fieldPosition="0"/>
    </format>
    <format dxfId="80">
      <pivotArea field="8" type="button" dataOnly="0" labelOnly="1" outline="0" axis="axisRow" fieldPosition="0"/>
    </format>
    <format dxfId="81">
      <pivotArea type="all" dataOnly="0" outline="0" fieldPosition="0"/>
    </format>
    <format dxfId="82">
      <pivotArea outline="0" collapsedLevelsAreSubtotals="1" fieldPosition="0"/>
    </format>
    <format dxfId="83">
      <pivotArea field="8" type="button" dataOnly="0" labelOnly="1" outline="0" axis="axisRow" fieldPosition="0"/>
    </format>
    <format dxfId="84">
      <pivotArea dataOnly="0" labelOnly="1" fieldPosition="0">
        <references count="1">
          <reference field="8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85">
      <pivotArea dataOnly="0" labelOnly="1" fieldPosition="0">
        <references count="1">
          <reference field="8" count="46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</reference>
        </references>
      </pivotArea>
    </format>
    <format dxfId="86">
      <pivotArea dataOnly="0" labelOnly="1" grandRow="1" outline="0" fieldPosition="0"/>
    </format>
    <format dxfId="87">
      <pivotArea dataOnly="0" labelOnly="1" outline="0" axis="axisValues" fieldPosition="0"/>
    </format>
    <format dxfId="88">
      <pivotArea type="all" dataOnly="0" outline="0" fieldPosition="0"/>
    </format>
    <format dxfId="89">
      <pivotArea outline="0" collapsedLevelsAreSubtotals="1" fieldPosition="0"/>
    </format>
    <format dxfId="90">
      <pivotArea field="8" type="button" dataOnly="0" labelOnly="1" outline="0" axis="axisRow" fieldPosition="0"/>
    </format>
    <format dxfId="91">
      <pivotArea dataOnly="0" labelOnly="1" fieldPosition="0">
        <references count="1">
          <reference field="8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92">
      <pivotArea dataOnly="0" labelOnly="1" fieldPosition="0">
        <references count="1">
          <reference field="8" count="46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</reference>
        </references>
      </pivotArea>
    </format>
    <format dxfId="93">
      <pivotArea dataOnly="0" labelOnly="1" grandRow="1" outline="0" fieldPosition="0"/>
    </format>
    <format dxfId="94">
      <pivotArea dataOnly="0" labelOnly="1" outline="0" axis="axisValues" fieldPosition="0"/>
    </format>
    <format dxfId="56">
      <pivotArea field="8" type="button" dataOnly="0" labelOnly="1" outline="0" axis="axisRow" fieldPosition="0"/>
    </format>
    <format dxfId="55">
      <pivotArea dataOnly="0" labelOnly="1" outline="0" axis="axisValues" fieldPosition="0"/>
    </format>
    <format dxfId="54">
      <pivotArea field="8" type="button" dataOnly="0" labelOnly="1" outline="0" axis="axisRow" fieldPosition="0"/>
    </format>
    <format dxfId="5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334352-2C92-2E45-8382-1C2F799BB20F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PRODUCT ID">
  <location ref="E5:F102" firstHeaderRow="1" firstDataRow="1" firstDataCol="1"/>
  <pivotFields count="15">
    <pivotField showAll="0"/>
    <pivotField numFmtId="14" showAll="0"/>
    <pivotField showAll="0"/>
    <pivotField showAll="0">
      <items count="47">
        <item x="4"/>
        <item x="8"/>
        <item x="3"/>
        <item x="29"/>
        <item x="0"/>
        <item x="37"/>
        <item x="35"/>
        <item x="24"/>
        <item x="1"/>
        <item x="12"/>
        <item x="13"/>
        <item x="45"/>
        <item x="20"/>
        <item x="16"/>
        <item x="39"/>
        <item x="31"/>
        <item x="5"/>
        <item x="36"/>
        <item x="32"/>
        <item x="25"/>
        <item x="40"/>
        <item x="41"/>
        <item x="10"/>
        <item x="33"/>
        <item x="30"/>
        <item x="44"/>
        <item x="27"/>
        <item x="18"/>
        <item x="23"/>
        <item x="15"/>
        <item x="21"/>
        <item x="38"/>
        <item x="7"/>
        <item x="43"/>
        <item x="22"/>
        <item x="28"/>
        <item x="19"/>
        <item x="42"/>
        <item x="34"/>
        <item x="11"/>
        <item x="17"/>
        <item x="2"/>
        <item x="6"/>
        <item x="26"/>
        <item x="14"/>
        <item x="9"/>
        <item t="default"/>
      </items>
    </pivotField>
    <pivotField showAll="0"/>
    <pivotField showAll="0"/>
    <pivotField showAll="0"/>
    <pivotField showAll="0"/>
    <pivotField axis="axisRow" showAll="0">
      <items count="97">
        <item x="0"/>
        <item x="37"/>
        <item x="26"/>
        <item x="1"/>
        <item x="70"/>
        <item x="83"/>
        <item x="64"/>
        <item x="23"/>
        <item x="51"/>
        <item x="56"/>
        <item x="38"/>
        <item x="74"/>
        <item x="63"/>
        <item x="93"/>
        <item x="5"/>
        <item x="50"/>
        <item x="76"/>
        <item x="35"/>
        <item x="71"/>
        <item x="90"/>
        <item x="28"/>
        <item x="3"/>
        <item x="10"/>
        <item x="95"/>
        <item x="22"/>
        <item x="77"/>
        <item x="14"/>
        <item x="9"/>
        <item x="21"/>
        <item x="32"/>
        <item x="59"/>
        <item x="79"/>
        <item x="65"/>
        <item x="6"/>
        <item x="18"/>
        <item x="30"/>
        <item x="87"/>
        <item x="27"/>
        <item x="15"/>
        <item x="61"/>
        <item x="58"/>
        <item x="31"/>
        <item x="24"/>
        <item x="94"/>
        <item x="20"/>
        <item x="78"/>
        <item x="91"/>
        <item x="44"/>
        <item x="13"/>
        <item x="8"/>
        <item x="73"/>
        <item x="48"/>
        <item x="68"/>
        <item x="92"/>
        <item x="81"/>
        <item x="29"/>
        <item x="36"/>
        <item x="52"/>
        <item x="85"/>
        <item x="2"/>
        <item x="49"/>
        <item x="33"/>
        <item x="88"/>
        <item x="67"/>
        <item x="57"/>
        <item x="55"/>
        <item x="12"/>
        <item x="89"/>
        <item x="62"/>
        <item x="69"/>
        <item x="17"/>
        <item x="54"/>
        <item x="75"/>
        <item x="4"/>
        <item x="45"/>
        <item x="80"/>
        <item x="42"/>
        <item x="86"/>
        <item x="41"/>
        <item x="82"/>
        <item x="72"/>
        <item x="16"/>
        <item x="43"/>
        <item x="84"/>
        <item x="46"/>
        <item x="25"/>
        <item x="60"/>
        <item x="39"/>
        <item x="19"/>
        <item x="11"/>
        <item x="7"/>
        <item x="53"/>
        <item x="66"/>
        <item x="47"/>
        <item x="40"/>
        <item x="34"/>
        <item t="default"/>
      </items>
    </pivotField>
    <pivotField showAll="0"/>
    <pivotField showAll="0"/>
    <pivotField showAll="0">
      <items count="98">
        <item x="75"/>
        <item x="61"/>
        <item x="15"/>
        <item x="30"/>
        <item x="70"/>
        <item x="94"/>
        <item x="51"/>
        <item x="90"/>
        <item x="32"/>
        <item x="6"/>
        <item x="18"/>
        <item x="28"/>
        <item x="76"/>
        <item x="25"/>
        <item x="91"/>
        <item x="62"/>
        <item x="58"/>
        <item x="2"/>
        <item x="81"/>
        <item x="53"/>
        <item x="12"/>
        <item x="33"/>
        <item x="80"/>
        <item x="45"/>
        <item x="8"/>
        <item x="71"/>
        <item x="78"/>
        <item x="21"/>
        <item x="86"/>
        <item x="88"/>
        <item x="82"/>
        <item x="48"/>
        <item x="4"/>
        <item x="20"/>
        <item x="63"/>
        <item x="77"/>
        <item x="34"/>
        <item x="59"/>
        <item x="56"/>
        <item x="93"/>
        <item x="49"/>
        <item x="47"/>
        <item x="44"/>
        <item x="60"/>
        <item x="5"/>
        <item x="96"/>
        <item x="92"/>
        <item x="17"/>
        <item x="22"/>
        <item x="14"/>
        <item x="23"/>
        <item x="74"/>
        <item x="89"/>
        <item x="50"/>
        <item x="69"/>
        <item x="42"/>
        <item x="65"/>
        <item x="31"/>
        <item x="52"/>
        <item x="26"/>
        <item x="43"/>
        <item x="95"/>
        <item x="73"/>
        <item x="37"/>
        <item x="9"/>
        <item x="29"/>
        <item x="64"/>
        <item x="41"/>
        <item x="87"/>
        <item x="68"/>
        <item x="36"/>
        <item x="83"/>
        <item x="79"/>
        <item x="55"/>
        <item x="46"/>
        <item x="39"/>
        <item x="66"/>
        <item x="19"/>
        <item x="84"/>
        <item x="0"/>
        <item x="85"/>
        <item x="57"/>
        <item x="40"/>
        <item x="13"/>
        <item x="38"/>
        <item x="16"/>
        <item x="1"/>
        <item x="72"/>
        <item x="7"/>
        <item x="11"/>
        <item x="3"/>
        <item x="54"/>
        <item x="24"/>
        <item x="35"/>
        <item x="67"/>
        <item x="10"/>
        <item x="27"/>
        <item t="default"/>
      </items>
    </pivotField>
    <pivotField showAll="0"/>
    <pivotField showAll="0"/>
    <pivotField dataField="1" showAll="0" sortType="descending">
      <items count="99">
        <item x="54"/>
        <item x="24"/>
        <item x="1"/>
        <item x="13"/>
        <item x="35"/>
        <item x="67"/>
        <item x="7"/>
        <item x="10"/>
        <item x="64"/>
        <item x="11"/>
        <item x="68"/>
        <item x="83"/>
        <item x="79"/>
        <item x="55"/>
        <item x="0"/>
        <item x="40"/>
        <item x="95"/>
        <item x="69"/>
        <item x="37"/>
        <item x="50"/>
        <item x="9"/>
        <item x="85"/>
        <item x="97"/>
        <item x="65"/>
        <item x="44"/>
        <item x="49"/>
        <item x="96"/>
        <item x="52"/>
        <item x="41"/>
        <item x="92"/>
        <item x="60"/>
        <item x="93"/>
        <item x="19"/>
        <item x="22"/>
        <item x="56"/>
        <item x="29"/>
        <item x="5"/>
        <item x="87"/>
        <item x="16"/>
        <item x="26"/>
        <item x="17"/>
        <item x="34"/>
        <item x="31"/>
        <item x="43"/>
        <item x="63"/>
        <item x="71"/>
        <item x="46"/>
        <item x="89"/>
        <item x="45"/>
        <item x="80"/>
        <item x="20"/>
        <item x="57"/>
        <item x="58"/>
        <item x="2"/>
        <item x="86"/>
        <item x="88"/>
        <item x="53"/>
        <item x="91"/>
        <item x="82"/>
        <item x="62"/>
        <item x="48"/>
        <item x="8"/>
        <item x="12"/>
        <item x="21"/>
        <item x="47"/>
        <item x="25"/>
        <item x="81"/>
        <item x="42"/>
        <item x="33"/>
        <item x="59"/>
        <item x="90"/>
        <item x="51"/>
        <item x="77"/>
        <item x="4"/>
        <item x="18"/>
        <item x="6"/>
        <item x="70"/>
        <item x="73"/>
        <item x="30"/>
        <item x="61"/>
        <item x="23"/>
        <item x="75"/>
        <item x="94"/>
        <item x="15"/>
        <item x="32"/>
        <item x="76"/>
        <item x="28"/>
        <item x="78"/>
        <item x="39"/>
        <item x="66"/>
        <item x="74"/>
        <item x="38"/>
        <item x="84"/>
        <item x="72"/>
        <item x="14"/>
        <item x="36"/>
        <item x="3"/>
        <item x="27"/>
        <item t="default"/>
      </items>
    </pivotField>
  </pivotFields>
  <rowFields count="1">
    <field x="8"/>
  </rowFields>
  <rowItems count="9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 t="grand">
      <x/>
    </i>
  </rowItems>
  <colItems count="1">
    <i/>
  </colItems>
  <dataFields count="1">
    <dataField name="Sum of Profit" fld="14" baseField="0" baseItem="0"/>
  </dataFields>
  <formats count="40">
    <format dxfId="13">
      <pivotArea field="14" type="button" dataOnly="0" labelOnly="1" outline="0"/>
    </format>
    <format dxfId="14">
      <pivotArea dataOnly="0" labelOnly="1" outline="0" axis="axisValues" fieldPosition="0"/>
    </format>
    <format dxfId="15">
      <pivotArea field="14" type="button" dataOnly="0" labelOnly="1" outline="0"/>
    </format>
    <format dxfId="16">
      <pivotArea dataOnly="0" labelOnly="1" outline="0" axis="axisValues" fieldPosition="0"/>
    </format>
    <format dxfId="17">
      <pivotArea type="all" dataOnly="0" outline="0" fieldPosition="0"/>
    </format>
    <format dxfId="18">
      <pivotArea outline="0" collapsedLevelsAreSubtotals="1" fieldPosition="0"/>
    </format>
    <format dxfId="19">
      <pivotArea field="14" type="button" dataOnly="0" labelOnly="1" outline="0"/>
    </format>
    <format dxfId="20">
      <pivotArea dataOnly="0" labelOnly="1" grandRow="1" outline="0" fieldPosition="0"/>
    </format>
    <format dxfId="21">
      <pivotArea dataOnly="0" labelOnly="1" outline="0" axis="axisValues" fieldPosition="0"/>
    </format>
    <format dxfId="22">
      <pivotArea type="all" dataOnly="0" outline="0" fieldPosition="0"/>
    </format>
    <format dxfId="23">
      <pivotArea outline="0" collapsedLevelsAreSubtotals="1" fieldPosition="0"/>
    </format>
    <format dxfId="24">
      <pivotArea field="14" type="button" dataOnly="0" labelOnly="1" outline="0"/>
    </format>
    <format dxfId="25">
      <pivotArea dataOnly="0" labelOnly="1" grandRow="1" outline="0" fieldPosition="0"/>
    </format>
    <format dxfId="26">
      <pivotArea dataOnly="0" labelOnly="1" outline="0" axis="axisValues" fieldPosition="0"/>
    </format>
    <format dxfId="27">
      <pivotArea grandRow="1" outline="0" collapsedLevelsAreSubtotals="1" fieldPosition="0"/>
    </format>
    <format dxfId="28">
      <pivotArea dataOnly="0" labelOnly="1" grandRow="1" outline="0" fieldPosition="0"/>
    </format>
    <format dxfId="29">
      <pivotArea grandRow="1" outline="0" collapsedLevelsAreSubtotals="1" fieldPosition="0"/>
    </format>
    <format dxfId="30">
      <pivotArea dataOnly="0" labelOnly="1" grandRow="1" outline="0" fieldPosition="0"/>
    </format>
    <format dxfId="31">
      <pivotArea field="3" type="button" dataOnly="0" labelOnly="1" outline="0"/>
    </format>
    <format dxfId="32">
      <pivotArea field="3" type="button" dataOnly="0" labelOnly="1" outline="0"/>
    </format>
    <format dxfId="33">
      <pivotArea field="8" type="button" dataOnly="0" labelOnly="1" outline="0" axis="axisRow" fieldPosition="0"/>
    </format>
    <format dxfId="34">
      <pivotArea field="8" type="button" dataOnly="0" labelOnly="1" outline="0" axis="axisRow" fieldPosition="0"/>
    </format>
    <format dxfId="35">
      <pivotArea type="all" dataOnly="0" outline="0" fieldPosition="0"/>
    </format>
    <format dxfId="36">
      <pivotArea outline="0" collapsedLevelsAreSubtotals="1" fieldPosition="0"/>
    </format>
    <format dxfId="37">
      <pivotArea field="8" type="button" dataOnly="0" labelOnly="1" outline="0" axis="axisRow" fieldPosition="0"/>
    </format>
    <format dxfId="38">
      <pivotArea dataOnly="0" labelOnly="1" fieldPosition="0">
        <references count="1">
          <reference field="8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9">
      <pivotArea dataOnly="0" labelOnly="1" fieldPosition="0">
        <references count="1">
          <reference field="8" count="46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</reference>
        </references>
      </pivotArea>
    </format>
    <format dxfId="40">
      <pivotArea dataOnly="0" labelOnly="1" grandRow="1" outline="0" fieldPosition="0"/>
    </format>
    <format dxfId="41">
      <pivotArea dataOnly="0" labelOnly="1" outline="0" axis="axisValues" fieldPosition="0"/>
    </format>
    <format dxfId="42">
      <pivotArea type="all" dataOnly="0" outline="0" fieldPosition="0"/>
    </format>
    <format dxfId="43">
      <pivotArea outline="0" collapsedLevelsAreSubtotals="1" fieldPosition="0"/>
    </format>
    <format dxfId="44">
      <pivotArea field="8" type="button" dataOnly="0" labelOnly="1" outline="0" axis="axisRow" fieldPosition="0"/>
    </format>
    <format dxfId="45">
      <pivotArea dataOnly="0" labelOnly="1" fieldPosition="0">
        <references count="1">
          <reference field="8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6">
      <pivotArea dataOnly="0" labelOnly="1" fieldPosition="0">
        <references count="1">
          <reference field="8" count="46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</reference>
        </references>
      </pivotArea>
    </format>
    <format dxfId="47">
      <pivotArea dataOnly="0" labelOnly="1" grandRow="1" outline="0" fieldPosition="0"/>
    </format>
    <format dxfId="48">
      <pivotArea dataOnly="0" labelOnly="1" outline="0" axis="axisValues" fieldPosition="0"/>
    </format>
    <format dxfId="49">
      <pivotArea field="8" type="button" dataOnly="0" labelOnly="1" outline="0" axis="axisRow" fieldPosition="0"/>
    </format>
    <format dxfId="50">
      <pivotArea dataOnly="0" labelOnly="1" outline="0" axis="axisValues" fieldPosition="0"/>
    </format>
    <format dxfId="51">
      <pivotArea field="8" type="button" dataOnly="0" labelOnly="1" outline="0" axis="axisRow" fieldPosition="0"/>
    </format>
    <format dxfId="5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24A17651-01BC-1247-BEA4-C87EC9FD1440}" autoFormatId="16" applyNumberFormats="0" applyBorderFormats="0" applyFontFormats="0" applyPatternFormats="0" applyAlignmentFormats="0" applyWidthHeightFormats="0">
  <queryTableRefresh nextId="16">
    <queryTableFields count="15">
      <queryTableField id="1" name="Order ID" tableColumnId="1"/>
      <queryTableField id="2" name="Order Date" tableColumnId="2"/>
      <queryTableField id="3" name="Ship Mode" tableColumnId="3"/>
      <queryTableField id="4" name="Customer ID" tableColumnId="4"/>
      <queryTableField id="5" name="Country" tableColumnId="5"/>
      <queryTableField id="6" name="City" tableColumnId="6"/>
      <queryTableField id="7" name="State" tableColumnId="7"/>
      <queryTableField id="8" name="Region" tableColumnId="8"/>
      <queryTableField id="9" name="Product ID" tableColumnId="9"/>
      <queryTableField id="10" name="Category" tableColumnId="10"/>
      <queryTableField id="11" name="Sub-Category" tableColumnId="11"/>
      <queryTableField id="12" name="Sales" tableColumnId="12"/>
      <queryTableField id="13" name="Quantity" tableColumnId="13"/>
      <queryTableField id="14" name="Discount" tableColumnId="14"/>
      <queryTableField id="15" name="Profit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CB58AADB-A1F3-C549-A50E-29E9404F0E90}" autoFormatId="16" applyNumberFormats="0" applyBorderFormats="0" applyFontFormats="0" applyPatternFormats="0" applyAlignmentFormats="0" applyWidthHeightFormats="0">
  <queryTableRefresh nextId="16">
    <queryTableFields count="15">
      <queryTableField id="1" name="Order ID" tableColumnId="1"/>
      <queryTableField id="2" name="Order Date" tableColumnId="2"/>
      <queryTableField id="3" name="Ship Mode" tableColumnId="3"/>
      <queryTableField id="4" name="Customer ID" tableColumnId="4"/>
      <queryTableField id="5" name="Country" tableColumnId="5"/>
      <queryTableField id="6" name="City" tableColumnId="6"/>
      <queryTableField id="7" name="State" tableColumnId="7"/>
      <queryTableField id="8" name="Region" tableColumnId="8"/>
      <queryTableField id="9" name="Product ID" tableColumnId="9"/>
      <queryTableField id="10" name="Category" tableColumnId="10"/>
      <queryTableField id="11" name="Sub-Category" tableColumnId="11"/>
      <queryTableField id="12" name="Sales" tableColumnId="12"/>
      <queryTableField id="13" name="Quantity" tableColumnId="13"/>
      <queryTableField id="14" name="Discount" tableColumnId="14"/>
      <queryTableField id="15" name="Profi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C76EB2-6F00-004E-8A81-86320E06B0CD}" name="Sheet1__2" displayName="Sheet1__2" ref="A1:O100" tableType="queryTable" totalsRowShown="0" headerRowDxfId="0">
  <autoFilter ref="A1:O100" xr:uid="{54C76EB2-6F00-004E-8A81-86320E06B0CD}"/>
  <tableColumns count="15">
    <tableColumn id="1" xr3:uid="{DA7ACD47-5A62-FD40-BA1E-42EA3CFA842D}" uniqueName="1" name="Order ID" queryTableFieldId="1" dataDxfId="177"/>
    <tableColumn id="2" xr3:uid="{4F78B00B-CE6F-D14C-A4B2-34D6E66D01A1}" uniqueName="2" name="Order Date" queryTableFieldId="2" dataDxfId="176"/>
    <tableColumn id="3" xr3:uid="{6A7CD6D6-8393-C847-8339-768A3EAF0B98}" uniqueName="3" name="Ship Mode" queryTableFieldId="3" dataDxfId="175"/>
    <tableColumn id="4" xr3:uid="{F75F3F7B-0A2F-BE4F-85A0-40F21EEFC197}" uniqueName="4" name="Customer ID" queryTableFieldId="4" dataDxfId="174"/>
    <tableColumn id="5" xr3:uid="{02F8E1B9-07B4-A94C-8BB5-C5F93BDAB459}" uniqueName="5" name="Country" queryTableFieldId="5" dataDxfId="173"/>
    <tableColumn id="6" xr3:uid="{A0517AD5-00A8-7543-B625-C00E18F7FC89}" uniqueName="6" name="City" queryTableFieldId="6" dataDxfId="172"/>
    <tableColumn id="7" xr3:uid="{94D04335-BE35-A44E-B0F2-A9E3577E70FB}" uniqueName="7" name="State" queryTableFieldId="7" dataDxfId="171"/>
    <tableColumn id="8" xr3:uid="{A24E0454-39C9-8E4E-BEC1-22986522A1EB}" uniqueName="8" name="Region" queryTableFieldId="8" dataDxfId="170"/>
    <tableColumn id="9" xr3:uid="{C145766D-D3E2-3A42-BBA1-1F317928DA75}" uniqueName="9" name="Product ID" queryTableFieldId="9" dataDxfId="169"/>
    <tableColumn id="10" xr3:uid="{7015134A-F048-2F45-91DA-0943E2889499}" uniqueName="10" name="Category" queryTableFieldId="10" dataDxfId="168"/>
    <tableColumn id="11" xr3:uid="{18B40292-8AEE-E843-A762-B6F05C96C4CC}" uniqueName="11" name="Sub-Category" queryTableFieldId="11" dataDxfId="167"/>
    <tableColumn id="12" xr3:uid="{C94386DA-E7C6-9845-8933-F2C9128E02AA}" uniqueName="12" name="Sales" queryTableFieldId="12"/>
    <tableColumn id="13" xr3:uid="{07320688-3F32-7941-8C54-B9F832D4C2D2}" uniqueName="13" name="Quantity" queryTableFieldId="13"/>
    <tableColumn id="14" xr3:uid="{5ABC04E0-4E70-EF4C-9003-09F9B7E142CB}" uniqueName="14" name="Discount" queryTableFieldId="14"/>
    <tableColumn id="15" xr3:uid="{F693C04E-F548-7D46-89D4-0FE2CA6B4DD9}" uniqueName="15" name="Profit" queryTableFieldId="15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FB6521-20FB-7D44-9733-81D9B065967B}" name="Sheet1__25" displayName="Sheet1__25" ref="C5:Q104" tableType="queryTable" totalsRowShown="0" headerRowDxfId="1">
  <autoFilter ref="C5:Q104" xr:uid="{38FB6521-20FB-7D44-9733-81D9B065967B}"/>
  <tableColumns count="15">
    <tableColumn id="1" xr3:uid="{770D3B27-F29A-3C42-A519-F8E57E330F90}" uniqueName="1" name="Order ID" queryTableFieldId="1" dataDxfId="12"/>
    <tableColumn id="2" xr3:uid="{C6363A17-2300-4543-8D82-6E9C47490761}" uniqueName="2" name="Order Date" queryTableFieldId="2" dataDxfId="11"/>
    <tableColumn id="3" xr3:uid="{6C435F99-4168-A34A-ABA4-C072B26C4108}" uniqueName="3" name="Ship Mode" queryTableFieldId="3" dataDxfId="10"/>
    <tableColumn id="4" xr3:uid="{9F0C14C8-30F8-614D-8D74-3F12292B62DB}" uniqueName="4" name="Customer ID" queryTableFieldId="4" dataDxfId="9"/>
    <tableColumn id="5" xr3:uid="{6021D92D-D30E-E34C-83BD-E25B2C47D150}" uniqueName="5" name="Country" queryTableFieldId="5" dataDxfId="8"/>
    <tableColumn id="6" xr3:uid="{BEF53F8C-3FAE-3246-AB26-06B44F64DF5C}" uniqueName="6" name="City" queryTableFieldId="6" dataDxfId="7"/>
    <tableColumn id="7" xr3:uid="{F471D201-9E34-034D-8FA9-48278A2E1C87}" uniqueName="7" name="State" queryTableFieldId="7" dataDxfId="6"/>
    <tableColumn id="8" xr3:uid="{FA5AE597-5189-6F4D-9F8C-9CEF2F94DFAC}" uniqueName="8" name="Region" queryTableFieldId="8" dataDxfId="5"/>
    <tableColumn id="9" xr3:uid="{67A1F197-669B-7948-829F-032192C369B2}" uniqueName="9" name="Product ID" queryTableFieldId="9" dataDxfId="4"/>
    <tableColumn id="10" xr3:uid="{EEA0DEF3-93F3-7B43-9829-117E60F0450A}" uniqueName="10" name="Category" queryTableFieldId="10" dataDxfId="3"/>
    <tableColumn id="11" xr3:uid="{869C02D3-3749-8546-B6D8-D02AE6F8E98D}" uniqueName="11" name="Sub-Category" queryTableFieldId="11" dataDxfId="2"/>
    <tableColumn id="12" xr3:uid="{591EF864-2BE4-3544-9FB2-82056AB37D35}" uniqueName="12" name="Sales" queryTableFieldId="12"/>
    <tableColumn id="13" xr3:uid="{36825F8D-FA60-D245-A5F4-456C8CB186DF}" uniqueName="13" name="Quantity" queryTableFieldId="13"/>
    <tableColumn id="14" xr3:uid="{E1046F7E-B83C-B048-97C5-69E0BB47AE6C}" uniqueName="14" name="Discount" queryTableFieldId="14"/>
    <tableColumn id="15" xr3:uid="{72B2D370-BD0F-8D41-84FA-4A950C16DAA2}" uniqueName="15" name="Profit" queryTableFieldId="15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F720-E817-394E-A04B-7D274D7DE01F}">
  <dimension ref="A1:O100"/>
  <sheetViews>
    <sheetView tabSelected="1" workbookViewId="0">
      <selection activeCell="P14" sqref="P14"/>
    </sheetView>
  </sheetViews>
  <sheetFormatPr baseColWidth="10" defaultRowHeight="16" x14ac:dyDescent="0.2"/>
  <cols>
    <col min="1" max="1" width="14.83203125" bestFit="1" customWidth="1"/>
    <col min="2" max="2" width="12.83203125" bestFit="1" customWidth="1"/>
    <col min="3" max="3" width="13.1640625" bestFit="1" customWidth="1"/>
    <col min="4" max="4" width="16.5" bestFit="1" customWidth="1"/>
    <col min="5" max="5" width="12.83203125" bestFit="1" customWidth="1"/>
    <col min="6" max="6" width="14" bestFit="1" customWidth="1"/>
    <col min="7" max="7" width="13" bestFit="1" customWidth="1"/>
    <col min="8" max="8" width="9.33203125" bestFit="1" customWidth="1"/>
    <col min="9" max="9" width="16.6640625" bestFit="1" customWidth="1"/>
    <col min="10" max="10" width="11" bestFit="1" customWidth="1"/>
    <col min="11" max="11" width="14.6640625" bestFit="1" customWidth="1"/>
    <col min="12" max="12" width="9.1640625" bestFit="1" customWidth="1"/>
  </cols>
  <sheetData>
    <row r="1" spans="1:15" x14ac:dyDescent="0.2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24</v>
      </c>
      <c r="G1" s="3" t="s">
        <v>23</v>
      </c>
      <c r="H1" s="3" t="s">
        <v>22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50</v>
      </c>
      <c r="N1" s="3" t="s">
        <v>51</v>
      </c>
      <c r="O1" s="3" t="s">
        <v>52</v>
      </c>
    </row>
    <row r="2" spans="1:15" x14ac:dyDescent="0.2">
      <c r="A2" t="s">
        <v>53</v>
      </c>
      <c r="B2" s="2">
        <v>43412</v>
      </c>
      <c r="C2" t="s">
        <v>54</v>
      </c>
      <c r="D2" t="s">
        <v>55</v>
      </c>
      <c r="E2" t="s">
        <v>56</v>
      </c>
      <c r="F2" t="s">
        <v>57</v>
      </c>
      <c r="G2" t="s">
        <v>1</v>
      </c>
      <c r="H2" t="s">
        <v>25</v>
      </c>
      <c r="I2" t="s">
        <v>58</v>
      </c>
      <c r="J2" t="s">
        <v>59</v>
      </c>
      <c r="K2" t="s">
        <v>60</v>
      </c>
      <c r="L2">
        <v>261.95999999999998</v>
      </c>
      <c r="M2">
        <v>2</v>
      </c>
      <c r="N2">
        <v>0</v>
      </c>
      <c r="O2">
        <v>41.913600000000002</v>
      </c>
    </row>
    <row r="3" spans="1:15" x14ac:dyDescent="0.2">
      <c r="A3" t="s">
        <v>53</v>
      </c>
      <c r="B3" s="2">
        <v>43412</v>
      </c>
      <c r="C3" t="s">
        <v>54</v>
      </c>
      <c r="D3" t="s">
        <v>55</v>
      </c>
      <c r="E3" t="s">
        <v>56</v>
      </c>
      <c r="F3" t="s">
        <v>57</v>
      </c>
      <c r="G3" t="s">
        <v>1</v>
      </c>
      <c r="H3" t="s">
        <v>25</v>
      </c>
      <c r="I3" t="s">
        <v>61</v>
      </c>
      <c r="J3" t="s">
        <v>59</v>
      </c>
      <c r="K3" t="s">
        <v>62</v>
      </c>
      <c r="L3">
        <v>731.93999999999994</v>
      </c>
      <c r="M3">
        <v>3</v>
      </c>
      <c r="N3">
        <v>0</v>
      </c>
      <c r="O3">
        <v>219.58199999999997</v>
      </c>
    </row>
    <row r="4" spans="1:15" x14ac:dyDescent="0.2">
      <c r="A4" t="s">
        <v>63</v>
      </c>
      <c r="B4" s="2">
        <v>43263</v>
      </c>
      <c r="C4" t="s">
        <v>54</v>
      </c>
      <c r="D4" t="s">
        <v>64</v>
      </c>
      <c r="E4" t="s">
        <v>56</v>
      </c>
      <c r="F4" t="s">
        <v>29</v>
      </c>
      <c r="G4" t="s">
        <v>0</v>
      </c>
      <c r="H4" t="s">
        <v>27</v>
      </c>
      <c r="I4" t="s">
        <v>65</v>
      </c>
      <c r="J4" t="s">
        <v>66</v>
      </c>
      <c r="K4" t="s">
        <v>67</v>
      </c>
      <c r="L4">
        <v>14.62</v>
      </c>
      <c r="M4">
        <v>2</v>
      </c>
      <c r="N4">
        <v>0</v>
      </c>
      <c r="O4">
        <v>6.8713999999999995</v>
      </c>
    </row>
    <row r="5" spans="1:15" x14ac:dyDescent="0.2">
      <c r="A5" t="s">
        <v>68</v>
      </c>
      <c r="B5" s="2">
        <v>43384</v>
      </c>
      <c r="C5" t="s">
        <v>69</v>
      </c>
      <c r="D5" t="s">
        <v>70</v>
      </c>
      <c r="E5" t="s">
        <v>56</v>
      </c>
      <c r="F5" t="s">
        <v>71</v>
      </c>
      <c r="G5" t="s">
        <v>4</v>
      </c>
      <c r="H5" t="s">
        <v>25</v>
      </c>
      <c r="I5" t="s">
        <v>72</v>
      </c>
      <c r="J5" t="s">
        <v>59</v>
      </c>
      <c r="K5" t="s">
        <v>73</v>
      </c>
      <c r="L5">
        <v>957.57749999999999</v>
      </c>
      <c r="M5">
        <v>5</v>
      </c>
      <c r="N5">
        <v>0.45</v>
      </c>
      <c r="O5">
        <v>-383.03100000000006</v>
      </c>
    </row>
    <row r="6" spans="1:15" x14ac:dyDescent="0.2">
      <c r="A6" t="s">
        <v>68</v>
      </c>
      <c r="B6" s="2">
        <v>43384</v>
      </c>
      <c r="C6" t="s">
        <v>69</v>
      </c>
      <c r="D6" t="s">
        <v>70</v>
      </c>
      <c r="E6" t="s">
        <v>56</v>
      </c>
      <c r="F6" t="s">
        <v>71</v>
      </c>
      <c r="G6" t="s">
        <v>4</v>
      </c>
      <c r="H6" t="s">
        <v>25</v>
      </c>
      <c r="I6" t="s">
        <v>74</v>
      </c>
      <c r="J6" t="s">
        <v>66</v>
      </c>
      <c r="K6" t="s">
        <v>75</v>
      </c>
      <c r="L6">
        <v>22.368000000000002</v>
      </c>
      <c r="M6">
        <v>2</v>
      </c>
      <c r="N6">
        <v>0.2</v>
      </c>
      <c r="O6">
        <v>2.5163999999999991</v>
      </c>
    </row>
    <row r="7" spans="1:15" x14ac:dyDescent="0.2">
      <c r="A7" t="s">
        <v>76</v>
      </c>
      <c r="B7" s="2">
        <v>43260</v>
      </c>
      <c r="C7" t="s">
        <v>69</v>
      </c>
      <c r="D7" t="s">
        <v>77</v>
      </c>
      <c r="E7" t="s">
        <v>56</v>
      </c>
      <c r="F7" t="s">
        <v>29</v>
      </c>
      <c r="G7" t="s">
        <v>0</v>
      </c>
      <c r="H7" t="s">
        <v>27</v>
      </c>
      <c r="I7" t="s">
        <v>78</v>
      </c>
      <c r="J7" t="s">
        <v>59</v>
      </c>
      <c r="K7" t="s">
        <v>79</v>
      </c>
      <c r="L7">
        <v>48.86</v>
      </c>
      <c r="M7">
        <v>7</v>
      </c>
      <c r="N7">
        <v>0</v>
      </c>
      <c r="O7">
        <v>14.169399999999996</v>
      </c>
    </row>
    <row r="8" spans="1:15" x14ac:dyDescent="0.2">
      <c r="A8" t="s">
        <v>76</v>
      </c>
      <c r="B8" s="2">
        <v>43260</v>
      </c>
      <c r="C8" t="s">
        <v>69</v>
      </c>
      <c r="D8" t="s">
        <v>77</v>
      </c>
      <c r="E8" t="s">
        <v>56</v>
      </c>
      <c r="F8" t="s">
        <v>29</v>
      </c>
      <c r="G8" t="s">
        <v>0</v>
      </c>
      <c r="H8" t="s">
        <v>27</v>
      </c>
      <c r="I8" t="s">
        <v>80</v>
      </c>
      <c r="J8" t="s">
        <v>66</v>
      </c>
      <c r="K8" t="s">
        <v>81</v>
      </c>
      <c r="L8">
        <v>7.28</v>
      </c>
      <c r="M8">
        <v>4</v>
      </c>
      <c r="N8">
        <v>0</v>
      </c>
      <c r="O8">
        <v>1.9656000000000002</v>
      </c>
    </row>
    <row r="9" spans="1:15" x14ac:dyDescent="0.2">
      <c r="A9" t="s">
        <v>76</v>
      </c>
      <c r="B9" s="2">
        <v>43260</v>
      </c>
      <c r="C9" t="s">
        <v>69</v>
      </c>
      <c r="D9" t="s">
        <v>77</v>
      </c>
      <c r="E9" t="s">
        <v>56</v>
      </c>
      <c r="F9" t="s">
        <v>29</v>
      </c>
      <c r="G9" t="s">
        <v>0</v>
      </c>
      <c r="H9" t="s">
        <v>27</v>
      </c>
      <c r="I9" t="s">
        <v>82</v>
      </c>
      <c r="J9" t="s">
        <v>83</v>
      </c>
      <c r="K9" t="s">
        <v>84</v>
      </c>
      <c r="L9">
        <v>907.15200000000004</v>
      </c>
      <c r="M9">
        <v>6</v>
      </c>
      <c r="N9">
        <v>0.2</v>
      </c>
      <c r="O9">
        <v>90.715200000000038</v>
      </c>
    </row>
    <row r="10" spans="1:15" x14ac:dyDescent="0.2">
      <c r="A10" t="s">
        <v>76</v>
      </c>
      <c r="B10" s="2">
        <v>43260</v>
      </c>
      <c r="C10" t="s">
        <v>69</v>
      </c>
      <c r="D10" t="s">
        <v>77</v>
      </c>
      <c r="E10" t="s">
        <v>56</v>
      </c>
      <c r="F10" t="s">
        <v>29</v>
      </c>
      <c r="G10" t="s">
        <v>0</v>
      </c>
      <c r="H10" t="s">
        <v>27</v>
      </c>
      <c r="I10" t="s">
        <v>85</v>
      </c>
      <c r="J10" t="s">
        <v>66</v>
      </c>
      <c r="K10" t="s">
        <v>86</v>
      </c>
      <c r="L10">
        <v>18.504000000000001</v>
      </c>
      <c r="M10">
        <v>3</v>
      </c>
      <c r="N10">
        <v>0.2</v>
      </c>
      <c r="O10">
        <v>5.7824999999999998</v>
      </c>
    </row>
    <row r="11" spans="1:15" x14ac:dyDescent="0.2">
      <c r="A11" t="s">
        <v>76</v>
      </c>
      <c r="B11" s="2">
        <v>43260</v>
      </c>
      <c r="C11" t="s">
        <v>69</v>
      </c>
      <c r="D11" t="s">
        <v>77</v>
      </c>
      <c r="E11" t="s">
        <v>56</v>
      </c>
      <c r="F11" t="s">
        <v>29</v>
      </c>
      <c r="G11" t="s">
        <v>0</v>
      </c>
      <c r="H11" t="s">
        <v>27</v>
      </c>
      <c r="I11" t="s">
        <v>87</v>
      </c>
      <c r="J11" t="s">
        <v>66</v>
      </c>
      <c r="K11" t="s">
        <v>88</v>
      </c>
      <c r="L11">
        <v>114.9</v>
      </c>
      <c r="M11">
        <v>5</v>
      </c>
      <c r="N11">
        <v>0</v>
      </c>
      <c r="O11">
        <v>34.469999999999992</v>
      </c>
    </row>
    <row r="12" spans="1:15" x14ac:dyDescent="0.2">
      <c r="A12" t="s">
        <v>76</v>
      </c>
      <c r="B12" s="2">
        <v>43260</v>
      </c>
      <c r="C12" t="s">
        <v>69</v>
      </c>
      <c r="D12" t="s">
        <v>77</v>
      </c>
      <c r="E12" t="s">
        <v>56</v>
      </c>
      <c r="F12" t="s">
        <v>29</v>
      </c>
      <c r="G12" t="s">
        <v>0</v>
      </c>
      <c r="H12" t="s">
        <v>27</v>
      </c>
      <c r="I12" t="s">
        <v>89</v>
      </c>
      <c r="J12" t="s">
        <v>59</v>
      </c>
      <c r="K12" t="s">
        <v>73</v>
      </c>
      <c r="L12">
        <v>1706.1840000000002</v>
      </c>
      <c r="M12">
        <v>9</v>
      </c>
      <c r="N12">
        <v>0.2</v>
      </c>
      <c r="O12">
        <v>85.309199999999805</v>
      </c>
    </row>
    <row r="13" spans="1:15" x14ac:dyDescent="0.2">
      <c r="A13" t="s">
        <v>76</v>
      </c>
      <c r="B13" s="2">
        <v>43260</v>
      </c>
      <c r="C13" t="s">
        <v>69</v>
      </c>
      <c r="D13" t="s">
        <v>77</v>
      </c>
      <c r="E13" t="s">
        <v>56</v>
      </c>
      <c r="F13" t="s">
        <v>29</v>
      </c>
      <c r="G13" t="s">
        <v>0</v>
      </c>
      <c r="H13" t="s">
        <v>27</v>
      </c>
      <c r="I13" t="s">
        <v>90</v>
      </c>
      <c r="J13" t="s">
        <v>83</v>
      </c>
      <c r="K13" t="s">
        <v>84</v>
      </c>
      <c r="L13">
        <v>911.42399999999998</v>
      </c>
      <c r="M13">
        <v>4</v>
      </c>
      <c r="N13">
        <v>0.2</v>
      </c>
      <c r="O13">
        <v>68.356800000000021</v>
      </c>
    </row>
    <row r="14" spans="1:15" x14ac:dyDescent="0.2">
      <c r="A14" t="s">
        <v>91</v>
      </c>
      <c r="B14" s="2">
        <v>43205</v>
      </c>
      <c r="C14" t="s">
        <v>69</v>
      </c>
      <c r="D14" t="s">
        <v>92</v>
      </c>
      <c r="E14" t="s">
        <v>56</v>
      </c>
      <c r="F14" t="s">
        <v>93</v>
      </c>
      <c r="G14" t="s">
        <v>6</v>
      </c>
      <c r="H14" t="s">
        <v>25</v>
      </c>
      <c r="I14" t="s">
        <v>94</v>
      </c>
      <c r="J14" t="s">
        <v>66</v>
      </c>
      <c r="K14" t="s">
        <v>95</v>
      </c>
      <c r="L14">
        <v>15.552000000000003</v>
      </c>
      <c r="M14">
        <v>3</v>
      </c>
      <c r="N14">
        <v>0.2</v>
      </c>
      <c r="O14">
        <v>5.4432</v>
      </c>
    </row>
    <row r="15" spans="1:15" x14ac:dyDescent="0.2">
      <c r="A15" t="s">
        <v>96</v>
      </c>
      <c r="B15" s="2">
        <v>43439</v>
      </c>
      <c r="C15" t="s">
        <v>69</v>
      </c>
      <c r="D15" t="s">
        <v>97</v>
      </c>
      <c r="E15" t="s">
        <v>56</v>
      </c>
      <c r="F15" t="s">
        <v>32</v>
      </c>
      <c r="G15" t="s">
        <v>13</v>
      </c>
      <c r="H15" t="s">
        <v>27</v>
      </c>
      <c r="I15" t="s">
        <v>98</v>
      </c>
      <c r="J15" t="s">
        <v>66</v>
      </c>
      <c r="K15" t="s">
        <v>86</v>
      </c>
      <c r="L15">
        <v>407.97600000000006</v>
      </c>
      <c r="M15">
        <v>3</v>
      </c>
      <c r="N15">
        <v>0.2</v>
      </c>
      <c r="O15">
        <v>132.59219999999993</v>
      </c>
    </row>
    <row r="16" spans="1:15" x14ac:dyDescent="0.2">
      <c r="A16" t="s">
        <v>99</v>
      </c>
      <c r="B16" s="2">
        <v>43426</v>
      </c>
      <c r="C16" t="s">
        <v>69</v>
      </c>
      <c r="D16" t="s">
        <v>100</v>
      </c>
      <c r="E16" t="s">
        <v>56</v>
      </c>
      <c r="F16" t="s">
        <v>101</v>
      </c>
      <c r="G16" t="s">
        <v>5</v>
      </c>
      <c r="H16" t="s">
        <v>102</v>
      </c>
      <c r="I16" t="s">
        <v>103</v>
      </c>
      <c r="J16" t="s">
        <v>66</v>
      </c>
      <c r="K16" t="s">
        <v>88</v>
      </c>
      <c r="L16">
        <v>68.809999999999988</v>
      </c>
      <c r="M16">
        <v>5</v>
      </c>
      <c r="N16">
        <v>0.8</v>
      </c>
      <c r="O16">
        <v>-123.858</v>
      </c>
    </row>
    <row r="17" spans="1:15" x14ac:dyDescent="0.2">
      <c r="A17" t="s">
        <v>99</v>
      </c>
      <c r="B17" s="2">
        <v>43426</v>
      </c>
      <c r="C17" t="s">
        <v>69</v>
      </c>
      <c r="D17" t="s">
        <v>100</v>
      </c>
      <c r="E17" t="s">
        <v>56</v>
      </c>
      <c r="F17" t="s">
        <v>101</v>
      </c>
      <c r="G17" t="s">
        <v>5</v>
      </c>
      <c r="H17" t="s">
        <v>102</v>
      </c>
      <c r="I17" t="s">
        <v>104</v>
      </c>
      <c r="J17" t="s">
        <v>66</v>
      </c>
      <c r="K17" t="s">
        <v>86</v>
      </c>
      <c r="L17">
        <v>2.5439999999999996</v>
      </c>
      <c r="M17">
        <v>3</v>
      </c>
      <c r="N17">
        <v>0.8</v>
      </c>
      <c r="O17">
        <v>-3.8160000000000016</v>
      </c>
    </row>
    <row r="18" spans="1:15" x14ac:dyDescent="0.2">
      <c r="A18" t="s">
        <v>105</v>
      </c>
      <c r="B18" s="2">
        <v>43415</v>
      </c>
      <c r="C18" t="s">
        <v>69</v>
      </c>
      <c r="D18" t="s">
        <v>106</v>
      </c>
      <c r="E18" t="s">
        <v>56</v>
      </c>
      <c r="F18" t="s">
        <v>107</v>
      </c>
      <c r="G18" t="s">
        <v>11</v>
      </c>
      <c r="H18" t="s">
        <v>102</v>
      </c>
      <c r="I18" t="s">
        <v>108</v>
      </c>
      <c r="J18" t="s">
        <v>66</v>
      </c>
      <c r="K18" t="s">
        <v>75</v>
      </c>
      <c r="L18">
        <v>665.88</v>
      </c>
      <c r="M18">
        <v>6</v>
      </c>
      <c r="N18">
        <v>0</v>
      </c>
      <c r="O18">
        <v>13.317599999999999</v>
      </c>
    </row>
    <row r="19" spans="1:15" x14ac:dyDescent="0.2">
      <c r="A19" t="s">
        <v>109</v>
      </c>
      <c r="B19" s="2">
        <v>43233</v>
      </c>
      <c r="C19" t="s">
        <v>54</v>
      </c>
      <c r="D19" t="s">
        <v>110</v>
      </c>
      <c r="E19" t="s">
        <v>56</v>
      </c>
      <c r="F19" t="s">
        <v>111</v>
      </c>
      <c r="G19" t="s">
        <v>21</v>
      </c>
      <c r="H19" t="s">
        <v>27</v>
      </c>
      <c r="I19" t="s">
        <v>112</v>
      </c>
      <c r="J19" t="s">
        <v>66</v>
      </c>
      <c r="K19" t="s">
        <v>75</v>
      </c>
      <c r="L19">
        <v>55.5</v>
      </c>
      <c r="M19">
        <v>2</v>
      </c>
      <c r="N19">
        <v>0</v>
      </c>
      <c r="O19">
        <v>9.9899999999999949</v>
      </c>
    </row>
    <row r="20" spans="1:15" x14ac:dyDescent="0.2">
      <c r="A20" t="s">
        <v>113</v>
      </c>
      <c r="B20" s="2">
        <v>43339</v>
      </c>
      <c r="C20" t="s">
        <v>54</v>
      </c>
      <c r="D20" t="s">
        <v>114</v>
      </c>
      <c r="E20" t="s">
        <v>56</v>
      </c>
      <c r="F20" t="s">
        <v>28</v>
      </c>
      <c r="G20" t="s">
        <v>0</v>
      </c>
      <c r="H20" t="s">
        <v>27</v>
      </c>
      <c r="I20" t="s">
        <v>115</v>
      </c>
      <c r="J20" t="s">
        <v>66</v>
      </c>
      <c r="K20" t="s">
        <v>81</v>
      </c>
      <c r="L20">
        <v>8.56</v>
      </c>
      <c r="M20">
        <v>2</v>
      </c>
      <c r="N20">
        <v>0</v>
      </c>
      <c r="O20">
        <v>2.4823999999999993</v>
      </c>
    </row>
    <row r="21" spans="1:15" x14ac:dyDescent="0.2">
      <c r="A21" t="s">
        <v>113</v>
      </c>
      <c r="B21" s="2">
        <v>43339</v>
      </c>
      <c r="C21" t="s">
        <v>54</v>
      </c>
      <c r="D21" t="s">
        <v>114</v>
      </c>
      <c r="E21" t="s">
        <v>56</v>
      </c>
      <c r="F21" t="s">
        <v>28</v>
      </c>
      <c r="G21" t="s">
        <v>0</v>
      </c>
      <c r="H21" t="s">
        <v>27</v>
      </c>
      <c r="I21" t="s">
        <v>116</v>
      </c>
      <c r="J21" t="s">
        <v>83</v>
      </c>
      <c r="K21" t="s">
        <v>84</v>
      </c>
      <c r="L21">
        <v>213.48000000000002</v>
      </c>
      <c r="M21">
        <v>3</v>
      </c>
      <c r="N21">
        <v>0.2</v>
      </c>
      <c r="O21">
        <v>16.010999999999981</v>
      </c>
    </row>
    <row r="22" spans="1:15" x14ac:dyDescent="0.2">
      <c r="A22" t="s">
        <v>113</v>
      </c>
      <c r="B22" s="2">
        <v>43339</v>
      </c>
      <c r="C22" t="s">
        <v>54</v>
      </c>
      <c r="D22" t="s">
        <v>114</v>
      </c>
      <c r="E22" t="s">
        <v>56</v>
      </c>
      <c r="F22" t="s">
        <v>28</v>
      </c>
      <c r="G22" t="s">
        <v>0</v>
      </c>
      <c r="H22" t="s">
        <v>27</v>
      </c>
      <c r="I22" t="s">
        <v>117</v>
      </c>
      <c r="J22" t="s">
        <v>66</v>
      </c>
      <c r="K22" t="s">
        <v>86</v>
      </c>
      <c r="L22">
        <v>22.72</v>
      </c>
      <c r="M22">
        <v>4</v>
      </c>
      <c r="N22">
        <v>0.2</v>
      </c>
      <c r="O22">
        <v>7.3839999999999986</v>
      </c>
    </row>
    <row r="23" spans="1:15" x14ac:dyDescent="0.2">
      <c r="A23" t="s">
        <v>118</v>
      </c>
      <c r="B23" s="2">
        <v>43443</v>
      </c>
      <c r="C23" t="s">
        <v>69</v>
      </c>
      <c r="D23" t="s">
        <v>119</v>
      </c>
      <c r="E23" t="s">
        <v>56</v>
      </c>
      <c r="F23" t="s">
        <v>120</v>
      </c>
      <c r="G23" t="s">
        <v>14</v>
      </c>
      <c r="H23" t="s">
        <v>102</v>
      </c>
      <c r="I23" t="s">
        <v>121</v>
      </c>
      <c r="J23" t="s">
        <v>66</v>
      </c>
      <c r="K23" t="s">
        <v>81</v>
      </c>
      <c r="L23">
        <v>19.459999999999997</v>
      </c>
      <c r="M23">
        <v>7</v>
      </c>
      <c r="N23">
        <v>0</v>
      </c>
      <c r="O23">
        <v>5.0595999999999997</v>
      </c>
    </row>
    <row r="24" spans="1:15" x14ac:dyDescent="0.2">
      <c r="A24" t="s">
        <v>118</v>
      </c>
      <c r="B24" s="2">
        <v>43443</v>
      </c>
      <c r="C24" t="s">
        <v>69</v>
      </c>
      <c r="D24" t="s">
        <v>119</v>
      </c>
      <c r="E24" t="s">
        <v>56</v>
      </c>
      <c r="F24" t="s">
        <v>120</v>
      </c>
      <c r="G24" t="s">
        <v>14</v>
      </c>
      <c r="H24" t="s">
        <v>102</v>
      </c>
      <c r="I24" t="s">
        <v>122</v>
      </c>
      <c r="J24" t="s">
        <v>66</v>
      </c>
      <c r="K24" t="s">
        <v>88</v>
      </c>
      <c r="L24">
        <v>60.339999999999996</v>
      </c>
      <c r="M24">
        <v>7</v>
      </c>
      <c r="N24">
        <v>0</v>
      </c>
      <c r="O24">
        <v>15.688400000000001</v>
      </c>
    </row>
    <row r="25" spans="1:15" x14ac:dyDescent="0.2">
      <c r="A25" t="s">
        <v>123</v>
      </c>
      <c r="B25" s="2">
        <v>43297</v>
      </c>
      <c r="C25" t="s">
        <v>54</v>
      </c>
      <c r="D25" t="s">
        <v>124</v>
      </c>
      <c r="E25" t="s">
        <v>56</v>
      </c>
      <c r="F25" t="s">
        <v>31</v>
      </c>
      <c r="G25" t="s">
        <v>12</v>
      </c>
      <c r="H25" t="s">
        <v>125</v>
      </c>
      <c r="I25" t="s">
        <v>126</v>
      </c>
      <c r="J25" t="s">
        <v>59</v>
      </c>
      <c r="K25" t="s">
        <v>62</v>
      </c>
      <c r="L25">
        <v>71.371999999999986</v>
      </c>
      <c r="M25">
        <v>2</v>
      </c>
      <c r="N25">
        <v>0.3</v>
      </c>
      <c r="O25">
        <v>-1.0196000000000005</v>
      </c>
    </row>
    <row r="26" spans="1:15" x14ac:dyDescent="0.2">
      <c r="A26" t="s">
        <v>127</v>
      </c>
      <c r="B26" s="2">
        <v>43368</v>
      </c>
      <c r="C26" t="s">
        <v>69</v>
      </c>
      <c r="D26" t="s">
        <v>128</v>
      </c>
      <c r="E26" t="s">
        <v>56</v>
      </c>
      <c r="F26" t="s">
        <v>129</v>
      </c>
      <c r="G26" t="s">
        <v>21</v>
      </c>
      <c r="H26" t="s">
        <v>27</v>
      </c>
      <c r="I26" t="s">
        <v>72</v>
      </c>
      <c r="J26" t="s">
        <v>59</v>
      </c>
      <c r="K26" t="s">
        <v>73</v>
      </c>
      <c r="L26">
        <v>1044.6299999999999</v>
      </c>
      <c r="M26">
        <v>3</v>
      </c>
      <c r="N26">
        <v>0</v>
      </c>
      <c r="O26">
        <v>240.26490000000001</v>
      </c>
    </row>
    <row r="27" spans="1:15" x14ac:dyDescent="0.2">
      <c r="A27" t="s">
        <v>130</v>
      </c>
      <c r="B27" s="2">
        <v>43116</v>
      </c>
      <c r="C27" t="s">
        <v>54</v>
      </c>
      <c r="D27" t="s">
        <v>131</v>
      </c>
      <c r="E27" t="s">
        <v>56</v>
      </c>
      <c r="F27" t="s">
        <v>29</v>
      </c>
      <c r="G27" t="s">
        <v>0</v>
      </c>
      <c r="H27" t="s">
        <v>27</v>
      </c>
      <c r="I27" t="s">
        <v>132</v>
      </c>
      <c r="J27" t="s">
        <v>66</v>
      </c>
      <c r="K27" t="s">
        <v>86</v>
      </c>
      <c r="L27">
        <v>11.648000000000001</v>
      </c>
      <c r="M27">
        <v>2</v>
      </c>
      <c r="N27">
        <v>0.2</v>
      </c>
      <c r="O27">
        <v>4.2224000000000004</v>
      </c>
    </row>
    <row r="28" spans="1:15" x14ac:dyDescent="0.2">
      <c r="A28" t="s">
        <v>130</v>
      </c>
      <c r="B28" s="2">
        <v>43116</v>
      </c>
      <c r="C28" t="s">
        <v>54</v>
      </c>
      <c r="D28" t="s">
        <v>131</v>
      </c>
      <c r="E28" t="s">
        <v>56</v>
      </c>
      <c r="F28" t="s">
        <v>29</v>
      </c>
      <c r="G28" t="s">
        <v>0</v>
      </c>
      <c r="H28" t="s">
        <v>27</v>
      </c>
      <c r="I28" t="s">
        <v>133</v>
      </c>
      <c r="J28" t="s">
        <v>83</v>
      </c>
      <c r="K28" t="s">
        <v>134</v>
      </c>
      <c r="L28">
        <v>90.570000000000007</v>
      </c>
      <c r="M28">
        <v>3</v>
      </c>
      <c r="N28">
        <v>0</v>
      </c>
      <c r="O28">
        <v>11.774100000000004</v>
      </c>
    </row>
    <row r="29" spans="1:15" x14ac:dyDescent="0.2">
      <c r="A29" t="s">
        <v>135</v>
      </c>
      <c r="B29" s="2">
        <v>43360</v>
      </c>
      <c r="C29" t="s">
        <v>69</v>
      </c>
      <c r="D29" t="s">
        <v>136</v>
      </c>
      <c r="E29" t="s">
        <v>56</v>
      </c>
      <c r="F29" t="s">
        <v>31</v>
      </c>
      <c r="G29" t="s">
        <v>12</v>
      </c>
      <c r="H29" t="s">
        <v>27</v>
      </c>
      <c r="I29" t="s">
        <v>137</v>
      </c>
      <c r="J29" t="s">
        <v>59</v>
      </c>
      <c r="K29" t="s">
        <v>60</v>
      </c>
      <c r="L29">
        <v>3083.4300000000003</v>
      </c>
      <c r="M29">
        <v>7</v>
      </c>
      <c r="N29">
        <v>0.5</v>
      </c>
      <c r="O29">
        <v>-1665.0522000000001</v>
      </c>
    </row>
    <row r="30" spans="1:15" x14ac:dyDescent="0.2">
      <c r="A30" t="s">
        <v>135</v>
      </c>
      <c r="B30" s="2">
        <v>43360</v>
      </c>
      <c r="C30" t="s">
        <v>69</v>
      </c>
      <c r="D30" t="s">
        <v>136</v>
      </c>
      <c r="E30" t="s">
        <v>56</v>
      </c>
      <c r="F30" t="s">
        <v>31</v>
      </c>
      <c r="G30" t="s">
        <v>12</v>
      </c>
      <c r="H30" t="s">
        <v>27</v>
      </c>
      <c r="I30" t="s">
        <v>138</v>
      </c>
      <c r="J30" t="s">
        <v>66</v>
      </c>
      <c r="K30" t="s">
        <v>86</v>
      </c>
      <c r="L30">
        <v>9.6180000000000021</v>
      </c>
      <c r="M30">
        <v>2</v>
      </c>
      <c r="N30">
        <v>0.7</v>
      </c>
      <c r="O30">
        <v>-7.0532000000000004</v>
      </c>
    </row>
    <row r="31" spans="1:15" x14ac:dyDescent="0.2">
      <c r="A31" t="s">
        <v>135</v>
      </c>
      <c r="B31" s="2">
        <v>43360</v>
      </c>
      <c r="C31" t="s">
        <v>69</v>
      </c>
      <c r="D31" t="s">
        <v>136</v>
      </c>
      <c r="E31" t="s">
        <v>56</v>
      </c>
      <c r="F31" t="s">
        <v>31</v>
      </c>
      <c r="G31" t="s">
        <v>12</v>
      </c>
      <c r="H31" t="s">
        <v>27</v>
      </c>
      <c r="I31" t="s">
        <v>139</v>
      </c>
      <c r="J31" t="s">
        <v>59</v>
      </c>
      <c r="K31" t="s">
        <v>79</v>
      </c>
      <c r="L31">
        <v>124.20000000000002</v>
      </c>
      <c r="M31">
        <v>3</v>
      </c>
      <c r="N31">
        <v>0.2</v>
      </c>
      <c r="O31">
        <v>15.524999999999991</v>
      </c>
    </row>
    <row r="32" spans="1:15" x14ac:dyDescent="0.2">
      <c r="A32" t="s">
        <v>135</v>
      </c>
      <c r="B32" s="2">
        <v>43360</v>
      </c>
      <c r="C32" t="s">
        <v>69</v>
      </c>
      <c r="D32" t="s">
        <v>136</v>
      </c>
      <c r="E32" t="s">
        <v>56</v>
      </c>
      <c r="F32" t="s">
        <v>31</v>
      </c>
      <c r="G32" t="s">
        <v>12</v>
      </c>
      <c r="H32" t="s">
        <v>27</v>
      </c>
      <c r="I32" t="s">
        <v>140</v>
      </c>
      <c r="J32" t="s">
        <v>66</v>
      </c>
      <c r="K32" t="s">
        <v>141</v>
      </c>
      <c r="L32">
        <v>3.2640000000000002</v>
      </c>
      <c r="M32">
        <v>2</v>
      </c>
      <c r="N32">
        <v>0.2</v>
      </c>
      <c r="O32">
        <v>1.1015999999999997</v>
      </c>
    </row>
    <row r="33" spans="1:15" x14ac:dyDescent="0.2">
      <c r="A33" t="s">
        <v>135</v>
      </c>
      <c r="B33" s="2">
        <v>43360</v>
      </c>
      <c r="C33" t="s">
        <v>69</v>
      </c>
      <c r="D33" t="s">
        <v>136</v>
      </c>
      <c r="E33" t="s">
        <v>56</v>
      </c>
      <c r="F33" t="s">
        <v>31</v>
      </c>
      <c r="G33" t="s">
        <v>12</v>
      </c>
      <c r="H33" t="s">
        <v>27</v>
      </c>
      <c r="I33" t="s">
        <v>142</v>
      </c>
      <c r="J33" t="s">
        <v>66</v>
      </c>
      <c r="K33" t="s">
        <v>81</v>
      </c>
      <c r="L33">
        <v>86.304000000000002</v>
      </c>
      <c r="M33">
        <v>6</v>
      </c>
      <c r="N33">
        <v>0.2</v>
      </c>
      <c r="O33">
        <v>9.7091999999999885</v>
      </c>
    </row>
    <row r="34" spans="1:15" x14ac:dyDescent="0.2">
      <c r="A34" t="s">
        <v>135</v>
      </c>
      <c r="B34" s="2">
        <v>43360</v>
      </c>
      <c r="C34" t="s">
        <v>69</v>
      </c>
      <c r="D34" t="s">
        <v>136</v>
      </c>
      <c r="E34" t="s">
        <v>56</v>
      </c>
      <c r="F34" t="s">
        <v>31</v>
      </c>
      <c r="G34" t="s">
        <v>12</v>
      </c>
      <c r="H34" t="s">
        <v>27</v>
      </c>
      <c r="I34" t="s">
        <v>143</v>
      </c>
      <c r="J34" t="s">
        <v>66</v>
      </c>
      <c r="K34" t="s">
        <v>86</v>
      </c>
      <c r="L34">
        <v>6.8580000000000014</v>
      </c>
      <c r="M34">
        <v>6</v>
      </c>
      <c r="N34">
        <v>0.7</v>
      </c>
      <c r="O34">
        <v>-5.7149999999999999</v>
      </c>
    </row>
    <row r="35" spans="1:15" x14ac:dyDescent="0.2">
      <c r="A35" t="s">
        <v>135</v>
      </c>
      <c r="B35" s="2">
        <v>43360</v>
      </c>
      <c r="C35" t="s">
        <v>69</v>
      </c>
      <c r="D35" t="s">
        <v>136</v>
      </c>
      <c r="E35" t="s">
        <v>56</v>
      </c>
      <c r="F35" t="s">
        <v>31</v>
      </c>
      <c r="G35" t="s">
        <v>12</v>
      </c>
      <c r="H35" t="s">
        <v>27</v>
      </c>
      <c r="I35" t="s">
        <v>144</v>
      </c>
      <c r="J35" t="s">
        <v>66</v>
      </c>
      <c r="K35" t="s">
        <v>81</v>
      </c>
      <c r="L35">
        <v>15.76</v>
      </c>
      <c r="M35">
        <v>2</v>
      </c>
      <c r="N35">
        <v>0.2</v>
      </c>
      <c r="O35">
        <v>3.5460000000000007</v>
      </c>
    </row>
    <row r="36" spans="1:15" x14ac:dyDescent="0.2">
      <c r="A36" t="s">
        <v>145</v>
      </c>
      <c r="B36" s="2">
        <v>43392</v>
      </c>
      <c r="C36" t="s">
        <v>54</v>
      </c>
      <c r="D36" t="s">
        <v>146</v>
      </c>
      <c r="E36" t="s">
        <v>56</v>
      </c>
      <c r="F36" t="s">
        <v>26</v>
      </c>
      <c r="G36" t="s">
        <v>5</v>
      </c>
      <c r="H36" t="s">
        <v>102</v>
      </c>
      <c r="I36" t="s">
        <v>147</v>
      </c>
      <c r="J36" t="s">
        <v>66</v>
      </c>
      <c r="K36" t="s">
        <v>95</v>
      </c>
      <c r="L36">
        <v>29.472000000000001</v>
      </c>
      <c r="M36">
        <v>3</v>
      </c>
      <c r="N36">
        <v>0.2</v>
      </c>
      <c r="O36">
        <v>9.9467999999999979</v>
      </c>
    </row>
    <row r="37" spans="1:15" x14ac:dyDescent="0.2">
      <c r="A37" t="s">
        <v>148</v>
      </c>
      <c r="B37" s="2">
        <v>43442</v>
      </c>
      <c r="C37" t="s">
        <v>149</v>
      </c>
      <c r="D37" t="s">
        <v>150</v>
      </c>
      <c r="E37" t="s">
        <v>56</v>
      </c>
      <c r="F37" t="s">
        <v>151</v>
      </c>
      <c r="G37" t="s">
        <v>5</v>
      </c>
      <c r="H37" t="s">
        <v>102</v>
      </c>
      <c r="I37" t="s">
        <v>152</v>
      </c>
      <c r="J37" t="s">
        <v>83</v>
      </c>
      <c r="K37" t="s">
        <v>84</v>
      </c>
      <c r="L37">
        <v>1097.5440000000003</v>
      </c>
      <c r="M37">
        <v>7</v>
      </c>
      <c r="N37">
        <v>0.2</v>
      </c>
      <c r="O37">
        <v>123.47369999999989</v>
      </c>
    </row>
    <row r="38" spans="1:15" x14ac:dyDescent="0.2">
      <c r="A38" t="s">
        <v>148</v>
      </c>
      <c r="B38" s="2">
        <v>43442</v>
      </c>
      <c r="C38" t="s">
        <v>149</v>
      </c>
      <c r="D38" t="s">
        <v>150</v>
      </c>
      <c r="E38" t="s">
        <v>56</v>
      </c>
      <c r="F38" t="s">
        <v>151</v>
      </c>
      <c r="G38" t="s">
        <v>5</v>
      </c>
      <c r="H38" t="s">
        <v>102</v>
      </c>
      <c r="I38" t="s">
        <v>153</v>
      </c>
      <c r="J38" t="s">
        <v>59</v>
      </c>
      <c r="K38" t="s">
        <v>79</v>
      </c>
      <c r="L38">
        <v>190.92</v>
      </c>
      <c r="M38">
        <v>5</v>
      </c>
      <c r="N38">
        <v>0.6</v>
      </c>
      <c r="O38">
        <v>-147.96300000000002</v>
      </c>
    </row>
    <row r="39" spans="1:15" x14ac:dyDescent="0.2">
      <c r="A39" t="s">
        <v>154</v>
      </c>
      <c r="B39" s="2">
        <v>43461</v>
      </c>
      <c r="C39" t="s">
        <v>69</v>
      </c>
      <c r="D39" t="s">
        <v>155</v>
      </c>
      <c r="E39" t="s">
        <v>56</v>
      </c>
      <c r="F39" t="s">
        <v>26</v>
      </c>
      <c r="G39" t="s">
        <v>5</v>
      </c>
      <c r="H39" t="s">
        <v>102</v>
      </c>
      <c r="I39" t="s">
        <v>156</v>
      </c>
      <c r="J39" t="s">
        <v>66</v>
      </c>
      <c r="K39" t="s">
        <v>141</v>
      </c>
      <c r="L39">
        <v>113.328</v>
      </c>
      <c r="M39">
        <v>9</v>
      </c>
      <c r="N39">
        <v>0.2</v>
      </c>
      <c r="O39">
        <v>35.414999999999999</v>
      </c>
    </row>
    <row r="40" spans="1:15" x14ac:dyDescent="0.2">
      <c r="A40" t="s">
        <v>154</v>
      </c>
      <c r="B40" s="2">
        <v>43461</v>
      </c>
      <c r="C40" t="s">
        <v>69</v>
      </c>
      <c r="D40" t="s">
        <v>155</v>
      </c>
      <c r="E40" t="s">
        <v>56</v>
      </c>
      <c r="F40" t="s">
        <v>26</v>
      </c>
      <c r="G40" t="s">
        <v>5</v>
      </c>
      <c r="H40" t="s">
        <v>102</v>
      </c>
      <c r="I40" t="s">
        <v>157</v>
      </c>
      <c r="J40" t="s">
        <v>59</v>
      </c>
      <c r="K40" t="s">
        <v>60</v>
      </c>
      <c r="L40">
        <v>532.39919999999995</v>
      </c>
      <c r="M40">
        <v>3</v>
      </c>
      <c r="N40">
        <v>0.32</v>
      </c>
      <c r="O40">
        <v>-46.976400000000012</v>
      </c>
    </row>
    <row r="41" spans="1:15" x14ac:dyDescent="0.2">
      <c r="A41" t="s">
        <v>154</v>
      </c>
      <c r="B41" s="2">
        <v>43461</v>
      </c>
      <c r="C41" t="s">
        <v>69</v>
      </c>
      <c r="D41" t="s">
        <v>155</v>
      </c>
      <c r="E41" t="s">
        <v>56</v>
      </c>
      <c r="F41" t="s">
        <v>26</v>
      </c>
      <c r="G41" t="s">
        <v>5</v>
      </c>
      <c r="H41" t="s">
        <v>102</v>
      </c>
      <c r="I41" t="s">
        <v>158</v>
      </c>
      <c r="J41" t="s">
        <v>59</v>
      </c>
      <c r="K41" t="s">
        <v>62</v>
      </c>
      <c r="L41">
        <v>212.05799999999999</v>
      </c>
      <c r="M41">
        <v>3</v>
      </c>
      <c r="N41">
        <v>0.3</v>
      </c>
      <c r="O41">
        <v>-15.146999999999991</v>
      </c>
    </row>
    <row r="42" spans="1:15" x14ac:dyDescent="0.2">
      <c r="A42" t="s">
        <v>154</v>
      </c>
      <c r="B42" s="2">
        <v>43461</v>
      </c>
      <c r="C42" t="s">
        <v>69</v>
      </c>
      <c r="D42" t="s">
        <v>155</v>
      </c>
      <c r="E42" t="s">
        <v>56</v>
      </c>
      <c r="F42" t="s">
        <v>26</v>
      </c>
      <c r="G42" t="s">
        <v>5</v>
      </c>
      <c r="H42" t="s">
        <v>102</v>
      </c>
      <c r="I42" t="s">
        <v>159</v>
      </c>
      <c r="J42" t="s">
        <v>83</v>
      </c>
      <c r="K42" t="s">
        <v>84</v>
      </c>
      <c r="L42">
        <v>371.16800000000001</v>
      </c>
      <c r="M42">
        <v>4</v>
      </c>
      <c r="N42">
        <v>0.2</v>
      </c>
      <c r="O42">
        <v>41.756399999999957</v>
      </c>
    </row>
    <row r="43" spans="1:15" x14ac:dyDescent="0.2">
      <c r="A43" t="s">
        <v>160</v>
      </c>
      <c r="B43" s="2">
        <v>43353</v>
      </c>
      <c r="C43" t="s">
        <v>69</v>
      </c>
      <c r="D43" t="s">
        <v>161</v>
      </c>
      <c r="E43" t="s">
        <v>56</v>
      </c>
      <c r="F43" t="s">
        <v>162</v>
      </c>
      <c r="G43" t="s">
        <v>16</v>
      </c>
      <c r="H43" t="s">
        <v>163</v>
      </c>
      <c r="I43" t="s">
        <v>164</v>
      </c>
      <c r="J43" t="s">
        <v>83</v>
      </c>
      <c r="K43" t="s">
        <v>84</v>
      </c>
      <c r="L43">
        <v>147.16800000000001</v>
      </c>
      <c r="M43">
        <v>4</v>
      </c>
      <c r="N43">
        <v>0.2</v>
      </c>
      <c r="O43">
        <v>16.556399999999996</v>
      </c>
    </row>
    <row r="44" spans="1:15" x14ac:dyDescent="0.2">
      <c r="A44" t="s">
        <v>165</v>
      </c>
      <c r="B44" s="2">
        <v>43298</v>
      </c>
      <c r="C44" t="s">
        <v>69</v>
      </c>
      <c r="D44" t="s">
        <v>166</v>
      </c>
      <c r="E44" t="s">
        <v>56</v>
      </c>
      <c r="F44" t="s">
        <v>29</v>
      </c>
      <c r="G44" t="s">
        <v>0</v>
      </c>
      <c r="H44" t="s">
        <v>27</v>
      </c>
      <c r="I44" t="s">
        <v>167</v>
      </c>
      <c r="J44" t="s">
        <v>66</v>
      </c>
      <c r="K44" t="s">
        <v>75</v>
      </c>
      <c r="L44">
        <v>77.88</v>
      </c>
      <c r="M44">
        <v>2</v>
      </c>
      <c r="N44">
        <v>0</v>
      </c>
      <c r="O44">
        <v>3.8939999999999912</v>
      </c>
    </row>
    <row r="45" spans="1:15" x14ac:dyDescent="0.2">
      <c r="A45" t="s">
        <v>168</v>
      </c>
      <c r="B45" s="2">
        <v>43362</v>
      </c>
      <c r="C45" t="s">
        <v>69</v>
      </c>
      <c r="D45" t="s">
        <v>169</v>
      </c>
      <c r="E45" t="s">
        <v>56</v>
      </c>
      <c r="F45" t="s">
        <v>170</v>
      </c>
      <c r="G45" t="s">
        <v>4</v>
      </c>
      <c r="H45" t="s">
        <v>163</v>
      </c>
      <c r="I45" t="s">
        <v>171</v>
      </c>
      <c r="J45" t="s">
        <v>66</v>
      </c>
      <c r="K45" t="s">
        <v>75</v>
      </c>
      <c r="L45">
        <v>95.616</v>
      </c>
      <c r="M45">
        <v>2</v>
      </c>
      <c r="N45">
        <v>0.2</v>
      </c>
      <c r="O45">
        <v>9.5616000000000092</v>
      </c>
    </row>
    <row r="46" spans="1:15" x14ac:dyDescent="0.2">
      <c r="A46" t="s">
        <v>172</v>
      </c>
      <c r="B46" s="2">
        <v>43170</v>
      </c>
      <c r="C46" t="s">
        <v>149</v>
      </c>
      <c r="D46" t="s">
        <v>173</v>
      </c>
      <c r="E46" t="s">
        <v>56</v>
      </c>
      <c r="F46" t="s">
        <v>174</v>
      </c>
      <c r="G46" t="s">
        <v>18</v>
      </c>
      <c r="H46" t="s">
        <v>102</v>
      </c>
      <c r="I46" t="s">
        <v>175</v>
      </c>
      <c r="J46" t="s">
        <v>83</v>
      </c>
      <c r="K46" t="s">
        <v>134</v>
      </c>
      <c r="L46">
        <v>45.98</v>
      </c>
      <c r="M46">
        <v>2</v>
      </c>
      <c r="N46">
        <v>0</v>
      </c>
      <c r="O46">
        <v>19.7714</v>
      </c>
    </row>
    <row r="47" spans="1:15" x14ac:dyDescent="0.2">
      <c r="A47" t="s">
        <v>172</v>
      </c>
      <c r="B47" s="2">
        <v>43170</v>
      </c>
      <c r="C47" t="s">
        <v>149</v>
      </c>
      <c r="D47" t="s">
        <v>173</v>
      </c>
      <c r="E47" t="s">
        <v>56</v>
      </c>
      <c r="F47" t="s">
        <v>174</v>
      </c>
      <c r="G47" t="s">
        <v>18</v>
      </c>
      <c r="H47" t="s">
        <v>102</v>
      </c>
      <c r="I47" t="s">
        <v>176</v>
      </c>
      <c r="J47" t="s">
        <v>66</v>
      </c>
      <c r="K47" t="s">
        <v>86</v>
      </c>
      <c r="L47">
        <v>17.46</v>
      </c>
      <c r="M47">
        <v>2</v>
      </c>
      <c r="N47">
        <v>0</v>
      </c>
      <c r="O47">
        <v>8.2061999999999991</v>
      </c>
    </row>
    <row r="48" spans="1:15" x14ac:dyDescent="0.2">
      <c r="A48" t="s">
        <v>177</v>
      </c>
      <c r="B48" s="2">
        <v>43393</v>
      </c>
      <c r="C48" t="s">
        <v>54</v>
      </c>
      <c r="D48" t="s">
        <v>178</v>
      </c>
      <c r="E48" t="s">
        <v>56</v>
      </c>
      <c r="F48" t="s">
        <v>179</v>
      </c>
      <c r="G48" t="s">
        <v>2</v>
      </c>
      <c r="H48" t="s">
        <v>102</v>
      </c>
      <c r="I48" t="s">
        <v>180</v>
      </c>
      <c r="J48" t="s">
        <v>66</v>
      </c>
      <c r="K48" t="s">
        <v>75</v>
      </c>
      <c r="L48">
        <v>211.96</v>
      </c>
      <c r="M48">
        <v>4</v>
      </c>
      <c r="N48">
        <v>0</v>
      </c>
      <c r="O48">
        <v>8.4783999999999935</v>
      </c>
    </row>
    <row r="49" spans="1:15" x14ac:dyDescent="0.2">
      <c r="A49" t="s">
        <v>181</v>
      </c>
      <c r="B49" s="2">
        <v>43271</v>
      </c>
      <c r="C49" t="s">
        <v>69</v>
      </c>
      <c r="D49" t="s">
        <v>182</v>
      </c>
      <c r="E49" t="s">
        <v>56</v>
      </c>
      <c r="F49" t="s">
        <v>183</v>
      </c>
      <c r="G49" t="s">
        <v>9</v>
      </c>
      <c r="H49" t="s">
        <v>125</v>
      </c>
      <c r="I49" t="s">
        <v>184</v>
      </c>
      <c r="J49" t="s">
        <v>83</v>
      </c>
      <c r="K49" t="s">
        <v>134</v>
      </c>
      <c r="L49">
        <v>45</v>
      </c>
      <c r="M49">
        <v>3</v>
      </c>
      <c r="N49">
        <v>0</v>
      </c>
      <c r="O49">
        <v>4.9500000000000011</v>
      </c>
    </row>
    <row r="50" spans="1:15" x14ac:dyDescent="0.2">
      <c r="A50" t="s">
        <v>181</v>
      </c>
      <c r="B50" s="2">
        <v>43271</v>
      </c>
      <c r="C50" t="s">
        <v>69</v>
      </c>
      <c r="D50" t="s">
        <v>182</v>
      </c>
      <c r="E50" t="s">
        <v>56</v>
      </c>
      <c r="F50" t="s">
        <v>183</v>
      </c>
      <c r="G50" t="s">
        <v>9</v>
      </c>
      <c r="H50" t="s">
        <v>125</v>
      </c>
      <c r="I50" t="s">
        <v>185</v>
      </c>
      <c r="J50" t="s">
        <v>83</v>
      </c>
      <c r="K50" t="s">
        <v>84</v>
      </c>
      <c r="L50">
        <v>21.8</v>
      </c>
      <c r="M50">
        <v>2</v>
      </c>
      <c r="N50">
        <v>0</v>
      </c>
      <c r="O50">
        <v>6.104000000000001</v>
      </c>
    </row>
    <row r="51" spans="1:15" x14ac:dyDescent="0.2">
      <c r="A51" t="s">
        <v>186</v>
      </c>
      <c r="B51" s="2">
        <v>43208</v>
      </c>
      <c r="C51" t="s">
        <v>69</v>
      </c>
      <c r="D51" t="s">
        <v>187</v>
      </c>
      <c r="E51" t="s">
        <v>56</v>
      </c>
      <c r="F51" t="s">
        <v>188</v>
      </c>
      <c r="G51" t="s">
        <v>20</v>
      </c>
      <c r="H51" t="s">
        <v>102</v>
      </c>
      <c r="I51" t="s">
        <v>189</v>
      </c>
      <c r="J51" t="s">
        <v>66</v>
      </c>
      <c r="K51" t="s">
        <v>86</v>
      </c>
      <c r="L51">
        <v>38.22</v>
      </c>
      <c r="M51">
        <v>6</v>
      </c>
      <c r="N51">
        <v>0</v>
      </c>
      <c r="O51">
        <v>17.9634</v>
      </c>
    </row>
    <row r="52" spans="1:15" x14ac:dyDescent="0.2">
      <c r="A52" t="s">
        <v>186</v>
      </c>
      <c r="B52" s="2">
        <v>43208</v>
      </c>
      <c r="C52" t="s">
        <v>69</v>
      </c>
      <c r="D52" t="s">
        <v>187</v>
      </c>
      <c r="E52" t="s">
        <v>56</v>
      </c>
      <c r="F52" t="s">
        <v>188</v>
      </c>
      <c r="G52" t="s">
        <v>20</v>
      </c>
      <c r="H52" t="s">
        <v>102</v>
      </c>
      <c r="I52" t="s">
        <v>190</v>
      </c>
      <c r="J52" t="s">
        <v>66</v>
      </c>
      <c r="K52" t="s">
        <v>67</v>
      </c>
      <c r="L52">
        <v>75.179999999999993</v>
      </c>
      <c r="M52">
        <v>6</v>
      </c>
      <c r="N52">
        <v>0</v>
      </c>
      <c r="O52">
        <v>35.334599999999995</v>
      </c>
    </row>
    <row r="53" spans="1:15" x14ac:dyDescent="0.2">
      <c r="A53" t="s">
        <v>186</v>
      </c>
      <c r="B53" s="2">
        <v>43208</v>
      </c>
      <c r="C53" t="s">
        <v>69</v>
      </c>
      <c r="D53" t="s">
        <v>187</v>
      </c>
      <c r="E53" t="s">
        <v>56</v>
      </c>
      <c r="F53" t="s">
        <v>188</v>
      </c>
      <c r="G53" t="s">
        <v>20</v>
      </c>
      <c r="H53" t="s">
        <v>102</v>
      </c>
      <c r="I53" t="s">
        <v>191</v>
      </c>
      <c r="J53" t="s">
        <v>59</v>
      </c>
      <c r="K53" t="s">
        <v>79</v>
      </c>
      <c r="L53">
        <v>6.16</v>
      </c>
      <c r="M53">
        <v>2</v>
      </c>
      <c r="N53">
        <v>0</v>
      </c>
      <c r="O53">
        <v>2.9567999999999999</v>
      </c>
    </row>
    <row r="54" spans="1:15" x14ac:dyDescent="0.2">
      <c r="A54" t="s">
        <v>186</v>
      </c>
      <c r="B54" s="2">
        <v>43208</v>
      </c>
      <c r="C54" t="s">
        <v>69</v>
      </c>
      <c r="D54" t="s">
        <v>187</v>
      </c>
      <c r="E54" t="s">
        <v>56</v>
      </c>
      <c r="F54" t="s">
        <v>188</v>
      </c>
      <c r="G54" t="s">
        <v>20</v>
      </c>
      <c r="H54" t="s">
        <v>102</v>
      </c>
      <c r="I54" t="s">
        <v>192</v>
      </c>
      <c r="J54" t="s">
        <v>59</v>
      </c>
      <c r="K54" t="s">
        <v>62</v>
      </c>
      <c r="L54">
        <v>89.99</v>
      </c>
      <c r="M54">
        <v>1</v>
      </c>
      <c r="N54">
        <v>0</v>
      </c>
      <c r="O54">
        <v>17.098099999999988</v>
      </c>
    </row>
    <row r="55" spans="1:15" x14ac:dyDescent="0.2">
      <c r="A55" t="s">
        <v>193</v>
      </c>
      <c r="B55" s="2">
        <v>43445</v>
      </c>
      <c r="C55" t="s">
        <v>69</v>
      </c>
      <c r="D55" t="s">
        <v>194</v>
      </c>
      <c r="E55" t="s">
        <v>56</v>
      </c>
      <c r="F55" t="s">
        <v>195</v>
      </c>
      <c r="G55" t="s">
        <v>3</v>
      </c>
      <c r="H55" t="s">
        <v>163</v>
      </c>
      <c r="I55" t="s">
        <v>196</v>
      </c>
      <c r="J55" t="s">
        <v>66</v>
      </c>
      <c r="K55" t="s">
        <v>197</v>
      </c>
      <c r="L55">
        <v>15.260000000000002</v>
      </c>
      <c r="M55">
        <v>7</v>
      </c>
      <c r="N55">
        <v>0</v>
      </c>
      <c r="O55">
        <v>6.2566000000000006</v>
      </c>
    </row>
    <row r="56" spans="1:15" x14ac:dyDescent="0.2">
      <c r="A56" t="s">
        <v>193</v>
      </c>
      <c r="B56" s="2">
        <v>43445</v>
      </c>
      <c r="C56" t="s">
        <v>69</v>
      </c>
      <c r="D56" t="s">
        <v>194</v>
      </c>
      <c r="E56" t="s">
        <v>56</v>
      </c>
      <c r="F56" t="s">
        <v>195</v>
      </c>
      <c r="G56" t="s">
        <v>3</v>
      </c>
      <c r="H56" t="s">
        <v>163</v>
      </c>
      <c r="I56" t="s">
        <v>198</v>
      </c>
      <c r="J56" t="s">
        <v>83</v>
      </c>
      <c r="K56" t="s">
        <v>84</v>
      </c>
      <c r="L56">
        <v>1029.95</v>
      </c>
      <c r="M56">
        <v>5</v>
      </c>
      <c r="N56">
        <v>0</v>
      </c>
      <c r="O56">
        <v>298.68549999999999</v>
      </c>
    </row>
    <row r="57" spans="1:15" x14ac:dyDescent="0.2">
      <c r="A57" t="s">
        <v>199</v>
      </c>
      <c r="B57" s="2">
        <v>43268</v>
      </c>
      <c r="C57" t="s">
        <v>149</v>
      </c>
      <c r="D57" t="s">
        <v>200</v>
      </c>
      <c r="E57" t="s">
        <v>56</v>
      </c>
      <c r="F57" t="s">
        <v>201</v>
      </c>
      <c r="G57" t="s">
        <v>3</v>
      </c>
      <c r="H57" t="s">
        <v>163</v>
      </c>
      <c r="I57" t="s">
        <v>202</v>
      </c>
      <c r="J57" t="s">
        <v>66</v>
      </c>
      <c r="K57" t="s">
        <v>75</v>
      </c>
      <c r="L57">
        <v>208.56</v>
      </c>
      <c r="M57">
        <v>6</v>
      </c>
      <c r="N57">
        <v>0</v>
      </c>
      <c r="O57">
        <v>52.139999999999986</v>
      </c>
    </row>
    <row r="58" spans="1:15" x14ac:dyDescent="0.2">
      <c r="A58" t="s">
        <v>199</v>
      </c>
      <c r="B58" s="2">
        <v>43268</v>
      </c>
      <c r="C58" t="s">
        <v>149</v>
      </c>
      <c r="D58" t="s">
        <v>200</v>
      </c>
      <c r="E58" t="s">
        <v>56</v>
      </c>
      <c r="F58" t="s">
        <v>201</v>
      </c>
      <c r="G58" t="s">
        <v>3</v>
      </c>
      <c r="H58" t="s">
        <v>163</v>
      </c>
      <c r="I58" t="s">
        <v>203</v>
      </c>
      <c r="J58" t="s">
        <v>66</v>
      </c>
      <c r="K58" t="s">
        <v>95</v>
      </c>
      <c r="L58">
        <v>32.400000000000006</v>
      </c>
      <c r="M58">
        <v>5</v>
      </c>
      <c r="N58">
        <v>0</v>
      </c>
      <c r="O58">
        <v>15.552000000000001</v>
      </c>
    </row>
    <row r="59" spans="1:15" x14ac:dyDescent="0.2">
      <c r="A59" t="s">
        <v>199</v>
      </c>
      <c r="B59" s="2">
        <v>43268</v>
      </c>
      <c r="C59" t="s">
        <v>149</v>
      </c>
      <c r="D59" t="s">
        <v>200</v>
      </c>
      <c r="E59" t="s">
        <v>56</v>
      </c>
      <c r="F59" t="s">
        <v>201</v>
      </c>
      <c r="G59" t="s">
        <v>3</v>
      </c>
      <c r="H59" t="s">
        <v>163</v>
      </c>
      <c r="I59" t="s">
        <v>204</v>
      </c>
      <c r="J59" t="s">
        <v>59</v>
      </c>
      <c r="K59" t="s">
        <v>62</v>
      </c>
      <c r="L59">
        <v>319.41000000000003</v>
      </c>
      <c r="M59">
        <v>5</v>
      </c>
      <c r="N59">
        <v>0.1</v>
      </c>
      <c r="O59">
        <v>7.0980000000000061</v>
      </c>
    </row>
    <row r="60" spans="1:15" x14ac:dyDescent="0.2">
      <c r="A60" t="s">
        <v>199</v>
      </c>
      <c r="B60" s="2">
        <v>43268</v>
      </c>
      <c r="C60" t="s">
        <v>149</v>
      </c>
      <c r="D60" t="s">
        <v>200</v>
      </c>
      <c r="E60" t="s">
        <v>56</v>
      </c>
      <c r="F60" t="s">
        <v>201</v>
      </c>
      <c r="G60" t="s">
        <v>3</v>
      </c>
      <c r="H60" t="s">
        <v>163</v>
      </c>
      <c r="I60" t="s">
        <v>205</v>
      </c>
      <c r="J60" t="s">
        <v>66</v>
      </c>
      <c r="K60" t="s">
        <v>95</v>
      </c>
      <c r="L60">
        <v>14.56</v>
      </c>
      <c r="M60">
        <v>2</v>
      </c>
      <c r="N60">
        <v>0</v>
      </c>
      <c r="O60">
        <v>6.9888000000000003</v>
      </c>
    </row>
    <row r="61" spans="1:15" x14ac:dyDescent="0.2">
      <c r="A61" t="s">
        <v>199</v>
      </c>
      <c r="B61" s="2">
        <v>43268</v>
      </c>
      <c r="C61" t="s">
        <v>149</v>
      </c>
      <c r="D61" t="s">
        <v>200</v>
      </c>
      <c r="E61" t="s">
        <v>56</v>
      </c>
      <c r="F61" t="s">
        <v>201</v>
      </c>
      <c r="G61" t="s">
        <v>3</v>
      </c>
      <c r="H61" t="s">
        <v>163</v>
      </c>
      <c r="I61" t="s">
        <v>184</v>
      </c>
      <c r="J61" t="s">
        <v>83</v>
      </c>
      <c r="K61" t="s">
        <v>134</v>
      </c>
      <c r="L61">
        <v>30</v>
      </c>
      <c r="M61">
        <v>2</v>
      </c>
      <c r="N61">
        <v>0</v>
      </c>
      <c r="O61">
        <v>3.3000000000000007</v>
      </c>
    </row>
    <row r="62" spans="1:15" x14ac:dyDescent="0.2">
      <c r="A62" t="s">
        <v>199</v>
      </c>
      <c r="B62" s="2">
        <v>43268</v>
      </c>
      <c r="C62" t="s">
        <v>149</v>
      </c>
      <c r="D62" t="s">
        <v>200</v>
      </c>
      <c r="E62" t="s">
        <v>56</v>
      </c>
      <c r="F62" t="s">
        <v>201</v>
      </c>
      <c r="G62" t="s">
        <v>3</v>
      </c>
      <c r="H62" t="s">
        <v>163</v>
      </c>
      <c r="I62" t="s">
        <v>206</v>
      </c>
      <c r="J62" t="s">
        <v>66</v>
      </c>
      <c r="K62" t="s">
        <v>86</v>
      </c>
      <c r="L62">
        <v>48.480000000000004</v>
      </c>
      <c r="M62">
        <v>4</v>
      </c>
      <c r="N62">
        <v>0.2</v>
      </c>
      <c r="O62">
        <v>16.361999999999998</v>
      </c>
    </row>
    <row r="63" spans="1:15" x14ac:dyDescent="0.2">
      <c r="A63" t="s">
        <v>199</v>
      </c>
      <c r="B63" s="2">
        <v>43268</v>
      </c>
      <c r="C63" t="s">
        <v>149</v>
      </c>
      <c r="D63" t="s">
        <v>200</v>
      </c>
      <c r="E63" t="s">
        <v>56</v>
      </c>
      <c r="F63" t="s">
        <v>201</v>
      </c>
      <c r="G63" t="s">
        <v>3</v>
      </c>
      <c r="H63" t="s">
        <v>163</v>
      </c>
      <c r="I63" t="s">
        <v>207</v>
      </c>
      <c r="J63" t="s">
        <v>66</v>
      </c>
      <c r="K63" t="s">
        <v>81</v>
      </c>
      <c r="L63">
        <v>1.68</v>
      </c>
      <c r="M63">
        <v>1</v>
      </c>
      <c r="N63">
        <v>0</v>
      </c>
      <c r="O63">
        <v>0.84</v>
      </c>
    </row>
    <row r="64" spans="1:15" x14ac:dyDescent="0.2">
      <c r="A64" t="s">
        <v>208</v>
      </c>
      <c r="B64" s="2">
        <v>43428</v>
      </c>
      <c r="C64" t="s">
        <v>69</v>
      </c>
      <c r="D64" t="s">
        <v>209</v>
      </c>
      <c r="E64" t="s">
        <v>56</v>
      </c>
      <c r="F64" t="s">
        <v>29</v>
      </c>
      <c r="G64" t="s">
        <v>0</v>
      </c>
      <c r="H64" t="s">
        <v>27</v>
      </c>
      <c r="I64" t="s">
        <v>210</v>
      </c>
      <c r="J64" t="s">
        <v>83</v>
      </c>
      <c r="K64" t="s">
        <v>134</v>
      </c>
      <c r="L64">
        <v>13.98</v>
      </c>
      <c r="M64">
        <v>2</v>
      </c>
      <c r="N64">
        <v>0</v>
      </c>
      <c r="O64">
        <v>6.1512000000000011</v>
      </c>
    </row>
    <row r="65" spans="1:15" x14ac:dyDescent="0.2">
      <c r="A65" t="s">
        <v>208</v>
      </c>
      <c r="B65" s="2">
        <v>43428</v>
      </c>
      <c r="C65" t="s">
        <v>69</v>
      </c>
      <c r="D65" t="s">
        <v>209</v>
      </c>
      <c r="E65" t="s">
        <v>56</v>
      </c>
      <c r="F65" t="s">
        <v>29</v>
      </c>
      <c r="G65" t="s">
        <v>0</v>
      </c>
      <c r="H65" t="s">
        <v>27</v>
      </c>
      <c r="I65" t="s">
        <v>211</v>
      </c>
      <c r="J65" t="s">
        <v>66</v>
      </c>
      <c r="K65" t="s">
        <v>86</v>
      </c>
      <c r="L65">
        <v>25.824000000000002</v>
      </c>
      <c r="M65">
        <v>6</v>
      </c>
      <c r="N65">
        <v>0.2</v>
      </c>
      <c r="O65">
        <v>9.3612000000000002</v>
      </c>
    </row>
    <row r="66" spans="1:15" x14ac:dyDescent="0.2">
      <c r="A66" t="s">
        <v>208</v>
      </c>
      <c r="B66" s="2">
        <v>43428</v>
      </c>
      <c r="C66" t="s">
        <v>69</v>
      </c>
      <c r="D66" t="s">
        <v>209</v>
      </c>
      <c r="E66" t="s">
        <v>56</v>
      </c>
      <c r="F66" t="s">
        <v>29</v>
      </c>
      <c r="G66" t="s">
        <v>0</v>
      </c>
      <c r="H66" t="s">
        <v>27</v>
      </c>
      <c r="I66" t="s">
        <v>212</v>
      </c>
      <c r="J66" t="s">
        <v>66</v>
      </c>
      <c r="K66" t="s">
        <v>95</v>
      </c>
      <c r="L66">
        <v>146.72999999999999</v>
      </c>
      <c r="M66">
        <v>3</v>
      </c>
      <c r="N66">
        <v>0</v>
      </c>
      <c r="O66">
        <v>68.963099999999997</v>
      </c>
    </row>
    <row r="67" spans="1:15" x14ac:dyDescent="0.2">
      <c r="A67" t="s">
        <v>208</v>
      </c>
      <c r="B67" s="2">
        <v>43428</v>
      </c>
      <c r="C67" t="s">
        <v>69</v>
      </c>
      <c r="D67" t="s">
        <v>209</v>
      </c>
      <c r="E67" t="s">
        <v>56</v>
      </c>
      <c r="F67" t="s">
        <v>29</v>
      </c>
      <c r="G67" t="s">
        <v>0</v>
      </c>
      <c r="H67" t="s">
        <v>27</v>
      </c>
      <c r="I67" t="s">
        <v>213</v>
      </c>
      <c r="J67" t="s">
        <v>59</v>
      </c>
      <c r="K67" t="s">
        <v>79</v>
      </c>
      <c r="L67">
        <v>79.760000000000005</v>
      </c>
      <c r="M67">
        <v>4</v>
      </c>
      <c r="N67">
        <v>0</v>
      </c>
      <c r="O67">
        <v>22.332800000000006</v>
      </c>
    </row>
    <row r="68" spans="1:15" x14ac:dyDescent="0.2">
      <c r="A68" t="s">
        <v>214</v>
      </c>
      <c r="B68" s="2">
        <v>43220</v>
      </c>
      <c r="C68" t="s">
        <v>69</v>
      </c>
      <c r="D68" t="s">
        <v>215</v>
      </c>
      <c r="E68" t="s">
        <v>56</v>
      </c>
      <c r="F68" t="s">
        <v>30</v>
      </c>
      <c r="G68" t="s">
        <v>16</v>
      </c>
      <c r="H68" t="s">
        <v>102</v>
      </c>
      <c r="I68" t="s">
        <v>216</v>
      </c>
      <c r="J68" t="s">
        <v>59</v>
      </c>
      <c r="K68" t="s">
        <v>62</v>
      </c>
      <c r="L68">
        <v>213.11499999999998</v>
      </c>
      <c r="M68">
        <v>5</v>
      </c>
      <c r="N68">
        <v>0.3</v>
      </c>
      <c r="O68">
        <v>-15.222500000000011</v>
      </c>
    </row>
    <row r="69" spans="1:15" x14ac:dyDescent="0.2">
      <c r="A69" t="s">
        <v>217</v>
      </c>
      <c r="B69" s="2">
        <v>43439</v>
      </c>
      <c r="C69" t="s">
        <v>69</v>
      </c>
      <c r="D69" t="s">
        <v>218</v>
      </c>
      <c r="E69" t="s">
        <v>56</v>
      </c>
      <c r="F69" t="s">
        <v>219</v>
      </c>
      <c r="G69" t="s">
        <v>17</v>
      </c>
      <c r="H69" t="s">
        <v>27</v>
      </c>
      <c r="I69" t="s">
        <v>220</v>
      </c>
      <c r="J69" t="s">
        <v>66</v>
      </c>
      <c r="K69" t="s">
        <v>81</v>
      </c>
      <c r="L69">
        <v>1113.0240000000001</v>
      </c>
      <c r="M69">
        <v>8</v>
      </c>
      <c r="N69">
        <v>0.2</v>
      </c>
      <c r="O69">
        <v>111.30239999999998</v>
      </c>
    </row>
    <row r="70" spans="1:15" x14ac:dyDescent="0.2">
      <c r="A70" t="s">
        <v>217</v>
      </c>
      <c r="B70" s="2">
        <v>43439</v>
      </c>
      <c r="C70" t="s">
        <v>69</v>
      </c>
      <c r="D70" t="s">
        <v>218</v>
      </c>
      <c r="E70" t="s">
        <v>56</v>
      </c>
      <c r="F70" t="s">
        <v>219</v>
      </c>
      <c r="G70" t="s">
        <v>17</v>
      </c>
      <c r="H70" t="s">
        <v>27</v>
      </c>
      <c r="I70" t="s">
        <v>221</v>
      </c>
      <c r="J70" t="s">
        <v>83</v>
      </c>
      <c r="K70" t="s">
        <v>84</v>
      </c>
      <c r="L70">
        <v>167.96800000000002</v>
      </c>
      <c r="M70">
        <v>4</v>
      </c>
      <c r="N70">
        <v>0.2</v>
      </c>
      <c r="O70">
        <v>62.988</v>
      </c>
    </row>
    <row r="71" spans="1:15" x14ac:dyDescent="0.2">
      <c r="A71" t="s">
        <v>222</v>
      </c>
      <c r="B71" s="2">
        <v>43255</v>
      </c>
      <c r="C71" t="s">
        <v>149</v>
      </c>
      <c r="D71" t="s">
        <v>223</v>
      </c>
      <c r="E71" t="s">
        <v>56</v>
      </c>
      <c r="F71" t="s">
        <v>224</v>
      </c>
      <c r="G71" t="s">
        <v>10</v>
      </c>
      <c r="H71" t="s">
        <v>25</v>
      </c>
      <c r="I71" t="s">
        <v>225</v>
      </c>
      <c r="J71" t="s">
        <v>66</v>
      </c>
      <c r="K71" t="s">
        <v>95</v>
      </c>
      <c r="L71">
        <v>75.88</v>
      </c>
      <c r="M71">
        <v>2</v>
      </c>
      <c r="N71">
        <v>0</v>
      </c>
      <c r="O71">
        <v>35.663599999999995</v>
      </c>
    </row>
    <row r="72" spans="1:15" x14ac:dyDescent="0.2">
      <c r="A72" t="s">
        <v>226</v>
      </c>
      <c r="B72" s="2">
        <v>43361</v>
      </c>
      <c r="C72" t="s">
        <v>69</v>
      </c>
      <c r="D72" t="s">
        <v>227</v>
      </c>
      <c r="E72" t="s">
        <v>56</v>
      </c>
      <c r="F72" t="s">
        <v>195</v>
      </c>
      <c r="G72" t="s">
        <v>3</v>
      </c>
      <c r="H72" t="s">
        <v>125</v>
      </c>
      <c r="I72" t="s">
        <v>228</v>
      </c>
      <c r="J72" t="s">
        <v>66</v>
      </c>
      <c r="K72" t="s">
        <v>86</v>
      </c>
      <c r="L72">
        <v>4.6159999999999997</v>
      </c>
      <c r="M72">
        <v>1</v>
      </c>
      <c r="N72">
        <v>0.2</v>
      </c>
      <c r="O72">
        <v>1.7309999999999999</v>
      </c>
    </row>
    <row r="73" spans="1:15" x14ac:dyDescent="0.2">
      <c r="A73" t="s">
        <v>229</v>
      </c>
      <c r="B73" s="2">
        <v>43357</v>
      </c>
      <c r="C73" t="s">
        <v>54</v>
      </c>
      <c r="D73" t="s">
        <v>136</v>
      </c>
      <c r="E73" t="s">
        <v>56</v>
      </c>
      <c r="F73" t="s">
        <v>35</v>
      </c>
      <c r="G73" t="s">
        <v>2</v>
      </c>
      <c r="H73" t="s">
        <v>102</v>
      </c>
      <c r="I73" t="s">
        <v>230</v>
      </c>
      <c r="J73" t="s">
        <v>66</v>
      </c>
      <c r="K73" t="s">
        <v>95</v>
      </c>
      <c r="L73">
        <v>19.049999999999997</v>
      </c>
      <c r="M73">
        <v>3</v>
      </c>
      <c r="N73">
        <v>0</v>
      </c>
      <c r="O73">
        <v>8.7629999999999999</v>
      </c>
    </row>
    <row r="74" spans="1:15" x14ac:dyDescent="0.2">
      <c r="A74" t="s">
        <v>231</v>
      </c>
      <c r="B74" s="2">
        <v>43216</v>
      </c>
      <c r="C74" t="s">
        <v>69</v>
      </c>
      <c r="D74" t="s">
        <v>232</v>
      </c>
      <c r="E74" t="s">
        <v>56</v>
      </c>
      <c r="F74" t="s">
        <v>233</v>
      </c>
      <c r="G74" t="s">
        <v>19</v>
      </c>
      <c r="H74" t="s">
        <v>25</v>
      </c>
      <c r="I74" t="s">
        <v>234</v>
      </c>
      <c r="J74" t="s">
        <v>59</v>
      </c>
      <c r="K74" t="s">
        <v>62</v>
      </c>
      <c r="L74">
        <v>831.93600000000015</v>
      </c>
      <c r="M74">
        <v>8</v>
      </c>
      <c r="N74">
        <v>0.2</v>
      </c>
      <c r="O74">
        <v>-114.39120000000003</v>
      </c>
    </row>
    <row r="75" spans="1:15" x14ac:dyDescent="0.2">
      <c r="A75" t="s">
        <v>231</v>
      </c>
      <c r="B75" s="2">
        <v>43216</v>
      </c>
      <c r="C75" t="s">
        <v>69</v>
      </c>
      <c r="D75" t="s">
        <v>232</v>
      </c>
      <c r="E75" t="s">
        <v>56</v>
      </c>
      <c r="F75" t="s">
        <v>233</v>
      </c>
      <c r="G75" t="s">
        <v>19</v>
      </c>
      <c r="H75" t="s">
        <v>25</v>
      </c>
      <c r="I75" t="s">
        <v>235</v>
      </c>
      <c r="J75" t="s">
        <v>59</v>
      </c>
      <c r="K75" t="s">
        <v>79</v>
      </c>
      <c r="L75">
        <v>97.04</v>
      </c>
      <c r="M75">
        <v>2</v>
      </c>
      <c r="N75">
        <v>0.2</v>
      </c>
      <c r="O75">
        <v>1.2129999999999974</v>
      </c>
    </row>
    <row r="76" spans="1:15" x14ac:dyDescent="0.2">
      <c r="A76" t="s">
        <v>231</v>
      </c>
      <c r="B76" s="2">
        <v>43216</v>
      </c>
      <c r="C76" t="s">
        <v>69</v>
      </c>
      <c r="D76" t="s">
        <v>232</v>
      </c>
      <c r="E76" t="s">
        <v>56</v>
      </c>
      <c r="F76" t="s">
        <v>233</v>
      </c>
      <c r="G76" t="s">
        <v>19</v>
      </c>
      <c r="H76" t="s">
        <v>25</v>
      </c>
      <c r="I76" t="s">
        <v>236</v>
      </c>
      <c r="J76" t="s">
        <v>66</v>
      </c>
      <c r="K76" t="s">
        <v>75</v>
      </c>
      <c r="L76">
        <v>72.784000000000006</v>
      </c>
      <c r="M76">
        <v>1</v>
      </c>
      <c r="N76">
        <v>0.2</v>
      </c>
      <c r="O76">
        <v>-18.196000000000002</v>
      </c>
    </row>
    <row r="77" spans="1:15" x14ac:dyDescent="0.2">
      <c r="A77" t="s">
        <v>237</v>
      </c>
      <c r="B77" s="2">
        <v>43443</v>
      </c>
      <c r="C77" t="s">
        <v>149</v>
      </c>
      <c r="D77" t="s">
        <v>238</v>
      </c>
      <c r="E77" t="s">
        <v>56</v>
      </c>
      <c r="F77" t="s">
        <v>26</v>
      </c>
      <c r="G77" t="s">
        <v>5</v>
      </c>
      <c r="H77" t="s">
        <v>102</v>
      </c>
      <c r="I77" t="s">
        <v>239</v>
      </c>
      <c r="J77" t="s">
        <v>66</v>
      </c>
      <c r="K77" t="s">
        <v>86</v>
      </c>
      <c r="L77">
        <v>1.2479999999999998</v>
      </c>
      <c r="M77">
        <v>3</v>
      </c>
      <c r="N77">
        <v>0.8</v>
      </c>
      <c r="O77">
        <v>-1.9344000000000006</v>
      </c>
    </row>
    <row r="78" spans="1:15" x14ac:dyDescent="0.2">
      <c r="A78" t="s">
        <v>237</v>
      </c>
      <c r="B78" s="2">
        <v>43443</v>
      </c>
      <c r="C78" t="s">
        <v>149</v>
      </c>
      <c r="D78" t="s">
        <v>238</v>
      </c>
      <c r="E78" t="s">
        <v>56</v>
      </c>
      <c r="F78" t="s">
        <v>26</v>
      </c>
      <c r="G78" t="s">
        <v>5</v>
      </c>
      <c r="H78" t="s">
        <v>102</v>
      </c>
      <c r="I78" t="s">
        <v>240</v>
      </c>
      <c r="J78" t="s">
        <v>59</v>
      </c>
      <c r="K78" t="s">
        <v>79</v>
      </c>
      <c r="L78">
        <v>9.7080000000000002</v>
      </c>
      <c r="M78">
        <v>3</v>
      </c>
      <c r="N78">
        <v>0.6</v>
      </c>
      <c r="O78">
        <v>-5.8248000000000015</v>
      </c>
    </row>
    <row r="79" spans="1:15" x14ac:dyDescent="0.2">
      <c r="A79" t="s">
        <v>237</v>
      </c>
      <c r="B79" s="2">
        <v>43443</v>
      </c>
      <c r="C79" t="s">
        <v>149</v>
      </c>
      <c r="D79" t="s">
        <v>238</v>
      </c>
      <c r="E79" t="s">
        <v>56</v>
      </c>
      <c r="F79" t="s">
        <v>26</v>
      </c>
      <c r="G79" t="s">
        <v>5</v>
      </c>
      <c r="H79" t="s">
        <v>102</v>
      </c>
      <c r="I79" t="s">
        <v>241</v>
      </c>
      <c r="J79" t="s">
        <v>66</v>
      </c>
      <c r="K79" t="s">
        <v>75</v>
      </c>
      <c r="L79">
        <v>27.240000000000002</v>
      </c>
      <c r="M79">
        <v>3</v>
      </c>
      <c r="N79">
        <v>0.2</v>
      </c>
      <c r="O79">
        <v>2.724000000000002</v>
      </c>
    </row>
    <row r="80" spans="1:15" x14ac:dyDescent="0.2">
      <c r="A80" t="s">
        <v>242</v>
      </c>
      <c r="B80" s="2">
        <v>43430</v>
      </c>
      <c r="C80" t="s">
        <v>54</v>
      </c>
      <c r="D80" t="s">
        <v>232</v>
      </c>
      <c r="E80" t="s">
        <v>56</v>
      </c>
      <c r="F80" t="s">
        <v>26</v>
      </c>
      <c r="G80" t="s">
        <v>5</v>
      </c>
      <c r="H80" t="s">
        <v>102</v>
      </c>
      <c r="I80" t="s">
        <v>243</v>
      </c>
      <c r="J80" t="s">
        <v>59</v>
      </c>
      <c r="K80" t="s">
        <v>79</v>
      </c>
      <c r="L80">
        <v>19.3</v>
      </c>
      <c r="M80">
        <v>5</v>
      </c>
      <c r="N80">
        <v>0.6</v>
      </c>
      <c r="O80">
        <v>-14.475000000000001</v>
      </c>
    </row>
    <row r="81" spans="1:15" x14ac:dyDescent="0.2">
      <c r="A81" t="s">
        <v>244</v>
      </c>
      <c r="B81" s="2">
        <v>43263</v>
      </c>
      <c r="C81" t="s">
        <v>149</v>
      </c>
      <c r="D81" t="s">
        <v>245</v>
      </c>
      <c r="E81" t="s">
        <v>56</v>
      </c>
      <c r="F81" t="s">
        <v>246</v>
      </c>
      <c r="G81" t="s">
        <v>8</v>
      </c>
      <c r="H81" t="s">
        <v>25</v>
      </c>
      <c r="I81" t="s">
        <v>247</v>
      </c>
      <c r="J81" t="s">
        <v>66</v>
      </c>
      <c r="K81" t="s">
        <v>88</v>
      </c>
      <c r="L81">
        <v>208.16</v>
      </c>
      <c r="M81">
        <v>1</v>
      </c>
      <c r="N81">
        <v>0</v>
      </c>
      <c r="O81">
        <v>56.20320000000001</v>
      </c>
    </row>
    <row r="82" spans="1:15" x14ac:dyDescent="0.2">
      <c r="A82" t="s">
        <v>244</v>
      </c>
      <c r="B82" s="2">
        <v>43263</v>
      </c>
      <c r="C82" t="s">
        <v>149</v>
      </c>
      <c r="D82" t="s">
        <v>245</v>
      </c>
      <c r="E82" t="s">
        <v>56</v>
      </c>
      <c r="F82" t="s">
        <v>246</v>
      </c>
      <c r="G82" t="s">
        <v>8</v>
      </c>
      <c r="H82" t="s">
        <v>25</v>
      </c>
      <c r="I82" t="s">
        <v>248</v>
      </c>
      <c r="J82" t="s">
        <v>66</v>
      </c>
      <c r="K82" t="s">
        <v>86</v>
      </c>
      <c r="L82">
        <v>16.740000000000002</v>
      </c>
      <c r="M82">
        <v>3</v>
      </c>
      <c r="N82">
        <v>0</v>
      </c>
      <c r="O82">
        <v>8.0351999999999997</v>
      </c>
    </row>
    <row r="83" spans="1:15" x14ac:dyDescent="0.2">
      <c r="A83" t="s">
        <v>249</v>
      </c>
      <c r="B83" s="2">
        <v>43385</v>
      </c>
      <c r="C83" t="s">
        <v>69</v>
      </c>
      <c r="D83" t="s">
        <v>250</v>
      </c>
      <c r="E83" t="s">
        <v>56</v>
      </c>
      <c r="F83" t="s">
        <v>28</v>
      </c>
      <c r="G83" t="s">
        <v>0</v>
      </c>
      <c r="H83" t="s">
        <v>27</v>
      </c>
      <c r="I83" t="s">
        <v>251</v>
      </c>
      <c r="J83" t="s">
        <v>66</v>
      </c>
      <c r="K83" t="s">
        <v>81</v>
      </c>
      <c r="L83">
        <v>14.9</v>
      </c>
      <c r="M83">
        <v>5</v>
      </c>
      <c r="N83">
        <v>0</v>
      </c>
      <c r="O83">
        <v>4.1720000000000006</v>
      </c>
    </row>
    <row r="84" spans="1:15" x14ac:dyDescent="0.2">
      <c r="A84" t="s">
        <v>249</v>
      </c>
      <c r="B84" s="2">
        <v>43385</v>
      </c>
      <c r="C84" t="s">
        <v>69</v>
      </c>
      <c r="D84" t="s">
        <v>250</v>
      </c>
      <c r="E84" t="s">
        <v>56</v>
      </c>
      <c r="F84" t="s">
        <v>28</v>
      </c>
      <c r="G84" t="s">
        <v>0</v>
      </c>
      <c r="H84" t="s">
        <v>27</v>
      </c>
      <c r="I84" t="s">
        <v>252</v>
      </c>
      <c r="J84" t="s">
        <v>66</v>
      </c>
      <c r="K84" t="s">
        <v>75</v>
      </c>
      <c r="L84">
        <v>21.39</v>
      </c>
      <c r="M84">
        <v>1</v>
      </c>
      <c r="N84">
        <v>0</v>
      </c>
      <c r="O84">
        <v>6.2030999999999992</v>
      </c>
    </row>
    <row r="85" spans="1:15" x14ac:dyDescent="0.2">
      <c r="A85" t="s">
        <v>253</v>
      </c>
      <c r="B85" s="2">
        <v>43346</v>
      </c>
      <c r="C85" t="s">
        <v>69</v>
      </c>
      <c r="D85" t="s">
        <v>254</v>
      </c>
      <c r="E85" t="s">
        <v>56</v>
      </c>
      <c r="F85" t="s">
        <v>255</v>
      </c>
      <c r="G85" t="s">
        <v>6</v>
      </c>
      <c r="H85" t="s">
        <v>25</v>
      </c>
      <c r="I85" t="s">
        <v>256</v>
      </c>
      <c r="J85" t="s">
        <v>66</v>
      </c>
      <c r="K85" t="s">
        <v>141</v>
      </c>
      <c r="L85">
        <v>200.98400000000004</v>
      </c>
      <c r="M85">
        <v>7</v>
      </c>
      <c r="N85">
        <v>0.2</v>
      </c>
      <c r="O85">
        <v>62.807499999999976</v>
      </c>
    </row>
    <row r="86" spans="1:15" x14ac:dyDescent="0.2">
      <c r="A86" t="s">
        <v>257</v>
      </c>
      <c r="B86" s="2">
        <v>43417</v>
      </c>
      <c r="C86" t="s">
        <v>149</v>
      </c>
      <c r="D86" t="s">
        <v>258</v>
      </c>
      <c r="E86" t="s">
        <v>56</v>
      </c>
      <c r="F86" t="s">
        <v>30</v>
      </c>
      <c r="G86" t="s">
        <v>16</v>
      </c>
      <c r="H86" t="s">
        <v>102</v>
      </c>
      <c r="I86" t="s">
        <v>259</v>
      </c>
      <c r="J86" t="s">
        <v>66</v>
      </c>
      <c r="K86" t="s">
        <v>75</v>
      </c>
      <c r="L86">
        <v>230.376</v>
      </c>
      <c r="M86">
        <v>3</v>
      </c>
      <c r="N86">
        <v>0.2</v>
      </c>
      <c r="O86">
        <v>-48.954900000000002</v>
      </c>
    </row>
    <row r="87" spans="1:15" x14ac:dyDescent="0.2">
      <c r="A87" t="s">
        <v>260</v>
      </c>
      <c r="B87" s="2">
        <v>43248</v>
      </c>
      <c r="C87" t="s">
        <v>54</v>
      </c>
      <c r="D87" t="s">
        <v>178</v>
      </c>
      <c r="E87" t="s">
        <v>56</v>
      </c>
      <c r="F87" t="s">
        <v>261</v>
      </c>
      <c r="G87" t="s">
        <v>15</v>
      </c>
      <c r="H87" t="s">
        <v>25</v>
      </c>
      <c r="I87" t="s">
        <v>262</v>
      </c>
      <c r="J87" t="s">
        <v>59</v>
      </c>
      <c r="K87" t="s">
        <v>62</v>
      </c>
      <c r="L87">
        <v>301.95999999999998</v>
      </c>
      <c r="M87">
        <v>2</v>
      </c>
      <c r="N87">
        <v>0</v>
      </c>
      <c r="O87">
        <v>33.215599999999995</v>
      </c>
    </row>
    <row r="88" spans="1:15" x14ac:dyDescent="0.2">
      <c r="A88" t="s">
        <v>263</v>
      </c>
      <c r="B88" s="2">
        <v>43399</v>
      </c>
      <c r="C88" t="s">
        <v>69</v>
      </c>
      <c r="D88" t="s">
        <v>264</v>
      </c>
      <c r="E88" t="s">
        <v>56</v>
      </c>
      <c r="F88" t="s">
        <v>265</v>
      </c>
      <c r="G88" t="s">
        <v>18</v>
      </c>
      <c r="H88" t="s">
        <v>102</v>
      </c>
      <c r="I88" t="s">
        <v>266</v>
      </c>
      <c r="J88" t="s">
        <v>83</v>
      </c>
      <c r="K88" t="s">
        <v>134</v>
      </c>
      <c r="L88">
        <v>19.989999999999998</v>
      </c>
      <c r="M88">
        <v>1</v>
      </c>
      <c r="N88">
        <v>0</v>
      </c>
      <c r="O88">
        <v>6.796599999999998</v>
      </c>
    </row>
    <row r="89" spans="1:15" x14ac:dyDescent="0.2">
      <c r="A89" t="s">
        <v>263</v>
      </c>
      <c r="B89" s="2">
        <v>43399</v>
      </c>
      <c r="C89" t="s">
        <v>69</v>
      </c>
      <c r="D89" t="s">
        <v>264</v>
      </c>
      <c r="E89" t="s">
        <v>56</v>
      </c>
      <c r="F89" t="s">
        <v>265</v>
      </c>
      <c r="G89" t="s">
        <v>18</v>
      </c>
      <c r="H89" t="s">
        <v>102</v>
      </c>
      <c r="I89" t="s">
        <v>267</v>
      </c>
      <c r="J89" t="s">
        <v>66</v>
      </c>
      <c r="K89" t="s">
        <v>67</v>
      </c>
      <c r="L89">
        <v>6.16</v>
      </c>
      <c r="M89">
        <v>2</v>
      </c>
      <c r="N89">
        <v>0</v>
      </c>
      <c r="O89">
        <v>2.9567999999999999</v>
      </c>
    </row>
    <row r="90" spans="1:15" x14ac:dyDescent="0.2">
      <c r="A90" t="s">
        <v>268</v>
      </c>
      <c r="B90" s="2">
        <v>43195</v>
      </c>
      <c r="C90" t="s">
        <v>54</v>
      </c>
      <c r="D90" t="s">
        <v>269</v>
      </c>
      <c r="E90" t="s">
        <v>56</v>
      </c>
      <c r="F90" t="s">
        <v>26</v>
      </c>
      <c r="G90" t="s">
        <v>5</v>
      </c>
      <c r="H90" t="s">
        <v>102</v>
      </c>
      <c r="I90" t="s">
        <v>270</v>
      </c>
      <c r="J90" t="s">
        <v>66</v>
      </c>
      <c r="K90" t="s">
        <v>75</v>
      </c>
      <c r="L90">
        <v>158.36800000000002</v>
      </c>
      <c r="M90">
        <v>7</v>
      </c>
      <c r="N90">
        <v>0.2</v>
      </c>
      <c r="O90">
        <v>13.857199999999999</v>
      </c>
    </row>
    <row r="91" spans="1:15" x14ac:dyDescent="0.2">
      <c r="A91" t="s">
        <v>271</v>
      </c>
      <c r="B91" s="2">
        <v>43360</v>
      </c>
      <c r="C91" t="s">
        <v>69</v>
      </c>
      <c r="D91" t="s">
        <v>272</v>
      </c>
      <c r="E91" t="s">
        <v>56</v>
      </c>
      <c r="F91" t="s">
        <v>29</v>
      </c>
      <c r="G91" t="s">
        <v>0</v>
      </c>
      <c r="H91" t="s">
        <v>27</v>
      </c>
      <c r="I91" t="s">
        <v>273</v>
      </c>
      <c r="J91" t="s">
        <v>66</v>
      </c>
      <c r="K91" t="s">
        <v>81</v>
      </c>
      <c r="L91">
        <v>20.100000000000001</v>
      </c>
      <c r="M91">
        <v>3</v>
      </c>
      <c r="N91">
        <v>0</v>
      </c>
      <c r="O91">
        <v>6.6329999999999982</v>
      </c>
    </row>
    <row r="92" spans="1:15" x14ac:dyDescent="0.2">
      <c r="A92" t="s">
        <v>271</v>
      </c>
      <c r="B92" s="2">
        <v>43360</v>
      </c>
      <c r="C92" t="s">
        <v>69</v>
      </c>
      <c r="D92" t="s">
        <v>272</v>
      </c>
      <c r="E92" t="s">
        <v>56</v>
      </c>
      <c r="F92" t="s">
        <v>29</v>
      </c>
      <c r="G92" t="s">
        <v>0</v>
      </c>
      <c r="H92" t="s">
        <v>27</v>
      </c>
      <c r="I92" t="s">
        <v>164</v>
      </c>
      <c r="J92" t="s">
        <v>83</v>
      </c>
      <c r="K92" t="s">
        <v>84</v>
      </c>
      <c r="L92">
        <v>73.584000000000003</v>
      </c>
      <c r="M92">
        <v>2</v>
      </c>
      <c r="N92">
        <v>0.2</v>
      </c>
      <c r="O92">
        <v>8.2781999999999982</v>
      </c>
    </row>
    <row r="93" spans="1:15" x14ac:dyDescent="0.2">
      <c r="A93" t="s">
        <v>271</v>
      </c>
      <c r="B93" s="2">
        <v>43360</v>
      </c>
      <c r="C93" t="s">
        <v>69</v>
      </c>
      <c r="D93" t="s">
        <v>272</v>
      </c>
      <c r="E93" t="s">
        <v>56</v>
      </c>
      <c r="F93" t="s">
        <v>29</v>
      </c>
      <c r="G93" t="s">
        <v>0</v>
      </c>
      <c r="H93" t="s">
        <v>27</v>
      </c>
      <c r="I93" t="s">
        <v>274</v>
      </c>
      <c r="J93" t="s">
        <v>66</v>
      </c>
      <c r="K93" t="s">
        <v>95</v>
      </c>
      <c r="L93">
        <v>6.48</v>
      </c>
      <c r="M93">
        <v>1</v>
      </c>
      <c r="N93">
        <v>0</v>
      </c>
      <c r="O93">
        <v>3.1104000000000003</v>
      </c>
    </row>
    <row r="94" spans="1:15" x14ac:dyDescent="0.2">
      <c r="A94" t="s">
        <v>275</v>
      </c>
      <c r="B94" s="2">
        <v>43131</v>
      </c>
      <c r="C94" t="s">
        <v>54</v>
      </c>
      <c r="D94" t="s">
        <v>276</v>
      </c>
      <c r="E94" t="s">
        <v>56</v>
      </c>
      <c r="F94" t="s">
        <v>33</v>
      </c>
      <c r="G94" t="s">
        <v>18</v>
      </c>
      <c r="H94" t="s">
        <v>102</v>
      </c>
      <c r="I94" t="s">
        <v>277</v>
      </c>
      <c r="J94" t="s">
        <v>66</v>
      </c>
      <c r="K94" t="s">
        <v>95</v>
      </c>
      <c r="L94">
        <v>12.96</v>
      </c>
      <c r="M94">
        <v>2</v>
      </c>
      <c r="N94">
        <v>0</v>
      </c>
      <c r="O94">
        <v>6.2208000000000006</v>
      </c>
    </row>
    <row r="95" spans="1:15" x14ac:dyDescent="0.2">
      <c r="A95" t="s">
        <v>275</v>
      </c>
      <c r="B95" s="2">
        <v>43131</v>
      </c>
      <c r="C95" t="s">
        <v>54</v>
      </c>
      <c r="D95" t="s">
        <v>276</v>
      </c>
      <c r="E95" t="s">
        <v>56</v>
      </c>
      <c r="F95" t="s">
        <v>33</v>
      </c>
      <c r="G95" t="s">
        <v>18</v>
      </c>
      <c r="H95" t="s">
        <v>102</v>
      </c>
      <c r="I95" t="s">
        <v>278</v>
      </c>
      <c r="J95" t="s">
        <v>59</v>
      </c>
      <c r="K95" t="s">
        <v>79</v>
      </c>
      <c r="L95">
        <v>53.34</v>
      </c>
      <c r="M95">
        <v>3</v>
      </c>
      <c r="N95">
        <v>0</v>
      </c>
      <c r="O95">
        <v>16.535399999999996</v>
      </c>
    </row>
    <row r="96" spans="1:15" x14ac:dyDescent="0.2">
      <c r="A96" t="s">
        <v>275</v>
      </c>
      <c r="B96" s="2">
        <v>43131</v>
      </c>
      <c r="C96" t="s">
        <v>54</v>
      </c>
      <c r="D96" t="s">
        <v>276</v>
      </c>
      <c r="E96" t="s">
        <v>56</v>
      </c>
      <c r="F96" t="s">
        <v>33</v>
      </c>
      <c r="G96" t="s">
        <v>18</v>
      </c>
      <c r="H96" t="s">
        <v>102</v>
      </c>
      <c r="I96" t="s">
        <v>279</v>
      </c>
      <c r="J96" t="s">
        <v>66</v>
      </c>
      <c r="K96" t="s">
        <v>86</v>
      </c>
      <c r="L96">
        <v>32.96</v>
      </c>
      <c r="M96">
        <v>2</v>
      </c>
      <c r="N96">
        <v>0</v>
      </c>
      <c r="O96">
        <v>16.150400000000001</v>
      </c>
    </row>
    <row r="97" spans="1:15" x14ac:dyDescent="0.2">
      <c r="A97" t="s">
        <v>280</v>
      </c>
      <c r="B97" s="2">
        <v>43410</v>
      </c>
      <c r="C97" t="s">
        <v>69</v>
      </c>
      <c r="D97" t="s">
        <v>281</v>
      </c>
      <c r="E97" t="s">
        <v>56</v>
      </c>
      <c r="F97" t="s">
        <v>34</v>
      </c>
      <c r="G97" t="s">
        <v>7</v>
      </c>
      <c r="H97" t="s">
        <v>27</v>
      </c>
      <c r="I97" t="s">
        <v>282</v>
      </c>
      <c r="J97" t="s">
        <v>66</v>
      </c>
      <c r="K97" t="s">
        <v>86</v>
      </c>
      <c r="L97">
        <v>5.6820000000000013</v>
      </c>
      <c r="M97">
        <v>1</v>
      </c>
      <c r="N97">
        <v>0.7</v>
      </c>
      <c r="O97">
        <v>-3.7880000000000003</v>
      </c>
    </row>
    <row r="98" spans="1:15" x14ac:dyDescent="0.2">
      <c r="A98" t="s">
        <v>283</v>
      </c>
      <c r="B98" s="2">
        <v>43413</v>
      </c>
      <c r="C98" t="s">
        <v>54</v>
      </c>
      <c r="D98" t="s">
        <v>284</v>
      </c>
      <c r="E98" t="s">
        <v>56</v>
      </c>
      <c r="F98" t="s">
        <v>195</v>
      </c>
      <c r="G98" t="s">
        <v>3</v>
      </c>
      <c r="H98" t="s">
        <v>125</v>
      </c>
      <c r="I98" t="s">
        <v>285</v>
      </c>
      <c r="J98" t="s">
        <v>59</v>
      </c>
      <c r="K98" t="s">
        <v>79</v>
      </c>
      <c r="L98">
        <v>96.53</v>
      </c>
      <c r="M98">
        <v>7</v>
      </c>
      <c r="N98">
        <v>0</v>
      </c>
      <c r="O98">
        <v>40.5426</v>
      </c>
    </row>
    <row r="99" spans="1:15" x14ac:dyDescent="0.2">
      <c r="A99" t="s">
        <v>286</v>
      </c>
      <c r="B99" s="2">
        <v>43268</v>
      </c>
      <c r="C99" t="s">
        <v>149</v>
      </c>
      <c r="D99" t="s">
        <v>287</v>
      </c>
      <c r="E99" t="s">
        <v>56</v>
      </c>
      <c r="F99" t="s">
        <v>28</v>
      </c>
      <c r="G99" t="s">
        <v>0</v>
      </c>
      <c r="H99" t="s">
        <v>27</v>
      </c>
      <c r="I99" t="s">
        <v>288</v>
      </c>
      <c r="J99" t="s">
        <v>66</v>
      </c>
      <c r="K99" t="s">
        <v>86</v>
      </c>
      <c r="L99">
        <v>51.311999999999998</v>
      </c>
      <c r="M99">
        <v>3</v>
      </c>
      <c r="N99">
        <v>0.2</v>
      </c>
      <c r="O99">
        <v>17.959199999999999</v>
      </c>
    </row>
    <row r="100" spans="1:15" x14ac:dyDescent="0.2">
      <c r="A100" t="s">
        <v>289</v>
      </c>
      <c r="B100" s="2">
        <v>43349</v>
      </c>
      <c r="C100" t="s">
        <v>69</v>
      </c>
      <c r="D100" t="s">
        <v>290</v>
      </c>
      <c r="E100" t="s">
        <v>56</v>
      </c>
      <c r="F100" t="s">
        <v>291</v>
      </c>
      <c r="G100" t="s">
        <v>18</v>
      </c>
      <c r="H100" t="s">
        <v>102</v>
      </c>
      <c r="I100" t="s">
        <v>292</v>
      </c>
      <c r="J100" t="s">
        <v>66</v>
      </c>
      <c r="K100" t="s">
        <v>88</v>
      </c>
      <c r="L100">
        <v>77.88</v>
      </c>
      <c r="M100">
        <v>6</v>
      </c>
      <c r="N100">
        <v>0</v>
      </c>
      <c r="O100">
        <v>22.585199999999993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40BE4-80F8-B64F-B186-988CC591C9A7}">
  <dimension ref="D2:G108"/>
  <sheetViews>
    <sheetView showGridLines="0" workbookViewId="0">
      <selection activeCell="I93" sqref="I93"/>
    </sheetView>
  </sheetViews>
  <sheetFormatPr baseColWidth="10" defaultRowHeight="16" x14ac:dyDescent="0.2"/>
  <cols>
    <col min="5" max="5" width="19.6640625" customWidth="1"/>
    <col min="6" max="6" width="12" bestFit="1" customWidth="1"/>
    <col min="7" max="7" width="16.33203125" customWidth="1"/>
    <col min="17" max="17" width="10.83203125" customWidth="1"/>
  </cols>
  <sheetData>
    <row r="2" spans="4:7" x14ac:dyDescent="0.2">
      <c r="E2" s="4" t="s">
        <v>36</v>
      </c>
      <c r="F2" s="4"/>
      <c r="G2" s="4"/>
    </row>
    <row r="3" spans="4:7" ht="34" x14ac:dyDescent="0.4">
      <c r="E3" s="5" t="s">
        <v>36</v>
      </c>
      <c r="F3" s="5"/>
      <c r="G3" s="5"/>
    </row>
    <row r="4" spans="4:7" x14ac:dyDescent="0.2">
      <c r="E4" s="1"/>
      <c r="F4" s="1"/>
    </row>
    <row r="5" spans="4:7" x14ac:dyDescent="0.2">
      <c r="D5" s="6"/>
      <c r="E5" s="8" t="s">
        <v>300</v>
      </c>
      <c r="F5" s="9" t="s">
        <v>293</v>
      </c>
      <c r="G5" s="13" t="s">
        <v>295</v>
      </c>
    </row>
    <row r="6" spans="4:7" x14ac:dyDescent="0.2">
      <c r="D6" s="6"/>
      <c r="E6" s="10" t="s">
        <v>58</v>
      </c>
      <c r="F6" s="11">
        <v>261.95999999999998</v>
      </c>
      <c r="G6" s="16" t="str">
        <f>LOOKUP(MAX(F6:F101),F6:F101,E6:E101)</f>
        <v>TEC-PH-10004977</v>
      </c>
    </row>
    <row r="7" spans="4:7" x14ac:dyDescent="0.2">
      <c r="E7" s="10" t="s">
        <v>157</v>
      </c>
      <c r="F7" s="11">
        <v>532.39919999999995</v>
      </c>
      <c r="G7" s="15"/>
    </row>
    <row r="8" spans="4:7" x14ac:dyDescent="0.2">
      <c r="D8" s="6"/>
      <c r="E8" s="10" t="s">
        <v>137</v>
      </c>
      <c r="F8" s="11">
        <v>3083.4300000000003</v>
      </c>
      <c r="G8" s="15"/>
    </row>
    <row r="9" spans="4:7" x14ac:dyDescent="0.2">
      <c r="D9" s="6"/>
      <c r="E9" s="10" t="s">
        <v>61</v>
      </c>
      <c r="F9" s="11">
        <v>731.93999999999994</v>
      </c>
      <c r="G9" s="15"/>
    </row>
    <row r="10" spans="4:7" x14ac:dyDescent="0.2">
      <c r="D10" s="6"/>
      <c r="E10" s="10" t="s">
        <v>234</v>
      </c>
      <c r="F10" s="11">
        <v>831.93600000000015</v>
      </c>
      <c r="G10" s="15"/>
    </row>
    <row r="11" spans="4:7" x14ac:dyDescent="0.2">
      <c r="D11" s="6"/>
      <c r="E11" s="10" t="s">
        <v>262</v>
      </c>
      <c r="F11" s="11">
        <v>301.95999999999998</v>
      </c>
      <c r="G11" s="15"/>
    </row>
    <row r="12" spans="4:7" x14ac:dyDescent="0.2">
      <c r="D12" s="6"/>
      <c r="E12" s="10" t="s">
        <v>216</v>
      </c>
      <c r="F12" s="11">
        <v>213.11499999999998</v>
      </c>
      <c r="G12" s="15"/>
    </row>
    <row r="13" spans="4:7" x14ac:dyDescent="0.2">
      <c r="D13" s="6"/>
      <c r="E13" s="10" t="s">
        <v>126</v>
      </c>
      <c r="F13" s="11">
        <v>71.371999999999986</v>
      </c>
      <c r="G13" s="15"/>
    </row>
    <row r="14" spans="4:7" x14ac:dyDescent="0.2">
      <c r="D14" s="6"/>
      <c r="E14" s="10" t="s">
        <v>192</v>
      </c>
      <c r="F14" s="11">
        <v>89.99</v>
      </c>
      <c r="G14" s="15"/>
    </row>
    <row r="15" spans="4:7" x14ac:dyDescent="0.2">
      <c r="D15" s="6"/>
      <c r="E15" s="10" t="s">
        <v>204</v>
      </c>
      <c r="F15" s="11">
        <v>319.41000000000003</v>
      </c>
      <c r="G15" s="15"/>
    </row>
    <row r="16" spans="4:7" x14ac:dyDescent="0.2">
      <c r="D16" s="6"/>
      <c r="E16" s="10" t="s">
        <v>158</v>
      </c>
      <c r="F16" s="11">
        <v>212.05799999999999</v>
      </c>
      <c r="G16" s="15"/>
    </row>
    <row r="17" spans="4:7" x14ac:dyDescent="0.2">
      <c r="D17" s="6"/>
      <c r="E17" s="10" t="s">
        <v>240</v>
      </c>
      <c r="F17" s="11">
        <v>9.7080000000000002</v>
      </c>
      <c r="G17" s="15"/>
    </row>
    <row r="18" spans="4:7" x14ac:dyDescent="0.2">
      <c r="D18" s="6"/>
      <c r="E18" s="10" t="s">
        <v>213</v>
      </c>
      <c r="F18" s="11">
        <v>79.760000000000005</v>
      </c>
      <c r="G18" s="15"/>
    </row>
    <row r="19" spans="4:7" x14ac:dyDescent="0.2">
      <c r="D19" s="6"/>
      <c r="E19" s="10" t="s">
        <v>285</v>
      </c>
      <c r="F19" s="11">
        <v>96.53</v>
      </c>
      <c r="G19" s="15"/>
    </row>
    <row r="20" spans="4:7" x14ac:dyDescent="0.2">
      <c r="D20" s="6"/>
      <c r="E20" s="10" t="s">
        <v>78</v>
      </c>
      <c r="F20" s="11">
        <v>48.86</v>
      </c>
      <c r="G20" s="15"/>
    </row>
    <row r="21" spans="4:7" x14ac:dyDescent="0.2">
      <c r="D21" s="6"/>
      <c r="E21" s="10" t="s">
        <v>191</v>
      </c>
      <c r="F21" s="11">
        <v>6.16</v>
      </c>
      <c r="G21" s="15"/>
    </row>
    <row r="22" spans="4:7" x14ac:dyDescent="0.2">
      <c r="D22" s="6"/>
      <c r="E22" s="10" t="s">
        <v>243</v>
      </c>
      <c r="F22" s="11">
        <v>19.3</v>
      </c>
      <c r="G22" s="15"/>
    </row>
    <row r="23" spans="4:7" x14ac:dyDescent="0.2">
      <c r="D23" s="6"/>
      <c r="E23" s="10" t="s">
        <v>153</v>
      </c>
      <c r="F23" s="11">
        <v>190.92</v>
      </c>
      <c r="G23" s="15"/>
    </row>
    <row r="24" spans="4:7" x14ac:dyDescent="0.2">
      <c r="D24" s="6"/>
      <c r="E24" s="10" t="s">
        <v>235</v>
      </c>
      <c r="F24" s="11">
        <v>97.04</v>
      </c>
      <c r="G24" s="15"/>
    </row>
    <row r="25" spans="4:7" x14ac:dyDescent="0.2">
      <c r="D25" s="6"/>
      <c r="E25" s="10" t="s">
        <v>278</v>
      </c>
      <c r="F25" s="11">
        <v>53.34</v>
      </c>
      <c r="G25" s="15"/>
    </row>
    <row r="26" spans="4:7" x14ac:dyDescent="0.2">
      <c r="D26" s="6"/>
      <c r="E26" s="10" t="s">
        <v>139</v>
      </c>
      <c r="F26" s="11">
        <v>124.20000000000002</v>
      </c>
      <c r="G26" s="15"/>
    </row>
    <row r="27" spans="4:7" x14ac:dyDescent="0.2">
      <c r="D27" s="6"/>
      <c r="E27" s="10" t="s">
        <v>72</v>
      </c>
      <c r="F27" s="11">
        <v>2002.2075</v>
      </c>
      <c r="G27" s="15"/>
    </row>
    <row r="28" spans="4:7" x14ac:dyDescent="0.2">
      <c r="D28" s="6"/>
      <c r="E28" s="10" t="s">
        <v>89</v>
      </c>
      <c r="F28" s="11">
        <v>1706.1840000000002</v>
      </c>
      <c r="G28" s="15"/>
    </row>
    <row r="29" spans="4:7" x14ac:dyDescent="0.2">
      <c r="D29" s="6"/>
      <c r="E29" s="10" t="s">
        <v>292</v>
      </c>
      <c r="F29" s="11">
        <v>77.88</v>
      </c>
      <c r="G29" s="15"/>
    </row>
    <row r="30" spans="4:7" x14ac:dyDescent="0.2">
      <c r="D30" s="6"/>
      <c r="E30" s="10" t="s">
        <v>122</v>
      </c>
      <c r="F30" s="11">
        <v>60.339999999999996</v>
      </c>
      <c r="G30" s="15"/>
    </row>
    <row r="31" spans="4:7" x14ac:dyDescent="0.2">
      <c r="D31" s="6"/>
      <c r="E31" s="10" t="s">
        <v>247</v>
      </c>
      <c r="F31" s="11">
        <v>208.16</v>
      </c>
      <c r="G31" s="15"/>
    </row>
    <row r="32" spans="4:7" x14ac:dyDescent="0.2">
      <c r="D32" s="6"/>
      <c r="E32" s="10" t="s">
        <v>103</v>
      </c>
      <c r="F32" s="11">
        <v>68.809999999999988</v>
      </c>
      <c r="G32" s="15"/>
    </row>
    <row r="33" spans="4:7" x14ac:dyDescent="0.2">
      <c r="D33" s="6"/>
      <c r="E33" s="10" t="s">
        <v>87</v>
      </c>
      <c r="F33" s="11">
        <v>114.9</v>
      </c>
      <c r="G33" s="15"/>
    </row>
    <row r="34" spans="4:7" x14ac:dyDescent="0.2">
      <c r="D34" s="6"/>
      <c r="E34" s="10" t="s">
        <v>121</v>
      </c>
      <c r="F34" s="11">
        <v>19.459999999999997</v>
      </c>
      <c r="G34" s="15"/>
    </row>
    <row r="35" spans="4:7" x14ac:dyDescent="0.2">
      <c r="D35" s="6"/>
      <c r="E35" s="10" t="s">
        <v>144</v>
      </c>
      <c r="F35" s="11">
        <v>15.76</v>
      </c>
      <c r="G35" s="15"/>
    </row>
    <row r="36" spans="4:7" x14ac:dyDescent="0.2">
      <c r="D36" s="6"/>
      <c r="E36" s="10" t="s">
        <v>207</v>
      </c>
      <c r="F36" s="11">
        <v>1.68</v>
      </c>
      <c r="G36" s="15"/>
    </row>
    <row r="37" spans="4:7" x14ac:dyDescent="0.2">
      <c r="D37" s="6"/>
      <c r="E37" s="10" t="s">
        <v>251</v>
      </c>
      <c r="F37" s="11">
        <v>14.9</v>
      </c>
      <c r="G37" s="15"/>
    </row>
    <row r="38" spans="4:7" x14ac:dyDescent="0.2">
      <c r="D38" s="6"/>
      <c r="E38" s="10" t="s">
        <v>220</v>
      </c>
      <c r="F38" s="11">
        <v>1113.0240000000001</v>
      </c>
      <c r="G38" s="15"/>
    </row>
    <row r="39" spans="4:7" x14ac:dyDescent="0.2">
      <c r="D39" s="6"/>
      <c r="E39" s="10" t="s">
        <v>80</v>
      </c>
      <c r="F39" s="11">
        <v>7.28</v>
      </c>
      <c r="G39" s="15"/>
    </row>
    <row r="40" spans="4:7" x14ac:dyDescent="0.2">
      <c r="D40" s="6"/>
      <c r="E40" s="10" t="s">
        <v>115</v>
      </c>
      <c r="F40" s="11">
        <v>8.56</v>
      </c>
      <c r="G40" s="15"/>
    </row>
    <row r="41" spans="4:7" x14ac:dyDescent="0.2">
      <c r="D41" s="6"/>
      <c r="E41" s="10" t="s">
        <v>142</v>
      </c>
      <c r="F41" s="11">
        <v>86.304000000000002</v>
      </c>
      <c r="G41" s="15"/>
    </row>
    <row r="42" spans="4:7" x14ac:dyDescent="0.2">
      <c r="D42" s="6"/>
      <c r="E42" s="10" t="s">
        <v>273</v>
      </c>
      <c r="F42" s="11">
        <v>20.100000000000001</v>
      </c>
      <c r="G42" s="15"/>
    </row>
    <row r="43" spans="4:7" x14ac:dyDescent="0.2">
      <c r="D43" s="6"/>
      <c r="E43" s="10" t="s">
        <v>138</v>
      </c>
      <c r="F43" s="11">
        <v>9.6180000000000021</v>
      </c>
      <c r="G43" s="15"/>
    </row>
    <row r="44" spans="4:7" x14ac:dyDescent="0.2">
      <c r="D44" s="6"/>
      <c r="E44" s="10" t="s">
        <v>104</v>
      </c>
      <c r="F44" s="11">
        <v>2.5439999999999996</v>
      </c>
      <c r="G44" s="15"/>
    </row>
    <row r="45" spans="4:7" x14ac:dyDescent="0.2">
      <c r="D45" s="6"/>
      <c r="E45" s="10" t="s">
        <v>211</v>
      </c>
      <c r="F45" s="11">
        <v>25.824000000000002</v>
      </c>
      <c r="G45" s="15"/>
    </row>
    <row r="46" spans="4:7" x14ac:dyDescent="0.2">
      <c r="D46" s="6"/>
      <c r="E46" s="10" t="s">
        <v>206</v>
      </c>
      <c r="F46" s="11">
        <v>48.480000000000004</v>
      </c>
      <c r="G46" s="15"/>
    </row>
    <row r="47" spans="4:7" x14ac:dyDescent="0.2">
      <c r="D47" s="6"/>
      <c r="E47" s="10" t="s">
        <v>143</v>
      </c>
      <c r="F47" s="11">
        <v>6.8580000000000014</v>
      </c>
      <c r="G47" s="15"/>
    </row>
    <row r="48" spans="4:7" x14ac:dyDescent="0.2">
      <c r="D48" s="6"/>
      <c r="E48" s="10" t="s">
        <v>132</v>
      </c>
      <c r="F48" s="11">
        <v>11.648000000000001</v>
      </c>
      <c r="G48" s="15"/>
    </row>
    <row r="49" spans="4:7" x14ac:dyDescent="0.2">
      <c r="D49" s="6"/>
      <c r="E49" s="10" t="s">
        <v>288</v>
      </c>
      <c r="F49" s="11">
        <v>51.311999999999998</v>
      </c>
      <c r="G49" s="15"/>
    </row>
    <row r="50" spans="4:7" x14ac:dyDescent="0.2">
      <c r="D50" s="6"/>
      <c r="E50" s="10" t="s">
        <v>117</v>
      </c>
      <c r="F50" s="11">
        <v>22.72</v>
      </c>
      <c r="G50" s="15"/>
    </row>
    <row r="51" spans="4:7" x14ac:dyDescent="0.2">
      <c r="D51" s="6"/>
      <c r="E51" s="10" t="s">
        <v>248</v>
      </c>
      <c r="F51" s="11">
        <v>16.740000000000002</v>
      </c>
      <c r="G51" s="15"/>
    </row>
    <row r="52" spans="4:7" x14ac:dyDescent="0.2">
      <c r="D52" s="6"/>
      <c r="E52" s="10" t="s">
        <v>279</v>
      </c>
      <c r="F52" s="11">
        <v>32.96</v>
      </c>
      <c r="G52" s="15"/>
    </row>
    <row r="53" spans="4:7" x14ac:dyDescent="0.2">
      <c r="D53" s="6"/>
      <c r="E53" s="10" t="s">
        <v>176</v>
      </c>
      <c r="F53" s="11">
        <v>17.46</v>
      </c>
      <c r="G53" s="15"/>
    </row>
    <row r="54" spans="4:7" x14ac:dyDescent="0.2">
      <c r="D54" s="6"/>
      <c r="E54" s="10" t="s">
        <v>98</v>
      </c>
      <c r="F54" s="11">
        <v>407.97600000000006</v>
      </c>
      <c r="G54" s="15"/>
    </row>
    <row r="55" spans="4:7" x14ac:dyDescent="0.2">
      <c r="D55" s="6"/>
      <c r="E55" s="10" t="s">
        <v>85</v>
      </c>
      <c r="F55" s="11">
        <v>18.504000000000001</v>
      </c>
      <c r="G55" s="15"/>
    </row>
    <row r="56" spans="4:7" x14ac:dyDescent="0.2">
      <c r="D56" s="6"/>
      <c r="E56" s="10" t="s">
        <v>239</v>
      </c>
      <c r="F56" s="11">
        <v>1.2479999999999998</v>
      </c>
      <c r="G56" s="15"/>
    </row>
    <row r="57" spans="4:7" x14ac:dyDescent="0.2">
      <c r="D57" s="6"/>
      <c r="E57" s="10" t="s">
        <v>189</v>
      </c>
      <c r="F57" s="11">
        <v>38.22</v>
      </c>
      <c r="G57" s="15"/>
    </row>
    <row r="58" spans="4:7" x14ac:dyDescent="0.2">
      <c r="D58" s="6"/>
      <c r="E58" s="10" t="s">
        <v>228</v>
      </c>
      <c r="F58" s="11">
        <v>4.6159999999999997</v>
      </c>
      <c r="G58" s="15"/>
    </row>
    <row r="59" spans="4:7" x14ac:dyDescent="0.2">
      <c r="D59" s="6"/>
      <c r="E59" s="10" t="s">
        <v>282</v>
      </c>
      <c r="F59" s="11">
        <v>5.6820000000000013</v>
      </c>
      <c r="G59" s="15"/>
    </row>
    <row r="60" spans="4:7" x14ac:dyDescent="0.2">
      <c r="D60" s="6"/>
      <c r="E60" s="10" t="s">
        <v>256</v>
      </c>
      <c r="F60" s="11">
        <v>200.98400000000004</v>
      </c>
      <c r="G60" s="15"/>
    </row>
    <row r="61" spans="4:7" x14ac:dyDescent="0.2">
      <c r="D61" s="6"/>
      <c r="E61" s="10" t="s">
        <v>140</v>
      </c>
      <c r="F61" s="11">
        <v>3.2640000000000002</v>
      </c>
      <c r="G61" s="15"/>
    </row>
    <row r="62" spans="4:7" x14ac:dyDescent="0.2">
      <c r="D62" s="6"/>
      <c r="E62" s="10" t="s">
        <v>156</v>
      </c>
      <c r="F62" s="11">
        <v>113.328</v>
      </c>
      <c r="G62" s="15"/>
    </row>
    <row r="63" spans="4:7" x14ac:dyDescent="0.2">
      <c r="D63" s="6"/>
      <c r="E63" s="10" t="s">
        <v>196</v>
      </c>
      <c r="F63" s="11">
        <v>15.260000000000002</v>
      </c>
      <c r="G63" s="15"/>
    </row>
    <row r="64" spans="4:7" x14ac:dyDescent="0.2">
      <c r="D64" s="6"/>
      <c r="E64" s="10" t="s">
        <v>267</v>
      </c>
      <c r="F64" s="11">
        <v>6.16</v>
      </c>
      <c r="G64" s="15"/>
    </row>
    <row r="65" spans="4:7" x14ac:dyDescent="0.2">
      <c r="D65" s="6"/>
      <c r="E65" s="10" t="s">
        <v>65</v>
      </c>
      <c r="F65" s="11">
        <v>14.62</v>
      </c>
      <c r="G65" s="15"/>
    </row>
    <row r="66" spans="4:7" x14ac:dyDescent="0.2">
      <c r="D66" s="6"/>
      <c r="E66" s="10" t="s">
        <v>190</v>
      </c>
      <c r="F66" s="11">
        <v>75.179999999999993</v>
      </c>
      <c r="G66" s="15"/>
    </row>
    <row r="67" spans="4:7" x14ac:dyDescent="0.2">
      <c r="D67" s="6"/>
      <c r="E67" s="10" t="s">
        <v>147</v>
      </c>
      <c r="F67" s="11">
        <v>29.472000000000001</v>
      </c>
      <c r="G67" s="15"/>
    </row>
    <row r="68" spans="4:7" x14ac:dyDescent="0.2">
      <c r="D68" s="6"/>
      <c r="E68" s="10" t="s">
        <v>274</v>
      </c>
      <c r="F68" s="11">
        <v>6.48</v>
      </c>
      <c r="G68" s="15"/>
    </row>
    <row r="69" spans="4:7" x14ac:dyDescent="0.2">
      <c r="D69" s="6"/>
      <c r="E69" s="10" t="s">
        <v>225</v>
      </c>
      <c r="F69" s="11">
        <v>75.88</v>
      </c>
      <c r="G69" s="15"/>
    </row>
    <row r="70" spans="4:7" x14ac:dyDescent="0.2">
      <c r="D70" s="6"/>
      <c r="E70" s="10" t="s">
        <v>205</v>
      </c>
      <c r="F70" s="11">
        <v>14.56</v>
      </c>
      <c r="G70" s="15"/>
    </row>
    <row r="71" spans="4:7" x14ac:dyDescent="0.2">
      <c r="D71" s="6"/>
      <c r="E71" s="10" t="s">
        <v>203</v>
      </c>
      <c r="F71" s="11">
        <v>32.400000000000006</v>
      </c>
      <c r="G71" s="15"/>
    </row>
    <row r="72" spans="4:7" x14ac:dyDescent="0.2">
      <c r="D72" s="6"/>
      <c r="E72" s="10" t="s">
        <v>94</v>
      </c>
      <c r="F72" s="11">
        <v>15.552000000000003</v>
      </c>
      <c r="G72" s="15"/>
    </row>
    <row r="73" spans="4:7" x14ac:dyDescent="0.2">
      <c r="D73" s="6"/>
      <c r="E73" s="10" t="s">
        <v>277</v>
      </c>
      <c r="F73" s="11">
        <v>12.96</v>
      </c>
      <c r="G73" s="15"/>
    </row>
    <row r="74" spans="4:7" x14ac:dyDescent="0.2">
      <c r="D74" s="6"/>
      <c r="E74" s="10" t="s">
        <v>212</v>
      </c>
      <c r="F74" s="11">
        <v>146.72999999999999</v>
      </c>
      <c r="G74" s="15"/>
    </row>
    <row r="75" spans="4:7" x14ac:dyDescent="0.2">
      <c r="D75" s="6"/>
      <c r="E75" s="10" t="s">
        <v>230</v>
      </c>
      <c r="F75" s="11">
        <v>19.049999999999997</v>
      </c>
      <c r="G75" s="15"/>
    </row>
    <row r="76" spans="4:7" x14ac:dyDescent="0.2">
      <c r="D76" s="6"/>
      <c r="E76" s="10" t="s">
        <v>112</v>
      </c>
      <c r="F76" s="11">
        <v>55.5</v>
      </c>
      <c r="G76" s="15"/>
    </row>
    <row r="77" spans="4:7" x14ac:dyDescent="0.2">
      <c r="D77" s="6"/>
      <c r="E77" s="10" t="s">
        <v>202</v>
      </c>
      <c r="F77" s="11">
        <v>208.56</v>
      </c>
      <c r="G77" s="15"/>
    </row>
    <row r="78" spans="4:7" x14ac:dyDescent="0.2">
      <c r="D78" s="6"/>
      <c r="E78" s="10" t="s">
        <v>241</v>
      </c>
      <c r="F78" s="11">
        <v>27.240000000000002</v>
      </c>
      <c r="G78" s="15"/>
    </row>
    <row r="79" spans="4:7" x14ac:dyDescent="0.2">
      <c r="D79" s="6"/>
      <c r="E79" s="10" t="s">
        <v>74</v>
      </c>
      <c r="F79" s="11">
        <v>22.368000000000002</v>
      </c>
      <c r="G79" s="15"/>
    </row>
    <row r="80" spans="4:7" x14ac:dyDescent="0.2">
      <c r="D80" s="6"/>
      <c r="E80" s="10" t="s">
        <v>180</v>
      </c>
      <c r="F80" s="11">
        <v>211.96</v>
      </c>
      <c r="G80" s="15"/>
    </row>
    <row r="81" spans="4:7" x14ac:dyDescent="0.2">
      <c r="D81" s="6"/>
      <c r="E81" s="10" t="s">
        <v>252</v>
      </c>
      <c r="F81" s="11">
        <v>21.39</v>
      </c>
      <c r="G81" s="15"/>
    </row>
    <row r="82" spans="4:7" x14ac:dyDescent="0.2">
      <c r="D82" s="6"/>
      <c r="E82" s="10" t="s">
        <v>171</v>
      </c>
      <c r="F82" s="11">
        <v>95.616</v>
      </c>
      <c r="G82" s="15"/>
    </row>
    <row r="83" spans="4:7" x14ac:dyDescent="0.2">
      <c r="D83" s="6"/>
      <c r="E83" s="10" t="s">
        <v>270</v>
      </c>
      <c r="F83" s="11">
        <v>158.36800000000002</v>
      </c>
      <c r="G83" s="15"/>
    </row>
    <row r="84" spans="4:7" x14ac:dyDescent="0.2">
      <c r="D84" s="6"/>
      <c r="E84" s="10" t="s">
        <v>167</v>
      </c>
      <c r="F84" s="11">
        <v>77.88</v>
      </c>
      <c r="G84" s="15"/>
    </row>
    <row r="85" spans="4:7" x14ac:dyDescent="0.2">
      <c r="D85" s="6"/>
      <c r="E85" s="10" t="s">
        <v>259</v>
      </c>
      <c r="F85" s="11">
        <v>230.376</v>
      </c>
      <c r="G85" s="15"/>
    </row>
    <row r="86" spans="4:7" x14ac:dyDescent="0.2">
      <c r="D86" s="6"/>
      <c r="E86" s="10" t="s">
        <v>236</v>
      </c>
      <c r="F86" s="11">
        <v>72.784000000000006</v>
      </c>
      <c r="G86" s="15"/>
    </row>
    <row r="87" spans="4:7" x14ac:dyDescent="0.2">
      <c r="D87" s="6"/>
      <c r="E87" s="10" t="s">
        <v>108</v>
      </c>
      <c r="F87" s="11">
        <v>665.88</v>
      </c>
      <c r="G87" s="15"/>
    </row>
    <row r="88" spans="4:7" x14ac:dyDescent="0.2">
      <c r="D88" s="6"/>
      <c r="E88" s="10" t="s">
        <v>175</v>
      </c>
      <c r="F88" s="11">
        <v>45.98</v>
      </c>
      <c r="G88" s="15"/>
    </row>
    <row r="89" spans="4:7" x14ac:dyDescent="0.2">
      <c r="D89" s="6"/>
      <c r="E89" s="10" t="s">
        <v>266</v>
      </c>
      <c r="F89" s="11">
        <v>19.989999999999998</v>
      </c>
      <c r="G89" s="15"/>
    </row>
    <row r="90" spans="4:7" x14ac:dyDescent="0.2">
      <c r="D90" s="6"/>
      <c r="E90" s="10" t="s">
        <v>184</v>
      </c>
      <c r="F90" s="11">
        <v>75</v>
      </c>
      <c r="G90" s="15"/>
    </row>
    <row r="91" spans="4:7" x14ac:dyDescent="0.2">
      <c r="D91" s="6"/>
      <c r="E91" s="10" t="s">
        <v>133</v>
      </c>
      <c r="F91" s="11">
        <v>90.570000000000007</v>
      </c>
      <c r="G91" s="15"/>
    </row>
    <row r="92" spans="4:7" x14ac:dyDescent="0.2">
      <c r="D92" s="6"/>
      <c r="E92" s="10" t="s">
        <v>210</v>
      </c>
      <c r="F92" s="11">
        <v>13.98</v>
      </c>
      <c r="G92" s="15"/>
    </row>
    <row r="93" spans="4:7" x14ac:dyDescent="0.2">
      <c r="D93" s="6"/>
      <c r="E93" s="10" t="s">
        <v>159</v>
      </c>
      <c r="F93" s="11">
        <v>371.16800000000001</v>
      </c>
      <c r="G93" s="15"/>
    </row>
    <row r="94" spans="4:7" x14ac:dyDescent="0.2">
      <c r="D94" s="6"/>
      <c r="E94" s="10" t="s">
        <v>116</v>
      </c>
      <c r="F94" s="11">
        <v>213.48000000000002</v>
      </c>
      <c r="G94" s="15"/>
    </row>
    <row r="95" spans="4:7" x14ac:dyDescent="0.2">
      <c r="D95" s="6"/>
      <c r="E95" s="10" t="s">
        <v>90</v>
      </c>
      <c r="F95" s="11">
        <v>911.42399999999998</v>
      </c>
      <c r="G95" s="15"/>
    </row>
    <row r="96" spans="4:7" x14ac:dyDescent="0.2">
      <c r="D96" s="6"/>
      <c r="E96" s="10" t="s">
        <v>82</v>
      </c>
      <c r="F96" s="11">
        <v>907.15200000000004</v>
      </c>
      <c r="G96" s="15"/>
    </row>
    <row r="97" spans="4:7" x14ac:dyDescent="0.2">
      <c r="D97" s="6"/>
      <c r="E97" s="10" t="s">
        <v>198</v>
      </c>
      <c r="F97" s="11">
        <v>1029.95</v>
      </c>
      <c r="G97" s="15"/>
    </row>
    <row r="98" spans="4:7" x14ac:dyDescent="0.2">
      <c r="D98" s="6"/>
      <c r="E98" s="10" t="s">
        <v>221</v>
      </c>
      <c r="F98" s="11">
        <v>167.96800000000002</v>
      </c>
      <c r="G98" s="15"/>
    </row>
    <row r="99" spans="4:7" x14ac:dyDescent="0.2">
      <c r="D99" s="6"/>
      <c r="E99" s="10" t="s">
        <v>185</v>
      </c>
      <c r="F99" s="11">
        <v>21.8</v>
      </c>
      <c r="G99" s="15"/>
    </row>
    <row r="100" spans="4:7" x14ac:dyDescent="0.2">
      <c r="D100" s="6"/>
      <c r="E100" s="10" t="s">
        <v>164</v>
      </c>
      <c r="F100" s="11">
        <v>220.75200000000001</v>
      </c>
      <c r="G100" s="15"/>
    </row>
    <row r="101" spans="4:7" x14ac:dyDescent="0.2">
      <c r="D101" s="6"/>
      <c r="E101" s="10" t="s">
        <v>152</v>
      </c>
      <c r="F101" s="11">
        <v>1097.5440000000003</v>
      </c>
      <c r="G101" s="15"/>
    </row>
    <row r="102" spans="4:7" x14ac:dyDescent="0.2">
      <c r="D102" s="6"/>
      <c r="E102" s="8" t="s">
        <v>294</v>
      </c>
      <c r="F102" s="12">
        <v>21439.907699999989</v>
      </c>
      <c r="G102" s="29"/>
    </row>
    <row r="103" spans="4:7" x14ac:dyDescent="0.2">
      <c r="D103" s="6"/>
    </row>
    <row r="104" spans="4:7" x14ac:dyDescent="0.2">
      <c r="D104" s="6"/>
    </row>
    <row r="105" spans="4:7" x14ac:dyDescent="0.2">
      <c r="D105" s="6"/>
    </row>
    <row r="106" spans="4:7" x14ac:dyDescent="0.2">
      <c r="D106" s="6"/>
    </row>
    <row r="107" spans="4:7" x14ac:dyDescent="0.2">
      <c r="D107" s="6"/>
    </row>
    <row r="108" spans="4:7" x14ac:dyDescent="0.2">
      <c r="D108" s="6"/>
    </row>
  </sheetData>
  <mergeCells count="2">
    <mergeCell ref="E2:G2"/>
    <mergeCell ref="E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D366-9B9C-3E4A-A832-7C75A57A2807}">
  <dimension ref="D2:G108"/>
  <sheetViews>
    <sheetView showGridLines="0" topLeftCell="A90" workbookViewId="0">
      <selection activeCell="G102" sqref="G102"/>
    </sheetView>
  </sheetViews>
  <sheetFormatPr baseColWidth="10" defaultRowHeight="16" x14ac:dyDescent="0.2"/>
  <cols>
    <col min="5" max="5" width="19.6640625" customWidth="1"/>
    <col min="6" max="6" width="12" bestFit="1" customWidth="1"/>
    <col min="7" max="7" width="16.33203125" customWidth="1"/>
  </cols>
  <sheetData>
    <row r="2" spans="4:7" x14ac:dyDescent="0.2">
      <c r="E2" s="4" t="s">
        <v>36</v>
      </c>
      <c r="F2" s="4"/>
      <c r="G2" s="4"/>
    </row>
    <row r="3" spans="4:7" ht="34" x14ac:dyDescent="0.4">
      <c r="E3" s="5" t="s">
        <v>37</v>
      </c>
      <c r="F3" s="5"/>
      <c r="G3" s="5"/>
    </row>
    <row r="4" spans="4:7" x14ac:dyDescent="0.2">
      <c r="E4" s="1"/>
      <c r="F4" s="1"/>
    </row>
    <row r="5" spans="4:7" ht="34" x14ac:dyDescent="0.2">
      <c r="D5" s="6"/>
      <c r="E5" s="18" t="s">
        <v>300</v>
      </c>
      <c r="F5" s="19" t="s">
        <v>293</v>
      </c>
      <c r="G5" s="20" t="s">
        <v>296</v>
      </c>
    </row>
    <row r="6" spans="4:7" x14ac:dyDescent="0.2">
      <c r="D6" s="17">
        <v>1</v>
      </c>
      <c r="E6" s="10" t="s">
        <v>58</v>
      </c>
      <c r="F6" s="11">
        <v>261.95999999999998</v>
      </c>
      <c r="G6" s="14" t="str" cm="1">
        <f t="array" ref="G6">ADDRESS(MATCH(MAX(F6:F101),F6:F101,0),COLUMN(F6:F101))</f>
        <v>$F$3</v>
      </c>
    </row>
    <row r="7" spans="4:7" x14ac:dyDescent="0.2">
      <c r="D7">
        <f>D6+1</f>
        <v>2</v>
      </c>
      <c r="E7" s="10" t="s">
        <v>157</v>
      </c>
      <c r="F7" s="11">
        <v>532.39919999999995</v>
      </c>
      <c r="G7" s="15"/>
    </row>
    <row r="8" spans="4:7" x14ac:dyDescent="0.2">
      <c r="D8">
        <f t="shared" ref="D8:D71" si="0">D7+1</f>
        <v>3</v>
      </c>
      <c r="E8" s="10" t="s">
        <v>137</v>
      </c>
      <c r="F8" s="11">
        <v>3083.4300000000003</v>
      </c>
      <c r="G8" s="15"/>
    </row>
    <row r="9" spans="4:7" x14ac:dyDescent="0.2">
      <c r="D9">
        <f t="shared" si="0"/>
        <v>4</v>
      </c>
      <c r="E9" s="10" t="s">
        <v>61</v>
      </c>
      <c r="F9" s="11">
        <v>731.93999999999994</v>
      </c>
      <c r="G9" s="15"/>
    </row>
    <row r="10" spans="4:7" x14ac:dyDescent="0.2">
      <c r="D10">
        <f t="shared" si="0"/>
        <v>5</v>
      </c>
      <c r="E10" s="10" t="s">
        <v>234</v>
      </c>
      <c r="F10" s="11">
        <v>831.93600000000015</v>
      </c>
      <c r="G10" s="15"/>
    </row>
    <row r="11" spans="4:7" x14ac:dyDescent="0.2">
      <c r="D11">
        <f t="shared" si="0"/>
        <v>6</v>
      </c>
      <c r="E11" s="10" t="s">
        <v>262</v>
      </c>
      <c r="F11" s="11">
        <v>301.95999999999998</v>
      </c>
      <c r="G11" s="15"/>
    </row>
    <row r="12" spans="4:7" x14ac:dyDescent="0.2">
      <c r="D12">
        <f t="shared" si="0"/>
        <v>7</v>
      </c>
      <c r="E12" s="10" t="s">
        <v>216</v>
      </c>
      <c r="F12" s="11">
        <v>213.11499999999998</v>
      </c>
      <c r="G12" s="15"/>
    </row>
    <row r="13" spans="4:7" x14ac:dyDescent="0.2">
      <c r="D13">
        <f t="shared" si="0"/>
        <v>8</v>
      </c>
      <c r="E13" s="10" t="s">
        <v>126</v>
      </c>
      <c r="F13" s="11">
        <v>71.371999999999986</v>
      </c>
      <c r="G13" s="15"/>
    </row>
    <row r="14" spans="4:7" x14ac:dyDescent="0.2">
      <c r="D14">
        <f t="shared" si="0"/>
        <v>9</v>
      </c>
      <c r="E14" s="10" t="s">
        <v>192</v>
      </c>
      <c r="F14" s="11">
        <v>89.99</v>
      </c>
      <c r="G14" s="15"/>
    </row>
    <row r="15" spans="4:7" x14ac:dyDescent="0.2">
      <c r="D15">
        <f t="shared" si="0"/>
        <v>10</v>
      </c>
      <c r="E15" s="10" t="s">
        <v>204</v>
      </c>
      <c r="F15" s="11">
        <v>319.41000000000003</v>
      </c>
      <c r="G15" s="15"/>
    </row>
    <row r="16" spans="4:7" x14ac:dyDescent="0.2">
      <c r="D16">
        <f t="shared" si="0"/>
        <v>11</v>
      </c>
      <c r="E16" s="10" t="s">
        <v>158</v>
      </c>
      <c r="F16" s="11">
        <v>212.05799999999999</v>
      </c>
      <c r="G16" s="15"/>
    </row>
    <row r="17" spans="4:7" x14ac:dyDescent="0.2">
      <c r="D17">
        <f t="shared" si="0"/>
        <v>12</v>
      </c>
      <c r="E17" s="10" t="s">
        <v>240</v>
      </c>
      <c r="F17" s="11">
        <v>9.7080000000000002</v>
      </c>
      <c r="G17" s="15"/>
    </row>
    <row r="18" spans="4:7" x14ac:dyDescent="0.2">
      <c r="D18">
        <f t="shared" si="0"/>
        <v>13</v>
      </c>
      <c r="E18" s="10" t="s">
        <v>213</v>
      </c>
      <c r="F18" s="11">
        <v>79.760000000000005</v>
      </c>
      <c r="G18" s="15"/>
    </row>
    <row r="19" spans="4:7" x14ac:dyDescent="0.2">
      <c r="D19">
        <f t="shared" si="0"/>
        <v>14</v>
      </c>
      <c r="E19" s="10" t="s">
        <v>285</v>
      </c>
      <c r="F19" s="11">
        <v>96.53</v>
      </c>
      <c r="G19" s="15"/>
    </row>
    <row r="20" spans="4:7" x14ac:dyDescent="0.2">
      <c r="D20">
        <f t="shared" si="0"/>
        <v>15</v>
      </c>
      <c r="E20" s="10" t="s">
        <v>78</v>
      </c>
      <c r="F20" s="11">
        <v>48.86</v>
      </c>
      <c r="G20" s="15"/>
    </row>
    <row r="21" spans="4:7" x14ac:dyDescent="0.2">
      <c r="D21">
        <f t="shared" si="0"/>
        <v>16</v>
      </c>
      <c r="E21" s="10" t="s">
        <v>191</v>
      </c>
      <c r="F21" s="11">
        <v>6.16</v>
      </c>
      <c r="G21" s="15"/>
    </row>
    <row r="22" spans="4:7" x14ac:dyDescent="0.2">
      <c r="D22">
        <f t="shared" si="0"/>
        <v>17</v>
      </c>
      <c r="E22" s="10" t="s">
        <v>243</v>
      </c>
      <c r="F22" s="11">
        <v>19.3</v>
      </c>
      <c r="G22" s="15"/>
    </row>
    <row r="23" spans="4:7" x14ac:dyDescent="0.2">
      <c r="D23">
        <f t="shared" si="0"/>
        <v>18</v>
      </c>
      <c r="E23" s="10" t="s">
        <v>153</v>
      </c>
      <c r="F23" s="11">
        <v>190.92</v>
      </c>
      <c r="G23" s="15"/>
    </row>
    <row r="24" spans="4:7" x14ac:dyDescent="0.2">
      <c r="D24">
        <f t="shared" si="0"/>
        <v>19</v>
      </c>
      <c r="E24" s="10" t="s">
        <v>235</v>
      </c>
      <c r="F24" s="11">
        <v>97.04</v>
      </c>
      <c r="G24" s="15"/>
    </row>
    <row r="25" spans="4:7" x14ac:dyDescent="0.2">
      <c r="D25">
        <f t="shared" si="0"/>
        <v>20</v>
      </c>
      <c r="E25" s="10" t="s">
        <v>278</v>
      </c>
      <c r="F25" s="11">
        <v>53.34</v>
      </c>
      <c r="G25" s="15"/>
    </row>
    <row r="26" spans="4:7" x14ac:dyDescent="0.2">
      <c r="D26">
        <f t="shared" si="0"/>
        <v>21</v>
      </c>
      <c r="E26" s="10" t="s">
        <v>139</v>
      </c>
      <c r="F26" s="11">
        <v>124.20000000000002</v>
      </c>
      <c r="G26" s="15"/>
    </row>
    <row r="27" spans="4:7" x14ac:dyDescent="0.2">
      <c r="D27">
        <f t="shared" si="0"/>
        <v>22</v>
      </c>
      <c r="E27" s="10" t="s">
        <v>72</v>
      </c>
      <c r="F27" s="11">
        <v>2002.2075</v>
      </c>
      <c r="G27" s="15"/>
    </row>
    <row r="28" spans="4:7" x14ac:dyDescent="0.2">
      <c r="D28">
        <f t="shared" si="0"/>
        <v>23</v>
      </c>
      <c r="E28" s="10" t="s">
        <v>89</v>
      </c>
      <c r="F28" s="11">
        <v>1706.1840000000002</v>
      </c>
      <c r="G28" s="15"/>
    </row>
    <row r="29" spans="4:7" x14ac:dyDescent="0.2">
      <c r="D29">
        <f t="shared" si="0"/>
        <v>24</v>
      </c>
      <c r="E29" s="10" t="s">
        <v>292</v>
      </c>
      <c r="F29" s="11">
        <v>77.88</v>
      </c>
      <c r="G29" s="15"/>
    </row>
    <row r="30" spans="4:7" x14ac:dyDescent="0.2">
      <c r="D30">
        <f t="shared" si="0"/>
        <v>25</v>
      </c>
      <c r="E30" s="10" t="s">
        <v>122</v>
      </c>
      <c r="F30" s="11">
        <v>60.339999999999996</v>
      </c>
      <c r="G30" s="15"/>
    </row>
    <row r="31" spans="4:7" x14ac:dyDescent="0.2">
      <c r="D31">
        <f t="shared" si="0"/>
        <v>26</v>
      </c>
      <c r="E31" s="10" t="s">
        <v>247</v>
      </c>
      <c r="F31" s="11">
        <v>208.16</v>
      </c>
      <c r="G31" s="15"/>
    </row>
    <row r="32" spans="4:7" x14ac:dyDescent="0.2">
      <c r="D32">
        <f t="shared" si="0"/>
        <v>27</v>
      </c>
      <c r="E32" s="10" t="s">
        <v>103</v>
      </c>
      <c r="F32" s="11">
        <v>68.809999999999988</v>
      </c>
      <c r="G32" s="15"/>
    </row>
    <row r="33" spans="4:7" x14ac:dyDescent="0.2">
      <c r="D33">
        <f t="shared" si="0"/>
        <v>28</v>
      </c>
      <c r="E33" s="10" t="s">
        <v>87</v>
      </c>
      <c r="F33" s="11">
        <v>114.9</v>
      </c>
      <c r="G33" s="15"/>
    </row>
    <row r="34" spans="4:7" x14ac:dyDescent="0.2">
      <c r="D34">
        <f t="shared" si="0"/>
        <v>29</v>
      </c>
      <c r="E34" s="10" t="s">
        <v>121</v>
      </c>
      <c r="F34" s="11">
        <v>19.459999999999997</v>
      </c>
      <c r="G34" s="15"/>
    </row>
    <row r="35" spans="4:7" x14ac:dyDescent="0.2">
      <c r="D35">
        <f t="shared" si="0"/>
        <v>30</v>
      </c>
      <c r="E35" s="10" t="s">
        <v>144</v>
      </c>
      <c r="F35" s="11">
        <v>15.76</v>
      </c>
      <c r="G35" s="15"/>
    </row>
    <row r="36" spans="4:7" x14ac:dyDescent="0.2">
      <c r="D36">
        <f t="shared" si="0"/>
        <v>31</v>
      </c>
      <c r="E36" s="10" t="s">
        <v>207</v>
      </c>
      <c r="F36" s="11">
        <v>1.68</v>
      </c>
      <c r="G36" s="15"/>
    </row>
    <row r="37" spans="4:7" x14ac:dyDescent="0.2">
      <c r="D37">
        <f t="shared" si="0"/>
        <v>32</v>
      </c>
      <c r="E37" s="10" t="s">
        <v>251</v>
      </c>
      <c r="F37" s="11">
        <v>14.9</v>
      </c>
      <c r="G37" s="15"/>
    </row>
    <row r="38" spans="4:7" x14ac:dyDescent="0.2">
      <c r="D38">
        <f t="shared" si="0"/>
        <v>33</v>
      </c>
      <c r="E38" s="10" t="s">
        <v>220</v>
      </c>
      <c r="F38" s="11">
        <v>1113.0240000000001</v>
      </c>
      <c r="G38" s="15"/>
    </row>
    <row r="39" spans="4:7" x14ac:dyDescent="0.2">
      <c r="D39">
        <f t="shared" si="0"/>
        <v>34</v>
      </c>
      <c r="E39" s="10" t="s">
        <v>80</v>
      </c>
      <c r="F39" s="11">
        <v>7.28</v>
      </c>
      <c r="G39" s="15"/>
    </row>
    <row r="40" spans="4:7" x14ac:dyDescent="0.2">
      <c r="D40">
        <f t="shared" si="0"/>
        <v>35</v>
      </c>
      <c r="E40" s="10" t="s">
        <v>115</v>
      </c>
      <c r="F40" s="11">
        <v>8.56</v>
      </c>
      <c r="G40" s="15"/>
    </row>
    <row r="41" spans="4:7" x14ac:dyDescent="0.2">
      <c r="D41">
        <f t="shared" si="0"/>
        <v>36</v>
      </c>
      <c r="E41" s="10" t="s">
        <v>142</v>
      </c>
      <c r="F41" s="11">
        <v>86.304000000000002</v>
      </c>
      <c r="G41" s="15"/>
    </row>
    <row r="42" spans="4:7" x14ac:dyDescent="0.2">
      <c r="D42">
        <f t="shared" si="0"/>
        <v>37</v>
      </c>
      <c r="E42" s="10" t="s">
        <v>273</v>
      </c>
      <c r="F42" s="11">
        <v>20.100000000000001</v>
      </c>
      <c r="G42" s="15"/>
    </row>
    <row r="43" spans="4:7" x14ac:dyDescent="0.2">
      <c r="D43">
        <f t="shared" si="0"/>
        <v>38</v>
      </c>
      <c r="E43" s="10" t="s">
        <v>138</v>
      </c>
      <c r="F43" s="11">
        <v>9.6180000000000021</v>
      </c>
      <c r="G43" s="15"/>
    </row>
    <row r="44" spans="4:7" x14ac:dyDescent="0.2">
      <c r="D44">
        <f t="shared" si="0"/>
        <v>39</v>
      </c>
      <c r="E44" s="10" t="s">
        <v>104</v>
      </c>
      <c r="F44" s="11">
        <v>2.5439999999999996</v>
      </c>
      <c r="G44" s="15"/>
    </row>
    <row r="45" spans="4:7" x14ac:dyDescent="0.2">
      <c r="D45">
        <f t="shared" si="0"/>
        <v>40</v>
      </c>
      <c r="E45" s="10" t="s">
        <v>211</v>
      </c>
      <c r="F45" s="11">
        <v>25.824000000000002</v>
      </c>
      <c r="G45" s="15"/>
    </row>
    <row r="46" spans="4:7" x14ac:dyDescent="0.2">
      <c r="D46">
        <f t="shared" si="0"/>
        <v>41</v>
      </c>
      <c r="E46" s="10" t="s">
        <v>206</v>
      </c>
      <c r="F46" s="11">
        <v>48.480000000000004</v>
      </c>
      <c r="G46" s="15"/>
    </row>
    <row r="47" spans="4:7" x14ac:dyDescent="0.2">
      <c r="D47">
        <f t="shared" si="0"/>
        <v>42</v>
      </c>
      <c r="E47" s="10" t="s">
        <v>143</v>
      </c>
      <c r="F47" s="11">
        <v>6.8580000000000014</v>
      </c>
      <c r="G47" s="15"/>
    </row>
    <row r="48" spans="4:7" x14ac:dyDescent="0.2">
      <c r="D48">
        <f t="shared" si="0"/>
        <v>43</v>
      </c>
      <c r="E48" s="10" t="s">
        <v>132</v>
      </c>
      <c r="F48" s="11">
        <v>11.648000000000001</v>
      </c>
      <c r="G48" s="15"/>
    </row>
    <row r="49" spans="4:7" x14ac:dyDescent="0.2">
      <c r="D49">
        <f t="shared" si="0"/>
        <v>44</v>
      </c>
      <c r="E49" s="10" t="s">
        <v>288</v>
      </c>
      <c r="F49" s="11">
        <v>51.311999999999998</v>
      </c>
      <c r="G49" s="15"/>
    </row>
    <row r="50" spans="4:7" x14ac:dyDescent="0.2">
      <c r="D50">
        <f t="shared" si="0"/>
        <v>45</v>
      </c>
      <c r="E50" s="10" t="s">
        <v>117</v>
      </c>
      <c r="F50" s="11">
        <v>22.72</v>
      </c>
      <c r="G50" s="15"/>
    </row>
    <row r="51" spans="4:7" x14ac:dyDescent="0.2">
      <c r="D51">
        <f t="shared" si="0"/>
        <v>46</v>
      </c>
      <c r="E51" s="10" t="s">
        <v>248</v>
      </c>
      <c r="F51" s="11">
        <v>16.740000000000002</v>
      </c>
      <c r="G51" s="15"/>
    </row>
    <row r="52" spans="4:7" x14ac:dyDescent="0.2">
      <c r="D52">
        <f t="shared" si="0"/>
        <v>47</v>
      </c>
      <c r="E52" s="10" t="s">
        <v>279</v>
      </c>
      <c r="F52" s="11">
        <v>32.96</v>
      </c>
      <c r="G52" s="15"/>
    </row>
    <row r="53" spans="4:7" x14ac:dyDescent="0.2">
      <c r="D53">
        <f t="shared" si="0"/>
        <v>48</v>
      </c>
      <c r="E53" s="10" t="s">
        <v>176</v>
      </c>
      <c r="F53" s="11">
        <v>17.46</v>
      </c>
      <c r="G53" s="15"/>
    </row>
    <row r="54" spans="4:7" x14ac:dyDescent="0.2">
      <c r="D54">
        <f t="shared" si="0"/>
        <v>49</v>
      </c>
      <c r="E54" s="10" t="s">
        <v>98</v>
      </c>
      <c r="F54" s="11">
        <v>407.97600000000006</v>
      </c>
      <c r="G54" s="15"/>
    </row>
    <row r="55" spans="4:7" x14ac:dyDescent="0.2">
      <c r="D55">
        <f t="shared" si="0"/>
        <v>50</v>
      </c>
      <c r="E55" s="10" t="s">
        <v>85</v>
      </c>
      <c r="F55" s="11">
        <v>18.504000000000001</v>
      </c>
      <c r="G55" s="15"/>
    </row>
    <row r="56" spans="4:7" x14ac:dyDescent="0.2">
      <c r="D56">
        <f t="shared" si="0"/>
        <v>51</v>
      </c>
      <c r="E56" s="10" t="s">
        <v>239</v>
      </c>
      <c r="F56" s="11">
        <v>1.2479999999999998</v>
      </c>
      <c r="G56" s="15"/>
    </row>
    <row r="57" spans="4:7" x14ac:dyDescent="0.2">
      <c r="D57">
        <f t="shared" si="0"/>
        <v>52</v>
      </c>
      <c r="E57" s="10" t="s">
        <v>189</v>
      </c>
      <c r="F57" s="11">
        <v>38.22</v>
      </c>
      <c r="G57" s="15"/>
    </row>
    <row r="58" spans="4:7" x14ac:dyDescent="0.2">
      <c r="D58">
        <f t="shared" si="0"/>
        <v>53</v>
      </c>
      <c r="E58" s="10" t="s">
        <v>228</v>
      </c>
      <c r="F58" s="11">
        <v>4.6159999999999997</v>
      </c>
      <c r="G58" s="15"/>
    </row>
    <row r="59" spans="4:7" x14ac:dyDescent="0.2">
      <c r="D59">
        <f t="shared" si="0"/>
        <v>54</v>
      </c>
      <c r="E59" s="10" t="s">
        <v>282</v>
      </c>
      <c r="F59" s="11">
        <v>5.6820000000000013</v>
      </c>
      <c r="G59" s="15"/>
    </row>
    <row r="60" spans="4:7" x14ac:dyDescent="0.2">
      <c r="D60">
        <f t="shared" si="0"/>
        <v>55</v>
      </c>
      <c r="E60" s="10" t="s">
        <v>256</v>
      </c>
      <c r="F60" s="11">
        <v>200.98400000000004</v>
      </c>
      <c r="G60" s="15"/>
    </row>
    <row r="61" spans="4:7" x14ac:dyDescent="0.2">
      <c r="D61">
        <f t="shared" si="0"/>
        <v>56</v>
      </c>
      <c r="E61" s="10" t="s">
        <v>140</v>
      </c>
      <c r="F61" s="11">
        <v>3.2640000000000002</v>
      </c>
      <c r="G61" s="15"/>
    </row>
    <row r="62" spans="4:7" x14ac:dyDescent="0.2">
      <c r="D62">
        <f t="shared" si="0"/>
        <v>57</v>
      </c>
      <c r="E62" s="10" t="s">
        <v>156</v>
      </c>
      <c r="F62" s="11">
        <v>113.328</v>
      </c>
      <c r="G62" s="15"/>
    </row>
    <row r="63" spans="4:7" x14ac:dyDescent="0.2">
      <c r="D63">
        <f t="shared" si="0"/>
        <v>58</v>
      </c>
      <c r="E63" s="10" t="s">
        <v>196</v>
      </c>
      <c r="F63" s="11">
        <v>15.260000000000002</v>
      </c>
      <c r="G63" s="15"/>
    </row>
    <row r="64" spans="4:7" x14ac:dyDescent="0.2">
      <c r="D64">
        <f t="shared" si="0"/>
        <v>59</v>
      </c>
      <c r="E64" s="10" t="s">
        <v>267</v>
      </c>
      <c r="F64" s="11">
        <v>6.16</v>
      </c>
      <c r="G64" s="15"/>
    </row>
    <row r="65" spans="4:7" x14ac:dyDescent="0.2">
      <c r="D65">
        <f t="shared" si="0"/>
        <v>60</v>
      </c>
      <c r="E65" s="10" t="s">
        <v>65</v>
      </c>
      <c r="F65" s="11">
        <v>14.62</v>
      </c>
      <c r="G65" s="15"/>
    </row>
    <row r="66" spans="4:7" x14ac:dyDescent="0.2">
      <c r="D66">
        <f t="shared" si="0"/>
        <v>61</v>
      </c>
      <c r="E66" s="10" t="s">
        <v>190</v>
      </c>
      <c r="F66" s="11">
        <v>75.179999999999993</v>
      </c>
      <c r="G66" s="15"/>
    </row>
    <row r="67" spans="4:7" x14ac:dyDescent="0.2">
      <c r="D67">
        <f t="shared" si="0"/>
        <v>62</v>
      </c>
      <c r="E67" s="10" t="s">
        <v>147</v>
      </c>
      <c r="F67" s="11">
        <v>29.472000000000001</v>
      </c>
      <c r="G67" s="15"/>
    </row>
    <row r="68" spans="4:7" x14ac:dyDescent="0.2">
      <c r="D68">
        <f t="shared" si="0"/>
        <v>63</v>
      </c>
      <c r="E68" s="10" t="s">
        <v>274</v>
      </c>
      <c r="F68" s="11">
        <v>6.48</v>
      </c>
      <c r="G68" s="15"/>
    </row>
    <row r="69" spans="4:7" x14ac:dyDescent="0.2">
      <c r="D69">
        <f t="shared" si="0"/>
        <v>64</v>
      </c>
      <c r="E69" s="10" t="s">
        <v>225</v>
      </c>
      <c r="F69" s="11">
        <v>75.88</v>
      </c>
      <c r="G69" s="15"/>
    </row>
    <row r="70" spans="4:7" x14ac:dyDescent="0.2">
      <c r="D70">
        <f t="shared" si="0"/>
        <v>65</v>
      </c>
      <c r="E70" s="10" t="s">
        <v>205</v>
      </c>
      <c r="F70" s="11">
        <v>14.56</v>
      </c>
      <c r="G70" s="15"/>
    </row>
    <row r="71" spans="4:7" x14ac:dyDescent="0.2">
      <c r="D71">
        <f t="shared" si="0"/>
        <v>66</v>
      </c>
      <c r="E71" s="10" t="s">
        <v>203</v>
      </c>
      <c r="F71" s="11">
        <v>32.400000000000006</v>
      </c>
      <c r="G71" s="15"/>
    </row>
    <row r="72" spans="4:7" x14ac:dyDescent="0.2">
      <c r="D72">
        <f t="shared" ref="D72:D101" si="1">D71+1</f>
        <v>67</v>
      </c>
      <c r="E72" s="10" t="s">
        <v>94</v>
      </c>
      <c r="F72" s="11">
        <v>15.552000000000003</v>
      </c>
      <c r="G72" s="15"/>
    </row>
    <row r="73" spans="4:7" x14ac:dyDescent="0.2">
      <c r="D73">
        <f t="shared" si="1"/>
        <v>68</v>
      </c>
      <c r="E73" s="10" t="s">
        <v>277</v>
      </c>
      <c r="F73" s="11">
        <v>12.96</v>
      </c>
      <c r="G73" s="15"/>
    </row>
    <row r="74" spans="4:7" x14ac:dyDescent="0.2">
      <c r="D74">
        <f t="shared" si="1"/>
        <v>69</v>
      </c>
      <c r="E74" s="10" t="s">
        <v>212</v>
      </c>
      <c r="F74" s="11">
        <v>146.72999999999999</v>
      </c>
      <c r="G74" s="15"/>
    </row>
    <row r="75" spans="4:7" x14ac:dyDescent="0.2">
      <c r="D75">
        <f t="shared" si="1"/>
        <v>70</v>
      </c>
      <c r="E75" s="10" t="s">
        <v>230</v>
      </c>
      <c r="F75" s="11">
        <v>19.049999999999997</v>
      </c>
      <c r="G75" s="15"/>
    </row>
    <row r="76" spans="4:7" x14ac:dyDescent="0.2">
      <c r="D76">
        <f t="shared" si="1"/>
        <v>71</v>
      </c>
      <c r="E76" s="10" t="s">
        <v>112</v>
      </c>
      <c r="F76" s="11">
        <v>55.5</v>
      </c>
      <c r="G76" s="15"/>
    </row>
    <row r="77" spans="4:7" x14ac:dyDescent="0.2">
      <c r="D77">
        <f t="shared" si="1"/>
        <v>72</v>
      </c>
      <c r="E77" s="10" t="s">
        <v>202</v>
      </c>
      <c r="F77" s="11">
        <v>208.56</v>
      </c>
      <c r="G77" s="15"/>
    </row>
    <row r="78" spans="4:7" x14ac:dyDescent="0.2">
      <c r="D78">
        <f t="shared" si="1"/>
        <v>73</v>
      </c>
      <c r="E78" s="10" t="s">
        <v>241</v>
      </c>
      <c r="F78" s="11">
        <v>27.240000000000002</v>
      </c>
      <c r="G78" s="15"/>
    </row>
    <row r="79" spans="4:7" x14ac:dyDescent="0.2">
      <c r="D79">
        <f t="shared" si="1"/>
        <v>74</v>
      </c>
      <c r="E79" s="10" t="s">
        <v>74</v>
      </c>
      <c r="F79" s="11">
        <v>22.368000000000002</v>
      </c>
      <c r="G79" s="15"/>
    </row>
    <row r="80" spans="4:7" x14ac:dyDescent="0.2">
      <c r="D80">
        <f t="shared" si="1"/>
        <v>75</v>
      </c>
      <c r="E80" s="10" t="s">
        <v>180</v>
      </c>
      <c r="F80" s="11">
        <v>211.96</v>
      </c>
      <c r="G80" s="15"/>
    </row>
    <row r="81" spans="4:7" x14ac:dyDescent="0.2">
      <c r="D81">
        <f t="shared" si="1"/>
        <v>76</v>
      </c>
      <c r="E81" s="10" t="s">
        <v>252</v>
      </c>
      <c r="F81" s="11">
        <v>21.39</v>
      </c>
      <c r="G81" s="15"/>
    </row>
    <row r="82" spans="4:7" x14ac:dyDescent="0.2">
      <c r="D82">
        <f t="shared" si="1"/>
        <v>77</v>
      </c>
      <c r="E82" s="10" t="s">
        <v>171</v>
      </c>
      <c r="F82" s="11">
        <v>95.616</v>
      </c>
      <c r="G82" s="15"/>
    </row>
    <row r="83" spans="4:7" x14ac:dyDescent="0.2">
      <c r="D83">
        <f t="shared" si="1"/>
        <v>78</v>
      </c>
      <c r="E83" s="10" t="s">
        <v>270</v>
      </c>
      <c r="F83" s="11">
        <v>158.36800000000002</v>
      </c>
      <c r="G83" s="15"/>
    </row>
    <row r="84" spans="4:7" x14ac:dyDescent="0.2">
      <c r="D84">
        <f t="shared" si="1"/>
        <v>79</v>
      </c>
      <c r="E84" s="10" t="s">
        <v>167</v>
      </c>
      <c r="F84" s="11">
        <v>77.88</v>
      </c>
      <c r="G84" s="15"/>
    </row>
    <row r="85" spans="4:7" x14ac:dyDescent="0.2">
      <c r="D85">
        <f t="shared" si="1"/>
        <v>80</v>
      </c>
      <c r="E85" s="10" t="s">
        <v>259</v>
      </c>
      <c r="F85" s="11">
        <v>230.376</v>
      </c>
      <c r="G85" s="15"/>
    </row>
    <row r="86" spans="4:7" x14ac:dyDescent="0.2">
      <c r="D86">
        <f t="shared" si="1"/>
        <v>81</v>
      </c>
      <c r="E86" s="10" t="s">
        <v>236</v>
      </c>
      <c r="F86" s="11">
        <v>72.784000000000006</v>
      </c>
      <c r="G86" s="15"/>
    </row>
    <row r="87" spans="4:7" x14ac:dyDescent="0.2">
      <c r="D87">
        <f t="shared" si="1"/>
        <v>82</v>
      </c>
      <c r="E87" s="10" t="s">
        <v>108</v>
      </c>
      <c r="F87" s="11">
        <v>665.88</v>
      </c>
      <c r="G87" s="15"/>
    </row>
    <row r="88" spans="4:7" x14ac:dyDescent="0.2">
      <c r="D88">
        <f t="shared" si="1"/>
        <v>83</v>
      </c>
      <c r="E88" s="10" t="s">
        <v>175</v>
      </c>
      <c r="F88" s="11">
        <v>45.98</v>
      </c>
      <c r="G88" s="15"/>
    </row>
    <row r="89" spans="4:7" x14ac:dyDescent="0.2">
      <c r="D89">
        <f t="shared" si="1"/>
        <v>84</v>
      </c>
      <c r="E89" s="10" t="s">
        <v>266</v>
      </c>
      <c r="F89" s="11">
        <v>19.989999999999998</v>
      </c>
      <c r="G89" s="15"/>
    </row>
    <row r="90" spans="4:7" x14ac:dyDescent="0.2">
      <c r="D90">
        <f t="shared" si="1"/>
        <v>85</v>
      </c>
      <c r="E90" s="10" t="s">
        <v>184</v>
      </c>
      <c r="F90" s="11">
        <v>75</v>
      </c>
      <c r="G90" s="15"/>
    </row>
    <row r="91" spans="4:7" x14ac:dyDescent="0.2">
      <c r="D91">
        <f t="shared" si="1"/>
        <v>86</v>
      </c>
      <c r="E91" s="10" t="s">
        <v>133</v>
      </c>
      <c r="F91" s="11">
        <v>90.570000000000007</v>
      </c>
      <c r="G91" s="15"/>
    </row>
    <row r="92" spans="4:7" x14ac:dyDescent="0.2">
      <c r="D92">
        <f t="shared" si="1"/>
        <v>87</v>
      </c>
      <c r="E92" s="10" t="s">
        <v>210</v>
      </c>
      <c r="F92" s="11">
        <v>13.98</v>
      </c>
      <c r="G92" s="15"/>
    </row>
    <row r="93" spans="4:7" x14ac:dyDescent="0.2">
      <c r="D93">
        <f t="shared" si="1"/>
        <v>88</v>
      </c>
      <c r="E93" s="10" t="s">
        <v>159</v>
      </c>
      <c r="F93" s="11">
        <v>371.16800000000001</v>
      </c>
      <c r="G93" s="15"/>
    </row>
    <row r="94" spans="4:7" x14ac:dyDescent="0.2">
      <c r="D94">
        <f t="shared" si="1"/>
        <v>89</v>
      </c>
      <c r="E94" s="10" t="s">
        <v>116</v>
      </c>
      <c r="F94" s="11">
        <v>213.48000000000002</v>
      </c>
      <c r="G94" s="15"/>
    </row>
    <row r="95" spans="4:7" x14ac:dyDescent="0.2">
      <c r="D95">
        <f t="shared" si="1"/>
        <v>90</v>
      </c>
      <c r="E95" s="10" t="s">
        <v>90</v>
      </c>
      <c r="F95" s="11">
        <v>911.42399999999998</v>
      </c>
      <c r="G95" s="15"/>
    </row>
    <row r="96" spans="4:7" x14ac:dyDescent="0.2">
      <c r="D96">
        <f t="shared" si="1"/>
        <v>91</v>
      </c>
      <c r="E96" s="10" t="s">
        <v>82</v>
      </c>
      <c r="F96" s="11">
        <v>907.15200000000004</v>
      </c>
      <c r="G96" s="15"/>
    </row>
    <row r="97" spans="4:7" x14ac:dyDescent="0.2">
      <c r="D97">
        <f t="shared" si="1"/>
        <v>92</v>
      </c>
      <c r="E97" s="10" t="s">
        <v>198</v>
      </c>
      <c r="F97" s="11">
        <v>1029.95</v>
      </c>
      <c r="G97" s="15"/>
    </row>
    <row r="98" spans="4:7" x14ac:dyDescent="0.2">
      <c r="D98">
        <f t="shared" si="1"/>
        <v>93</v>
      </c>
      <c r="E98" s="10" t="s">
        <v>221</v>
      </c>
      <c r="F98" s="11">
        <v>167.96800000000002</v>
      </c>
      <c r="G98" s="15"/>
    </row>
    <row r="99" spans="4:7" x14ac:dyDescent="0.2">
      <c r="D99">
        <f t="shared" si="1"/>
        <v>94</v>
      </c>
      <c r="E99" s="10" t="s">
        <v>185</v>
      </c>
      <c r="F99" s="11">
        <v>21.8</v>
      </c>
      <c r="G99" s="15"/>
    </row>
    <row r="100" spans="4:7" x14ac:dyDescent="0.2">
      <c r="D100">
        <f t="shared" si="1"/>
        <v>95</v>
      </c>
      <c r="E100" s="10" t="s">
        <v>164</v>
      </c>
      <c r="F100" s="11">
        <v>220.75200000000001</v>
      </c>
      <c r="G100" s="15"/>
    </row>
    <row r="101" spans="4:7" x14ac:dyDescent="0.2">
      <c r="D101">
        <f t="shared" si="1"/>
        <v>96</v>
      </c>
      <c r="E101" s="10" t="s">
        <v>152</v>
      </c>
      <c r="F101" s="11">
        <v>1097.5440000000003</v>
      </c>
      <c r="G101" s="15"/>
    </row>
    <row r="102" spans="4:7" x14ac:dyDescent="0.2">
      <c r="D102" s="6"/>
      <c r="E102" s="8" t="s">
        <v>294</v>
      </c>
      <c r="F102" s="12">
        <v>21439.907699999989</v>
      </c>
      <c r="G102" s="29"/>
    </row>
    <row r="103" spans="4:7" x14ac:dyDescent="0.2">
      <c r="D103" s="6"/>
    </row>
    <row r="104" spans="4:7" x14ac:dyDescent="0.2">
      <c r="D104" s="6"/>
    </row>
    <row r="105" spans="4:7" x14ac:dyDescent="0.2">
      <c r="D105" s="6"/>
    </row>
    <row r="106" spans="4:7" x14ac:dyDescent="0.2">
      <c r="D106" s="6"/>
    </row>
    <row r="107" spans="4:7" x14ac:dyDescent="0.2">
      <c r="D107" s="6"/>
    </row>
    <row r="108" spans="4:7" x14ac:dyDescent="0.2">
      <c r="D108" s="6"/>
    </row>
  </sheetData>
  <mergeCells count="2">
    <mergeCell ref="E2:G2"/>
    <mergeCell ref="E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B81D-7C17-C84A-84C6-C5F1A676C8CE}">
  <dimension ref="D2:I108"/>
  <sheetViews>
    <sheetView showGridLines="0" topLeftCell="A85" workbookViewId="0">
      <selection activeCell="G102" sqref="G102"/>
    </sheetView>
  </sheetViews>
  <sheetFormatPr baseColWidth="10" defaultRowHeight="16" x14ac:dyDescent="0.2"/>
  <cols>
    <col min="5" max="5" width="16.6640625" bestFit="1" customWidth="1"/>
    <col min="6" max="6" width="10.83203125" bestFit="1" customWidth="1"/>
    <col min="7" max="7" width="16.33203125" customWidth="1"/>
    <col min="9" max="9" width="45.6640625" customWidth="1"/>
  </cols>
  <sheetData>
    <row r="2" spans="4:9" x14ac:dyDescent="0.2">
      <c r="E2" s="4" t="s">
        <v>36</v>
      </c>
      <c r="F2" s="4"/>
      <c r="G2" s="4"/>
    </row>
    <row r="3" spans="4:9" ht="34" x14ac:dyDescent="0.4">
      <c r="E3" s="5" t="s">
        <v>40</v>
      </c>
      <c r="F3" s="5"/>
      <c r="G3" s="5"/>
    </row>
    <row r="4" spans="4:9" x14ac:dyDescent="0.2">
      <c r="E4" s="1"/>
      <c r="F4" s="1"/>
    </row>
    <row r="5" spans="4:9" ht="34" x14ac:dyDescent="0.2">
      <c r="D5" s="6"/>
      <c r="E5" s="23" t="s">
        <v>300</v>
      </c>
      <c r="F5" s="23" t="s">
        <v>301</v>
      </c>
      <c r="G5" s="20" t="s">
        <v>297</v>
      </c>
    </row>
    <row r="6" spans="4:9" x14ac:dyDescent="0.2">
      <c r="D6" s="17">
        <v>1</v>
      </c>
      <c r="E6" s="22" t="s">
        <v>58</v>
      </c>
      <c r="F6" s="24">
        <v>41.913600000000002</v>
      </c>
      <c r="G6" s="14">
        <f>MATCH(MAX(F6:F101),F6:F101,0)</f>
        <v>92</v>
      </c>
    </row>
    <row r="7" spans="4:9" ht="17" customHeight="1" x14ac:dyDescent="0.2">
      <c r="D7" s="17">
        <f>D6+1</f>
        <v>2</v>
      </c>
      <c r="E7" s="22" t="s">
        <v>157</v>
      </c>
      <c r="F7" s="24">
        <v>-46.976400000000012</v>
      </c>
      <c r="G7" s="14"/>
      <c r="I7" s="26"/>
    </row>
    <row r="8" spans="4:9" x14ac:dyDescent="0.2">
      <c r="D8" s="17">
        <f t="shared" ref="D8:D71" si="0">D7+1</f>
        <v>3</v>
      </c>
      <c r="E8" s="22" t="s">
        <v>137</v>
      </c>
      <c r="F8" s="24">
        <v>-1665.0522000000001</v>
      </c>
      <c r="G8" s="14"/>
    </row>
    <row r="9" spans="4:9" x14ac:dyDescent="0.2">
      <c r="D9" s="17">
        <f t="shared" si="0"/>
        <v>4</v>
      </c>
      <c r="E9" s="22" t="s">
        <v>61</v>
      </c>
      <c r="F9" s="24">
        <v>219.58199999999997</v>
      </c>
      <c r="G9" s="14"/>
    </row>
    <row r="10" spans="4:9" x14ac:dyDescent="0.2">
      <c r="D10" s="17">
        <f t="shared" si="0"/>
        <v>5</v>
      </c>
      <c r="E10" s="22" t="s">
        <v>234</v>
      </c>
      <c r="F10" s="24">
        <v>-114.39120000000003</v>
      </c>
      <c r="G10" s="14"/>
    </row>
    <row r="11" spans="4:9" x14ac:dyDescent="0.2">
      <c r="D11" s="17">
        <f t="shared" si="0"/>
        <v>6</v>
      </c>
      <c r="E11" s="22" t="s">
        <v>262</v>
      </c>
      <c r="F11" s="24">
        <v>33.215599999999995</v>
      </c>
      <c r="G11" s="14"/>
    </row>
    <row r="12" spans="4:9" x14ac:dyDescent="0.2">
      <c r="D12" s="17">
        <f t="shared" si="0"/>
        <v>7</v>
      </c>
      <c r="E12" s="22" t="s">
        <v>216</v>
      </c>
      <c r="F12" s="24">
        <v>-15.222500000000011</v>
      </c>
      <c r="G12" s="14"/>
    </row>
    <row r="13" spans="4:9" x14ac:dyDescent="0.2">
      <c r="D13" s="17">
        <f t="shared" si="0"/>
        <v>8</v>
      </c>
      <c r="E13" s="22" t="s">
        <v>126</v>
      </c>
      <c r="F13" s="24">
        <v>-1.0196000000000005</v>
      </c>
      <c r="G13" s="14"/>
    </row>
    <row r="14" spans="4:9" x14ac:dyDescent="0.2">
      <c r="D14" s="17">
        <f t="shared" si="0"/>
        <v>9</v>
      </c>
      <c r="E14" s="22" t="s">
        <v>192</v>
      </c>
      <c r="F14" s="24">
        <v>17.098099999999988</v>
      </c>
      <c r="G14" s="14"/>
    </row>
    <row r="15" spans="4:9" x14ac:dyDescent="0.2">
      <c r="D15" s="17">
        <f t="shared" si="0"/>
        <v>10</v>
      </c>
      <c r="E15" s="22" t="s">
        <v>204</v>
      </c>
      <c r="F15" s="24">
        <v>7.0980000000000061</v>
      </c>
      <c r="G15" s="14"/>
    </row>
    <row r="16" spans="4:9" x14ac:dyDescent="0.2">
      <c r="D16" s="17">
        <f t="shared" si="0"/>
        <v>11</v>
      </c>
      <c r="E16" s="22" t="s">
        <v>158</v>
      </c>
      <c r="F16" s="24">
        <v>-15.146999999999991</v>
      </c>
      <c r="G16" s="14"/>
    </row>
    <row r="17" spans="4:7" x14ac:dyDescent="0.2">
      <c r="D17" s="17">
        <f t="shared" si="0"/>
        <v>12</v>
      </c>
      <c r="E17" s="22" t="s">
        <v>240</v>
      </c>
      <c r="F17" s="24">
        <v>-5.8248000000000015</v>
      </c>
      <c r="G17" s="14"/>
    </row>
    <row r="18" spans="4:7" x14ac:dyDescent="0.2">
      <c r="D18" s="17">
        <f t="shared" si="0"/>
        <v>13</v>
      </c>
      <c r="E18" s="22" t="s">
        <v>213</v>
      </c>
      <c r="F18" s="24">
        <v>22.332800000000006</v>
      </c>
      <c r="G18" s="14"/>
    </row>
    <row r="19" spans="4:7" x14ac:dyDescent="0.2">
      <c r="D19" s="17">
        <f t="shared" si="0"/>
        <v>14</v>
      </c>
      <c r="E19" s="22" t="s">
        <v>285</v>
      </c>
      <c r="F19" s="24">
        <v>40.5426</v>
      </c>
      <c r="G19" s="14"/>
    </row>
    <row r="20" spans="4:7" x14ac:dyDescent="0.2">
      <c r="D20" s="17">
        <f t="shared" si="0"/>
        <v>15</v>
      </c>
      <c r="E20" s="22" t="s">
        <v>78</v>
      </c>
      <c r="F20" s="24">
        <v>14.169399999999996</v>
      </c>
      <c r="G20" s="14"/>
    </row>
    <row r="21" spans="4:7" x14ac:dyDescent="0.2">
      <c r="D21" s="17">
        <f t="shared" si="0"/>
        <v>16</v>
      </c>
      <c r="E21" s="22" t="s">
        <v>191</v>
      </c>
      <c r="F21" s="24">
        <v>2.9567999999999999</v>
      </c>
      <c r="G21" s="14"/>
    </row>
    <row r="22" spans="4:7" x14ac:dyDescent="0.2">
      <c r="D22" s="17">
        <f t="shared" si="0"/>
        <v>17</v>
      </c>
      <c r="E22" s="22" t="s">
        <v>243</v>
      </c>
      <c r="F22" s="24">
        <v>-14.475000000000001</v>
      </c>
      <c r="G22" s="14"/>
    </row>
    <row r="23" spans="4:7" x14ac:dyDescent="0.2">
      <c r="D23" s="17">
        <f t="shared" si="0"/>
        <v>18</v>
      </c>
      <c r="E23" s="22" t="s">
        <v>153</v>
      </c>
      <c r="F23" s="24">
        <v>-147.96300000000002</v>
      </c>
      <c r="G23" s="14"/>
    </row>
    <row r="24" spans="4:7" x14ac:dyDescent="0.2">
      <c r="D24" s="17">
        <f t="shared" si="0"/>
        <v>19</v>
      </c>
      <c r="E24" s="22" t="s">
        <v>235</v>
      </c>
      <c r="F24" s="24">
        <v>1.2129999999999974</v>
      </c>
      <c r="G24" s="14"/>
    </row>
    <row r="25" spans="4:7" x14ac:dyDescent="0.2">
      <c r="D25" s="17">
        <f t="shared" si="0"/>
        <v>20</v>
      </c>
      <c r="E25" s="22" t="s">
        <v>278</v>
      </c>
      <c r="F25" s="24">
        <v>16.535399999999996</v>
      </c>
      <c r="G25" s="14"/>
    </row>
    <row r="26" spans="4:7" x14ac:dyDescent="0.2">
      <c r="D26" s="17">
        <f t="shared" si="0"/>
        <v>21</v>
      </c>
      <c r="E26" s="22" t="s">
        <v>139</v>
      </c>
      <c r="F26" s="24">
        <v>15.524999999999991</v>
      </c>
      <c r="G26" s="14"/>
    </row>
    <row r="27" spans="4:7" x14ac:dyDescent="0.2">
      <c r="D27" s="17">
        <f t="shared" si="0"/>
        <v>22</v>
      </c>
      <c r="E27" s="22" t="s">
        <v>72</v>
      </c>
      <c r="F27" s="24">
        <v>-142.76610000000005</v>
      </c>
      <c r="G27" s="14"/>
    </row>
    <row r="28" spans="4:7" x14ac:dyDescent="0.2">
      <c r="D28" s="17">
        <f t="shared" si="0"/>
        <v>23</v>
      </c>
      <c r="E28" s="22" t="s">
        <v>89</v>
      </c>
      <c r="F28" s="24">
        <v>85.309199999999805</v>
      </c>
      <c r="G28" s="14"/>
    </row>
    <row r="29" spans="4:7" x14ac:dyDescent="0.2">
      <c r="D29" s="17">
        <f t="shared" si="0"/>
        <v>24</v>
      </c>
      <c r="E29" s="22" t="s">
        <v>292</v>
      </c>
      <c r="F29" s="24">
        <v>22.585199999999993</v>
      </c>
      <c r="G29" s="14"/>
    </row>
    <row r="30" spans="4:7" x14ac:dyDescent="0.2">
      <c r="D30" s="17">
        <f t="shared" si="0"/>
        <v>25</v>
      </c>
      <c r="E30" s="22" t="s">
        <v>122</v>
      </c>
      <c r="F30" s="24">
        <v>15.688400000000001</v>
      </c>
      <c r="G30" s="14"/>
    </row>
    <row r="31" spans="4:7" x14ac:dyDescent="0.2">
      <c r="D31" s="17">
        <f t="shared" si="0"/>
        <v>26</v>
      </c>
      <c r="E31" s="22" t="s">
        <v>247</v>
      </c>
      <c r="F31" s="24">
        <v>56.20320000000001</v>
      </c>
      <c r="G31" s="14"/>
    </row>
    <row r="32" spans="4:7" x14ac:dyDescent="0.2">
      <c r="D32" s="17">
        <f t="shared" si="0"/>
        <v>27</v>
      </c>
      <c r="E32" s="22" t="s">
        <v>103</v>
      </c>
      <c r="F32" s="24">
        <v>-123.858</v>
      </c>
      <c r="G32" s="14"/>
    </row>
    <row r="33" spans="4:7" x14ac:dyDescent="0.2">
      <c r="D33" s="17">
        <f t="shared" si="0"/>
        <v>28</v>
      </c>
      <c r="E33" s="22" t="s">
        <v>87</v>
      </c>
      <c r="F33" s="24">
        <v>34.469999999999992</v>
      </c>
      <c r="G33" s="14"/>
    </row>
    <row r="34" spans="4:7" x14ac:dyDescent="0.2">
      <c r="D34" s="17">
        <f t="shared" si="0"/>
        <v>29</v>
      </c>
      <c r="E34" s="22" t="s">
        <v>121</v>
      </c>
      <c r="F34" s="24">
        <v>5.0595999999999997</v>
      </c>
      <c r="G34" s="14"/>
    </row>
    <row r="35" spans="4:7" x14ac:dyDescent="0.2">
      <c r="D35" s="17">
        <f t="shared" si="0"/>
        <v>30</v>
      </c>
      <c r="E35" s="22" t="s">
        <v>144</v>
      </c>
      <c r="F35" s="24">
        <v>3.5460000000000007</v>
      </c>
      <c r="G35" s="14"/>
    </row>
    <row r="36" spans="4:7" x14ac:dyDescent="0.2">
      <c r="D36" s="17">
        <f t="shared" si="0"/>
        <v>31</v>
      </c>
      <c r="E36" s="22" t="s">
        <v>207</v>
      </c>
      <c r="F36" s="24">
        <v>0.84</v>
      </c>
      <c r="G36" s="14"/>
    </row>
    <row r="37" spans="4:7" x14ac:dyDescent="0.2">
      <c r="D37" s="17">
        <f t="shared" si="0"/>
        <v>32</v>
      </c>
      <c r="E37" s="22" t="s">
        <v>251</v>
      </c>
      <c r="F37" s="24">
        <v>4.1720000000000006</v>
      </c>
      <c r="G37" s="14"/>
    </row>
    <row r="38" spans="4:7" x14ac:dyDescent="0.2">
      <c r="D38" s="17">
        <f t="shared" si="0"/>
        <v>33</v>
      </c>
      <c r="E38" s="22" t="s">
        <v>220</v>
      </c>
      <c r="F38" s="24">
        <v>111.30239999999998</v>
      </c>
      <c r="G38" s="14"/>
    </row>
    <row r="39" spans="4:7" x14ac:dyDescent="0.2">
      <c r="D39" s="17">
        <f t="shared" si="0"/>
        <v>34</v>
      </c>
      <c r="E39" s="22" t="s">
        <v>80</v>
      </c>
      <c r="F39" s="24">
        <v>1.9656000000000002</v>
      </c>
      <c r="G39" s="14"/>
    </row>
    <row r="40" spans="4:7" x14ac:dyDescent="0.2">
      <c r="D40" s="17">
        <f t="shared" si="0"/>
        <v>35</v>
      </c>
      <c r="E40" s="22" t="s">
        <v>115</v>
      </c>
      <c r="F40" s="24">
        <v>2.4823999999999993</v>
      </c>
      <c r="G40" s="14"/>
    </row>
    <row r="41" spans="4:7" x14ac:dyDescent="0.2">
      <c r="D41" s="17">
        <f t="shared" si="0"/>
        <v>36</v>
      </c>
      <c r="E41" s="22" t="s">
        <v>142</v>
      </c>
      <c r="F41" s="24">
        <v>9.7091999999999885</v>
      </c>
      <c r="G41" s="14"/>
    </row>
    <row r="42" spans="4:7" x14ac:dyDescent="0.2">
      <c r="D42" s="17">
        <f t="shared" si="0"/>
        <v>37</v>
      </c>
      <c r="E42" s="22" t="s">
        <v>273</v>
      </c>
      <c r="F42" s="24">
        <v>6.6329999999999982</v>
      </c>
      <c r="G42" s="14"/>
    </row>
    <row r="43" spans="4:7" x14ac:dyDescent="0.2">
      <c r="D43" s="17">
        <f t="shared" si="0"/>
        <v>38</v>
      </c>
      <c r="E43" s="22" t="s">
        <v>138</v>
      </c>
      <c r="F43" s="24">
        <v>-7.0532000000000004</v>
      </c>
      <c r="G43" s="14"/>
    </row>
    <row r="44" spans="4:7" x14ac:dyDescent="0.2">
      <c r="D44" s="17">
        <f t="shared" si="0"/>
        <v>39</v>
      </c>
      <c r="E44" s="22" t="s">
        <v>104</v>
      </c>
      <c r="F44" s="24">
        <v>-3.8160000000000016</v>
      </c>
      <c r="G44" s="14"/>
    </row>
    <row r="45" spans="4:7" x14ac:dyDescent="0.2">
      <c r="D45" s="17">
        <f t="shared" si="0"/>
        <v>40</v>
      </c>
      <c r="E45" s="22" t="s">
        <v>211</v>
      </c>
      <c r="F45" s="24">
        <v>9.3612000000000002</v>
      </c>
      <c r="G45" s="14"/>
    </row>
    <row r="46" spans="4:7" x14ac:dyDescent="0.2">
      <c r="D46" s="17">
        <f t="shared" si="0"/>
        <v>41</v>
      </c>
      <c r="E46" s="22" t="s">
        <v>206</v>
      </c>
      <c r="F46" s="24">
        <v>16.361999999999998</v>
      </c>
      <c r="G46" s="14"/>
    </row>
    <row r="47" spans="4:7" x14ac:dyDescent="0.2">
      <c r="D47" s="17">
        <f t="shared" si="0"/>
        <v>42</v>
      </c>
      <c r="E47" s="22" t="s">
        <v>143</v>
      </c>
      <c r="F47" s="24">
        <v>-5.7149999999999999</v>
      </c>
      <c r="G47" s="14"/>
    </row>
    <row r="48" spans="4:7" x14ac:dyDescent="0.2">
      <c r="D48" s="17">
        <f t="shared" si="0"/>
        <v>43</v>
      </c>
      <c r="E48" s="22" t="s">
        <v>132</v>
      </c>
      <c r="F48" s="24">
        <v>4.2224000000000004</v>
      </c>
      <c r="G48" s="14"/>
    </row>
    <row r="49" spans="4:7" x14ac:dyDescent="0.2">
      <c r="D49" s="17">
        <f t="shared" si="0"/>
        <v>44</v>
      </c>
      <c r="E49" s="22" t="s">
        <v>288</v>
      </c>
      <c r="F49" s="24">
        <v>17.959199999999999</v>
      </c>
      <c r="G49" s="14"/>
    </row>
    <row r="50" spans="4:7" x14ac:dyDescent="0.2">
      <c r="D50" s="17">
        <f t="shared" si="0"/>
        <v>45</v>
      </c>
      <c r="E50" s="22" t="s">
        <v>117</v>
      </c>
      <c r="F50" s="24">
        <v>7.3839999999999986</v>
      </c>
      <c r="G50" s="14"/>
    </row>
    <row r="51" spans="4:7" x14ac:dyDescent="0.2">
      <c r="D51" s="17">
        <f t="shared" si="0"/>
        <v>46</v>
      </c>
      <c r="E51" s="22" t="s">
        <v>248</v>
      </c>
      <c r="F51" s="24">
        <v>8.0351999999999997</v>
      </c>
      <c r="G51" s="14"/>
    </row>
    <row r="52" spans="4:7" x14ac:dyDescent="0.2">
      <c r="D52" s="17">
        <f t="shared" si="0"/>
        <v>47</v>
      </c>
      <c r="E52" s="22" t="s">
        <v>279</v>
      </c>
      <c r="F52" s="24">
        <v>16.150400000000001</v>
      </c>
      <c r="G52" s="14"/>
    </row>
    <row r="53" spans="4:7" x14ac:dyDescent="0.2">
      <c r="D53" s="17">
        <f t="shared" si="0"/>
        <v>48</v>
      </c>
      <c r="E53" s="22" t="s">
        <v>176</v>
      </c>
      <c r="F53" s="24">
        <v>8.2061999999999991</v>
      </c>
      <c r="G53" s="14"/>
    </row>
    <row r="54" spans="4:7" x14ac:dyDescent="0.2">
      <c r="D54" s="17">
        <f t="shared" si="0"/>
        <v>49</v>
      </c>
      <c r="E54" s="22" t="s">
        <v>98</v>
      </c>
      <c r="F54" s="24">
        <v>132.59219999999993</v>
      </c>
      <c r="G54" s="14"/>
    </row>
    <row r="55" spans="4:7" x14ac:dyDescent="0.2">
      <c r="D55" s="17">
        <f t="shared" si="0"/>
        <v>50</v>
      </c>
      <c r="E55" s="22" t="s">
        <v>85</v>
      </c>
      <c r="F55" s="24">
        <v>5.7824999999999998</v>
      </c>
      <c r="G55" s="14"/>
    </row>
    <row r="56" spans="4:7" x14ac:dyDescent="0.2">
      <c r="D56" s="17">
        <f t="shared" si="0"/>
        <v>51</v>
      </c>
      <c r="E56" s="22" t="s">
        <v>239</v>
      </c>
      <c r="F56" s="24">
        <v>-1.9344000000000006</v>
      </c>
      <c r="G56" s="14"/>
    </row>
    <row r="57" spans="4:7" x14ac:dyDescent="0.2">
      <c r="D57" s="17">
        <f t="shared" si="0"/>
        <v>52</v>
      </c>
      <c r="E57" s="22" t="s">
        <v>189</v>
      </c>
      <c r="F57" s="24">
        <v>17.9634</v>
      </c>
      <c r="G57" s="14"/>
    </row>
    <row r="58" spans="4:7" x14ac:dyDescent="0.2">
      <c r="D58" s="17">
        <f t="shared" si="0"/>
        <v>53</v>
      </c>
      <c r="E58" s="22" t="s">
        <v>228</v>
      </c>
      <c r="F58" s="24">
        <v>1.7309999999999999</v>
      </c>
      <c r="G58" s="14"/>
    </row>
    <row r="59" spans="4:7" x14ac:dyDescent="0.2">
      <c r="D59" s="17">
        <f t="shared" si="0"/>
        <v>54</v>
      </c>
      <c r="E59" s="22" t="s">
        <v>282</v>
      </c>
      <c r="F59" s="24">
        <v>-3.7880000000000003</v>
      </c>
      <c r="G59" s="14"/>
    </row>
    <row r="60" spans="4:7" x14ac:dyDescent="0.2">
      <c r="D60" s="17">
        <f t="shared" si="0"/>
        <v>55</v>
      </c>
      <c r="E60" s="22" t="s">
        <v>256</v>
      </c>
      <c r="F60" s="24">
        <v>62.807499999999976</v>
      </c>
      <c r="G60" s="14"/>
    </row>
    <row r="61" spans="4:7" x14ac:dyDescent="0.2">
      <c r="D61" s="17">
        <f t="shared" si="0"/>
        <v>56</v>
      </c>
      <c r="E61" s="22" t="s">
        <v>140</v>
      </c>
      <c r="F61" s="24">
        <v>1.1015999999999997</v>
      </c>
      <c r="G61" s="14"/>
    </row>
    <row r="62" spans="4:7" x14ac:dyDescent="0.2">
      <c r="D62" s="17">
        <f t="shared" si="0"/>
        <v>57</v>
      </c>
      <c r="E62" s="22" t="s">
        <v>156</v>
      </c>
      <c r="F62" s="24">
        <v>35.414999999999999</v>
      </c>
      <c r="G62" s="14"/>
    </row>
    <row r="63" spans="4:7" x14ac:dyDescent="0.2">
      <c r="D63" s="17">
        <f t="shared" si="0"/>
        <v>58</v>
      </c>
      <c r="E63" s="22" t="s">
        <v>196</v>
      </c>
      <c r="F63" s="24">
        <v>6.2566000000000006</v>
      </c>
      <c r="G63" s="14"/>
    </row>
    <row r="64" spans="4:7" x14ac:dyDescent="0.2">
      <c r="D64" s="17">
        <f t="shared" si="0"/>
        <v>59</v>
      </c>
      <c r="E64" s="22" t="s">
        <v>267</v>
      </c>
      <c r="F64" s="24">
        <v>2.9567999999999999</v>
      </c>
      <c r="G64" s="14"/>
    </row>
    <row r="65" spans="4:7" x14ac:dyDescent="0.2">
      <c r="D65" s="17">
        <f t="shared" si="0"/>
        <v>60</v>
      </c>
      <c r="E65" s="22" t="s">
        <v>65</v>
      </c>
      <c r="F65" s="24">
        <v>6.8713999999999995</v>
      </c>
      <c r="G65" s="14"/>
    </row>
    <row r="66" spans="4:7" x14ac:dyDescent="0.2">
      <c r="D66" s="17">
        <f t="shared" si="0"/>
        <v>61</v>
      </c>
      <c r="E66" s="22" t="s">
        <v>190</v>
      </c>
      <c r="F66" s="24">
        <v>35.334599999999995</v>
      </c>
      <c r="G66" s="14"/>
    </row>
    <row r="67" spans="4:7" x14ac:dyDescent="0.2">
      <c r="D67" s="17">
        <f t="shared" si="0"/>
        <v>62</v>
      </c>
      <c r="E67" s="22" t="s">
        <v>147</v>
      </c>
      <c r="F67" s="24">
        <v>9.9467999999999979</v>
      </c>
      <c r="G67" s="14"/>
    </row>
    <row r="68" spans="4:7" x14ac:dyDescent="0.2">
      <c r="D68" s="17">
        <f t="shared" si="0"/>
        <v>63</v>
      </c>
      <c r="E68" s="22" t="s">
        <v>274</v>
      </c>
      <c r="F68" s="24">
        <v>3.1104000000000003</v>
      </c>
      <c r="G68" s="14"/>
    </row>
    <row r="69" spans="4:7" x14ac:dyDescent="0.2">
      <c r="D69" s="17">
        <f t="shared" si="0"/>
        <v>64</v>
      </c>
      <c r="E69" s="22" t="s">
        <v>225</v>
      </c>
      <c r="F69" s="24">
        <v>35.663599999999995</v>
      </c>
      <c r="G69" s="14"/>
    </row>
    <row r="70" spans="4:7" x14ac:dyDescent="0.2">
      <c r="D70" s="17">
        <f t="shared" si="0"/>
        <v>65</v>
      </c>
      <c r="E70" s="22" t="s">
        <v>205</v>
      </c>
      <c r="F70" s="24">
        <v>6.9888000000000003</v>
      </c>
      <c r="G70" s="14"/>
    </row>
    <row r="71" spans="4:7" x14ac:dyDescent="0.2">
      <c r="D71" s="17">
        <f t="shared" si="0"/>
        <v>66</v>
      </c>
      <c r="E71" s="22" t="s">
        <v>203</v>
      </c>
      <c r="F71" s="24">
        <v>15.552000000000001</v>
      </c>
      <c r="G71" s="14"/>
    </row>
    <row r="72" spans="4:7" x14ac:dyDescent="0.2">
      <c r="D72" s="17">
        <f t="shared" ref="D72:D101" si="1">D71+1</f>
        <v>67</v>
      </c>
      <c r="E72" s="22" t="s">
        <v>94</v>
      </c>
      <c r="F72" s="24">
        <v>5.4432</v>
      </c>
      <c r="G72" s="14"/>
    </row>
    <row r="73" spans="4:7" x14ac:dyDescent="0.2">
      <c r="D73" s="17">
        <f t="shared" si="1"/>
        <v>68</v>
      </c>
      <c r="E73" s="22" t="s">
        <v>277</v>
      </c>
      <c r="F73" s="24">
        <v>6.2208000000000006</v>
      </c>
      <c r="G73" s="14"/>
    </row>
    <row r="74" spans="4:7" x14ac:dyDescent="0.2">
      <c r="D74" s="17">
        <f t="shared" si="1"/>
        <v>69</v>
      </c>
      <c r="E74" s="22" t="s">
        <v>212</v>
      </c>
      <c r="F74" s="24">
        <v>68.963099999999997</v>
      </c>
      <c r="G74" s="14"/>
    </row>
    <row r="75" spans="4:7" x14ac:dyDescent="0.2">
      <c r="D75" s="17">
        <f t="shared" si="1"/>
        <v>70</v>
      </c>
      <c r="E75" s="22" t="s">
        <v>230</v>
      </c>
      <c r="F75" s="24">
        <v>8.7629999999999999</v>
      </c>
      <c r="G75" s="14"/>
    </row>
    <row r="76" spans="4:7" x14ac:dyDescent="0.2">
      <c r="D76" s="17">
        <f t="shared" si="1"/>
        <v>71</v>
      </c>
      <c r="E76" s="22" t="s">
        <v>112</v>
      </c>
      <c r="F76" s="24">
        <v>9.9899999999999949</v>
      </c>
      <c r="G76" s="14"/>
    </row>
    <row r="77" spans="4:7" x14ac:dyDescent="0.2">
      <c r="D77" s="17">
        <f t="shared" si="1"/>
        <v>72</v>
      </c>
      <c r="E77" s="22" t="s">
        <v>202</v>
      </c>
      <c r="F77" s="24">
        <v>52.139999999999986</v>
      </c>
      <c r="G77" s="14"/>
    </row>
    <row r="78" spans="4:7" x14ac:dyDescent="0.2">
      <c r="D78" s="17">
        <f t="shared" si="1"/>
        <v>73</v>
      </c>
      <c r="E78" s="22" t="s">
        <v>241</v>
      </c>
      <c r="F78" s="24">
        <v>2.724000000000002</v>
      </c>
      <c r="G78" s="14"/>
    </row>
    <row r="79" spans="4:7" x14ac:dyDescent="0.2">
      <c r="D79" s="17">
        <f t="shared" si="1"/>
        <v>74</v>
      </c>
      <c r="E79" s="22" t="s">
        <v>74</v>
      </c>
      <c r="F79" s="24">
        <v>2.5163999999999991</v>
      </c>
      <c r="G79" s="14"/>
    </row>
    <row r="80" spans="4:7" x14ac:dyDescent="0.2">
      <c r="D80" s="17">
        <f t="shared" si="1"/>
        <v>75</v>
      </c>
      <c r="E80" s="22" t="s">
        <v>180</v>
      </c>
      <c r="F80" s="24">
        <v>8.4783999999999935</v>
      </c>
      <c r="G80" s="14"/>
    </row>
    <row r="81" spans="4:7" x14ac:dyDescent="0.2">
      <c r="D81" s="17">
        <f t="shared" si="1"/>
        <v>76</v>
      </c>
      <c r="E81" s="22" t="s">
        <v>252</v>
      </c>
      <c r="F81" s="24">
        <v>6.2030999999999992</v>
      </c>
      <c r="G81" s="14"/>
    </row>
    <row r="82" spans="4:7" x14ac:dyDescent="0.2">
      <c r="D82" s="17">
        <f t="shared" si="1"/>
        <v>77</v>
      </c>
      <c r="E82" s="22" t="s">
        <v>171</v>
      </c>
      <c r="F82" s="24">
        <v>9.5616000000000092</v>
      </c>
      <c r="G82" s="14"/>
    </row>
    <row r="83" spans="4:7" x14ac:dyDescent="0.2">
      <c r="D83" s="17">
        <f t="shared" si="1"/>
        <v>78</v>
      </c>
      <c r="E83" s="22" t="s">
        <v>270</v>
      </c>
      <c r="F83" s="24">
        <v>13.857199999999999</v>
      </c>
      <c r="G83" s="14"/>
    </row>
    <row r="84" spans="4:7" x14ac:dyDescent="0.2">
      <c r="D84" s="17">
        <f t="shared" si="1"/>
        <v>79</v>
      </c>
      <c r="E84" s="22" t="s">
        <v>167</v>
      </c>
      <c r="F84" s="24">
        <v>3.8939999999999912</v>
      </c>
      <c r="G84" s="14"/>
    </row>
    <row r="85" spans="4:7" x14ac:dyDescent="0.2">
      <c r="D85" s="17">
        <f t="shared" si="1"/>
        <v>80</v>
      </c>
      <c r="E85" s="22" t="s">
        <v>259</v>
      </c>
      <c r="F85" s="24">
        <v>-48.954900000000002</v>
      </c>
      <c r="G85" s="14"/>
    </row>
    <row r="86" spans="4:7" x14ac:dyDescent="0.2">
      <c r="D86" s="17">
        <f t="shared" si="1"/>
        <v>81</v>
      </c>
      <c r="E86" s="22" t="s">
        <v>236</v>
      </c>
      <c r="F86" s="24">
        <v>-18.196000000000002</v>
      </c>
      <c r="G86" s="14"/>
    </row>
    <row r="87" spans="4:7" x14ac:dyDescent="0.2">
      <c r="D87" s="17">
        <f t="shared" si="1"/>
        <v>82</v>
      </c>
      <c r="E87" s="22" t="s">
        <v>108</v>
      </c>
      <c r="F87" s="24">
        <v>13.317599999999999</v>
      </c>
      <c r="G87" s="14"/>
    </row>
    <row r="88" spans="4:7" x14ac:dyDescent="0.2">
      <c r="D88" s="17">
        <f t="shared" si="1"/>
        <v>83</v>
      </c>
      <c r="E88" s="22" t="s">
        <v>175</v>
      </c>
      <c r="F88" s="24">
        <v>19.7714</v>
      </c>
      <c r="G88" s="14"/>
    </row>
    <row r="89" spans="4:7" x14ac:dyDescent="0.2">
      <c r="D89" s="17">
        <f t="shared" si="1"/>
        <v>84</v>
      </c>
      <c r="E89" s="22" t="s">
        <v>266</v>
      </c>
      <c r="F89" s="24">
        <v>6.796599999999998</v>
      </c>
      <c r="G89" s="14"/>
    </row>
    <row r="90" spans="4:7" x14ac:dyDescent="0.2">
      <c r="D90" s="17">
        <f t="shared" si="1"/>
        <v>85</v>
      </c>
      <c r="E90" s="22" t="s">
        <v>184</v>
      </c>
      <c r="F90" s="24">
        <v>8.2500000000000018</v>
      </c>
      <c r="G90" s="14"/>
    </row>
    <row r="91" spans="4:7" x14ac:dyDescent="0.2">
      <c r="D91" s="17">
        <f t="shared" si="1"/>
        <v>86</v>
      </c>
      <c r="E91" s="22" t="s">
        <v>133</v>
      </c>
      <c r="F91" s="24">
        <v>11.774100000000004</v>
      </c>
      <c r="G91" s="14"/>
    </row>
    <row r="92" spans="4:7" x14ac:dyDescent="0.2">
      <c r="D92" s="17">
        <f t="shared" si="1"/>
        <v>87</v>
      </c>
      <c r="E92" s="22" t="s">
        <v>210</v>
      </c>
      <c r="F92" s="24">
        <v>6.1512000000000011</v>
      </c>
      <c r="G92" s="14"/>
    </row>
    <row r="93" spans="4:7" x14ac:dyDescent="0.2">
      <c r="D93" s="17">
        <f t="shared" si="1"/>
        <v>88</v>
      </c>
      <c r="E93" s="22" t="s">
        <v>159</v>
      </c>
      <c r="F93" s="24">
        <v>41.756399999999957</v>
      </c>
      <c r="G93" s="14"/>
    </row>
    <row r="94" spans="4:7" x14ac:dyDescent="0.2">
      <c r="D94" s="17">
        <f t="shared" si="1"/>
        <v>89</v>
      </c>
      <c r="E94" s="22" t="s">
        <v>116</v>
      </c>
      <c r="F94" s="24">
        <v>16.010999999999981</v>
      </c>
      <c r="G94" s="14"/>
    </row>
    <row r="95" spans="4:7" x14ac:dyDescent="0.2">
      <c r="D95" s="17">
        <f t="shared" si="1"/>
        <v>90</v>
      </c>
      <c r="E95" s="22" t="s">
        <v>90</v>
      </c>
      <c r="F95" s="24">
        <v>68.356800000000021</v>
      </c>
      <c r="G95" s="14"/>
    </row>
    <row r="96" spans="4:7" x14ac:dyDescent="0.2">
      <c r="D96" s="17">
        <f t="shared" si="1"/>
        <v>91</v>
      </c>
      <c r="E96" s="22" t="s">
        <v>82</v>
      </c>
      <c r="F96" s="24">
        <v>90.715200000000038</v>
      </c>
      <c r="G96" s="14"/>
    </row>
    <row r="97" spans="4:7" x14ac:dyDescent="0.2">
      <c r="D97" s="17">
        <f t="shared" si="1"/>
        <v>92</v>
      </c>
      <c r="E97" s="22" t="s">
        <v>198</v>
      </c>
      <c r="F97" s="24">
        <v>298.68549999999999</v>
      </c>
      <c r="G97" s="14"/>
    </row>
    <row r="98" spans="4:7" x14ac:dyDescent="0.2">
      <c r="D98" s="17">
        <f t="shared" si="1"/>
        <v>93</v>
      </c>
      <c r="E98" s="22" t="s">
        <v>221</v>
      </c>
      <c r="F98" s="24">
        <v>62.988</v>
      </c>
      <c r="G98" s="14"/>
    </row>
    <row r="99" spans="4:7" x14ac:dyDescent="0.2">
      <c r="D99" s="17">
        <f t="shared" si="1"/>
        <v>94</v>
      </c>
      <c r="E99" s="22" t="s">
        <v>185</v>
      </c>
      <c r="F99" s="24">
        <v>6.104000000000001</v>
      </c>
      <c r="G99" s="14"/>
    </row>
    <row r="100" spans="4:7" x14ac:dyDescent="0.2">
      <c r="D100" s="17">
        <f t="shared" si="1"/>
        <v>95</v>
      </c>
      <c r="E100" s="22" t="s">
        <v>164</v>
      </c>
      <c r="F100" s="24">
        <v>24.834599999999995</v>
      </c>
      <c r="G100" s="14"/>
    </row>
    <row r="101" spans="4:7" x14ac:dyDescent="0.2">
      <c r="D101" s="17">
        <f t="shared" si="1"/>
        <v>96</v>
      </c>
      <c r="E101" s="22" t="s">
        <v>152</v>
      </c>
      <c r="F101" s="24">
        <v>123.47369999999989</v>
      </c>
      <c r="G101" s="14"/>
    </row>
    <row r="102" spans="4:7" x14ac:dyDescent="0.2">
      <c r="D102" s="6"/>
      <c r="E102" s="21" t="s">
        <v>294</v>
      </c>
      <c r="F102" s="25">
        <v>-124.50910000000087</v>
      </c>
      <c r="G102" s="29"/>
    </row>
    <row r="103" spans="4:7" x14ac:dyDescent="0.2">
      <c r="D103" s="6"/>
    </row>
    <row r="104" spans="4:7" x14ac:dyDescent="0.2">
      <c r="D104" s="6"/>
    </row>
    <row r="105" spans="4:7" x14ac:dyDescent="0.2">
      <c r="D105" s="6"/>
    </row>
    <row r="106" spans="4:7" x14ac:dyDescent="0.2">
      <c r="D106" s="6"/>
    </row>
    <row r="107" spans="4:7" x14ac:dyDescent="0.2">
      <c r="D107" s="6"/>
    </row>
    <row r="108" spans="4:7" x14ac:dyDescent="0.2">
      <c r="D108" s="6"/>
    </row>
  </sheetData>
  <mergeCells count="2">
    <mergeCell ref="E2:G2"/>
    <mergeCell ref="E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AEC0-BC8C-6440-823F-03F430893257}">
  <dimension ref="D2:I108"/>
  <sheetViews>
    <sheetView showGridLines="0" topLeftCell="A88" workbookViewId="0">
      <selection activeCell="I104" sqref="I104"/>
    </sheetView>
  </sheetViews>
  <sheetFormatPr baseColWidth="10" defaultRowHeight="16" x14ac:dyDescent="0.2"/>
  <cols>
    <col min="5" max="5" width="18" bestFit="1" customWidth="1"/>
    <col min="6" max="6" width="12" bestFit="1" customWidth="1"/>
    <col min="7" max="7" width="16.33203125" customWidth="1"/>
    <col min="9" max="9" width="45.6640625" customWidth="1"/>
  </cols>
  <sheetData>
    <row r="2" spans="4:9" x14ac:dyDescent="0.2">
      <c r="E2" s="4" t="s">
        <v>36</v>
      </c>
      <c r="F2" s="4"/>
      <c r="G2" s="4"/>
    </row>
    <row r="3" spans="4:9" ht="34" x14ac:dyDescent="0.4">
      <c r="E3" s="5" t="s">
        <v>38</v>
      </c>
      <c r="F3" s="5"/>
      <c r="G3" s="5"/>
    </row>
    <row r="4" spans="4:9" x14ac:dyDescent="0.2">
      <c r="E4" s="1"/>
      <c r="F4" s="1"/>
    </row>
    <row r="5" spans="4:9" ht="17" x14ac:dyDescent="0.2">
      <c r="D5" s="6"/>
      <c r="E5" s="23" t="s">
        <v>300</v>
      </c>
      <c r="F5" s="23" t="s">
        <v>298</v>
      </c>
      <c r="G5" s="20" t="s">
        <v>299</v>
      </c>
    </row>
    <row r="6" spans="4:9" x14ac:dyDescent="0.2">
      <c r="D6" s="17"/>
      <c r="E6" s="22" t="s">
        <v>58</v>
      </c>
      <c r="F6" s="24">
        <v>41.913600000000002</v>
      </c>
      <c r="G6" s="14" t="str">
        <f>CHOOSE((F6&lt;0)+(F6&lt;50)+(F6&lt;500),"HIGH PROFIT","LOW PROFIT","LOSS")</f>
        <v>LOW PROFIT</v>
      </c>
    </row>
    <row r="7" spans="4:9" ht="17" customHeight="1" x14ac:dyDescent="0.2">
      <c r="D7" s="17"/>
      <c r="E7" s="22" t="s">
        <v>157</v>
      </c>
      <c r="F7" s="24">
        <v>-46.976400000000012</v>
      </c>
      <c r="G7" s="14" t="str">
        <f>CHOOSE((F7&lt;0)+(F7&lt;50)+(F7&lt;500),"HIGH PROFIT","LOW PROFIT","LOSS")</f>
        <v>LOSS</v>
      </c>
      <c r="I7" s="26"/>
    </row>
    <row r="8" spans="4:9" x14ac:dyDescent="0.2">
      <c r="D8" s="17"/>
      <c r="E8" s="22" t="s">
        <v>137</v>
      </c>
      <c r="F8" s="24">
        <v>-1665.0522000000001</v>
      </c>
      <c r="G8" s="14" t="str">
        <f t="shared" ref="G8:G71" si="0">CHOOSE((F8&lt;0)+(F8&lt;50)+(F8&lt;500),"HIGH PROFIT","LOW PROFIT","LOSS")</f>
        <v>LOSS</v>
      </c>
    </row>
    <row r="9" spans="4:9" x14ac:dyDescent="0.2">
      <c r="D9" s="17"/>
      <c r="E9" s="22" t="s">
        <v>61</v>
      </c>
      <c r="F9" s="24">
        <v>219.58199999999997</v>
      </c>
      <c r="G9" s="14" t="str">
        <f t="shared" si="0"/>
        <v>HIGH PROFIT</v>
      </c>
    </row>
    <row r="10" spans="4:9" x14ac:dyDescent="0.2">
      <c r="D10" s="17"/>
      <c r="E10" s="22" t="s">
        <v>234</v>
      </c>
      <c r="F10" s="24">
        <v>-114.39120000000003</v>
      </c>
      <c r="G10" s="14" t="str">
        <f t="shared" si="0"/>
        <v>LOSS</v>
      </c>
    </row>
    <row r="11" spans="4:9" x14ac:dyDescent="0.2">
      <c r="D11" s="17"/>
      <c r="E11" s="22" t="s">
        <v>262</v>
      </c>
      <c r="F11" s="24">
        <v>33.215599999999995</v>
      </c>
      <c r="G11" s="14" t="str">
        <f t="shared" si="0"/>
        <v>LOW PROFIT</v>
      </c>
    </row>
    <row r="12" spans="4:9" x14ac:dyDescent="0.2">
      <c r="D12" s="17"/>
      <c r="E12" s="22" t="s">
        <v>216</v>
      </c>
      <c r="F12" s="24">
        <v>-15.222500000000011</v>
      </c>
      <c r="G12" s="14" t="str">
        <f t="shared" si="0"/>
        <v>LOSS</v>
      </c>
    </row>
    <row r="13" spans="4:9" x14ac:dyDescent="0.2">
      <c r="D13" s="17"/>
      <c r="E13" s="22" t="s">
        <v>126</v>
      </c>
      <c r="F13" s="24">
        <v>-1.0196000000000005</v>
      </c>
      <c r="G13" s="14" t="str">
        <f t="shared" si="0"/>
        <v>LOSS</v>
      </c>
    </row>
    <row r="14" spans="4:9" x14ac:dyDescent="0.2">
      <c r="D14" s="17"/>
      <c r="E14" s="22" t="s">
        <v>192</v>
      </c>
      <c r="F14" s="24">
        <v>17.098099999999988</v>
      </c>
      <c r="G14" s="14" t="str">
        <f t="shared" si="0"/>
        <v>LOW PROFIT</v>
      </c>
    </row>
    <row r="15" spans="4:9" x14ac:dyDescent="0.2">
      <c r="D15" s="17"/>
      <c r="E15" s="22" t="s">
        <v>204</v>
      </c>
      <c r="F15" s="24">
        <v>7.0980000000000061</v>
      </c>
      <c r="G15" s="14" t="str">
        <f t="shared" si="0"/>
        <v>LOW PROFIT</v>
      </c>
    </row>
    <row r="16" spans="4:9" x14ac:dyDescent="0.2">
      <c r="D16" s="17"/>
      <c r="E16" s="22" t="s">
        <v>158</v>
      </c>
      <c r="F16" s="24">
        <v>-15.146999999999991</v>
      </c>
      <c r="G16" s="14" t="str">
        <f t="shared" si="0"/>
        <v>LOSS</v>
      </c>
    </row>
    <row r="17" spans="4:7" x14ac:dyDescent="0.2">
      <c r="D17" s="17"/>
      <c r="E17" s="22" t="s">
        <v>240</v>
      </c>
      <c r="F17" s="24">
        <v>-5.8248000000000015</v>
      </c>
      <c r="G17" s="14" t="str">
        <f t="shared" si="0"/>
        <v>LOSS</v>
      </c>
    </row>
    <row r="18" spans="4:7" x14ac:dyDescent="0.2">
      <c r="D18" s="17"/>
      <c r="E18" s="22" t="s">
        <v>213</v>
      </c>
      <c r="F18" s="24">
        <v>22.332800000000006</v>
      </c>
      <c r="G18" s="14" t="str">
        <f t="shared" si="0"/>
        <v>LOW PROFIT</v>
      </c>
    </row>
    <row r="19" spans="4:7" x14ac:dyDescent="0.2">
      <c r="D19" s="17"/>
      <c r="E19" s="22" t="s">
        <v>285</v>
      </c>
      <c r="F19" s="24">
        <v>40.5426</v>
      </c>
      <c r="G19" s="14" t="str">
        <f t="shared" si="0"/>
        <v>LOW PROFIT</v>
      </c>
    </row>
    <row r="20" spans="4:7" x14ac:dyDescent="0.2">
      <c r="D20" s="17"/>
      <c r="E20" s="22" t="s">
        <v>78</v>
      </c>
      <c r="F20" s="24">
        <v>14.169399999999996</v>
      </c>
      <c r="G20" s="14" t="str">
        <f t="shared" si="0"/>
        <v>LOW PROFIT</v>
      </c>
    </row>
    <row r="21" spans="4:7" x14ac:dyDescent="0.2">
      <c r="D21" s="17"/>
      <c r="E21" s="22" t="s">
        <v>191</v>
      </c>
      <c r="F21" s="24">
        <v>2.9567999999999999</v>
      </c>
      <c r="G21" s="14" t="str">
        <f t="shared" si="0"/>
        <v>LOW PROFIT</v>
      </c>
    </row>
    <row r="22" spans="4:7" x14ac:dyDescent="0.2">
      <c r="D22" s="17"/>
      <c r="E22" s="22" t="s">
        <v>243</v>
      </c>
      <c r="F22" s="24">
        <v>-14.475000000000001</v>
      </c>
      <c r="G22" s="14" t="str">
        <f t="shared" si="0"/>
        <v>LOSS</v>
      </c>
    </row>
    <row r="23" spans="4:7" x14ac:dyDescent="0.2">
      <c r="D23" s="17"/>
      <c r="E23" s="22" t="s">
        <v>153</v>
      </c>
      <c r="F23" s="24">
        <v>-147.96300000000002</v>
      </c>
      <c r="G23" s="14" t="str">
        <f t="shared" si="0"/>
        <v>LOSS</v>
      </c>
    </row>
    <row r="24" spans="4:7" x14ac:dyDescent="0.2">
      <c r="D24" s="17"/>
      <c r="E24" s="22" t="s">
        <v>235</v>
      </c>
      <c r="F24" s="24">
        <v>1.2129999999999974</v>
      </c>
      <c r="G24" s="14" t="str">
        <f t="shared" si="0"/>
        <v>LOW PROFIT</v>
      </c>
    </row>
    <row r="25" spans="4:7" x14ac:dyDescent="0.2">
      <c r="D25" s="17"/>
      <c r="E25" s="22" t="s">
        <v>278</v>
      </c>
      <c r="F25" s="24">
        <v>16.535399999999996</v>
      </c>
      <c r="G25" s="14" t="str">
        <f t="shared" si="0"/>
        <v>LOW PROFIT</v>
      </c>
    </row>
    <row r="26" spans="4:7" x14ac:dyDescent="0.2">
      <c r="D26" s="17"/>
      <c r="E26" s="22" t="s">
        <v>139</v>
      </c>
      <c r="F26" s="24">
        <v>15.524999999999991</v>
      </c>
      <c r="G26" s="14" t="str">
        <f t="shared" si="0"/>
        <v>LOW PROFIT</v>
      </c>
    </row>
    <row r="27" spans="4:7" x14ac:dyDescent="0.2">
      <c r="D27" s="17"/>
      <c r="E27" s="22" t="s">
        <v>72</v>
      </c>
      <c r="F27" s="24">
        <v>-142.76610000000005</v>
      </c>
      <c r="G27" s="14" t="str">
        <f t="shared" si="0"/>
        <v>LOSS</v>
      </c>
    </row>
    <row r="28" spans="4:7" x14ac:dyDescent="0.2">
      <c r="D28" s="17"/>
      <c r="E28" s="22" t="s">
        <v>89</v>
      </c>
      <c r="F28" s="24">
        <v>85.309199999999805</v>
      </c>
      <c r="G28" s="14" t="str">
        <f t="shared" si="0"/>
        <v>HIGH PROFIT</v>
      </c>
    </row>
    <row r="29" spans="4:7" x14ac:dyDescent="0.2">
      <c r="D29" s="17"/>
      <c r="E29" s="22" t="s">
        <v>292</v>
      </c>
      <c r="F29" s="24">
        <v>22.585199999999993</v>
      </c>
      <c r="G29" s="14" t="str">
        <f t="shared" si="0"/>
        <v>LOW PROFIT</v>
      </c>
    </row>
    <row r="30" spans="4:7" x14ac:dyDescent="0.2">
      <c r="D30" s="17"/>
      <c r="E30" s="22" t="s">
        <v>122</v>
      </c>
      <c r="F30" s="24">
        <v>15.688400000000001</v>
      </c>
      <c r="G30" s="14" t="str">
        <f t="shared" si="0"/>
        <v>LOW PROFIT</v>
      </c>
    </row>
    <row r="31" spans="4:7" x14ac:dyDescent="0.2">
      <c r="D31" s="17"/>
      <c r="E31" s="22" t="s">
        <v>247</v>
      </c>
      <c r="F31" s="24">
        <v>56.20320000000001</v>
      </c>
      <c r="G31" s="14" t="str">
        <f t="shared" si="0"/>
        <v>HIGH PROFIT</v>
      </c>
    </row>
    <row r="32" spans="4:7" x14ac:dyDescent="0.2">
      <c r="D32" s="17"/>
      <c r="E32" s="22" t="s">
        <v>103</v>
      </c>
      <c r="F32" s="24">
        <v>-123.858</v>
      </c>
      <c r="G32" s="14" t="str">
        <f t="shared" si="0"/>
        <v>LOSS</v>
      </c>
    </row>
    <row r="33" spans="4:7" x14ac:dyDescent="0.2">
      <c r="D33" s="17"/>
      <c r="E33" s="22" t="s">
        <v>87</v>
      </c>
      <c r="F33" s="24">
        <v>34.469999999999992</v>
      </c>
      <c r="G33" s="14" t="str">
        <f t="shared" si="0"/>
        <v>LOW PROFIT</v>
      </c>
    </row>
    <row r="34" spans="4:7" x14ac:dyDescent="0.2">
      <c r="D34" s="17"/>
      <c r="E34" s="22" t="s">
        <v>121</v>
      </c>
      <c r="F34" s="24">
        <v>5.0595999999999997</v>
      </c>
      <c r="G34" s="14" t="str">
        <f t="shared" si="0"/>
        <v>LOW PROFIT</v>
      </c>
    </row>
    <row r="35" spans="4:7" x14ac:dyDescent="0.2">
      <c r="D35" s="17"/>
      <c r="E35" s="22" t="s">
        <v>144</v>
      </c>
      <c r="F35" s="24">
        <v>3.5460000000000007</v>
      </c>
      <c r="G35" s="14" t="str">
        <f t="shared" si="0"/>
        <v>LOW PROFIT</v>
      </c>
    </row>
    <row r="36" spans="4:7" x14ac:dyDescent="0.2">
      <c r="D36" s="17"/>
      <c r="E36" s="22" t="s">
        <v>207</v>
      </c>
      <c r="F36" s="24">
        <v>0.84</v>
      </c>
      <c r="G36" s="14" t="str">
        <f t="shared" si="0"/>
        <v>LOW PROFIT</v>
      </c>
    </row>
    <row r="37" spans="4:7" x14ac:dyDescent="0.2">
      <c r="D37" s="17"/>
      <c r="E37" s="22" t="s">
        <v>251</v>
      </c>
      <c r="F37" s="24">
        <v>4.1720000000000006</v>
      </c>
      <c r="G37" s="14" t="str">
        <f t="shared" si="0"/>
        <v>LOW PROFIT</v>
      </c>
    </row>
    <row r="38" spans="4:7" x14ac:dyDescent="0.2">
      <c r="D38" s="17"/>
      <c r="E38" s="22" t="s">
        <v>220</v>
      </c>
      <c r="F38" s="24">
        <v>111.30239999999998</v>
      </c>
      <c r="G38" s="14" t="str">
        <f t="shared" si="0"/>
        <v>HIGH PROFIT</v>
      </c>
    </row>
    <row r="39" spans="4:7" x14ac:dyDescent="0.2">
      <c r="D39" s="17"/>
      <c r="E39" s="22" t="s">
        <v>80</v>
      </c>
      <c r="F39" s="24">
        <v>1.9656000000000002</v>
      </c>
      <c r="G39" s="14" t="str">
        <f t="shared" si="0"/>
        <v>LOW PROFIT</v>
      </c>
    </row>
    <row r="40" spans="4:7" x14ac:dyDescent="0.2">
      <c r="D40" s="17"/>
      <c r="E40" s="22" t="s">
        <v>115</v>
      </c>
      <c r="F40" s="24">
        <v>2.4823999999999993</v>
      </c>
      <c r="G40" s="14" t="str">
        <f t="shared" si="0"/>
        <v>LOW PROFIT</v>
      </c>
    </row>
    <row r="41" spans="4:7" x14ac:dyDescent="0.2">
      <c r="D41" s="17"/>
      <c r="E41" s="22" t="s">
        <v>142</v>
      </c>
      <c r="F41" s="24">
        <v>9.7091999999999885</v>
      </c>
      <c r="G41" s="14" t="str">
        <f t="shared" si="0"/>
        <v>LOW PROFIT</v>
      </c>
    </row>
    <row r="42" spans="4:7" x14ac:dyDescent="0.2">
      <c r="D42" s="17"/>
      <c r="E42" s="22" t="s">
        <v>273</v>
      </c>
      <c r="F42" s="24">
        <v>6.6329999999999982</v>
      </c>
      <c r="G42" s="14" t="str">
        <f t="shared" si="0"/>
        <v>LOW PROFIT</v>
      </c>
    </row>
    <row r="43" spans="4:7" x14ac:dyDescent="0.2">
      <c r="D43" s="17"/>
      <c r="E43" s="22" t="s">
        <v>138</v>
      </c>
      <c r="F43" s="24">
        <v>-7.0532000000000004</v>
      </c>
      <c r="G43" s="14" t="str">
        <f t="shared" si="0"/>
        <v>LOSS</v>
      </c>
    </row>
    <row r="44" spans="4:7" x14ac:dyDescent="0.2">
      <c r="D44" s="17"/>
      <c r="E44" s="22" t="s">
        <v>104</v>
      </c>
      <c r="F44" s="24">
        <v>-3.8160000000000016</v>
      </c>
      <c r="G44" s="14" t="str">
        <f t="shared" si="0"/>
        <v>LOSS</v>
      </c>
    </row>
    <row r="45" spans="4:7" x14ac:dyDescent="0.2">
      <c r="D45" s="17"/>
      <c r="E45" s="22" t="s">
        <v>211</v>
      </c>
      <c r="F45" s="24">
        <v>9.3612000000000002</v>
      </c>
      <c r="G45" s="14" t="str">
        <f t="shared" si="0"/>
        <v>LOW PROFIT</v>
      </c>
    </row>
    <row r="46" spans="4:7" x14ac:dyDescent="0.2">
      <c r="D46" s="17"/>
      <c r="E46" s="22" t="s">
        <v>206</v>
      </c>
      <c r="F46" s="24">
        <v>16.361999999999998</v>
      </c>
      <c r="G46" s="14" t="str">
        <f t="shared" si="0"/>
        <v>LOW PROFIT</v>
      </c>
    </row>
    <row r="47" spans="4:7" x14ac:dyDescent="0.2">
      <c r="D47" s="17"/>
      <c r="E47" s="22" t="s">
        <v>143</v>
      </c>
      <c r="F47" s="24">
        <v>-5.7149999999999999</v>
      </c>
      <c r="G47" s="14" t="str">
        <f t="shared" si="0"/>
        <v>LOSS</v>
      </c>
    </row>
    <row r="48" spans="4:7" x14ac:dyDescent="0.2">
      <c r="D48" s="17"/>
      <c r="E48" s="22" t="s">
        <v>132</v>
      </c>
      <c r="F48" s="24">
        <v>4.2224000000000004</v>
      </c>
      <c r="G48" s="14" t="str">
        <f t="shared" si="0"/>
        <v>LOW PROFIT</v>
      </c>
    </row>
    <row r="49" spans="4:7" x14ac:dyDescent="0.2">
      <c r="D49" s="17"/>
      <c r="E49" s="22" t="s">
        <v>288</v>
      </c>
      <c r="F49" s="24">
        <v>17.959199999999999</v>
      </c>
      <c r="G49" s="14" t="str">
        <f t="shared" si="0"/>
        <v>LOW PROFIT</v>
      </c>
    </row>
    <row r="50" spans="4:7" x14ac:dyDescent="0.2">
      <c r="D50" s="17"/>
      <c r="E50" s="22" t="s">
        <v>117</v>
      </c>
      <c r="F50" s="24">
        <v>7.3839999999999986</v>
      </c>
      <c r="G50" s="14" t="str">
        <f t="shared" si="0"/>
        <v>LOW PROFIT</v>
      </c>
    </row>
    <row r="51" spans="4:7" x14ac:dyDescent="0.2">
      <c r="D51" s="17"/>
      <c r="E51" s="22" t="s">
        <v>248</v>
      </c>
      <c r="F51" s="24">
        <v>8.0351999999999997</v>
      </c>
      <c r="G51" s="14" t="str">
        <f t="shared" si="0"/>
        <v>LOW PROFIT</v>
      </c>
    </row>
    <row r="52" spans="4:7" x14ac:dyDescent="0.2">
      <c r="D52" s="17"/>
      <c r="E52" s="22" t="s">
        <v>279</v>
      </c>
      <c r="F52" s="24">
        <v>16.150400000000001</v>
      </c>
      <c r="G52" s="14" t="str">
        <f t="shared" si="0"/>
        <v>LOW PROFIT</v>
      </c>
    </row>
    <row r="53" spans="4:7" x14ac:dyDescent="0.2">
      <c r="D53" s="17"/>
      <c r="E53" s="22" t="s">
        <v>176</v>
      </c>
      <c r="F53" s="24">
        <v>8.2061999999999991</v>
      </c>
      <c r="G53" s="14" t="str">
        <f t="shared" si="0"/>
        <v>LOW PROFIT</v>
      </c>
    </row>
    <row r="54" spans="4:7" x14ac:dyDescent="0.2">
      <c r="D54" s="17"/>
      <c r="E54" s="22" t="s">
        <v>98</v>
      </c>
      <c r="F54" s="24">
        <v>132.59219999999993</v>
      </c>
      <c r="G54" s="14" t="str">
        <f t="shared" si="0"/>
        <v>HIGH PROFIT</v>
      </c>
    </row>
    <row r="55" spans="4:7" x14ac:dyDescent="0.2">
      <c r="D55" s="17"/>
      <c r="E55" s="22" t="s">
        <v>85</v>
      </c>
      <c r="F55" s="24">
        <v>5.7824999999999998</v>
      </c>
      <c r="G55" s="14" t="str">
        <f t="shared" si="0"/>
        <v>LOW PROFIT</v>
      </c>
    </row>
    <row r="56" spans="4:7" x14ac:dyDescent="0.2">
      <c r="D56" s="17"/>
      <c r="E56" s="22" t="s">
        <v>239</v>
      </c>
      <c r="F56" s="24">
        <v>-1.9344000000000006</v>
      </c>
      <c r="G56" s="14" t="str">
        <f t="shared" si="0"/>
        <v>LOSS</v>
      </c>
    </row>
    <row r="57" spans="4:7" x14ac:dyDescent="0.2">
      <c r="D57" s="17"/>
      <c r="E57" s="22" t="s">
        <v>189</v>
      </c>
      <c r="F57" s="24">
        <v>17.9634</v>
      </c>
      <c r="G57" s="14" t="str">
        <f t="shared" si="0"/>
        <v>LOW PROFIT</v>
      </c>
    </row>
    <row r="58" spans="4:7" x14ac:dyDescent="0.2">
      <c r="D58" s="17"/>
      <c r="E58" s="22" t="s">
        <v>228</v>
      </c>
      <c r="F58" s="24">
        <v>1.7309999999999999</v>
      </c>
      <c r="G58" s="14" t="str">
        <f t="shared" si="0"/>
        <v>LOW PROFIT</v>
      </c>
    </row>
    <row r="59" spans="4:7" x14ac:dyDescent="0.2">
      <c r="D59" s="17"/>
      <c r="E59" s="22" t="s">
        <v>282</v>
      </c>
      <c r="F59" s="24">
        <v>-3.7880000000000003</v>
      </c>
      <c r="G59" s="14" t="str">
        <f t="shared" si="0"/>
        <v>LOSS</v>
      </c>
    </row>
    <row r="60" spans="4:7" x14ac:dyDescent="0.2">
      <c r="D60" s="17"/>
      <c r="E60" s="22" t="s">
        <v>256</v>
      </c>
      <c r="F60" s="24">
        <v>62.807499999999976</v>
      </c>
      <c r="G60" s="14" t="str">
        <f t="shared" si="0"/>
        <v>HIGH PROFIT</v>
      </c>
    </row>
    <row r="61" spans="4:7" x14ac:dyDescent="0.2">
      <c r="D61" s="17"/>
      <c r="E61" s="22" t="s">
        <v>140</v>
      </c>
      <c r="F61" s="24">
        <v>1.1015999999999997</v>
      </c>
      <c r="G61" s="14" t="str">
        <f t="shared" si="0"/>
        <v>LOW PROFIT</v>
      </c>
    </row>
    <row r="62" spans="4:7" x14ac:dyDescent="0.2">
      <c r="D62" s="17"/>
      <c r="E62" s="22" t="s">
        <v>156</v>
      </c>
      <c r="F62" s="24">
        <v>35.414999999999999</v>
      </c>
      <c r="G62" s="14" t="str">
        <f t="shared" si="0"/>
        <v>LOW PROFIT</v>
      </c>
    </row>
    <row r="63" spans="4:7" x14ac:dyDescent="0.2">
      <c r="D63" s="17"/>
      <c r="E63" s="22" t="s">
        <v>196</v>
      </c>
      <c r="F63" s="24">
        <v>6.2566000000000006</v>
      </c>
      <c r="G63" s="14" t="str">
        <f t="shared" si="0"/>
        <v>LOW PROFIT</v>
      </c>
    </row>
    <row r="64" spans="4:7" x14ac:dyDescent="0.2">
      <c r="D64" s="17"/>
      <c r="E64" s="22" t="s">
        <v>267</v>
      </c>
      <c r="F64" s="24">
        <v>2.9567999999999999</v>
      </c>
      <c r="G64" s="14" t="str">
        <f t="shared" si="0"/>
        <v>LOW PROFIT</v>
      </c>
    </row>
    <row r="65" spans="4:7" x14ac:dyDescent="0.2">
      <c r="D65" s="17"/>
      <c r="E65" s="22" t="s">
        <v>65</v>
      </c>
      <c r="F65" s="24">
        <v>6.8713999999999995</v>
      </c>
      <c r="G65" s="14" t="str">
        <f t="shared" si="0"/>
        <v>LOW PROFIT</v>
      </c>
    </row>
    <row r="66" spans="4:7" x14ac:dyDescent="0.2">
      <c r="D66" s="17"/>
      <c r="E66" s="22" t="s">
        <v>190</v>
      </c>
      <c r="F66" s="24">
        <v>35.334599999999995</v>
      </c>
      <c r="G66" s="14" t="str">
        <f t="shared" si="0"/>
        <v>LOW PROFIT</v>
      </c>
    </row>
    <row r="67" spans="4:7" x14ac:dyDescent="0.2">
      <c r="D67" s="17"/>
      <c r="E67" s="22" t="s">
        <v>147</v>
      </c>
      <c r="F67" s="24">
        <v>9.9467999999999979</v>
      </c>
      <c r="G67" s="14" t="str">
        <f t="shared" si="0"/>
        <v>LOW PROFIT</v>
      </c>
    </row>
    <row r="68" spans="4:7" x14ac:dyDescent="0.2">
      <c r="D68" s="17"/>
      <c r="E68" s="22" t="s">
        <v>274</v>
      </c>
      <c r="F68" s="24">
        <v>3.1104000000000003</v>
      </c>
      <c r="G68" s="14" t="str">
        <f t="shared" si="0"/>
        <v>LOW PROFIT</v>
      </c>
    </row>
    <row r="69" spans="4:7" x14ac:dyDescent="0.2">
      <c r="D69" s="17"/>
      <c r="E69" s="22" t="s">
        <v>225</v>
      </c>
      <c r="F69" s="24">
        <v>35.663599999999995</v>
      </c>
      <c r="G69" s="14" t="str">
        <f t="shared" si="0"/>
        <v>LOW PROFIT</v>
      </c>
    </row>
    <row r="70" spans="4:7" x14ac:dyDescent="0.2">
      <c r="D70" s="17"/>
      <c r="E70" s="22" t="s">
        <v>205</v>
      </c>
      <c r="F70" s="24">
        <v>6.9888000000000003</v>
      </c>
      <c r="G70" s="14" t="str">
        <f t="shared" si="0"/>
        <v>LOW PROFIT</v>
      </c>
    </row>
    <row r="71" spans="4:7" x14ac:dyDescent="0.2">
      <c r="D71" s="17"/>
      <c r="E71" s="22" t="s">
        <v>203</v>
      </c>
      <c r="F71" s="24">
        <v>15.552000000000001</v>
      </c>
      <c r="G71" s="14" t="str">
        <f t="shared" si="0"/>
        <v>LOW PROFIT</v>
      </c>
    </row>
    <row r="72" spans="4:7" x14ac:dyDescent="0.2">
      <c r="D72" s="17"/>
      <c r="E72" s="22" t="s">
        <v>94</v>
      </c>
      <c r="F72" s="24">
        <v>5.4432</v>
      </c>
      <c r="G72" s="14" t="str">
        <f t="shared" ref="G72:G101" si="1">CHOOSE((F72&lt;0)+(F72&lt;50)+(F72&lt;500),"HIGH PROFIT","LOW PROFIT","LOSS")</f>
        <v>LOW PROFIT</v>
      </c>
    </row>
    <row r="73" spans="4:7" x14ac:dyDescent="0.2">
      <c r="D73" s="17"/>
      <c r="E73" s="22" t="s">
        <v>277</v>
      </c>
      <c r="F73" s="24">
        <v>6.2208000000000006</v>
      </c>
      <c r="G73" s="14" t="str">
        <f t="shared" si="1"/>
        <v>LOW PROFIT</v>
      </c>
    </row>
    <row r="74" spans="4:7" x14ac:dyDescent="0.2">
      <c r="D74" s="17"/>
      <c r="E74" s="22" t="s">
        <v>212</v>
      </c>
      <c r="F74" s="24">
        <v>68.963099999999997</v>
      </c>
      <c r="G74" s="14" t="str">
        <f t="shared" si="1"/>
        <v>HIGH PROFIT</v>
      </c>
    </row>
    <row r="75" spans="4:7" x14ac:dyDescent="0.2">
      <c r="D75" s="17"/>
      <c r="E75" s="22" t="s">
        <v>230</v>
      </c>
      <c r="F75" s="24">
        <v>8.7629999999999999</v>
      </c>
      <c r="G75" s="14" t="str">
        <f t="shared" si="1"/>
        <v>LOW PROFIT</v>
      </c>
    </row>
    <row r="76" spans="4:7" x14ac:dyDescent="0.2">
      <c r="D76" s="17"/>
      <c r="E76" s="22" t="s">
        <v>112</v>
      </c>
      <c r="F76" s="24">
        <v>9.9899999999999949</v>
      </c>
      <c r="G76" s="14" t="str">
        <f t="shared" si="1"/>
        <v>LOW PROFIT</v>
      </c>
    </row>
    <row r="77" spans="4:7" x14ac:dyDescent="0.2">
      <c r="D77" s="17"/>
      <c r="E77" s="22" t="s">
        <v>202</v>
      </c>
      <c r="F77" s="24">
        <v>52.139999999999986</v>
      </c>
      <c r="G77" s="14" t="str">
        <f t="shared" si="1"/>
        <v>HIGH PROFIT</v>
      </c>
    </row>
    <row r="78" spans="4:7" x14ac:dyDescent="0.2">
      <c r="D78" s="17"/>
      <c r="E78" s="22" t="s">
        <v>241</v>
      </c>
      <c r="F78" s="24">
        <v>2.724000000000002</v>
      </c>
      <c r="G78" s="14" t="str">
        <f t="shared" si="1"/>
        <v>LOW PROFIT</v>
      </c>
    </row>
    <row r="79" spans="4:7" x14ac:dyDescent="0.2">
      <c r="D79" s="17"/>
      <c r="E79" s="22" t="s">
        <v>74</v>
      </c>
      <c r="F79" s="24">
        <v>2.5163999999999991</v>
      </c>
      <c r="G79" s="14" t="str">
        <f t="shared" si="1"/>
        <v>LOW PROFIT</v>
      </c>
    </row>
    <row r="80" spans="4:7" x14ac:dyDescent="0.2">
      <c r="D80" s="17"/>
      <c r="E80" s="22" t="s">
        <v>180</v>
      </c>
      <c r="F80" s="24">
        <v>8.4783999999999935</v>
      </c>
      <c r="G80" s="14" t="str">
        <f t="shared" si="1"/>
        <v>LOW PROFIT</v>
      </c>
    </row>
    <row r="81" spans="4:7" x14ac:dyDescent="0.2">
      <c r="D81" s="17"/>
      <c r="E81" s="22" t="s">
        <v>252</v>
      </c>
      <c r="F81" s="24">
        <v>6.2030999999999992</v>
      </c>
      <c r="G81" s="14" t="str">
        <f t="shared" si="1"/>
        <v>LOW PROFIT</v>
      </c>
    </row>
    <row r="82" spans="4:7" x14ac:dyDescent="0.2">
      <c r="D82" s="17"/>
      <c r="E82" s="22" t="s">
        <v>171</v>
      </c>
      <c r="F82" s="24">
        <v>9.5616000000000092</v>
      </c>
      <c r="G82" s="14" t="str">
        <f t="shared" si="1"/>
        <v>LOW PROFIT</v>
      </c>
    </row>
    <row r="83" spans="4:7" x14ac:dyDescent="0.2">
      <c r="D83" s="17"/>
      <c r="E83" s="22" t="s">
        <v>270</v>
      </c>
      <c r="F83" s="24">
        <v>13.857199999999999</v>
      </c>
      <c r="G83" s="14" t="str">
        <f t="shared" si="1"/>
        <v>LOW PROFIT</v>
      </c>
    </row>
    <row r="84" spans="4:7" x14ac:dyDescent="0.2">
      <c r="D84" s="17"/>
      <c r="E84" s="22" t="s">
        <v>167</v>
      </c>
      <c r="F84" s="24">
        <v>3.8939999999999912</v>
      </c>
      <c r="G84" s="14" t="str">
        <f t="shared" si="1"/>
        <v>LOW PROFIT</v>
      </c>
    </row>
    <row r="85" spans="4:7" x14ac:dyDescent="0.2">
      <c r="D85" s="17"/>
      <c r="E85" s="22" t="s">
        <v>259</v>
      </c>
      <c r="F85" s="24">
        <v>-48.954900000000002</v>
      </c>
      <c r="G85" s="14" t="str">
        <f t="shared" si="1"/>
        <v>LOSS</v>
      </c>
    </row>
    <row r="86" spans="4:7" x14ac:dyDescent="0.2">
      <c r="D86" s="17"/>
      <c r="E86" s="22" t="s">
        <v>236</v>
      </c>
      <c r="F86" s="24">
        <v>-18.196000000000002</v>
      </c>
      <c r="G86" s="14" t="str">
        <f t="shared" si="1"/>
        <v>LOSS</v>
      </c>
    </row>
    <row r="87" spans="4:7" x14ac:dyDescent="0.2">
      <c r="D87" s="17"/>
      <c r="E87" s="22" t="s">
        <v>108</v>
      </c>
      <c r="F87" s="24">
        <v>13.317599999999999</v>
      </c>
      <c r="G87" s="14" t="str">
        <f t="shared" si="1"/>
        <v>LOW PROFIT</v>
      </c>
    </row>
    <row r="88" spans="4:7" x14ac:dyDescent="0.2">
      <c r="D88" s="17"/>
      <c r="E88" s="22" t="s">
        <v>175</v>
      </c>
      <c r="F88" s="24">
        <v>19.7714</v>
      </c>
      <c r="G88" s="14" t="str">
        <f t="shared" si="1"/>
        <v>LOW PROFIT</v>
      </c>
    </row>
    <row r="89" spans="4:7" x14ac:dyDescent="0.2">
      <c r="D89" s="17"/>
      <c r="E89" s="22" t="s">
        <v>266</v>
      </c>
      <c r="F89" s="24">
        <v>6.796599999999998</v>
      </c>
      <c r="G89" s="14" t="str">
        <f t="shared" si="1"/>
        <v>LOW PROFIT</v>
      </c>
    </row>
    <row r="90" spans="4:7" x14ac:dyDescent="0.2">
      <c r="D90" s="17"/>
      <c r="E90" s="22" t="s">
        <v>184</v>
      </c>
      <c r="F90" s="24">
        <v>8.2500000000000018</v>
      </c>
      <c r="G90" s="14" t="str">
        <f t="shared" si="1"/>
        <v>LOW PROFIT</v>
      </c>
    </row>
    <row r="91" spans="4:7" x14ac:dyDescent="0.2">
      <c r="D91" s="17"/>
      <c r="E91" s="22" t="s">
        <v>133</v>
      </c>
      <c r="F91" s="24">
        <v>11.774100000000004</v>
      </c>
      <c r="G91" s="14" t="str">
        <f t="shared" si="1"/>
        <v>LOW PROFIT</v>
      </c>
    </row>
    <row r="92" spans="4:7" x14ac:dyDescent="0.2">
      <c r="D92" s="17"/>
      <c r="E92" s="22" t="s">
        <v>210</v>
      </c>
      <c r="F92" s="24">
        <v>6.1512000000000011</v>
      </c>
      <c r="G92" s="14" t="str">
        <f t="shared" si="1"/>
        <v>LOW PROFIT</v>
      </c>
    </row>
    <row r="93" spans="4:7" x14ac:dyDescent="0.2">
      <c r="D93" s="17"/>
      <c r="E93" s="22" t="s">
        <v>159</v>
      </c>
      <c r="F93" s="24">
        <v>41.756399999999957</v>
      </c>
      <c r="G93" s="14" t="str">
        <f t="shared" si="1"/>
        <v>LOW PROFIT</v>
      </c>
    </row>
    <row r="94" spans="4:7" x14ac:dyDescent="0.2">
      <c r="D94" s="17"/>
      <c r="E94" s="22" t="s">
        <v>116</v>
      </c>
      <c r="F94" s="24">
        <v>16.010999999999981</v>
      </c>
      <c r="G94" s="14" t="str">
        <f t="shared" si="1"/>
        <v>LOW PROFIT</v>
      </c>
    </row>
    <row r="95" spans="4:7" x14ac:dyDescent="0.2">
      <c r="D95" s="17"/>
      <c r="E95" s="22" t="s">
        <v>90</v>
      </c>
      <c r="F95" s="24">
        <v>68.356800000000021</v>
      </c>
      <c r="G95" s="14" t="str">
        <f t="shared" si="1"/>
        <v>HIGH PROFIT</v>
      </c>
    </row>
    <row r="96" spans="4:7" x14ac:dyDescent="0.2">
      <c r="D96" s="17"/>
      <c r="E96" s="22" t="s">
        <v>82</v>
      </c>
      <c r="F96" s="24">
        <v>90.715200000000038</v>
      </c>
      <c r="G96" s="14" t="str">
        <f t="shared" si="1"/>
        <v>HIGH PROFIT</v>
      </c>
    </row>
    <row r="97" spans="4:7" x14ac:dyDescent="0.2">
      <c r="D97" s="17"/>
      <c r="E97" s="22" t="s">
        <v>198</v>
      </c>
      <c r="F97" s="24">
        <v>298.68549999999999</v>
      </c>
      <c r="G97" s="14" t="str">
        <f t="shared" si="1"/>
        <v>HIGH PROFIT</v>
      </c>
    </row>
    <row r="98" spans="4:7" x14ac:dyDescent="0.2">
      <c r="D98" s="17"/>
      <c r="E98" s="22" t="s">
        <v>221</v>
      </c>
      <c r="F98" s="24">
        <v>62.988</v>
      </c>
      <c r="G98" s="14" t="str">
        <f t="shared" si="1"/>
        <v>HIGH PROFIT</v>
      </c>
    </row>
    <row r="99" spans="4:7" x14ac:dyDescent="0.2">
      <c r="D99" s="17"/>
      <c r="E99" s="22" t="s">
        <v>185</v>
      </c>
      <c r="F99" s="24">
        <v>6.104000000000001</v>
      </c>
      <c r="G99" s="14" t="str">
        <f t="shared" si="1"/>
        <v>LOW PROFIT</v>
      </c>
    </row>
    <row r="100" spans="4:7" x14ac:dyDescent="0.2">
      <c r="D100" s="17"/>
      <c r="E100" s="22" t="s">
        <v>164</v>
      </c>
      <c r="F100" s="24">
        <v>24.834599999999995</v>
      </c>
      <c r="G100" s="14" t="str">
        <f t="shared" si="1"/>
        <v>LOW PROFIT</v>
      </c>
    </row>
    <row r="101" spans="4:7" x14ac:dyDescent="0.2">
      <c r="D101" s="17"/>
      <c r="E101" s="22" t="s">
        <v>152</v>
      </c>
      <c r="F101" s="24">
        <v>123.47369999999989</v>
      </c>
      <c r="G101" s="14" t="str">
        <f t="shared" si="1"/>
        <v>HIGH PROFIT</v>
      </c>
    </row>
    <row r="102" spans="4:7" x14ac:dyDescent="0.2">
      <c r="D102" s="6"/>
      <c r="E102" s="21" t="s">
        <v>294</v>
      </c>
      <c r="F102" s="25">
        <v>-124.50910000000087</v>
      </c>
      <c r="G102" s="29"/>
    </row>
    <row r="103" spans="4:7" x14ac:dyDescent="0.2">
      <c r="D103" s="6"/>
    </row>
    <row r="104" spans="4:7" x14ac:dyDescent="0.2">
      <c r="D104" s="6"/>
    </row>
    <row r="105" spans="4:7" x14ac:dyDescent="0.2">
      <c r="D105" s="6"/>
    </row>
    <row r="106" spans="4:7" x14ac:dyDescent="0.2">
      <c r="D106" s="6"/>
    </row>
    <row r="107" spans="4:7" x14ac:dyDescent="0.2">
      <c r="D107" s="6"/>
    </row>
    <row r="108" spans="4:7" x14ac:dyDescent="0.2">
      <c r="D108" s="6"/>
    </row>
  </sheetData>
  <mergeCells count="2">
    <mergeCell ref="E2:G2"/>
    <mergeCell ref="E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AD1C-50D7-4049-96C2-2FE9C7F041E1}">
  <dimension ref="C2:S108"/>
  <sheetViews>
    <sheetView showGridLines="0" zoomScale="65" workbookViewId="0">
      <selection activeCell="W26" sqref="W26"/>
    </sheetView>
  </sheetViews>
  <sheetFormatPr baseColWidth="10" defaultRowHeight="16" x14ac:dyDescent="0.2"/>
  <cols>
    <col min="5" max="5" width="18" bestFit="1" customWidth="1"/>
    <col min="6" max="6" width="12" bestFit="1" customWidth="1"/>
    <col min="7" max="7" width="16.33203125" customWidth="1"/>
    <col min="9" max="9" width="15.6640625" customWidth="1"/>
    <col min="18" max="18" width="4.1640625" customWidth="1"/>
  </cols>
  <sheetData>
    <row r="2" spans="3:19" x14ac:dyDescent="0.2">
      <c r="C2" s="4" t="s">
        <v>36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3:19" ht="34" x14ac:dyDescent="0.4">
      <c r="C3" s="5" t="s">
        <v>39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9" ht="17" thickBot="1" x14ac:dyDescent="0.25">
      <c r="E4" s="1"/>
      <c r="F4" s="1"/>
    </row>
    <row r="5" spans="3:19" x14ac:dyDescent="0.2">
      <c r="C5" s="7" t="s">
        <v>41</v>
      </c>
      <c r="D5" s="7" t="s">
        <v>42</v>
      </c>
      <c r="E5" s="7" t="s">
        <v>43</v>
      </c>
      <c r="F5" s="7" t="s">
        <v>44</v>
      </c>
      <c r="G5" s="7" t="s">
        <v>45</v>
      </c>
      <c r="H5" s="7" t="s">
        <v>24</v>
      </c>
      <c r="I5" s="7" t="s">
        <v>23</v>
      </c>
      <c r="J5" s="7" t="s">
        <v>22</v>
      </c>
      <c r="K5" s="7" t="s">
        <v>46</v>
      </c>
      <c r="L5" s="7" t="s">
        <v>47</v>
      </c>
      <c r="M5" s="7" t="s">
        <v>48</v>
      </c>
      <c r="N5" s="7" t="s">
        <v>49</v>
      </c>
      <c r="O5" s="7" t="s">
        <v>50</v>
      </c>
      <c r="P5" s="7" t="s">
        <v>51</v>
      </c>
      <c r="Q5" s="7" t="s">
        <v>52</v>
      </c>
      <c r="S5" s="28" t="s">
        <v>302</v>
      </c>
    </row>
    <row r="6" spans="3:19" ht="17" thickBot="1" x14ac:dyDescent="0.25">
      <c r="C6" t="s">
        <v>53</v>
      </c>
      <c r="D6" s="2">
        <v>43412</v>
      </c>
      <c r="E6" t="s">
        <v>54</v>
      </c>
      <c r="F6" t="s">
        <v>55</v>
      </c>
      <c r="G6" t="s">
        <v>56</v>
      </c>
      <c r="H6" t="s">
        <v>57</v>
      </c>
      <c r="I6" t="s">
        <v>1</v>
      </c>
      <c r="J6" t="s">
        <v>25</v>
      </c>
      <c r="K6" t="s">
        <v>58</v>
      </c>
      <c r="L6" t="s">
        <v>59</v>
      </c>
      <c r="M6" t="s">
        <v>60</v>
      </c>
      <c r="N6">
        <v>261.95999999999998</v>
      </c>
      <c r="O6">
        <v>2</v>
      </c>
      <c r="P6">
        <v>0</v>
      </c>
      <c r="Q6">
        <v>41.913600000000002</v>
      </c>
      <c r="S6" s="27">
        <f>COLUMNS(Sheet1__25[#Headers])</f>
        <v>15</v>
      </c>
    </row>
    <row r="7" spans="3:19" ht="17" customHeight="1" x14ac:dyDescent="0.2">
      <c r="C7" t="s">
        <v>53</v>
      </c>
      <c r="D7" s="2">
        <v>43412</v>
      </c>
      <c r="E7" t="s">
        <v>54</v>
      </c>
      <c r="F7" t="s">
        <v>55</v>
      </c>
      <c r="G7" t="s">
        <v>56</v>
      </c>
      <c r="H7" t="s">
        <v>57</v>
      </c>
      <c r="I7" t="s">
        <v>1</v>
      </c>
      <c r="J7" t="s">
        <v>25</v>
      </c>
      <c r="K7" t="s">
        <v>61</v>
      </c>
      <c r="L7" t="s">
        <v>59</v>
      </c>
      <c r="M7" t="s">
        <v>62</v>
      </c>
      <c r="N7">
        <v>731.93999999999994</v>
      </c>
      <c r="O7">
        <v>3</v>
      </c>
      <c r="P7">
        <v>0</v>
      </c>
      <c r="Q7">
        <v>219.58199999999997</v>
      </c>
    </row>
    <row r="8" spans="3:19" x14ac:dyDescent="0.2">
      <c r="C8" t="s">
        <v>63</v>
      </c>
      <c r="D8" s="2">
        <v>43263</v>
      </c>
      <c r="E8" t="s">
        <v>54</v>
      </c>
      <c r="F8" t="s">
        <v>64</v>
      </c>
      <c r="G8" t="s">
        <v>56</v>
      </c>
      <c r="H8" t="s">
        <v>29</v>
      </c>
      <c r="I8" t="s">
        <v>0</v>
      </c>
      <c r="J8" t="s">
        <v>27</v>
      </c>
      <c r="K8" t="s">
        <v>65</v>
      </c>
      <c r="L8" t="s">
        <v>66</v>
      </c>
      <c r="M8" t="s">
        <v>67</v>
      </c>
      <c r="N8">
        <v>14.62</v>
      </c>
      <c r="O8">
        <v>2</v>
      </c>
      <c r="P8">
        <v>0</v>
      </c>
      <c r="Q8">
        <v>6.8713999999999995</v>
      </c>
    </row>
    <row r="9" spans="3:19" x14ac:dyDescent="0.2">
      <c r="C9" t="s">
        <v>68</v>
      </c>
      <c r="D9" s="2">
        <v>43384</v>
      </c>
      <c r="E9" t="s">
        <v>69</v>
      </c>
      <c r="F9" t="s">
        <v>70</v>
      </c>
      <c r="G9" t="s">
        <v>56</v>
      </c>
      <c r="H9" t="s">
        <v>71</v>
      </c>
      <c r="I9" t="s">
        <v>4</v>
      </c>
      <c r="J9" t="s">
        <v>25</v>
      </c>
      <c r="K9" t="s">
        <v>72</v>
      </c>
      <c r="L9" t="s">
        <v>59</v>
      </c>
      <c r="M9" t="s">
        <v>73</v>
      </c>
      <c r="N9">
        <v>957.57749999999999</v>
      </c>
      <c r="O9">
        <v>5</v>
      </c>
      <c r="P9">
        <v>0.45</v>
      </c>
      <c r="Q9">
        <v>-383.03100000000006</v>
      </c>
    </row>
    <row r="10" spans="3:19" x14ac:dyDescent="0.2">
      <c r="C10" t="s">
        <v>68</v>
      </c>
      <c r="D10" s="2">
        <v>43384</v>
      </c>
      <c r="E10" t="s">
        <v>69</v>
      </c>
      <c r="F10" t="s">
        <v>70</v>
      </c>
      <c r="G10" t="s">
        <v>56</v>
      </c>
      <c r="H10" t="s">
        <v>71</v>
      </c>
      <c r="I10" t="s">
        <v>4</v>
      </c>
      <c r="J10" t="s">
        <v>25</v>
      </c>
      <c r="K10" t="s">
        <v>74</v>
      </c>
      <c r="L10" t="s">
        <v>66</v>
      </c>
      <c r="M10" t="s">
        <v>75</v>
      </c>
      <c r="N10">
        <v>22.368000000000002</v>
      </c>
      <c r="O10">
        <v>2</v>
      </c>
      <c r="P10">
        <v>0.2</v>
      </c>
      <c r="Q10">
        <v>2.5163999999999991</v>
      </c>
    </row>
    <row r="11" spans="3:19" x14ac:dyDescent="0.2">
      <c r="C11" t="s">
        <v>76</v>
      </c>
      <c r="D11" s="2">
        <v>43260</v>
      </c>
      <c r="E11" t="s">
        <v>69</v>
      </c>
      <c r="F11" t="s">
        <v>77</v>
      </c>
      <c r="G11" t="s">
        <v>56</v>
      </c>
      <c r="H11" t="s">
        <v>29</v>
      </c>
      <c r="I11" t="s">
        <v>0</v>
      </c>
      <c r="J11" t="s">
        <v>27</v>
      </c>
      <c r="K11" t="s">
        <v>78</v>
      </c>
      <c r="L11" t="s">
        <v>59</v>
      </c>
      <c r="M11" t="s">
        <v>79</v>
      </c>
      <c r="N11">
        <v>48.86</v>
      </c>
      <c r="O11">
        <v>7</v>
      </c>
      <c r="P11">
        <v>0</v>
      </c>
      <c r="Q11">
        <v>14.169399999999996</v>
      </c>
    </row>
    <row r="12" spans="3:19" x14ac:dyDescent="0.2">
      <c r="C12" t="s">
        <v>76</v>
      </c>
      <c r="D12" s="2">
        <v>43260</v>
      </c>
      <c r="E12" t="s">
        <v>69</v>
      </c>
      <c r="F12" t="s">
        <v>77</v>
      </c>
      <c r="G12" t="s">
        <v>56</v>
      </c>
      <c r="H12" t="s">
        <v>29</v>
      </c>
      <c r="I12" t="s">
        <v>0</v>
      </c>
      <c r="J12" t="s">
        <v>27</v>
      </c>
      <c r="K12" t="s">
        <v>80</v>
      </c>
      <c r="L12" t="s">
        <v>66</v>
      </c>
      <c r="M12" t="s">
        <v>81</v>
      </c>
      <c r="N12">
        <v>7.28</v>
      </c>
      <c r="O12">
        <v>4</v>
      </c>
      <c r="P12">
        <v>0</v>
      </c>
      <c r="Q12">
        <v>1.9656000000000002</v>
      </c>
    </row>
    <row r="13" spans="3:19" x14ac:dyDescent="0.2">
      <c r="C13" t="s">
        <v>76</v>
      </c>
      <c r="D13" s="2">
        <v>43260</v>
      </c>
      <c r="E13" t="s">
        <v>69</v>
      </c>
      <c r="F13" t="s">
        <v>77</v>
      </c>
      <c r="G13" t="s">
        <v>56</v>
      </c>
      <c r="H13" t="s">
        <v>29</v>
      </c>
      <c r="I13" t="s">
        <v>0</v>
      </c>
      <c r="J13" t="s">
        <v>27</v>
      </c>
      <c r="K13" t="s">
        <v>82</v>
      </c>
      <c r="L13" t="s">
        <v>83</v>
      </c>
      <c r="M13" t="s">
        <v>84</v>
      </c>
      <c r="N13">
        <v>907.15200000000004</v>
      </c>
      <c r="O13">
        <v>6</v>
      </c>
      <c r="P13">
        <v>0.2</v>
      </c>
      <c r="Q13">
        <v>90.715200000000038</v>
      </c>
    </row>
    <row r="14" spans="3:19" x14ac:dyDescent="0.2">
      <c r="C14" t="s">
        <v>76</v>
      </c>
      <c r="D14" s="2">
        <v>43260</v>
      </c>
      <c r="E14" t="s">
        <v>69</v>
      </c>
      <c r="F14" t="s">
        <v>77</v>
      </c>
      <c r="G14" t="s">
        <v>56</v>
      </c>
      <c r="H14" t="s">
        <v>29</v>
      </c>
      <c r="I14" t="s">
        <v>0</v>
      </c>
      <c r="J14" t="s">
        <v>27</v>
      </c>
      <c r="K14" t="s">
        <v>85</v>
      </c>
      <c r="L14" t="s">
        <v>66</v>
      </c>
      <c r="M14" t="s">
        <v>86</v>
      </c>
      <c r="N14">
        <v>18.504000000000001</v>
      </c>
      <c r="O14">
        <v>3</v>
      </c>
      <c r="P14">
        <v>0.2</v>
      </c>
      <c r="Q14">
        <v>5.7824999999999998</v>
      </c>
    </row>
    <row r="15" spans="3:19" x14ac:dyDescent="0.2">
      <c r="C15" t="s">
        <v>76</v>
      </c>
      <c r="D15" s="2">
        <v>43260</v>
      </c>
      <c r="E15" t="s">
        <v>69</v>
      </c>
      <c r="F15" t="s">
        <v>77</v>
      </c>
      <c r="G15" t="s">
        <v>56</v>
      </c>
      <c r="H15" t="s">
        <v>29</v>
      </c>
      <c r="I15" t="s">
        <v>0</v>
      </c>
      <c r="J15" t="s">
        <v>27</v>
      </c>
      <c r="K15" t="s">
        <v>87</v>
      </c>
      <c r="L15" t="s">
        <v>66</v>
      </c>
      <c r="M15" t="s">
        <v>88</v>
      </c>
      <c r="N15">
        <v>114.9</v>
      </c>
      <c r="O15">
        <v>5</v>
      </c>
      <c r="P15">
        <v>0</v>
      </c>
      <c r="Q15">
        <v>34.469999999999992</v>
      </c>
    </row>
    <row r="16" spans="3:19" x14ac:dyDescent="0.2">
      <c r="C16" t="s">
        <v>76</v>
      </c>
      <c r="D16" s="2">
        <v>43260</v>
      </c>
      <c r="E16" t="s">
        <v>69</v>
      </c>
      <c r="F16" t="s">
        <v>77</v>
      </c>
      <c r="G16" t="s">
        <v>56</v>
      </c>
      <c r="H16" t="s">
        <v>29</v>
      </c>
      <c r="I16" t="s">
        <v>0</v>
      </c>
      <c r="J16" t="s">
        <v>27</v>
      </c>
      <c r="K16" t="s">
        <v>89</v>
      </c>
      <c r="L16" t="s">
        <v>59</v>
      </c>
      <c r="M16" t="s">
        <v>73</v>
      </c>
      <c r="N16">
        <v>1706.1840000000002</v>
      </c>
      <c r="O16">
        <v>9</v>
      </c>
      <c r="P16">
        <v>0.2</v>
      </c>
      <c r="Q16">
        <v>85.309199999999805</v>
      </c>
    </row>
    <row r="17" spans="3:17" x14ac:dyDescent="0.2">
      <c r="C17" t="s">
        <v>76</v>
      </c>
      <c r="D17" s="2">
        <v>43260</v>
      </c>
      <c r="E17" t="s">
        <v>69</v>
      </c>
      <c r="F17" t="s">
        <v>77</v>
      </c>
      <c r="G17" t="s">
        <v>56</v>
      </c>
      <c r="H17" t="s">
        <v>29</v>
      </c>
      <c r="I17" t="s">
        <v>0</v>
      </c>
      <c r="J17" t="s">
        <v>27</v>
      </c>
      <c r="K17" t="s">
        <v>90</v>
      </c>
      <c r="L17" t="s">
        <v>83</v>
      </c>
      <c r="M17" t="s">
        <v>84</v>
      </c>
      <c r="N17">
        <v>911.42399999999998</v>
      </c>
      <c r="O17">
        <v>4</v>
      </c>
      <c r="P17">
        <v>0.2</v>
      </c>
      <c r="Q17">
        <v>68.356800000000021</v>
      </c>
    </row>
    <row r="18" spans="3:17" x14ac:dyDescent="0.2">
      <c r="C18" t="s">
        <v>91</v>
      </c>
      <c r="D18" s="2">
        <v>43205</v>
      </c>
      <c r="E18" t="s">
        <v>69</v>
      </c>
      <c r="F18" t="s">
        <v>92</v>
      </c>
      <c r="G18" t="s">
        <v>56</v>
      </c>
      <c r="H18" t="s">
        <v>93</v>
      </c>
      <c r="I18" t="s">
        <v>6</v>
      </c>
      <c r="J18" t="s">
        <v>25</v>
      </c>
      <c r="K18" t="s">
        <v>94</v>
      </c>
      <c r="L18" t="s">
        <v>66</v>
      </c>
      <c r="M18" t="s">
        <v>95</v>
      </c>
      <c r="N18">
        <v>15.552000000000003</v>
      </c>
      <c r="O18">
        <v>3</v>
      </c>
      <c r="P18">
        <v>0.2</v>
      </c>
      <c r="Q18">
        <v>5.4432</v>
      </c>
    </row>
    <row r="19" spans="3:17" x14ac:dyDescent="0.2">
      <c r="C19" t="s">
        <v>96</v>
      </c>
      <c r="D19" s="2">
        <v>43439</v>
      </c>
      <c r="E19" t="s">
        <v>69</v>
      </c>
      <c r="F19" t="s">
        <v>97</v>
      </c>
      <c r="G19" t="s">
        <v>56</v>
      </c>
      <c r="H19" t="s">
        <v>32</v>
      </c>
      <c r="I19" t="s">
        <v>13</v>
      </c>
      <c r="J19" t="s">
        <v>27</v>
      </c>
      <c r="K19" t="s">
        <v>98</v>
      </c>
      <c r="L19" t="s">
        <v>66</v>
      </c>
      <c r="M19" t="s">
        <v>86</v>
      </c>
      <c r="N19">
        <v>407.97600000000006</v>
      </c>
      <c r="O19">
        <v>3</v>
      </c>
      <c r="P19">
        <v>0.2</v>
      </c>
      <c r="Q19">
        <v>132.59219999999993</v>
      </c>
    </row>
    <row r="20" spans="3:17" x14ac:dyDescent="0.2">
      <c r="C20" t="s">
        <v>99</v>
      </c>
      <c r="D20" s="2">
        <v>43426</v>
      </c>
      <c r="E20" t="s">
        <v>69</v>
      </c>
      <c r="F20" t="s">
        <v>100</v>
      </c>
      <c r="G20" t="s">
        <v>56</v>
      </c>
      <c r="H20" t="s">
        <v>101</v>
      </c>
      <c r="I20" t="s">
        <v>5</v>
      </c>
      <c r="J20" t="s">
        <v>102</v>
      </c>
      <c r="K20" t="s">
        <v>103</v>
      </c>
      <c r="L20" t="s">
        <v>66</v>
      </c>
      <c r="M20" t="s">
        <v>88</v>
      </c>
      <c r="N20">
        <v>68.809999999999988</v>
      </c>
      <c r="O20">
        <v>5</v>
      </c>
      <c r="P20">
        <v>0.8</v>
      </c>
      <c r="Q20">
        <v>-123.858</v>
      </c>
    </row>
    <row r="21" spans="3:17" x14ac:dyDescent="0.2">
      <c r="C21" t="s">
        <v>99</v>
      </c>
      <c r="D21" s="2">
        <v>43426</v>
      </c>
      <c r="E21" t="s">
        <v>69</v>
      </c>
      <c r="F21" t="s">
        <v>100</v>
      </c>
      <c r="G21" t="s">
        <v>56</v>
      </c>
      <c r="H21" t="s">
        <v>101</v>
      </c>
      <c r="I21" t="s">
        <v>5</v>
      </c>
      <c r="J21" t="s">
        <v>102</v>
      </c>
      <c r="K21" t="s">
        <v>104</v>
      </c>
      <c r="L21" t="s">
        <v>66</v>
      </c>
      <c r="M21" t="s">
        <v>86</v>
      </c>
      <c r="N21">
        <v>2.5439999999999996</v>
      </c>
      <c r="O21">
        <v>3</v>
      </c>
      <c r="P21">
        <v>0.8</v>
      </c>
      <c r="Q21">
        <v>-3.8160000000000016</v>
      </c>
    </row>
    <row r="22" spans="3:17" x14ac:dyDescent="0.2">
      <c r="C22" t="s">
        <v>105</v>
      </c>
      <c r="D22" s="2">
        <v>43415</v>
      </c>
      <c r="E22" t="s">
        <v>69</v>
      </c>
      <c r="F22" t="s">
        <v>106</v>
      </c>
      <c r="G22" t="s">
        <v>56</v>
      </c>
      <c r="H22" t="s">
        <v>107</v>
      </c>
      <c r="I22" t="s">
        <v>11</v>
      </c>
      <c r="J22" t="s">
        <v>102</v>
      </c>
      <c r="K22" t="s">
        <v>108</v>
      </c>
      <c r="L22" t="s">
        <v>66</v>
      </c>
      <c r="M22" t="s">
        <v>75</v>
      </c>
      <c r="N22">
        <v>665.88</v>
      </c>
      <c r="O22">
        <v>6</v>
      </c>
      <c r="P22">
        <v>0</v>
      </c>
      <c r="Q22">
        <v>13.317599999999999</v>
      </c>
    </row>
    <row r="23" spans="3:17" x14ac:dyDescent="0.2">
      <c r="C23" t="s">
        <v>109</v>
      </c>
      <c r="D23" s="2">
        <v>43233</v>
      </c>
      <c r="E23" t="s">
        <v>54</v>
      </c>
      <c r="F23" t="s">
        <v>110</v>
      </c>
      <c r="G23" t="s">
        <v>56</v>
      </c>
      <c r="H23" t="s">
        <v>111</v>
      </c>
      <c r="I23" t="s">
        <v>21</v>
      </c>
      <c r="J23" t="s">
        <v>27</v>
      </c>
      <c r="K23" t="s">
        <v>112</v>
      </c>
      <c r="L23" t="s">
        <v>66</v>
      </c>
      <c r="M23" t="s">
        <v>75</v>
      </c>
      <c r="N23">
        <v>55.5</v>
      </c>
      <c r="O23">
        <v>2</v>
      </c>
      <c r="P23">
        <v>0</v>
      </c>
      <c r="Q23">
        <v>9.9899999999999949</v>
      </c>
    </row>
    <row r="24" spans="3:17" x14ac:dyDescent="0.2">
      <c r="C24" t="s">
        <v>113</v>
      </c>
      <c r="D24" s="2">
        <v>43339</v>
      </c>
      <c r="E24" t="s">
        <v>54</v>
      </c>
      <c r="F24" t="s">
        <v>114</v>
      </c>
      <c r="G24" t="s">
        <v>56</v>
      </c>
      <c r="H24" t="s">
        <v>28</v>
      </c>
      <c r="I24" t="s">
        <v>0</v>
      </c>
      <c r="J24" t="s">
        <v>27</v>
      </c>
      <c r="K24" t="s">
        <v>115</v>
      </c>
      <c r="L24" t="s">
        <v>66</v>
      </c>
      <c r="M24" t="s">
        <v>81</v>
      </c>
      <c r="N24">
        <v>8.56</v>
      </c>
      <c r="O24">
        <v>2</v>
      </c>
      <c r="P24">
        <v>0</v>
      </c>
      <c r="Q24">
        <v>2.4823999999999993</v>
      </c>
    </row>
    <row r="25" spans="3:17" x14ac:dyDescent="0.2">
      <c r="C25" t="s">
        <v>113</v>
      </c>
      <c r="D25" s="2">
        <v>43339</v>
      </c>
      <c r="E25" t="s">
        <v>54</v>
      </c>
      <c r="F25" t="s">
        <v>114</v>
      </c>
      <c r="G25" t="s">
        <v>56</v>
      </c>
      <c r="H25" t="s">
        <v>28</v>
      </c>
      <c r="I25" t="s">
        <v>0</v>
      </c>
      <c r="J25" t="s">
        <v>27</v>
      </c>
      <c r="K25" t="s">
        <v>116</v>
      </c>
      <c r="L25" t="s">
        <v>83</v>
      </c>
      <c r="M25" t="s">
        <v>84</v>
      </c>
      <c r="N25">
        <v>213.48000000000002</v>
      </c>
      <c r="O25">
        <v>3</v>
      </c>
      <c r="P25">
        <v>0.2</v>
      </c>
      <c r="Q25">
        <v>16.010999999999981</v>
      </c>
    </row>
    <row r="26" spans="3:17" x14ac:dyDescent="0.2">
      <c r="C26" t="s">
        <v>113</v>
      </c>
      <c r="D26" s="2">
        <v>43339</v>
      </c>
      <c r="E26" t="s">
        <v>54</v>
      </c>
      <c r="F26" t="s">
        <v>114</v>
      </c>
      <c r="G26" t="s">
        <v>56</v>
      </c>
      <c r="H26" t="s">
        <v>28</v>
      </c>
      <c r="I26" t="s">
        <v>0</v>
      </c>
      <c r="J26" t="s">
        <v>27</v>
      </c>
      <c r="K26" t="s">
        <v>117</v>
      </c>
      <c r="L26" t="s">
        <v>66</v>
      </c>
      <c r="M26" t="s">
        <v>86</v>
      </c>
      <c r="N26">
        <v>22.72</v>
      </c>
      <c r="O26">
        <v>4</v>
      </c>
      <c r="P26">
        <v>0.2</v>
      </c>
      <c r="Q26">
        <v>7.3839999999999986</v>
      </c>
    </row>
    <row r="27" spans="3:17" x14ac:dyDescent="0.2">
      <c r="C27" t="s">
        <v>118</v>
      </c>
      <c r="D27" s="2">
        <v>43443</v>
      </c>
      <c r="E27" t="s">
        <v>69</v>
      </c>
      <c r="F27" t="s">
        <v>119</v>
      </c>
      <c r="G27" t="s">
        <v>56</v>
      </c>
      <c r="H27" t="s">
        <v>120</v>
      </c>
      <c r="I27" t="s">
        <v>14</v>
      </c>
      <c r="J27" t="s">
        <v>102</v>
      </c>
      <c r="K27" t="s">
        <v>121</v>
      </c>
      <c r="L27" t="s">
        <v>66</v>
      </c>
      <c r="M27" t="s">
        <v>81</v>
      </c>
      <c r="N27">
        <v>19.459999999999997</v>
      </c>
      <c r="O27">
        <v>7</v>
      </c>
      <c r="P27">
        <v>0</v>
      </c>
      <c r="Q27">
        <v>5.0595999999999997</v>
      </c>
    </row>
    <row r="28" spans="3:17" x14ac:dyDescent="0.2">
      <c r="C28" t="s">
        <v>118</v>
      </c>
      <c r="D28" s="2">
        <v>43443</v>
      </c>
      <c r="E28" t="s">
        <v>69</v>
      </c>
      <c r="F28" t="s">
        <v>119</v>
      </c>
      <c r="G28" t="s">
        <v>56</v>
      </c>
      <c r="H28" t="s">
        <v>120</v>
      </c>
      <c r="I28" t="s">
        <v>14</v>
      </c>
      <c r="J28" t="s">
        <v>102</v>
      </c>
      <c r="K28" t="s">
        <v>122</v>
      </c>
      <c r="L28" t="s">
        <v>66</v>
      </c>
      <c r="M28" t="s">
        <v>88</v>
      </c>
      <c r="N28">
        <v>60.339999999999996</v>
      </c>
      <c r="O28">
        <v>7</v>
      </c>
      <c r="P28">
        <v>0</v>
      </c>
      <c r="Q28">
        <v>15.688400000000001</v>
      </c>
    </row>
    <row r="29" spans="3:17" x14ac:dyDescent="0.2">
      <c r="C29" t="s">
        <v>123</v>
      </c>
      <c r="D29" s="2">
        <v>43297</v>
      </c>
      <c r="E29" t="s">
        <v>54</v>
      </c>
      <c r="F29" t="s">
        <v>124</v>
      </c>
      <c r="G29" t="s">
        <v>56</v>
      </c>
      <c r="H29" t="s">
        <v>31</v>
      </c>
      <c r="I29" t="s">
        <v>12</v>
      </c>
      <c r="J29" t="s">
        <v>125</v>
      </c>
      <c r="K29" t="s">
        <v>126</v>
      </c>
      <c r="L29" t="s">
        <v>59</v>
      </c>
      <c r="M29" t="s">
        <v>62</v>
      </c>
      <c r="N29">
        <v>71.371999999999986</v>
      </c>
      <c r="O29">
        <v>2</v>
      </c>
      <c r="P29">
        <v>0.3</v>
      </c>
      <c r="Q29">
        <v>-1.0196000000000005</v>
      </c>
    </row>
    <row r="30" spans="3:17" x14ac:dyDescent="0.2">
      <c r="C30" t="s">
        <v>127</v>
      </c>
      <c r="D30" s="2">
        <v>43368</v>
      </c>
      <c r="E30" t="s">
        <v>69</v>
      </c>
      <c r="F30" t="s">
        <v>128</v>
      </c>
      <c r="G30" t="s">
        <v>56</v>
      </c>
      <c r="H30" t="s">
        <v>129</v>
      </c>
      <c r="I30" t="s">
        <v>21</v>
      </c>
      <c r="J30" t="s">
        <v>27</v>
      </c>
      <c r="K30" t="s">
        <v>72</v>
      </c>
      <c r="L30" t="s">
        <v>59</v>
      </c>
      <c r="M30" t="s">
        <v>73</v>
      </c>
      <c r="N30">
        <v>1044.6299999999999</v>
      </c>
      <c r="O30">
        <v>3</v>
      </c>
      <c r="P30">
        <v>0</v>
      </c>
      <c r="Q30">
        <v>240.26490000000001</v>
      </c>
    </row>
    <row r="31" spans="3:17" x14ac:dyDescent="0.2">
      <c r="C31" t="s">
        <v>130</v>
      </c>
      <c r="D31" s="2">
        <v>43116</v>
      </c>
      <c r="E31" t="s">
        <v>54</v>
      </c>
      <c r="F31" t="s">
        <v>131</v>
      </c>
      <c r="G31" t="s">
        <v>56</v>
      </c>
      <c r="H31" t="s">
        <v>29</v>
      </c>
      <c r="I31" t="s">
        <v>0</v>
      </c>
      <c r="J31" t="s">
        <v>27</v>
      </c>
      <c r="K31" t="s">
        <v>132</v>
      </c>
      <c r="L31" t="s">
        <v>66</v>
      </c>
      <c r="M31" t="s">
        <v>86</v>
      </c>
      <c r="N31">
        <v>11.648000000000001</v>
      </c>
      <c r="O31">
        <v>2</v>
      </c>
      <c r="P31">
        <v>0.2</v>
      </c>
      <c r="Q31">
        <v>4.2224000000000004</v>
      </c>
    </row>
    <row r="32" spans="3:17" x14ac:dyDescent="0.2">
      <c r="C32" t="s">
        <v>130</v>
      </c>
      <c r="D32" s="2">
        <v>43116</v>
      </c>
      <c r="E32" t="s">
        <v>54</v>
      </c>
      <c r="F32" t="s">
        <v>131</v>
      </c>
      <c r="G32" t="s">
        <v>56</v>
      </c>
      <c r="H32" t="s">
        <v>29</v>
      </c>
      <c r="I32" t="s">
        <v>0</v>
      </c>
      <c r="J32" t="s">
        <v>27</v>
      </c>
      <c r="K32" t="s">
        <v>133</v>
      </c>
      <c r="L32" t="s">
        <v>83</v>
      </c>
      <c r="M32" t="s">
        <v>134</v>
      </c>
      <c r="N32">
        <v>90.570000000000007</v>
      </c>
      <c r="O32">
        <v>3</v>
      </c>
      <c r="P32">
        <v>0</v>
      </c>
      <c r="Q32">
        <v>11.774100000000004</v>
      </c>
    </row>
    <row r="33" spans="3:17" x14ac:dyDescent="0.2">
      <c r="C33" t="s">
        <v>135</v>
      </c>
      <c r="D33" s="2">
        <v>43360</v>
      </c>
      <c r="E33" t="s">
        <v>69</v>
      </c>
      <c r="F33" t="s">
        <v>136</v>
      </c>
      <c r="G33" t="s">
        <v>56</v>
      </c>
      <c r="H33" t="s">
        <v>31</v>
      </c>
      <c r="I33" t="s">
        <v>12</v>
      </c>
      <c r="J33" t="s">
        <v>27</v>
      </c>
      <c r="K33" t="s">
        <v>137</v>
      </c>
      <c r="L33" t="s">
        <v>59</v>
      </c>
      <c r="M33" t="s">
        <v>60</v>
      </c>
      <c r="N33">
        <v>3083.4300000000003</v>
      </c>
      <c r="O33">
        <v>7</v>
      </c>
      <c r="P33">
        <v>0.5</v>
      </c>
      <c r="Q33">
        <v>-1665.0522000000001</v>
      </c>
    </row>
    <row r="34" spans="3:17" x14ac:dyDescent="0.2">
      <c r="C34" t="s">
        <v>135</v>
      </c>
      <c r="D34" s="2">
        <v>43360</v>
      </c>
      <c r="E34" t="s">
        <v>69</v>
      </c>
      <c r="F34" t="s">
        <v>136</v>
      </c>
      <c r="G34" t="s">
        <v>56</v>
      </c>
      <c r="H34" t="s">
        <v>31</v>
      </c>
      <c r="I34" t="s">
        <v>12</v>
      </c>
      <c r="J34" t="s">
        <v>27</v>
      </c>
      <c r="K34" t="s">
        <v>138</v>
      </c>
      <c r="L34" t="s">
        <v>66</v>
      </c>
      <c r="M34" t="s">
        <v>86</v>
      </c>
      <c r="N34">
        <v>9.6180000000000021</v>
      </c>
      <c r="O34">
        <v>2</v>
      </c>
      <c r="P34">
        <v>0.7</v>
      </c>
      <c r="Q34">
        <v>-7.0532000000000004</v>
      </c>
    </row>
    <row r="35" spans="3:17" x14ac:dyDescent="0.2">
      <c r="C35" t="s">
        <v>135</v>
      </c>
      <c r="D35" s="2">
        <v>43360</v>
      </c>
      <c r="E35" t="s">
        <v>69</v>
      </c>
      <c r="F35" t="s">
        <v>136</v>
      </c>
      <c r="G35" t="s">
        <v>56</v>
      </c>
      <c r="H35" t="s">
        <v>31</v>
      </c>
      <c r="I35" t="s">
        <v>12</v>
      </c>
      <c r="J35" t="s">
        <v>27</v>
      </c>
      <c r="K35" t="s">
        <v>139</v>
      </c>
      <c r="L35" t="s">
        <v>59</v>
      </c>
      <c r="M35" t="s">
        <v>79</v>
      </c>
      <c r="N35">
        <v>124.20000000000002</v>
      </c>
      <c r="O35">
        <v>3</v>
      </c>
      <c r="P35">
        <v>0.2</v>
      </c>
      <c r="Q35">
        <v>15.524999999999991</v>
      </c>
    </row>
    <row r="36" spans="3:17" x14ac:dyDescent="0.2">
      <c r="C36" t="s">
        <v>135</v>
      </c>
      <c r="D36" s="2">
        <v>43360</v>
      </c>
      <c r="E36" t="s">
        <v>69</v>
      </c>
      <c r="F36" t="s">
        <v>136</v>
      </c>
      <c r="G36" t="s">
        <v>56</v>
      </c>
      <c r="H36" t="s">
        <v>31</v>
      </c>
      <c r="I36" t="s">
        <v>12</v>
      </c>
      <c r="J36" t="s">
        <v>27</v>
      </c>
      <c r="K36" t="s">
        <v>140</v>
      </c>
      <c r="L36" t="s">
        <v>66</v>
      </c>
      <c r="M36" t="s">
        <v>141</v>
      </c>
      <c r="N36">
        <v>3.2640000000000002</v>
      </c>
      <c r="O36">
        <v>2</v>
      </c>
      <c r="P36">
        <v>0.2</v>
      </c>
      <c r="Q36">
        <v>1.1015999999999997</v>
      </c>
    </row>
    <row r="37" spans="3:17" x14ac:dyDescent="0.2">
      <c r="C37" t="s">
        <v>135</v>
      </c>
      <c r="D37" s="2">
        <v>43360</v>
      </c>
      <c r="E37" t="s">
        <v>69</v>
      </c>
      <c r="F37" t="s">
        <v>136</v>
      </c>
      <c r="G37" t="s">
        <v>56</v>
      </c>
      <c r="H37" t="s">
        <v>31</v>
      </c>
      <c r="I37" t="s">
        <v>12</v>
      </c>
      <c r="J37" t="s">
        <v>27</v>
      </c>
      <c r="K37" t="s">
        <v>142</v>
      </c>
      <c r="L37" t="s">
        <v>66</v>
      </c>
      <c r="M37" t="s">
        <v>81</v>
      </c>
      <c r="N37">
        <v>86.304000000000002</v>
      </c>
      <c r="O37">
        <v>6</v>
      </c>
      <c r="P37">
        <v>0.2</v>
      </c>
      <c r="Q37">
        <v>9.7091999999999885</v>
      </c>
    </row>
    <row r="38" spans="3:17" x14ac:dyDescent="0.2">
      <c r="C38" t="s">
        <v>135</v>
      </c>
      <c r="D38" s="2">
        <v>43360</v>
      </c>
      <c r="E38" t="s">
        <v>69</v>
      </c>
      <c r="F38" t="s">
        <v>136</v>
      </c>
      <c r="G38" t="s">
        <v>56</v>
      </c>
      <c r="H38" t="s">
        <v>31</v>
      </c>
      <c r="I38" t="s">
        <v>12</v>
      </c>
      <c r="J38" t="s">
        <v>27</v>
      </c>
      <c r="K38" t="s">
        <v>143</v>
      </c>
      <c r="L38" t="s">
        <v>66</v>
      </c>
      <c r="M38" t="s">
        <v>86</v>
      </c>
      <c r="N38">
        <v>6.8580000000000014</v>
      </c>
      <c r="O38">
        <v>6</v>
      </c>
      <c r="P38">
        <v>0.7</v>
      </c>
      <c r="Q38">
        <v>-5.7149999999999999</v>
      </c>
    </row>
    <row r="39" spans="3:17" x14ac:dyDescent="0.2">
      <c r="C39" t="s">
        <v>135</v>
      </c>
      <c r="D39" s="2">
        <v>43360</v>
      </c>
      <c r="E39" t="s">
        <v>69</v>
      </c>
      <c r="F39" t="s">
        <v>136</v>
      </c>
      <c r="G39" t="s">
        <v>56</v>
      </c>
      <c r="H39" t="s">
        <v>31</v>
      </c>
      <c r="I39" t="s">
        <v>12</v>
      </c>
      <c r="J39" t="s">
        <v>27</v>
      </c>
      <c r="K39" t="s">
        <v>144</v>
      </c>
      <c r="L39" t="s">
        <v>66</v>
      </c>
      <c r="M39" t="s">
        <v>81</v>
      </c>
      <c r="N39">
        <v>15.76</v>
      </c>
      <c r="O39">
        <v>2</v>
      </c>
      <c r="P39">
        <v>0.2</v>
      </c>
      <c r="Q39">
        <v>3.5460000000000007</v>
      </c>
    </row>
    <row r="40" spans="3:17" x14ac:dyDescent="0.2">
      <c r="C40" t="s">
        <v>145</v>
      </c>
      <c r="D40" s="2">
        <v>43392</v>
      </c>
      <c r="E40" t="s">
        <v>54</v>
      </c>
      <c r="F40" t="s">
        <v>146</v>
      </c>
      <c r="G40" t="s">
        <v>56</v>
      </c>
      <c r="H40" t="s">
        <v>26</v>
      </c>
      <c r="I40" t="s">
        <v>5</v>
      </c>
      <c r="J40" t="s">
        <v>102</v>
      </c>
      <c r="K40" t="s">
        <v>147</v>
      </c>
      <c r="L40" t="s">
        <v>66</v>
      </c>
      <c r="M40" t="s">
        <v>95</v>
      </c>
      <c r="N40">
        <v>29.472000000000001</v>
      </c>
      <c r="O40">
        <v>3</v>
      </c>
      <c r="P40">
        <v>0.2</v>
      </c>
      <c r="Q40">
        <v>9.9467999999999979</v>
      </c>
    </row>
    <row r="41" spans="3:17" x14ac:dyDescent="0.2">
      <c r="C41" t="s">
        <v>148</v>
      </c>
      <c r="D41" s="2">
        <v>43442</v>
      </c>
      <c r="E41" t="s">
        <v>149</v>
      </c>
      <c r="F41" t="s">
        <v>150</v>
      </c>
      <c r="G41" t="s">
        <v>56</v>
      </c>
      <c r="H41" t="s">
        <v>151</v>
      </c>
      <c r="I41" t="s">
        <v>5</v>
      </c>
      <c r="J41" t="s">
        <v>102</v>
      </c>
      <c r="K41" t="s">
        <v>152</v>
      </c>
      <c r="L41" t="s">
        <v>83</v>
      </c>
      <c r="M41" t="s">
        <v>84</v>
      </c>
      <c r="N41">
        <v>1097.5440000000003</v>
      </c>
      <c r="O41">
        <v>7</v>
      </c>
      <c r="P41">
        <v>0.2</v>
      </c>
      <c r="Q41">
        <v>123.47369999999989</v>
      </c>
    </row>
    <row r="42" spans="3:17" x14ac:dyDescent="0.2">
      <c r="C42" t="s">
        <v>148</v>
      </c>
      <c r="D42" s="2">
        <v>43442</v>
      </c>
      <c r="E42" t="s">
        <v>149</v>
      </c>
      <c r="F42" t="s">
        <v>150</v>
      </c>
      <c r="G42" t="s">
        <v>56</v>
      </c>
      <c r="H42" t="s">
        <v>151</v>
      </c>
      <c r="I42" t="s">
        <v>5</v>
      </c>
      <c r="J42" t="s">
        <v>102</v>
      </c>
      <c r="K42" t="s">
        <v>153</v>
      </c>
      <c r="L42" t="s">
        <v>59</v>
      </c>
      <c r="M42" t="s">
        <v>79</v>
      </c>
      <c r="N42">
        <v>190.92</v>
      </c>
      <c r="O42">
        <v>5</v>
      </c>
      <c r="P42">
        <v>0.6</v>
      </c>
      <c r="Q42">
        <v>-147.96300000000002</v>
      </c>
    </row>
    <row r="43" spans="3:17" x14ac:dyDescent="0.2">
      <c r="C43" t="s">
        <v>154</v>
      </c>
      <c r="D43" s="2">
        <v>43461</v>
      </c>
      <c r="E43" t="s">
        <v>69</v>
      </c>
      <c r="F43" t="s">
        <v>155</v>
      </c>
      <c r="G43" t="s">
        <v>56</v>
      </c>
      <c r="H43" t="s">
        <v>26</v>
      </c>
      <c r="I43" t="s">
        <v>5</v>
      </c>
      <c r="J43" t="s">
        <v>102</v>
      </c>
      <c r="K43" t="s">
        <v>156</v>
      </c>
      <c r="L43" t="s">
        <v>66</v>
      </c>
      <c r="M43" t="s">
        <v>141</v>
      </c>
      <c r="N43">
        <v>113.328</v>
      </c>
      <c r="O43">
        <v>9</v>
      </c>
      <c r="P43">
        <v>0.2</v>
      </c>
      <c r="Q43">
        <v>35.414999999999999</v>
      </c>
    </row>
    <row r="44" spans="3:17" x14ac:dyDescent="0.2">
      <c r="C44" t="s">
        <v>154</v>
      </c>
      <c r="D44" s="2">
        <v>43461</v>
      </c>
      <c r="E44" t="s">
        <v>69</v>
      </c>
      <c r="F44" t="s">
        <v>155</v>
      </c>
      <c r="G44" t="s">
        <v>56</v>
      </c>
      <c r="H44" t="s">
        <v>26</v>
      </c>
      <c r="I44" t="s">
        <v>5</v>
      </c>
      <c r="J44" t="s">
        <v>102</v>
      </c>
      <c r="K44" t="s">
        <v>157</v>
      </c>
      <c r="L44" t="s">
        <v>59</v>
      </c>
      <c r="M44" t="s">
        <v>60</v>
      </c>
      <c r="N44">
        <v>532.39919999999995</v>
      </c>
      <c r="O44">
        <v>3</v>
      </c>
      <c r="P44">
        <v>0.32</v>
      </c>
      <c r="Q44">
        <v>-46.976400000000012</v>
      </c>
    </row>
    <row r="45" spans="3:17" x14ac:dyDescent="0.2">
      <c r="C45" t="s">
        <v>154</v>
      </c>
      <c r="D45" s="2">
        <v>43461</v>
      </c>
      <c r="E45" t="s">
        <v>69</v>
      </c>
      <c r="F45" t="s">
        <v>155</v>
      </c>
      <c r="G45" t="s">
        <v>56</v>
      </c>
      <c r="H45" t="s">
        <v>26</v>
      </c>
      <c r="I45" t="s">
        <v>5</v>
      </c>
      <c r="J45" t="s">
        <v>102</v>
      </c>
      <c r="K45" t="s">
        <v>158</v>
      </c>
      <c r="L45" t="s">
        <v>59</v>
      </c>
      <c r="M45" t="s">
        <v>62</v>
      </c>
      <c r="N45">
        <v>212.05799999999999</v>
      </c>
      <c r="O45">
        <v>3</v>
      </c>
      <c r="P45">
        <v>0.3</v>
      </c>
      <c r="Q45">
        <v>-15.146999999999991</v>
      </c>
    </row>
    <row r="46" spans="3:17" x14ac:dyDescent="0.2">
      <c r="C46" t="s">
        <v>154</v>
      </c>
      <c r="D46" s="2">
        <v>43461</v>
      </c>
      <c r="E46" t="s">
        <v>69</v>
      </c>
      <c r="F46" t="s">
        <v>155</v>
      </c>
      <c r="G46" t="s">
        <v>56</v>
      </c>
      <c r="H46" t="s">
        <v>26</v>
      </c>
      <c r="I46" t="s">
        <v>5</v>
      </c>
      <c r="J46" t="s">
        <v>102</v>
      </c>
      <c r="K46" t="s">
        <v>159</v>
      </c>
      <c r="L46" t="s">
        <v>83</v>
      </c>
      <c r="M46" t="s">
        <v>84</v>
      </c>
      <c r="N46">
        <v>371.16800000000001</v>
      </c>
      <c r="O46">
        <v>4</v>
      </c>
      <c r="P46">
        <v>0.2</v>
      </c>
      <c r="Q46">
        <v>41.756399999999957</v>
      </c>
    </row>
    <row r="47" spans="3:17" x14ac:dyDescent="0.2">
      <c r="C47" t="s">
        <v>160</v>
      </c>
      <c r="D47" s="2">
        <v>43353</v>
      </c>
      <c r="E47" t="s">
        <v>69</v>
      </c>
      <c r="F47" t="s">
        <v>161</v>
      </c>
      <c r="G47" t="s">
        <v>56</v>
      </c>
      <c r="H47" t="s">
        <v>162</v>
      </c>
      <c r="I47" t="s">
        <v>16</v>
      </c>
      <c r="J47" t="s">
        <v>163</v>
      </c>
      <c r="K47" t="s">
        <v>164</v>
      </c>
      <c r="L47" t="s">
        <v>83</v>
      </c>
      <c r="M47" t="s">
        <v>84</v>
      </c>
      <c r="N47">
        <v>147.16800000000001</v>
      </c>
      <c r="O47">
        <v>4</v>
      </c>
      <c r="P47">
        <v>0.2</v>
      </c>
      <c r="Q47">
        <v>16.556399999999996</v>
      </c>
    </row>
    <row r="48" spans="3:17" x14ac:dyDescent="0.2">
      <c r="C48" t="s">
        <v>165</v>
      </c>
      <c r="D48" s="2">
        <v>43298</v>
      </c>
      <c r="E48" t="s">
        <v>69</v>
      </c>
      <c r="F48" t="s">
        <v>166</v>
      </c>
      <c r="G48" t="s">
        <v>56</v>
      </c>
      <c r="H48" t="s">
        <v>29</v>
      </c>
      <c r="I48" t="s">
        <v>0</v>
      </c>
      <c r="J48" t="s">
        <v>27</v>
      </c>
      <c r="K48" t="s">
        <v>167</v>
      </c>
      <c r="L48" t="s">
        <v>66</v>
      </c>
      <c r="M48" t="s">
        <v>75</v>
      </c>
      <c r="N48">
        <v>77.88</v>
      </c>
      <c r="O48">
        <v>2</v>
      </c>
      <c r="P48">
        <v>0</v>
      </c>
      <c r="Q48">
        <v>3.8939999999999912</v>
      </c>
    </row>
    <row r="49" spans="3:17" x14ac:dyDescent="0.2">
      <c r="C49" t="s">
        <v>168</v>
      </c>
      <c r="D49" s="2">
        <v>43362</v>
      </c>
      <c r="E49" t="s">
        <v>69</v>
      </c>
      <c r="F49" t="s">
        <v>169</v>
      </c>
      <c r="G49" t="s">
        <v>56</v>
      </c>
      <c r="H49" t="s">
        <v>170</v>
      </c>
      <c r="I49" t="s">
        <v>4</v>
      </c>
      <c r="J49" t="s">
        <v>163</v>
      </c>
      <c r="K49" t="s">
        <v>171</v>
      </c>
      <c r="L49" t="s">
        <v>66</v>
      </c>
      <c r="M49" t="s">
        <v>75</v>
      </c>
      <c r="N49">
        <v>95.616</v>
      </c>
      <c r="O49">
        <v>2</v>
      </c>
      <c r="P49">
        <v>0.2</v>
      </c>
      <c r="Q49">
        <v>9.5616000000000092</v>
      </c>
    </row>
    <row r="50" spans="3:17" x14ac:dyDescent="0.2">
      <c r="C50" t="s">
        <v>172</v>
      </c>
      <c r="D50" s="2">
        <v>43170</v>
      </c>
      <c r="E50" t="s">
        <v>149</v>
      </c>
      <c r="F50" t="s">
        <v>173</v>
      </c>
      <c r="G50" t="s">
        <v>56</v>
      </c>
      <c r="H50" t="s">
        <v>174</v>
      </c>
      <c r="I50" t="s">
        <v>18</v>
      </c>
      <c r="J50" t="s">
        <v>102</v>
      </c>
      <c r="K50" t="s">
        <v>175</v>
      </c>
      <c r="L50" t="s">
        <v>83</v>
      </c>
      <c r="M50" t="s">
        <v>134</v>
      </c>
      <c r="N50">
        <v>45.98</v>
      </c>
      <c r="O50">
        <v>2</v>
      </c>
      <c r="P50">
        <v>0</v>
      </c>
      <c r="Q50">
        <v>19.7714</v>
      </c>
    </row>
    <row r="51" spans="3:17" x14ac:dyDescent="0.2">
      <c r="C51" t="s">
        <v>172</v>
      </c>
      <c r="D51" s="2">
        <v>43170</v>
      </c>
      <c r="E51" t="s">
        <v>149</v>
      </c>
      <c r="F51" t="s">
        <v>173</v>
      </c>
      <c r="G51" t="s">
        <v>56</v>
      </c>
      <c r="H51" t="s">
        <v>174</v>
      </c>
      <c r="I51" t="s">
        <v>18</v>
      </c>
      <c r="J51" t="s">
        <v>102</v>
      </c>
      <c r="K51" t="s">
        <v>176</v>
      </c>
      <c r="L51" t="s">
        <v>66</v>
      </c>
      <c r="M51" t="s">
        <v>86</v>
      </c>
      <c r="N51">
        <v>17.46</v>
      </c>
      <c r="O51">
        <v>2</v>
      </c>
      <c r="P51">
        <v>0</v>
      </c>
      <c r="Q51">
        <v>8.2061999999999991</v>
      </c>
    </row>
    <row r="52" spans="3:17" x14ac:dyDescent="0.2">
      <c r="C52" t="s">
        <v>177</v>
      </c>
      <c r="D52" s="2">
        <v>43393</v>
      </c>
      <c r="E52" t="s">
        <v>54</v>
      </c>
      <c r="F52" t="s">
        <v>178</v>
      </c>
      <c r="G52" t="s">
        <v>56</v>
      </c>
      <c r="H52" t="s">
        <v>179</v>
      </c>
      <c r="I52" t="s">
        <v>2</v>
      </c>
      <c r="J52" t="s">
        <v>102</v>
      </c>
      <c r="K52" t="s">
        <v>180</v>
      </c>
      <c r="L52" t="s">
        <v>66</v>
      </c>
      <c r="M52" t="s">
        <v>75</v>
      </c>
      <c r="N52">
        <v>211.96</v>
      </c>
      <c r="O52">
        <v>4</v>
      </c>
      <c r="P52">
        <v>0</v>
      </c>
      <c r="Q52">
        <v>8.4783999999999935</v>
      </c>
    </row>
    <row r="53" spans="3:17" x14ac:dyDescent="0.2">
      <c r="C53" t="s">
        <v>181</v>
      </c>
      <c r="D53" s="2">
        <v>43271</v>
      </c>
      <c r="E53" t="s">
        <v>69</v>
      </c>
      <c r="F53" t="s">
        <v>182</v>
      </c>
      <c r="G53" t="s">
        <v>56</v>
      </c>
      <c r="H53" t="s">
        <v>183</v>
      </c>
      <c r="I53" t="s">
        <v>9</v>
      </c>
      <c r="J53" t="s">
        <v>125</v>
      </c>
      <c r="K53" t="s">
        <v>184</v>
      </c>
      <c r="L53" t="s">
        <v>83</v>
      </c>
      <c r="M53" t="s">
        <v>134</v>
      </c>
      <c r="N53">
        <v>45</v>
      </c>
      <c r="O53">
        <v>3</v>
      </c>
      <c r="P53">
        <v>0</v>
      </c>
      <c r="Q53">
        <v>4.9500000000000011</v>
      </c>
    </row>
    <row r="54" spans="3:17" x14ac:dyDescent="0.2">
      <c r="C54" t="s">
        <v>181</v>
      </c>
      <c r="D54" s="2">
        <v>43271</v>
      </c>
      <c r="E54" t="s">
        <v>69</v>
      </c>
      <c r="F54" t="s">
        <v>182</v>
      </c>
      <c r="G54" t="s">
        <v>56</v>
      </c>
      <c r="H54" t="s">
        <v>183</v>
      </c>
      <c r="I54" t="s">
        <v>9</v>
      </c>
      <c r="J54" t="s">
        <v>125</v>
      </c>
      <c r="K54" t="s">
        <v>185</v>
      </c>
      <c r="L54" t="s">
        <v>83</v>
      </c>
      <c r="M54" t="s">
        <v>84</v>
      </c>
      <c r="N54">
        <v>21.8</v>
      </c>
      <c r="O54">
        <v>2</v>
      </c>
      <c r="P54">
        <v>0</v>
      </c>
      <c r="Q54">
        <v>6.104000000000001</v>
      </c>
    </row>
    <row r="55" spans="3:17" x14ac:dyDescent="0.2">
      <c r="C55" t="s">
        <v>186</v>
      </c>
      <c r="D55" s="2">
        <v>43208</v>
      </c>
      <c r="E55" t="s">
        <v>69</v>
      </c>
      <c r="F55" t="s">
        <v>187</v>
      </c>
      <c r="G55" t="s">
        <v>56</v>
      </c>
      <c r="H55" t="s">
        <v>188</v>
      </c>
      <c r="I55" t="s">
        <v>20</v>
      </c>
      <c r="J55" t="s">
        <v>102</v>
      </c>
      <c r="K55" t="s">
        <v>189</v>
      </c>
      <c r="L55" t="s">
        <v>66</v>
      </c>
      <c r="M55" t="s">
        <v>86</v>
      </c>
      <c r="N55">
        <v>38.22</v>
      </c>
      <c r="O55">
        <v>6</v>
      </c>
      <c r="P55">
        <v>0</v>
      </c>
      <c r="Q55">
        <v>17.9634</v>
      </c>
    </row>
    <row r="56" spans="3:17" x14ac:dyDescent="0.2">
      <c r="C56" t="s">
        <v>186</v>
      </c>
      <c r="D56" s="2">
        <v>43208</v>
      </c>
      <c r="E56" t="s">
        <v>69</v>
      </c>
      <c r="F56" t="s">
        <v>187</v>
      </c>
      <c r="G56" t="s">
        <v>56</v>
      </c>
      <c r="H56" t="s">
        <v>188</v>
      </c>
      <c r="I56" t="s">
        <v>20</v>
      </c>
      <c r="J56" t="s">
        <v>102</v>
      </c>
      <c r="K56" t="s">
        <v>190</v>
      </c>
      <c r="L56" t="s">
        <v>66</v>
      </c>
      <c r="M56" t="s">
        <v>67</v>
      </c>
      <c r="N56">
        <v>75.179999999999993</v>
      </c>
      <c r="O56">
        <v>6</v>
      </c>
      <c r="P56">
        <v>0</v>
      </c>
      <c r="Q56">
        <v>35.334599999999995</v>
      </c>
    </row>
    <row r="57" spans="3:17" x14ac:dyDescent="0.2">
      <c r="C57" t="s">
        <v>186</v>
      </c>
      <c r="D57" s="2">
        <v>43208</v>
      </c>
      <c r="E57" t="s">
        <v>69</v>
      </c>
      <c r="F57" t="s">
        <v>187</v>
      </c>
      <c r="G57" t="s">
        <v>56</v>
      </c>
      <c r="H57" t="s">
        <v>188</v>
      </c>
      <c r="I57" t="s">
        <v>20</v>
      </c>
      <c r="J57" t="s">
        <v>102</v>
      </c>
      <c r="K57" t="s">
        <v>191</v>
      </c>
      <c r="L57" t="s">
        <v>59</v>
      </c>
      <c r="M57" t="s">
        <v>79</v>
      </c>
      <c r="N57">
        <v>6.16</v>
      </c>
      <c r="O57">
        <v>2</v>
      </c>
      <c r="P57">
        <v>0</v>
      </c>
      <c r="Q57">
        <v>2.9567999999999999</v>
      </c>
    </row>
    <row r="58" spans="3:17" x14ac:dyDescent="0.2">
      <c r="C58" t="s">
        <v>186</v>
      </c>
      <c r="D58" s="2">
        <v>43208</v>
      </c>
      <c r="E58" t="s">
        <v>69</v>
      </c>
      <c r="F58" t="s">
        <v>187</v>
      </c>
      <c r="G58" t="s">
        <v>56</v>
      </c>
      <c r="H58" t="s">
        <v>188</v>
      </c>
      <c r="I58" t="s">
        <v>20</v>
      </c>
      <c r="J58" t="s">
        <v>102</v>
      </c>
      <c r="K58" t="s">
        <v>192</v>
      </c>
      <c r="L58" t="s">
        <v>59</v>
      </c>
      <c r="M58" t="s">
        <v>62</v>
      </c>
      <c r="N58">
        <v>89.99</v>
      </c>
      <c r="O58">
        <v>1</v>
      </c>
      <c r="P58">
        <v>0</v>
      </c>
      <c r="Q58">
        <v>17.098099999999988</v>
      </c>
    </row>
    <row r="59" spans="3:17" x14ac:dyDescent="0.2">
      <c r="C59" t="s">
        <v>193</v>
      </c>
      <c r="D59" s="2">
        <v>43445</v>
      </c>
      <c r="E59" t="s">
        <v>69</v>
      </c>
      <c r="F59" t="s">
        <v>194</v>
      </c>
      <c r="G59" t="s">
        <v>56</v>
      </c>
      <c r="H59" t="s">
        <v>195</v>
      </c>
      <c r="I59" t="s">
        <v>3</v>
      </c>
      <c r="J59" t="s">
        <v>163</v>
      </c>
      <c r="K59" t="s">
        <v>196</v>
      </c>
      <c r="L59" t="s">
        <v>66</v>
      </c>
      <c r="M59" t="s">
        <v>197</v>
      </c>
      <c r="N59">
        <v>15.260000000000002</v>
      </c>
      <c r="O59">
        <v>7</v>
      </c>
      <c r="P59">
        <v>0</v>
      </c>
      <c r="Q59">
        <v>6.2566000000000006</v>
      </c>
    </row>
    <row r="60" spans="3:17" x14ac:dyDescent="0.2">
      <c r="C60" t="s">
        <v>193</v>
      </c>
      <c r="D60" s="2">
        <v>43445</v>
      </c>
      <c r="E60" t="s">
        <v>69</v>
      </c>
      <c r="F60" t="s">
        <v>194</v>
      </c>
      <c r="G60" t="s">
        <v>56</v>
      </c>
      <c r="H60" t="s">
        <v>195</v>
      </c>
      <c r="I60" t="s">
        <v>3</v>
      </c>
      <c r="J60" t="s">
        <v>163</v>
      </c>
      <c r="K60" t="s">
        <v>198</v>
      </c>
      <c r="L60" t="s">
        <v>83</v>
      </c>
      <c r="M60" t="s">
        <v>84</v>
      </c>
      <c r="N60">
        <v>1029.95</v>
      </c>
      <c r="O60">
        <v>5</v>
      </c>
      <c r="P60">
        <v>0</v>
      </c>
      <c r="Q60">
        <v>298.68549999999999</v>
      </c>
    </row>
    <row r="61" spans="3:17" x14ac:dyDescent="0.2">
      <c r="C61" t="s">
        <v>199</v>
      </c>
      <c r="D61" s="2">
        <v>43268</v>
      </c>
      <c r="E61" t="s">
        <v>149</v>
      </c>
      <c r="F61" t="s">
        <v>200</v>
      </c>
      <c r="G61" t="s">
        <v>56</v>
      </c>
      <c r="H61" t="s">
        <v>201</v>
      </c>
      <c r="I61" t="s">
        <v>3</v>
      </c>
      <c r="J61" t="s">
        <v>163</v>
      </c>
      <c r="K61" t="s">
        <v>202</v>
      </c>
      <c r="L61" t="s">
        <v>66</v>
      </c>
      <c r="M61" t="s">
        <v>75</v>
      </c>
      <c r="N61">
        <v>208.56</v>
      </c>
      <c r="O61">
        <v>6</v>
      </c>
      <c r="P61">
        <v>0</v>
      </c>
      <c r="Q61">
        <v>52.139999999999986</v>
      </c>
    </row>
    <row r="62" spans="3:17" x14ac:dyDescent="0.2">
      <c r="C62" t="s">
        <v>199</v>
      </c>
      <c r="D62" s="2">
        <v>43268</v>
      </c>
      <c r="E62" t="s">
        <v>149</v>
      </c>
      <c r="F62" t="s">
        <v>200</v>
      </c>
      <c r="G62" t="s">
        <v>56</v>
      </c>
      <c r="H62" t="s">
        <v>201</v>
      </c>
      <c r="I62" t="s">
        <v>3</v>
      </c>
      <c r="J62" t="s">
        <v>163</v>
      </c>
      <c r="K62" t="s">
        <v>203</v>
      </c>
      <c r="L62" t="s">
        <v>66</v>
      </c>
      <c r="M62" t="s">
        <v>95</v>
      </c>
      <c r="N62">
        <v>32.400000000000006</v>
      </c>
      <c r="O62">
        <v>5</v>
      </c>
      <c r="P62">
        <v>0</v>
      </c>
      <c r="Q62">
        <v>15.552000000000001</v>
      </c>
    </row>
    <row r="63" spans="3:17" x14ac:dyDescent="0.2">
      <c r="C63" t="s">
        <v>199</v>
      </c>
      <c r="D63" s="2">
        <v>43268</v>
      </c>
      <c r="E63" t="s">
        <v>149</v>
      </c>
      <c r="F63" t="s">
        <v>200</v>
      </c>
      <c r="G63" t="s">
        <v>56</v>
      </c>
      <c r="H63" t="s">
        <v>201</v>
      </c>
      <c r="I63" t="s">
        <v>3</v>
      </c>
      <c r="J63" t="s">
        <v>163</v>
      </c>
      <c r="K63" t="s">
        <v>204</v>
      </c>
      <c r="L63" t="s">
        <v>59</v>
      </c>
      <c r="M63" t="s">
        <v>62</v>
      </c>
      <c r="N63">
        <v>319.41000000000003</v>
      </c>
      <c r="O63">
        <v>5</v>
      </c>
      <c r="P63">
        <v>0.1</v>
      </c>
      <c r="Q63">
        <v>7.0980000000000061</v>
      </c>
    </row>
    <row r="64" spans="3:17" x14ac:dyDescent="0.2">
      <c r="C64" t="s">
        <v>199</v>
      </c>
      <c r="D64" s="2">
        <v>43268</v>
      </c>
      <c r="E64" t="s">
        <v>149</v>
      </c>
      <c r="F64" t="s">
        <v>200</v>
      </c>
      <c r="G64" t="s">
        <v>56</v>
      </c>
      <c r="H64" t="s">
        <v>201</v>
      </c>
      <c r="I64" t="s">
        <v>3</v>
      </c>
      <c r="J64" t="s">
        <v>163</v>
      </c>
      <c r="K64" t="s">
        <v>205</v>
      </c>
      <c r="L64" t="s">
        <v>66</v>
      </c>
      <c r="M64" t="s">
        <v>95</v>
      </c>
      <c r="N64">
        <v>14.56</v>
      </c>
      <c r="O64">
        <v>2</v>
      </c>
      <c r="P64">
        <v>0</v>
      </c>
      <c r="Q64">
        <v>6.9888000000000003</v>
      </c>
    </row>
    <row r="65" spans="3:17" x14ac:dyDescent="0.2">
      <c r="C65" t="s">
        <v>199</v>
      </c>
      <c r="D65" s="2">
        <v>43268</v>
      </c>
      <c r="E65" t="s">
        <v>149</v>
      </c>
      <c r="F65" t="s">
        <v>200</v>
      </c>
      <c r="G65" t="s">
        <v>56</v>
      </c>
      <c r="H65" t="s">
        <v>201</v>
      </c>
      <c r="I65" t="s">
        <v>3</v>
      </c>
      <c r="J65" t="s">
        <v>163</v>
      </c>
      <c r="K65" t="s">
        <v>184</v>
      </c>
      <c r="L65" t="s">
        <v>83</v>
      </c>
      <c r="M65" t="s">
        <v>134</v>
      </c>
      <c r="N65">
        <v>30</v>
      </c>
      <c r="O65">
        <v>2</v>
      </c>
      <c r="P65">
        <v>0</v>
      </c>
      <c r="Q65">
        <v>3.3000000000000007</v>
      </c>
    </row>
    <row r="66" spans="3:17" x14ac:dyDescent="0.2">
      <c r="C66" t="s">
        <v>199</v>
      </c>
      <c r="D66" s="2">
        <v>43268</v>
      </c>
      <c r="E66" t="s">
        <v>149</v>
      </c>
      <c r="F66" t="s">
        <v>200</v>
      </c>
      <c r="G66" t="s">
        <v>56</v>
      </c>
      <c r="H66" t="s">
        <v>201</v>
      </c>
      <c r="I66" t="s">
        <v>3</v>
      </c>
      <c r="J66" t="s">
        <v>163</v>
      </c>
      <c r="K66" t="s">
        <v>206</v>
      </c>
      <c r="L66" t="s">
        <v>66</v>
      </c>
      <c r="M66" t="s">
        <v>86</v>
      </c>
      <c r="N66">
        <v>48.480000000000004</v>
      </c>
      <c r="O66">
        <v>4</v>
      </c>
      <c r="P66">
        <v>0.2</v>
      </c>
      <c r="Q66">
        <v>16.361999999999998</v>
      </c>
    </row>
    <row r="67" spans="3:17" x14ac:dyDescent="0.2">
      <c r="C67" t="s">
        <v>199</v>
      </c>
      <c r="D67" s="2">
        <v>43268</v>
      </c>
      <c r="E67" t="s">
        <v>149</v>
      </c>
      <c r="F67" t="s">
        <v>200</v>
      </c>
      <c r="G67" t="s">
        <v>56</v>
      </c>
      <c r="H67" t="s">
        <v>201</v>
      </c>
      <c r="I67" t="s">
        <v>3</v>
      </c>
      <c r="J67" t="s">
        <v>163</v>
      </c>
      <c r="K67" t="s">
        <v>207</v>
      </c>
      <c r="L67" t="s">
        <v>66</v>
      </c>
      <c r="M67" t="s">
        <v>81</v>
      </c>
      <c r="N67">
        <v>1.68</v>
      </c>
      <c r="O67">
        <v>1</v>
      </c>
      <c r="P67">
        <v>0</v>
      </c>
      <c r="Q67">
        <v>0.84</v>
      </c>
    </row>
    <row r="68" spans="3:17" x14ac:dyDescent="0.2">
      <c r="C68" t="s">
        <v>208</v>
      </c>
      <c r="D68" s="2">
        <v>43428</v>
      </c>
      <c r="E68" t="s">
        <v>69</v>
      </c>
      <c r="F68" t="s">
        <v>209</v>
      </c>
      <c r="G68" t="s">
        <v>56</v>
      </c>
      <c r="H68" t="s">
        <v>29</v>
      </c>
      <c r="I68" t="s">
        <v>0</v>
      </c>
      <c r="J68" t="s">
        <v>27</v>
      </c>
      <c r="K68" t="s">
        <v>210</v>
      </c>
      <c r="L68" t="s">
        <v>83</v>
      </c>
      <c r="M68" t="s">
        <v>134</v>
      </c>
      <c r="N68">
        <v>13.98</v>
      </c>
      <c r="O68">
        <v>2</v>
      </c>
      <c r="P68">
        <v>0</v>
      </c>
      <c r="Q68">
        <v>6.1512000000000011</v>
      </c>
    </row>
    <row r="69" spans="3:17" x14ac:dyDescent="0.2">
      <c r="C69" t="s">
        <v>208</v>
      </c>
      <c r="D69" s="2">
        <v>43428</v>
      </c>
      <c r="E69" t="s">
        <v>69</v>
      </c>
      <c r="F69" t="s">
        <v>209</v>
      </c>
      <c r="G69" t="s">
        <v>56</v>
      </c>
      <c r="H69" t="s">
        <v>29</v>
      </c>
      <c r="I69" t="s">
        <v>0</v>
      </c>
      <c r="J69" t="s">
        <v>27</v>
      </c>
      <c r="K69" t="s">
        <v>211</v>
      </c>
      <c r="L69" t="s">
        <v>66</v>
      </c>
      <c r="M69" t="s">
        <v>86</v>
      </c>
      <c r="N69">
        <v>25.824000000000002</v>
      </c>
      <c r="O69">
        <v>6</v>
      </c>
      <c r="P69">
        <v>0.2</v>
      </c>
      <c r="Q69">
        <v>9.3612000000000002</v>
      </c>
    </row>
    <row r="70" spans="3:17" x14ac:dyDescent="0.2">
      <c r="C70" t="s">
        <v>208</v>
      </c>
      <c r="D70" s="2">
        <v>43428</v>
      </c>
      <c r="E70" t="s">
        <v>69</v>
      </c>
      <c r="F70" t="s">
        <v>209</v>
      </c>
      <c r="G70" t="s">
        <v>56</v>
      </c>
      <c r="H70" t="s">
        <v>29</v>
      </c>
      <c r="I70" t="s">
        <v>0</v>
      </c>
      <c r="J70" t="s">
        <v>27</v>
      </c>
      <c r="K70" t="s">
        <v>212</v>
      </c>
      <c r="L70" t="s">
        <v>66</v>
      </c>
      <c r="M70" t="s">
        <v>95</v>
      </c>
      <c r="N70">
        <v>146.72999999999999</v>
      </c>
      <c r="O70">
        <v>3</v>
      </c>
      <c r="P70">
        <v>0</v>
      </c>
      <c r="Q70">
        <v>68.963099999999997</v>
      </c>
    </row>
    <row r="71" spans="3:17" x14ac:dyDescent="0.2">
      <c r="C71" t="s">
        <v>208</v>
      </c>
      <c r="D71" s="2">
        <v>43428</v>
      </c>
      <c r="E71" t="s">
        <v>69</v>
      </c>
      <c r="F71" t="s">
        <v>209</v>
      </c>
      <c r="G71" t="s">
        <v>56</v>
      </c>
      <c r="H71" t="s">
        <v>29</v>
      </c>
      <c r="I71" t="s">
        <v>0</v>
      </c>
      <c r="J71" t="s">
        <v>27</v>
      </c>
      <c r="K71" t="s">
        <v>213</v>
      </c>
      <c r="L71" t="s">
        <v>59</v>
      </c>
      <c r="M71" t="s">
        <v>79</v>
      </c>
      <c r="N71">
        <v>79.760000000000005</v>
      </c>
      <c r="O71">
        <v>4</v>
      </c>
      <c r="P71">
        <v>0</v>
      </c>
      <c r="Q71">
        <v>22.332800000000006</v>
      </c>
    </row>
    <row r="72" spans="3:17" x14ac:dyDescent="0.2">
      <c r="C72" t="s">
        <v>214</v>
      </c>
      <c r="D72" s="2">
        <v>43220</v>
      </c>
      <c r="E72" t="s">
        <v>69</v>
      </c>
      <c r="F72" t="s">
        <v>215</v>
      </c>
      <c r="G72" t="s">
        <v>56</v>
      </c>
      <c r="H72" t="s">
        <v>30</v>
      </c>
      <c r="I72" t="s">
        <v>16</v>
      </c>
      <c r="J72" t="s">
        <v>102</v>
      </c>
      <c r="K72" t="s">
        <v>216</v>
      </c>
      <c r="L72" t="s">
        <v>59</v>
      </c>
      <c r="M72" t="s">
        <v>62</v>
      </c>
      <c r="N72">
        <v>213.11499999999998</v>
      </c>
      <c r="O72">
        <v>5</v>
      </c>
      <c r="P72">
        <v>0.3</v>
      </c>
      <c r="Q72">
        <v>-15.222500000000011</v>
      </c>
    </row>
    <row r="73" spans="3:17" x14ac:dyDescent="0.2">
      <c r="C73" t="s">
        <v>217</v>
      </c>
      <c r="D73" s="2">
        <v>43439</v>
      </c>
      <c r="E73" t="s">
        <v>69</v>
      </c>
      <c r="F73" t="s">
        <v>218</v>
      </c>
      <c r="G73" t="s">
        <v>56</v>
      </c>
      <c r="H73" t="s">
        <v>219</v>
      </c>
      <c r="I73" t="s">
        <v>17</v>
      </c>
      <c r="J73" t="s">
        <v>27</v>
      </c>
      <c r="K73" t="s">
        <v>220</v>
      </c>
      <c r="L73" t="s">
        <v>66</v>
      </c>
      <c r="M73" t="s">
        <v>81</v>
      </c>
      <c r="N73">
        <v>1113.0240000000001</v>
      </c>
      <c r="O73">
        <v>8</v>
      </c>
      <c r="P73">
        <v>0.2</v>
      </c>
      <c r="Q73">
        <v>111.30239999999998</v>
      </c>
    </row>
    <row r="74" spans="3:17" x14ac:dyDescent="0.2">
      <c r="C74" t="s">
        <v>217</v>
      </c>
      <c r="D74" s="2">
        <v>43439</v>
      </c>
      <c r="E74" t="s">
        <v>69</v>
      </c>
      <c r="F74" t="s">
        <v>218</v>
      </c>
      <c r="G74" t="s">
        <v>56</v>
      </c>
      <c r="H74" t="s">
        <v>219</v>
      </c>
      <c r="I74" t="s">
        <v>17</v>
      </c>
      <c r="J74" t="s">
        <v>27</v>
      </c>
      <c r="K74" t="s">
        <v>221</v>
      </c>
      <c r="L74" t="s">
        <v>83</v>
      </c>
      <c r="M74" t="s">
        <v>84</v>
      </c>
      <c r="N74">
        <v>167.96800000000002</v>
      </c>
      <c r="O74">
        <v>4</v>
      </c>
      <c r="P74">
        <v>0.2</v>
      </c>
      <c r="Q74">
        <v>62.988</v>
      </c>
    </row>
    <row r="75" spans="3:17" x14ac:dyDescent="0.2">
      <c r="C75" t="s">
        <v>222</v>
      </c>
      <c r="D75" s="2">
        <v>43255</v>
      </c>
      <c r="E75" t="s">
        <v>149</v>
      </c>
      <c r="F75" t="s">
        <v>223</v>
      </c>
      <c r="G75" t="s">
        <v>56</v>
      </c>
      <c r="H75" t="s">
        <v>224</v>
      </c>
      <c r="I75" t="s">
        <v>10</v>
      </c>
      <c r="J75" t="s">
        <v>25</v>
      </c>
      <c r="K75" t="s">
        <v>225</v>
      </c>
      <c r="L75" t="s">
        <v>66</v>
      </c>
      <c r="M75" t="s">
        <v>95</v>
      </c>
      <c r="N75">
        <v>75.88</v>
      </c>
      <c r="O75">
        <v>2</v>
      </c>
      <c r="P75">
        <v>0</v>
      </c>
      <c r="Q75">
        <v>35.663599999999995</v>
      </c>
    </row>
    <row r="76" spans="3:17" x14ac:dyDescent="0.2">
      <c r="C76" t="s">
        <v>226</v>
      </c>
      <c r="D76" s="2">
        <v>43361</v>
      </c>
      <c r="E76" t="s">
        <v>69</v>
      </c>
      <c r="F76" t="s">
        <v>227</v>
      </c>
      <c r="G76" t="s">
        <v>56</v>
      </c>
      <c r="H76" t="s">
        <v>195</v>
      </c>
      <c r="I76" t="s">
        <v>3</v>
      </c>
      <c r="J76" t="s">
        <v>125</v>
      </c>
      <c r="K76" t="s">
        <v>228</v>
      </c>
      <c r="L76" t="s">
        <v>66</v>
      </c>
      <c r="M76" t="s">
        <v>86</v>
      </c>
      <c r="N76">
        <v>4.6159999999999997</v>
      </c>
      <c r="O76">
        <v>1</v>
      </c>
      <c r="P76">
        <v>0.2</v>
      </c>
      <c r="Q76">
        <v>1.7309999999999999</v>
      </c>
    </row>
    <row r="77" spans="3:17" x14ac:dyDescent="0.2">
      <c r="C77" t="s">
        <v>229</v>
      </c>
      <c r="D77" s="2">
        <v>43357</v>
      </c>
      <c r="E77" t="s">
        <v>54</v>
      </c>
      <c r="F77" t="s">
        <v>136</v>
      </c>
      <c r="G77" t="s">
        <v>56</v>
      </c>
      <c r="H77" t="s">
        <v>35</v>
      </c>
      <c r="I77" t="s">
        <v>2</v>
      </c>
      <c r="J77" t="s">
        <v>102</v>
      </c>
      <c r="K77" t="s">
        <v>230</v>
      </c>
      <c r="L77" t="s">
        <v>66</v>
      </c>
      <c r="M77" t="s">
        <v>95</v>
      </c>
      <c r="N77">
        <v>19.049999999999997</v>
      </c>
      <c r="O77">
        <v>3</v>
      </c>
      <c r="P77">
        <v>0</v>
      </c>
      <c r="Q77">
        <v>8.7629999999999999</v>
      </c>
    </row>
    <row r="78" spans="3:17" x14ac:dyDescent="0.2">
      <c r="C78" t="s">
        <v>231</v>
      </c>
      <c r="D78" s="2">
        <v>43216</v>
      </c>
      <c r="E78" t="s">
        <v>69</v>
      </c>
      <c r="F78" t="s">
        <v>232</v>
      </c>
      <c r="G78" t="s">
        <v>56</v>
      </c>
      <c r="H78" t="s">
        <v>233</v>
      </c>
      <c r="I78" t="s">
        <v>19</v>
      </c>
      <c r="J78" t="s">
        <v>25</v>
      </c>
      <c r="K78" t="s">
        <v>234</v>
      </c>
      <c r="L78" t="s">
        <v>59</v>
      </c>
      <c r="M78" t="s">
        <v>62</v>
      </c>
      <c r="N78">
        <v>831.93600000000015</v>
      </c>
      <c r="O78">
        <v>8</v>
      </c>
      <c r="P78">
        <v>0.2</v>
      </c>
      <c r="Q78">
        <v>-114.39120000000003</v>
      </c>
    </row>
    <row r="79" spans="3:17" x14ac:dyDescent="0.2">
      <c r="C79" t="s">
        <v>231</v>
      </c>
      <c r="D79" s="2">
        <v>43216</v>
      </c>
      <c r="E79" t="s">
        <v>69</v>
      </c>
      <c r="F79" t="s">
        <v>232</v>
      </c>
      <c r="G79" t="s">
        <v>56</v>
      </c>
      <c r="H79" t="s">
        <v>233</v>
      </c>
      <c r="I79" t="s">
        <v>19</v>
      </c>
      <c r="J79" t="s">
        <v>25</v>
      </c>
      <c r="K79" t="s">
        <v>235</v>
      </c>
      <c r="L79" t="s">
        <v>59</v>
      </c>
      <c r="M79" t="s">
        <v>79</v>
      </c>
      <c r="N79">
        <v>97.04</v>
      </c>
      <c r="O79">
        <v>2</v>
      </c>
      <c r="P79">
        <v>0.2</v>
      </c>
      <c r="Q79">
        <v>1.2129999999999974</v>
      </c>
    </row>
    <row r="80" spans="3:17" x14ac:dyDescent="0.2">
      <c r="C80" t="s">
        <v>231</v>
      </c>
      <c r="D80" s="2">
        <v>43216</v>
      </c>
      <c r="E80" t="s">
        <v>69</v>
      </c>
      <c r="F80" t="s">
        <v>232</v>
      </c>
      <c r="G80" t="s">
        <v>56</v>
      </c>
      <c r="H80" t="s">
        <v>233</v>
      </c>
      <c r="I80" t="s">
        <v>19</v>
      </c>
      <c r="J80" t="s">
        <v>25</v>
      </c>
      <c r="K80" t="s">
        <v>236</v>
      </c>
      <c r="L80" t="s">
        <v>66</v>
      </c>
      <c r="M80" t="s">
        <v>75</v>
      </c>
      <c r="N80">
        <v>72.784000000000006</v>
      </c>
      <c r="O80">
        <v>1</v>
      </c>
      <c r="P80">
        <v>0.2</v>
      </c>
      <c r="Q80">
        <v>-18.196000000000002</v>
      </c>
    </row>
    <row r="81" spans="3:17" x14ac:dyDescent="0.2">
      <c r="C81" t="s">
        <v>237</v>
      </c>
      <c r="D81" s="2">
        <v>43443</v>
      </c>
      <c r="E81" t="s">
        <v>149</v>
      </c>
      <c r="F81" t="s">
        <v>238</v>
      </c>
      <c r="G81" t="s">
        <v>56</v>
      </c>
      <c r="H81" t="s">
        <v>26</v>
      </c>
      <c r="I81" t="s">
        <v>5</v>
      </c>
      <c r="J81" t="s">
        <v>102</v>
      </c>
      <c r="K81" t="s">
        <v>239</v>
      </c>
      <c r="L81" t="s">
        <v>66</v>
      </c>
      <c r="M81" t="s">
        <v>86</v>
      </c>
      <c r="N81">
        <v>1.2479999999999998</v>
      </c>
      <c r="O81">
        <v>3</v>
      </c>
      <c r="P81">
        <v>0.8</v>
      </c>
      <c r="Q81">
        <v>-1.9344000000000006</v>
      </c>
    </row>
    <row r="82" spans="3:17" x14ac:dyDescent="0.2">
      <c r="C82" t="s">
        <v>237</v>
      </c>
      <c r="D82" s="2">
        <v>43443</v>
      </c>
      <c r="E82" t="s">
        <v>149</v>
      </c>
      <c r="F82" t="s">
        <v>238</v>
      </c>
      <c r="G82" t="s">
        <v>56</v>
      </c>
      <c r="H82" t="s">
        <v>26</v>
      </c>
      <c r="I82" t="s">
        <v>5</v>
      </c>
      <c r="J82" t="s">
        <v>102</v>
      </c>
      <c r="K82" t="s">
        <v>240</v>
      </c>
      <c r="L82" t="s">
        <v>59</v>
      </c>
      <c r="M82" t="s">
        <v>79</v>
      </c>
      <c r="N82">
        <v>9.7080000000000002</v>
      </c>
      <c r="O82">
        <v>3</v>
      </c>
      <c r="P82">
        <v>0.6</v>
      </c>
      <c r="Q82">
        <v>-5.8248000000000015</v>
      </c>
    </row>
    <row r="83" spans="3:17" x14ac:dyDescent="0.2">
      <c r="C83" t="s">
        <v>237</v>
      </c>
      <c r="D83" s="2">
        <v>43443</v>
      </c>
      <c r="E83" t="s">
        <v>149</v>
      </c>
      <c r="F83" t="s">
        <v>238</v>
      </c>
      <c r="G83" t="s">
        <v>56</v>
      </c>
      <c r="H83" t="s">
        <v>26</v>
      </c>
      <c r="I83" t="s">
        <v>5</v>
      </c>
      <c r="J83" t="s">
        <v>102</v>
      </c>
      <c r="K83" t="s">
        <v>241</v>
      </c>
      <c r="L83" t="s">
        <v>66</v>
      </c>
      <c r="M83" t="s">
        <v>75</v>
      </c>
      <c r="N83">
        <v>27.240000000000002</v>
      </c>
      <c r="O83">
        <v>3</v>
      </c>
      <c r="P83">
        <v>0.2</v>
      </c>
      <c r="Q83">
        <v>2.724000000000002</v>
      </c>
    </row>
    <row r="84" spans="3:17" x14ac:dyDescent="0.2">
      <c r="C84" t="s">
        <v>242</v>
      </c>
      <c r="D84" s="2">
        <v>43430</v>
      </c>
      <c r="E84" t="s">
        <v>54</v>
      </c>
      <c r="F84" t="s">
        <v>232</v>
      </c>
      <c r="G84" t="s">
        <v>56</v>
      </c>
      <c r="H84" t="s">
        <v>26</v>
      </c>
      <c r="I84" t="s">
        <v>5</v>
      </c>
      <c r="J84" t="s">
        <v>102</v>
      </c>
      <c r="K84" t="s">
        <v>243</v>
      </c>
      <c r="L84" t="s">
        <v>59</v>
      </c>
      <c r="M84" t="s">
        <v>79</v>
      </c>
      <c r="N84">
        <v>19.3</v>
      </c>
      <c r="O84">
        <v>5</v>
      </c>
      <c r="P84">
        <v>0.6</v>
      </c>
      <c r="Q84">
        <v>-14.475000000000001</v>
      </c>
    </row>
    <row r="85" spans="3:17" x14ac:dyDescent="0.2">
      <c r="C85" t="s">
        <v>244</v>
      </c>
      <c r="D85" s="2">
        <v>43263</v>
      </c>
      <c r="E85" t="s">
        <v>149</v>
      </c>
      <c r="F85" t="s">
        <v>245</v>
      </c>
      <c r="G85" t="s">
        <v>56</v>
      </c>
      <c r="H85" t="s">
        <v>246</v>
      </c>
      <c r="I85" t="s">
        <v>8</v>
      </c>
      <c r="J85" t="s">
        <v>25</v>
      </c>
      <c r="K85" t="s">
        <v>247</v>
      </c>
      <c r="L85" t="s">
        <v>66</v>
      </c>
      <c r="M85" t="s">
        <v>88</v>
      </c>
      <c r="N85">
        <v>208.16</v>
      </c>
      <c r="O85">
        <v>1</v>
      </c>
      <c r="P85">
        <v>0</v>
      </c>
      <c r="Q85">
        <v>56.20320000000001</v>
      </c>
    </row>
    <row r="86" spans="3:17" x14ac:dyDescent="0.2">
      <c r="C86" t="s">
        <v>244</v>
      </c>
      <c r="D86" s="2">
        <v>43263</v>
      </c>
      <c r="E86" t="s">
        <v>149</v>
      </c>
      <c r="F86" t="s">
        <v>245</v>
      </c>
      <c r="G86" t="s">
        <v>56</v>
      </c>
      <c r="H86" t="s">
        <v>246</v>
      </c>
      <c r="I86" t="s">
        <v>8</v>
      </c>
      <c r="J86" t="s">
        <v>25</v>
      </c>
      <c r="K86" t="s">
        <v>248</v>
      </c>
      <c r="L86" t="s">
        <v>66</v>
      </c>
      <c r="M86" t="s">
        <v>86</v>
      </c>
      <c r="N86">
        <v>16.740000000000002</v>
      </c>
      <c r="O86">
        <v>3</v>
      </c>
      <c r="P86">
        <v>0</v>
      </c>
      <c r="Q86">
        <v>8.0351999999999997</v>
      </c>
    </row>
    <row r="87" spans="3:17" x14ac:dyDescent="0.2">
      <c r="C87" t="s">
        <v>249</v>
      </c>
      <c r="D87" s="2">
        <v>43385</v>
      </c>
      <c r="E87" t="s">
        <v>69</v>
      </c>
      <c r="F87" t="s">
        <v>250</v>
      </c>
      <c r="G87" t="s">
        <v>56</v>
      </c>
      <c r="H87" t="s">
        <v>28</v>
      </c>
      <c r="I87" t="s">
        <v>0</v>
      </c>
      <c r="J87" t="s">
        <v>27</v>
      </c>
      <c r="K87" t="s">
        <v>251</v>
      </c>
      <c r="L87" t="s">
        <v>66</v>
      </c>
      <c r="M87" t="s">
        <v>81</v>
      </c>
      <c r="N87">
        <v>14.9</v>
      </c>
      <c r="O87">
        <v>5</v>
      </c>
      <c r="P87">
        <v>0</v>
      </c>
      <c r="Q87">
        <v>4.1720000000000006</v>
      </c>
    </row>
    <row r="88" spans="3:17" x14ac:dyDescent="0.2">
      <c r="C88" t="s">
        <v>249</v>
      </c>
      <c r="D88" s="2">
        <v>43385</v>
      </c>
      <c r="E88" t="s">
        <v>69</v>
      </c>
      <c r="F88" t="s">
        <v>250</v>
      </c>
      <c r="G88" t="s">
        <v>56</v>
      </c>
      <c r="H88" t="s">
        <v>28</v>
      </c>
      <c r="I88" t="s">
        <v>0</v>
      </c>
      <c r="J88" t="s">
        <v>27</v>
      </c>
      <c r="K88" t="s">
        <v>252</v>
      </c>
      <c r="L88" t="s">
        <v>66</v>
      </c>
      <c r="M88" t="s">
        <v>75</v>
      </c>
      <c r="N88">
        <v>21.39</v>
      </c>
      <c r="O88">
        <v>1</v>
      </c>
      <c r="P88">
        <v>0</v>
      </c>
      <c r="Q88">
        <v>6.2030999999999992</v>
      </c>
    </row>
    <row r="89" spans="3:17" x14ac:dyDescent="0.2">
      <c r="C89" t="s">
        <v>253</v>
      </c>
      <c r="D89" s="2">
        <v>43346</v>
      </c>
      <c r="E89" t="s">
        <v>69</v>
      </c>
      <c r="F89" t="s">
        <v>254</v>
      </c>
      <c r="G89" t="s">
        <v>56</v>
      </c>
      <c r="H89" t="s">
        <v>255</v>
      </c>
      <c r="I89" t="s">
        <v>6</v>
      </c>
      <c r="J89" t="s">
        <v>25</v>
      </c>
      <c r="K89" t="s">
        <v>256</v>
      </c>
      <c r="L89" t="s">
        <v>66</v>
      </c>
      <c r="M89" t="s">
        <v>141</v>
      </c>
      <c r="N89">
        <v>200.98400000000004</v>
      </c>
      <c r="O89">
        <v>7</v>
      </c>
      <c r="P89">
        <v>0.2</v>
      </c>
      <c r="Q89">
        <v>62.807499999999976</v>
      </c>
    </row>
    <row r="90" spans="3:17" x14ac:dyDescent="0.2">
      <c r="C90" t="s">
        <v>257</v>
      </c>
      <c r="D90" s="2">
        <v>43417</v>
      </c>
      <c r="E90" t="s">
        <v>149</v>
      </c>
      <c r="F90" t="s">
        <v>258</v>
      </c>
      <c r="G90" t="s">
        <v>56</v>
      </c>
      <c r="H90" t="s">
        <v>30</v>
      </c>
      <c r="I90" t="s">
        <v>16</v>
      </c>
      <c r="J90" t="s">
        <v>102</v>
      </c>
      <c r="K90" t="s">
        <v>259</v>
      </c>
      <c r="L90" t="s">
        <v>66</v>
      </c>
      <c r="M90" t="s">
        <v>75</v>
      </c>
      <c r="N90">
        <v>230.376</v>
      </c>
      <c r="O90">
        <v>3</v>
      </c>
      <c r="P90">
        <v>0.2</v>
      </c>
      <c r="Q90">
        <v>-48.954900000000002</v>
      </c>
    </row>
    <row r="91" spans="3:17" x14ac:dyDescent="0.2">
      <c r="C91" t="s">
        <v>260</v>
      </c>
      <c r="D91" s="2">
        <v>43248</v>
      </c>
      <c r="E91" t="s">
        <v>54</v>
      </c>
      <c r="F91" t="s">
        <v>178</v>
      </c>
      <c r="G91" t="s">
        <v>56</v>
      </c>
      <c r="H91" t="s">
        <v>261</v>
      </c>
      <c r="I91" t="s">
        <v>15</v>
      </c>
      <c r="J91" t="s">
        <v>25</v>
      </c>
      <c r="K91" t="s">
        <v>262</v>
      </c>
      <c r="L91" t="s">
        <v>59</v>
      </c>
      <c r="M91" t="s">
        <v>62</v>
      </c>
      <c r="N91">
        <v>301.95999999999998</v>
      </c>
      <c r="O91">
        <v>2</v>
      </c>
      <c r="P91">
        <v>0</v>
      </c>
      <c r="Q91">
        <v>33.215599999999995</v>
      </c>
    </row>
    <row r="92" spans="3:17" x14ac:dyDescent="0.2">
      <c r="C92" t="s">
        <v>263</v>
      </c>
      <c r="D92" s="2">
        <v>43399</v>
      </c>
      <c r="E92" t="s">
        <v>69</v>
      </c>
      <c r="F92" t="s">
        <v>264</v>
      </c>
      <c r="G92" t="s">
        <v>56</v>
      </c>
      <c r="H92" t="s">
        <v>265</v>
      </c>
      <c r="I92" t="s">
        <v>18</v>
      </c>
      <c r="J92" t="s">
        <v>102</v>
      </c>
      <c r="K92" t="s">
        <v>266</v>
      </c>
      <c r="L92" t="s">
        <v>83</v>
      </c>
      <c r="M92" t="s">
        <v>134</v>
      </c>
      <c r="N92">
        <v>19.989999999999998</v>
      </c>
      <c r="O92">
        <v>1</v>
      </c>
      <c r="P92">
        <v>0</v>
      </c>
      <c r="Q92">
        <v>6.796599999999998</v>
      </c>
    </row>
    <row r="93" spans="3:17" x14ac:dyDescent="0.2">
      <c r="C93" t="s">
        <v>263</v>
      </c>
      <c r="D93" s="2">
        <v>43399</v>
      </c>
      <c r="E93" t="s">
        <v>69</v>
      </c>
      <c r="F93" t="s">
        <v>264</v>
      </c>
      <c r="G93" t="s">
        <v>56</v>
      </c>
      <c r="H93" t="s">
        <v>265</v>
      </c>
      <c r="I93" t="s">
        <v>18</v>
      </c>
      <c r="J93" t="s">
        <v>102</v>
      </c>
      <c r="K93" t="s">
        <v>267</v>
      </c>
      <c r="L93" t="s">
        <v>66</v>
      </c>
      <c r="M93" t="s">
        <v>67</v>
      </c>
      <c r="N93">
        <v>6.16</v>
      </c>
      <c r="O93">
        <v>2</v>
      </c>
      <c r="P93">
        <v>0</v>
      </c>
      <c r="Q93">
        <v>2.9567999999999999</v>
      </c>
    </row>
    <row r="94" spans="3:17" x14ac:dyDescent="0.2">
      <c r="C94" t="s">
        <v>268</v>
      </c>
      <c r="D94" s="2">
        <v>43195</v>
      </c>
      <c r="E94" t="s">
        <v>54</v>
      </c>
      <c r="F94" t="s">
        <v>269</v>
      </c>
      <c r="G94" t="s">
        <v>56</v>
      </c>
      <c r="H94" t="s">
        <v>26</v>
      </c>
      <c r="I94" t="s">
        <v>5</v>
      </c>
      <c r="J94" t="s">
        <v>102</v>
      </c>
      <c r="K94" t="s">
        <v>270</v>
      </c>
      <c r="L94" t="s">
        <v>66</v>
      </c>
      <c r="M94" t="s">
        <v>75</v>
      </c>
      <c r="N94">
        <v>158.36800000000002</v>
      </c>
      <c r="O94">
        <v>7</v>
      </c>
      <c r="P94">
        <v>0.2</v>
      </c>
      <c r="Q94">
        <v>13.857199999999999</v>
      </c>
    </row>
    <row r="95" spans="3:17" x14ac:dyDescent="0.2">
      <c r="C95" t="s">
        <v>271</v>
      </c>
      <c r="D95" s="2">
        <v>43360</v>
      </c>
      <c r="E95" t="s">
        <v>69</v>
      </c>
      <c r="F95" t="s">
        <v>272</v>
      </c>
      <c r="G95" t="s">
        <v>56</v>
      </c>
      <c r="H95" t="s">
        <v>29</v>
      </c>
      <c r="I95" t="s">
        <v>0</v>
      </c>
      <c r="J95" t="s">
        <v>27</v>
      </c>
      <c r="K95" t="s">
        <v>273</v>
      </c>
      <c r="L95" t="s">
        <v>66</v>
      </c>
      <c r="M95" t="s">
        <v>81</v>
      </c>
      <c r="N95">
        <v>20.100000000000001</v>
      </c>
      <c r="O95">
        <v>3</v>
      </c>
      <c r="P95">
        <v>0</v>
      </c>
      <c r="Q95">
        <v>6.6329999999999982</v>
      </c>
    </row>
    <row r="96" spans="3:17" x14ac:dyDescent="0.2">
      <c r="C96" t="s">
        <v>271</v>
      </c>
      <c r="D96" s="2">
        <v>43360</v>
      </c>
      <c r="E96" t="s">
        <v>69</v>
      </c>
      <c r="F96" t="s">
        <v>272</v>
      </c>
      <c r="G96" t="s">
        <v>56</v>
      </c>
      <c r="H96" t="s">
        <v>29</v>
      </c>
      <c r="I96" t="s">
        <v>0</v>
      </c>
      <c r="J96" t="s">
        <v>27</v>
      </c>
      <c r="K96" t="s">
        <v>164</v>
      </c>
      <c r="L96" t="s">
        <v>83</v>
      </c>
      <c r="M96" t="s">
        <v>84</v>
      </c>
      <c r="N96">
        <v>73.584000000000003</v>
      </c>
      <c r="O96">
        <v>2</v>
      </c>
      <c r="P96">
        <v>0.2</v>
      </c>
      <c r="Q96">
        <v>8.2781999999999982</v>
      </c>
    </row>
    <row r="97" spans="3:17" x14ac:dyDescent="0.2">
      <c r="C97" t="s">
        <v>271</v>
      </c>
      <c r="D97" s="2">
        <v>43360</v>
      </c>
      <c r="E97" t="s">
        <v>69</v>
      </c>
      <c r="F97" t="s">
        <v>272</v>
      </c>
      <c r="G97" t="s">
        <v>56</v>
      </c>
      <c r="H97" t="s">
        <v>29</v>
      </c>
      <c r="I97" t="s">
        <v>0</v>
      </c>
      <c r="J97" t="s">
        <v>27</v>
      </c>
      <c r="K97" t="s">
        <v>274</v>
      </c>
      <c r="L97" t="s">
        <v>66</v>
      </c>
      <c r="M97" t="s">
        <v>95</v>
      </c>
      <c r="N97">
        <v>6.48</v>
      </c>
      <c r="O97">
        <v>1</v>
      </c>
      <c r="P97">
        <v>0</v>
      </c>
      <c r="Q97">
        <v>3.1104000000000003</v>
      </c>
    </row>
    <row r="98" spans="3:17" x14ac:dyDescent="0.2">
      <c r="C98" t="s">
        <v>275</v>
      </c>
      <c r="D98" s="2">
        <v>43131</v>
      </c>
      <c r="E98" t="s">
        <v>54</v>
      </c>
      <c r="F98" t="s">
        <v>276</v>
      </c>
      <c r="G98" t="s">
        <v>56</v>
      </c>
      <c r="H98" t="s">
        <v>33</v>
      </c>
      <c r="I98" t="s">
        <v>18</v>
      </c>
      <c r="J98" t="s">
        <v>102</v>
      </c>
      <c r="K98" t="s">
        <v>277</v>
      </c>
      <c r="L98" t="s">
        <v>66</v>
      </c>
      <c r="M98" t="s">
        <v>95</v>
      </c>
      <c r="N98">
        <v>12.96</v>
      </c>
      <c r="O98">
        <v>2</v>
      </c>
      <c r="P98">
        <v>0</v>
      </c>
      <c r="Q98">
        <v>6.2208000000000006</v>
      </c>
    </row>
    <row r="99" spans="3:17" x14ac:dyDescent="0.2">
      <c r="C99" t="s">
        <v>275</v>
      </c>
      <c r="D99" s="2">
        <v>43131</v>
      </c>
      <c r="E99" t="s">
        <v>54</v>
      </c>
      <c r="F99" t="s">
        <v>276</v>
      </c>
      <c r="G99" t="s">
        <v>56</v>
      </c>
      <c r="H99" t="s">
        <v>33</v>
      </c>
      <c r="I99" t="s">
        <v>18</v>
      </c>
      <c r="J99" t="s">
        <v>102</v>
      </c>
      <c r="K99" t="s">
        <v>278</v>
      </c>
      <c r="L99" t="s">
        <v>59</v>
      </c>
      <c r="M99" t="s">
        <v>79</v>
      </c>
      <c r="N99">
        <v>53.34</v>
      </c>
      <c r="O99">
        <v>3</v>
      </c>
      <c r="P99">
        <v>0</v>
      </c>
      <c r="Q99">
        <v>16.535399999999996</v>
      </c>
    </row>
    <row r="100" spans="3:17" x14ac:dyDescent="0.2">
      <c r="C100" t="s">
        <v>275</v>
      </c>
      <c r="D100" s="2">
        <v>43131</v>
      </c>
      <c r="E100" t="s">
        <v>54</v>
      </c>
      <c r="F100" t="s">
        <v>276</v>
      </c>
      <c r="G100" t="s">
        <v>56</v>
      </c>
      <c r="H100" t="s">
        <v>33</v>
      </c>
      <c r="I100" t="s">
        <v>18</v>
      </c>
      <c r="J100" t="s">
        <v>102</v>
      </c>
      <c r="K100" t="s">
        <v>279</v>
      </c>
      <c r="L100" t="s">
        <v>66</v>
      </c>
      <c r="M100" t="s">
        <v>86</v>
      </c>
      <c r="N100">
        <v>32.96</v>
      </c>
      <c r="O100">
        <v>2</v>
      </c>
      <c r="P100">
        <v>0</v>
      </c>
      <c r="Q100">
        <v>16.150400000000001</v>
      </c>
    </row>
    <row r="101" spans="3:17" x14ac:dyDescent="0.2">
      <c r="C101" t="s">
        <v>280</v>
      </c>
      <c r="D101" s="2">
        <v>43410</v>
      </c>
      <c r="E101" t="s">
        <v>69</v>
      </c>
      <c r="F101" t="s">
        <v>281</v>
      </c>
      <c r="G101" t="s">
        <v>56</v>
      </c>
      <c r="H101" t="s">
        <v>34</v>
      </c>
      <c r="I101" t="s">
        <v>7</v>
      </c>
      <c r="J101" t="s">
        <v>27</v>
      </c>
      <c r="K101" t="s">
        <v>282</v>
      </c>
      <c r="L101" t="s">
        <v>66</v>
      </c>
      <c r="M101" t="s">
        <v>86</v>
      </c>
      <c r="N101">
        <v>5.6820000000000013</v>
      </c>
      <c r="O101">
        <v>1</v>
      </c>
      <c r="P101">
        <v>0.7</v>
      </c>
      <c r="Q101">
        <v>-3.7880000000000003</v>
      </c>
    </row>
    <row r="102" spans="3:17" x14ac:dyDescent="0.2">
      <c r="C102" t="s">
        <v>283</v>
      </c>
      <c r="D102" s="2">
        <v>43413</v>
      </c>
      <c r="E102" t="s">
        <v>54</v>
      </c>
      <c r="F102" t="s">
        <v>284</v>
      </c>
      <c r="G102" t="s">
        <v>56</v>
      </c>
      <c r="H102" t="s">
        <v>195</v>
      </c>
      <c r="I102" t="s">
        <v>3</v>
      </c>
      <c r="J102" t="s">
        <v>125</v>
      </c>
      <c r="K102" t="s">
        <v>285</v>
      </c>
      <c r="L102" t="s">
        <v>59</v>
      </c>
      <c r="M102" t="s">
        <v>79</v>
      </c>
      <c r="N102">
        <v>96.53</v>
      </c>
      <c r="O102">
        <v>7</v>
      </c>
      <c r="P102">
        <v>0</v>
      </c>
      <c r="Q102">
        <v>40.5426</v>
      </c>
    </row>
    <row r="103" spans="3:17" x14ac:dyDescent="0.2">
      <c r="C103" t="s">
        <v>286</v>
      </c>
      <c r="D103" s="2">
        <v>43268</v>
      </c>
      <c r="E103" t="s">
        <v>149</v>
      </c>
      <c r="F103" t="s">
        <v>287</v>
      </c>
      <c r="G103" t="s">
        <v>56</v>
      </c>
      <c r="H103" t="s">
        <v>28</v>
      </c>
      <c r="I103" t="s">
        <v>0</v>
      </c>
      <c r="J103" t="s">
        <v>27</v>
      </c>
      <c r="K103" t="s">
        <v>288</v>
      </c>
      <c r="L103" t="s">
        <v>66</v>
      </c>
      <c r="M103" t="s">
        <v>86</v>
      </c>
      <c r="N103">
        <v>51.311999999999998</v>
      </c>
      <c r="O103">
        <v>3</v>
      </c>
      <c r="P103">
        <v>0.2</v>
      </c>
      <c r="Q103">
        <v>17.959199999999999</v>
      </c>
    </row>
    <row r="104" spans="3:17" x14ac:dyDescent="0.2">
      <c r="C104" t="s">
        <v>289</v>
      </c>
      <c r="D104" s="2">
        <v>43349</v>
      </c>
      <c r="E104" t="s">
        <v>69</v>
      </c>
      <c r="F104" t="s">
        <v>290</v>
      </c>
      <c r="G104" t="s">
        <v>56</v>
      </c>
      <c r="H104" t="s">
        <v>291</v>
      </c>
      <c r="I104" t="s">
        <v>18</v>
      </c>
      <c r="J104" t="s">
        <v>102</v>
      </c>
      <c r="K104" t="s">
        <v>292</v>
      </c>
      <c r="L104" t="s">
        <v>66</v>
      </c>
      <c r="M104" t="s">
        <v>88</v>
      </c>
      <c r="N104">
        <v>77.88</v>
      </c>
      <c r="O104">
        <v>6</v>
      </c>
      <c r="P104">
        <v>0</v>
      </c>
      <c r="Q104">
        <v>22.585199999999993</v>
      </c>
    </row>
    <row r="105" spans="3:17" x14ac:dyDescent="0.2">
      <c r="D105" s="6"/>
    </row>
    <row r="106" spans="3:17" x14ac:dyDescent="0.2">
      <c r="D106" s="6"/>
    </row>
    <row r="107" spans="3:17" x14ac:dyDescent="0.2">
      <c r="D107" s="6"/>
    </row>
    <row r="108" spans="3:17" x14ac:dyDescent="0.2">
      <c r="D108" s="6"/>
    </row>
  </sheetData>
  <mergeCells count="2">
    <mergeCell ref="C3:Q3"/>
    <mergeCell ref="C2:Q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F028FA-16D1-1C41-A72D-A063A01C9F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SET 1</vt:lpstr>
      <vt:lpstr>LOOKUP Function</vt:lpstr>
      <vt:lpstr>ADDRESS Function</vt:lpstr>
      <vt:lpstr>MATCH Function</vt:lpstr>
      <vt:lpstr>CHOOSE Function</vt:lpstr>
      <vt:lpstr>COLUMNS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 Palma</dc:creator>
  <cp:lastModifiedBy>Fritz Palma</cp:lastModifiedBy>
  <dcterms:created xsi:type="dcterms:W3CDTF">2023-10-03T12:27:04Z</dcterms:created>
  <dcterms:modified xsi:type="dcterms:W3CDTF">2023-10-04T13:47:37Z</dcterms:modified>
</cp:coreProperties>
</file>