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bobti\Desktop\CV\lab3\"/>
    </mc:Choice>
  </mc:AlternateContent>
  <xr:revisionPtr revIDLastSave="0" documentId="13_ncr:1_{7865BC57-39BD-4217-8B5D-934521DD9E40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time" sheetId="1" r:id="rId1"/>
    <sheet name="alexnet" sheetId="2" r:id="rId2"/>
    <sheet name="densenet161" sheetId="3" r:id="rId3"/>
    <sheet name="resnet50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8" i="1" l="1"/>
  <c r="B7" i="1"/>
  <c r="B6" i="1"/>
  <c r="B13" i="4"/>
  <c r="B12" i="4"/>
  <c r="B11" i="4"/>
  <c r="B10" i="4"/>
  <c r="B9" i="4"/>
  <c r="B8" i="4"/>
  <c r="B7" i="4"/>
  <c r="B6" i="4"/>
  <c r="B5" i="4"/>
  <c r="B4" i="4"/>
  <c r="B3" i="4"/>
  <c r="B2" i="4"/>
  <c r="F5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F5" i="2"/>
  <c r="B8" i="2"/>
  <c r="B7" i="2"/>
  <c r="B6" i="2"/>
  <c r="B5" i="2"/>
  <c r="B4" i="2"/>
  <c r="B3" i="2"/>
  <c r="B2" i="2"/>
  <c r="AZ2" i="1"/>
  <c r="AZ3" i="1"/>
  <c r="AZ1" i="1"/>
  <c r="F5" i="4" l="1"/>
</calcChain>
</file>

<file path=xl/sharedStrings.xml><?xml version="1.0" encoding="utf-8"?>
<sst xmlns="http://schemas.openxmlformats.org/spreadsheetml/2006/main" count="213" uniqueCount="107">
  <si>
    <t>resnet50</t>
  </si>
  <si>
    <t>densenet161</t>
  </si>
  <si>
    <t>alexnet</t>
  </si>
  <si>
    <t>Name</t>
  </si>
  <si>
    <t>CUDA Mem</t>
  </si>
  <si>
    <t xml:space="preserve"> # of Calls</t>
  </si>
  <si>
    <t>aten::empty</t>
  </si>
  <si>
    <t>aten::conv2d</t>
  </si>
  <si>
    <t>aten::convolution</t>
  </si>
  <si>
    <t>aten::_convolution</t>
  </si>
  <si>
    <t>aten::cudnn_convolution</t>
  </si>
  <si>
    <t>aten::max_pool2d</t>
  </si>
  <si>
    <t>aten::max_pool2d_with_indices</t>
  </si>
  <si>
    <t>aten::adaptive_avg_pool2d</t>
  </si>
  <si>
    <t>aten::_adaptive_avg_pool2d</t>
  </si>
  <si>
    <t>aten::resize_</t>
  </si>
  <si>
    <t>aten::linear</t>
  </si>
  <si>
    <t>aten::addmm</t>
  </si>
  <si>
    <t>aten::softmax</t>
  </si>
  <si>
    <t>aten::_softmax</t>
  </si>
  <si>
    <t>aten::zeros</t>
  </si>
  <si>
    <t>aten::zero_</t>
  </si>
  <si>
    <t>cudaStreamIsCapturing</t>
  </si>
  <si>
    <t>cudaStreamGetPriority</t>
  </si>
  <si>
    <t>cudaDeviceGetStreamPriorityRange</t>
  </si>
  <si>
    <t>cudaLaunchKernel</t>
  </si>
  <si>
    <t>volta_scudnn_128x64_relu_xregs_large_nn_v1</t>
  </si>
  <si>
    <t>aten::reshape</t>
  </si>
  <si>
    <t>aten::_reshape_alias</t>
  </si>
  <si>
    <t>aten::add_</t>
  </si>
  <si>
    <t>aten::relu_</t>
  </si>
  <si>
    <t>aten::clamp_min_</t>
  </si>
  <si>
    <t>volta_scudnn_128x64_relu_small_nn_v1</t>
  </si>
  <si>
    <t>aten::flatten</t>
  </si>
  <si>
    <t>aten::dropout</t>
  </si>
  <si>
    <t>aten::t</t>
  </si>
  <si>
    <t>aten::transpose</t>
  </si>
  <si>
    <t>aten::as_strided</t>
  </si>
  <si>
    <t>aten::expand</t>
  </si>
  <si>
    <t>cudaMemcpyAsync</t>
  </si>
  <si>
    <t>aten::squeeze</t>
  </si>
  <si>
    <t>cudaDeviceSynchronize</t>
  </si>
  <si>
    <t>Memcpy DtoD (Device -&gt; Device)</t>
  </si>
  <si>
    <t>model_inference</t>
  </si>
  <si>
    <t>Self CUDA Mem</t>
  </si>
  <si>
    <t># of Calls</t>
  </si>
  <si>
    <t>aten::batch_norm</t>
  </si>
  <si>
    <t>aten::_batch_norm_impl_index</t>
  </si>
  <si>
    <t>aten::cudnn_batch_norm</t>
  </si>
  <si>
    <t>aten::empty_like</t>
  </si>
  <si>
    <t>aten::cat</t>
  </si>
  <si>
    <t>aten::avg_pool2d</t>
  </si>
  <si>
    <t>aten::mean</t>
  </si>
  <si>
    <t>aten::view</t>
  </si>
  <si>
    <t>aten::narrow</t>
  </si>
  <si>
    <t>aten::slice</t>
  </si>
  <si>
    <t>volta_scudnn_128x32_relu_interior_nn_v1</t>
  </si>
  <si>
    <t>volta_scudnn_128x64_relu_interior_nn_v1</t>
  </si>
  <si>
    <t>volta_scudnn_128x32_relu_medium_nn_v1</t>
  </si>
  <si>
    <t>volta_scudnn_128x128_relu_interior_nn_v1</t>
  </si>
  <si>
    <t>volta_sgemm_64x64_nn</t>
  </si>
  <si>
    <t>void cask_cudnn::computeOffsetsKernel&lt;false, false&gt;(,,,</t>
  </si>
  <si>
    <t>void cudnn::bn_fw_inf_1C11_kernel_NCHW&lt;float, float,,,,</t>
  </si>
  <si>
    <t>void at::native::vectorized_elementwise_kernel&lt;4, at,,,</t>
  </si>
  <si>
    <t>void at::native::(anonymous namespace)::max_pool_for,,,</t>
  </si>
  <si>
    <t>void cudnn::winograd::generateWinogradTilesKernel&lt;0,,,,</t>
  </si>
  <si>
    <t>volta_scudnn_winograd_128x128_ldg1_ldg4_relu_tile148,,,</t>
  </si>
  <si>
    <t>void cudnn::ops::nchwToNhwcKernel&lt;float, float, floa,,,</t>
  </si>
  <si>
    <t>volta_scudnn_128x32_sliced1x4_ldg4_relu_exp_small_nh,,,</t>
  </si>
  <si>
    <t>void cudnn::ops::nhwcToNchwKernel&lt;float, float, floa,,,</t>
  </si>
  <si>
    <t>volta_scudnn_128x32_sliced1x4_ldg4_relu_exp_interior,,,</t>
  </si>
  <si>
    <t>void cudnn::cnn::im2col4d_kernel&lt;float, long&gt;(cudnn:,,,</t>
  </si>
  <si>
    <t>void explicit_convolve_sgemm&lt;float, int, 1024, 5, 5,,,,</t>
  </si>
  <si>
    <t>cudaOccupancyMaxActiveBlocksPerMultiprocessorWithFla,,,</t>
  </si>
  <si>
    <t>void at::native::reduce_kernel&lt;512, 1, at::native::R,,,</t>
  </si>
  <si>
    <t>std::enable_if&lt;!(false), void&gt;::type internal::gemvx,,,</t>
  </si>
  <si>
    <t>void (anonymous namespace)::softmax_warp_forward&lt;flo,,,</t>
  </si>
  <si>
    <t>void at::native::(anonymous namespace)::CatArrayBatc,,,</t>
  </si>
  <si>
    <t>void at::native::(anonymous namespace)::avg_pool2d_o,,,</t>
  </si>
  <si>
    <t>void cudnn::cnn::kern_precompute_indices&lt;false&gt;(int*,,,</t>
  </si>
  <si>
    <t>void precomputed_convolve_sgemm&lt;float, 1024, 5, 5, 4,,,</t>
  </si>
  <si>
    <t>void cudnn::winograd_nonfused::winogradForwardData4x,,,</t>
  </si>
  <si>
    <t>void cudnn::winograd_nonfused::winogradForwardFilter,,,</t>
  </si>
  <si>
    <t>void cudnn::winograd_nonfused::winogradForwardOutput,,,</t>
  </si>
  <si>
    <t>void at::native::elementwise_kernel&lt;128, 2, at::nati,,,</t>
  </si>
  <si>
    <t>void at::native::(anonymous namespace)::adaptive_ave,,,</t>
  </si>
  <si>
    <t>24,07*1024</t>
  </si>
  <si>
    <t>-22,22*1024</t>
  </si>
  <si>
    <t>1,01*1024</t>
  </si>
  <si>
    <t>-3,51*1024</t>
  </si>
  <si>
    <t>CUDA Mem, Kb</t>
  </si>
  <si>
    <t>Self CUDA Mem, Kb</t>
  </si>
  <si>
    <t>Мb</t>
  </si>
  <si>
    <t>338,52*1024</t>
  </si>
  <si>
    <t>-9,08*1024</t>
  </si>
  <si>
    <t>86,15*1024</t>
  </si>
  <si>
    <t>-181,09*1024</t>
  </si>
  <si>
    <t>3,62*1024</t>
  </si>
  <si>
    <t>1,06*1024</t>
  </si>
  <si>
    <t>Mb</t>
  </si>
  <si>
    <t>207,62*1024</t>
  </si>
  <si>
    <t>-5,75*1024</t>
  </si>
  <si>
    <t>-120,67*1024</t>
  </si>
  <si>
    <t>2,39*1024</t>
  </si>
  <si>
    <t>Mem, Mb</t>
  </si>
  <si>
    <t>Top-1</t>
  </si>
  <si>
    <t>Top-5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</si>
</sst>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73" formatCode="0.0"/>
  </numFmts>
  <fonts count="2" x14ac:knownFonts="1">
    <font>
      <sz val="11"/>
      <color theme="1"/>
      <name val="Calibri"/>
      <family val="2"/>
      <scheme val="minor"/>
    </font>
    <font>
      <sz val="8"/>
      <color rgb="FFD4D4D4"/>
      <name val="Consolas"/>
      <family val="3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2" fontId="0" fillId="0" borderId="0" xfId="0" applyNumberFormat="1"/>
    <xf numFmtId="0" fontId="1" fillId="0" borderId="0" xfId="0" applyFont="1"/>
    <xf numFmtId="9" fontId="0" fillId="0" borderId="0" xfId="0" applyNumberFormat="1"/>
    <xf numFmtId="0" fontId="0" fillId="0" borderId="0" xfId="0" applyAlignment="1">
      <alignment horizontal="center"/>
    </xf>
    <xf numFmtId="173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Среднее время выполнения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CA34-4E52-B4E0-2A937E6B09B3}"/>
              </c:ext>
            </c:extLst>
          </c:dPt>
          <c:dPt>
            <c:idx val="1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CA34-4E52-B4E0-2A937E6B09B3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CA34-4E52-B4E0-2A937E6B09B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time!$A$1:$A$3</c:f>
              <c:strCache>
                <c:ptCount val="3"/>
                <c:pt idx="0">
                  <c:v>resnet50</c:v>
                </c:pt>
                <c:pt idx="1">
                  <c:v>densenet161</c:v>
                </c:pt>
                <c:pt idx="2">
                  <c:v>alexnet</c:v>
                </c:pt>
              </c:strCache>
            </c:strRef>
          </c:cat>
          <c:val>
            <c:numRef>
              <c:f>time!$AZ$1:$AZ$3</c:f>
              <c:numCache>
                <c:formatCode>0.0000</c:formatCode>
                <c:ptCount val="3"/>
                <c:pt idx="0">
                  <c:v>0.11952158927917468</c:v>
                </c:pt>
                <c:pt idx="1">
                  <c:v>0.40268259525299044</c:v>
                </c:pt>
                <c:pt idx="2">
                  <c:v>1.1238470077514592E-2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34-4E52-B4E0-2A937E6B09B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142561679"/>
        <c:axId val="1096746847"/>
      </c:barChart>
      <c:catAx>
        <c:axId val="114256167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Архитектура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96746847"/>
        <c:crosses val="autoZero"/>
        <c:auto val="1"/>
        <c:lblAlgn val="ctr"/>
        <c:lblOffset val="100"/>
        <c:noMultiLvlLbl val="0"/>
      </c:catAx>
      <c:valAx>
        <c:axId val="1096746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</a:t>
                </a:r>
                <a:r>
                  <a:rPr lang="ru-RU"/>
                  <a:t>,</a:t>
                </a:r>
                <a:r>
                  <a:rPr lang="ru-RU" baseline="0"/>
                  <a:t> сек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425616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Потребляемая</a:t>
            </a:r>
            <a:r>
              <a:rPr lang="ru-RU" baseline="0"/>
              <a:t> память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B5E-4D34-AA22-94322F998A5D}"/>
              </c:ext>
            </c:extLst>
          </c:dPt>
          <c:dPt>
            <c:idx val="1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DB5E-4D34-AA22-94322F998A5D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B5E-4D34-AA22-94322F998A5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time!$A$1:$A$3</c:f>
              <c:strCache>
                <c:ptCount val="3"/>
                <c:pt idx="0">
                  <c:v>resnet50</c:v>
                </c:pt>
                <c:pt idx="1">
                  <c:v>densenet161</c:v>
                </c:pt>
                <c:pt idx="2">
                  <c:v>alexnet</c:v>
                </c:pt>
              </c:strCache>
            </c:strRef>
          </c:cat>
          <c:val>
            <c:numRef>
              <c:f>time!$B$6:$B$8</c:f>
              <c:numCache>
                <c:formatCode>0.0</c:formatCode>
                <c:ptCount val="3"/>
                <c:pt idx="0">
                  <c:v>643.84125000000006</c:v>
                </c:pt>
                <c:pt idx="1">
                  <c:v>1301.8732031249997</c:v>
                </c:pt>
                <c:pt idx="2">
                  <c:v>33.099375000000002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5E-4D34-AA22-94322F998A5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142561679"/>
        <c:axId val="1096746847"/>
      </c:barChart>
      <c:catAx>
        <c:axId val="114256167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Архитектура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96746847"/>
        <c:crosses val="autoZero"/>
        <c:auto val="1"/>
        <c:lblAlgn val="ctr"/>
        <c:lblOffset val="100"/>
        <c:noMultiLvlLbl val="0"/>
      </c:catAx>
      <c:valAx>
        <c:axId val="1096746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Память,</a:t>
                </a:r>
                <a:r>
                  <a:rPr lang="ru-RU" baseline="0"/>
                  <a:t> Мб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425616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Метрики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time!$C$5</c:f>
              <c:strCache>
                <c:ptCount val="1"/>
                <c:pt idx="0">
                  <c:v>Top-1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time!$A$6:$A$8</c:f>
              <c:strCache>
                <c:ptCount val="3"/>
                <c:pt idx="0">
                  <c:v>resnet50</c:v>
                </c:pt>
                <c:pt idx="1">
                  <c:v>densenet161</c:v>
                </c:pt>
                <c:pt idx="2">
                  <c:v>alexnet</c:v>
                </c:pt>
              </c:strCache>
            </c:strRef>
          </c:cat>
          <c:val>
            <c:numRef>
              <c:f>time!$C$6:$C$8</c:f>
              <c:numCache>
                <c:formatCode>0%</c:formatCode>
                <c:ptCount val="3"/>
                <c:pt idx="0">
                  <c:v>0.86</c:v>
                </c:pt>
                <c:pt idx="1">
                  <c:v>0.86</c:v>
                </c:pt>
                <c:pt idx="2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A2-4476-9269-90CA30DDE239}"/>
            </c:ext>
          </c:extLst>
        </c:ser>
        <c:ser>
          <c:idx val="1"/>
          <c:order val="1"/>
          <c:tx>
            <c:strRef>
              <c:f>time!$D$5</c:f>
              <c:strCache>
                <c:ptCount val="1"/>
                <c:pt idx="0">
                  <c:v>Top-5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time!$A$6:$A$8</c:f>
              <c:strCache>
                <c:ptCount val="3"/>
                <c:pt idx="0">
                  <c:v>resnet50</c:v>
                </c:pt>
                <c:pt idx="1">
                  <c:v>densenet161</c:v>
                </c:pt>
                <c:pt idx="2">
                  <c:v>alexnet</c:v>
                </c:pt>
              </c:strCache>
            </c:strRef>
          </c:cat>
          <c:val>
            <c:numRef>
              <c:f>time!$D$6:$D$8</c:f>
              <c:numCache>
                <c:formatCode>0%</c:formatCode>
                <c:ptCount val="3"/>
                <c:pt idx="0">
                  <c:v>0.94</c:v>
                </c:pt>
                <c:pt idx="1">
                  <c:v>0.94</c:v>
                </c:pt>
                <c:pt idx="2">
                  <c:v>0.84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A2-4476-9269-90CA30DDE23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99281263"/>
        <c:axId val="1312604495"/>
      </c:barChart>
      <c:catAx>
        <c:axId val="999281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12604495"/>
        <c:crosses val="autoZero"/>
        <c:auto val="1"/>
        <c:lblAlgn val="ctr"/>
        <c:lblOffset val="100"/>
        <c:noMultiLvlLbl val="0"/>
      </c:catAx>
      <c:valAx>
        <c:axId val="1312604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99281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167640</xdr:colOff>
      <xdr:row>9</xdr:row>
      <xdr:rowOff>171450</xdr:rowOff>
    </xdr:from>
    <xdr:to>
      <xdr:col>7</xdr:col>
      <xdr:colOff>0</xdr:colOff>
      <xdr:row>24</xdr:row>
      <xdr:rowOff>171450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FDC19505-D706-40A0-A855-5500EBF78D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175260</xdr:colOff>
      <xdr:row>9</xdr:row>
      <xdr:rowOff>167640</xdr:rowOff>
    </xdr:from>
    <xdr:to>
      <xdr:col>14</xdr:col>
      <xdr:colOff>281940</xdr:colOff>
      <xdr:row>24</xdr:row>
      <xdr:rowOff>167640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4C313752-4DB9-4F9A-B401-504C22842E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76200</xdr:colOff>
      <xdr:row>25</xdr:row>
      <xdr:rowOff>49530</xdr:rowOff>
    </xdr:from>
    <xdr:to>
      <xdr:col>9</xdr:col>
      <xdr:colOff>114300</xdr:colOff>
      <xdr:row>40</xdr:row>
      <xdr:rowOff>49530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ACFC6B6D-1ACF-4865-99DB-DA1D21A52D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9"/>
  <sheetViews>
    <sheetView tabSelected="1" topLeftCell="A10" workbookViewId="0">
      <selection activeCell="K42" sqref="K42"/>
    </sheetView>
  </sheetViews>
  <sheetFormatPr defaultRowHeight="14.4" x14ac:dyDescent="0.3"/>
  <cols>
    <col min="1" max="1" width="12.44140625" customWidth="1"/>
    <col min="2" max="2" width="10.44140625" bestFit="1" customWidth="1"/>
    <col min="3" max="51" width="9.44140625" bestFit="1" customWidth="1"/>
  </cols>
  <sheetData>
    <row r="1" spans="1:52" x14ac:dyDescent="0.3">
      <c r="A1" t="s">
        <v>0</v>
      </c>
      <c r="B1" s="1">
        <v>9.5672607421875E-2</v>
      </c>
      <c r="C1" s="1">
        <v>8.8859081268310505E-2</v>
      </c>
      <c r="D1" s="1">
        <v>8.6688280105590806E-2</v>
      </c>
      <c r="E1" s="1">
        <v>0.37909936904907199</v>
      </c>
      <c r="F1" s="1">
        <v>9.1042518615722601E-2</v>
      </c>
      <c r="G1" s="1">
        <v>9.7629308700561496E-2</v>
      </c>
      <c r="H1" s="1">
        <v>8.7165594100952107E-2</v>
      </c>
      <c r="I1" s="1">
        <v>0.183996677398681</v>
      </c>
      <c r="J1" s="1">
        <v>8.7028741836547796E-2</v>
      </c>
      <c r="K1" s="1">
        <v>9.5442771911621094E-2</v>
      </c>
      <c r="L1" s="1">
        <v>8.5850715637207003E-2</v>
      </c>
      <c r="M1" s="1">
        <v>0.18948411941528301</v>
      </c>
      <c r="N1" s="1">
        <v>9.5642566680908203E-2</v>
      </c>
      <c r="O1" s="1">
        <v>9.28518772125244E-2</v>
      </c>
      <c r="P1" s="1">
        <v>8.8004112243652302E-2</v>
      </c>
      <c r="Q1" s="1">
        <v>0.189746618270874</v>
      </c>
      <c r="R1" s="1">
        <v>8.9141130447387695E-2</v>
      </c>
      <c r="S1" s="1">
        <v>9.0236663818359306E-2</v>
      </c>
      <c r="T1" s="1">
        <v>8.5740804672241197E-2</v>
      </c>
      <c r="U1" s="1">
        <v>0.18840813636779699</v>
      </c>
      <c r="V1" s="1">
        <v>9.3529462814330999E-2</v>
      </c>
      <c r="W1" s="1">
        <v>9.7121715545654297E-2</v>
      </c>
      <c r="X1" s="1">
        <v>9.0262651443481404E-2</v>
      </c>
      <c r="Y1" s="1">
        <v>0.18651413917541501</v>
      </c>
      <c r="Z1" s="1">
        <v>8.8079214096069294E-2</v>
      </c>
      <c r="AA1" s="1">
        <v>9.0221643447875893E-2</v>
      </c>
      <c r="AB1" s="1">
        <v>8.9092731475829995E-2</v>
      </c>
      <c r="AC1" s="1">
        <v>0.19128108024597101</v>
      </c>
      <c r="AD1" s="1">
        <v>8.6851835250854395E-2</v>
      </c>
      <c r="AE1" s="1">
        <v>0.110774278640747</v>
      </c>
      <c r="AF1" s="1">
        <v>0.10095548629760701</v>
      </c>
      <c r="AG1" s="1">
        <v>0.19558596611022899</v>
      </c>
      <c r="AH1" s="1">
        <v>8.9385747909545898E-2</v>
      </c>
      <c r="AI1" s="1">
        <v>0.101933002471923</v>
      </c>
      <c r="AJ1" s="1">
        <v>9.77826118469238E-2</v>
      </c>
      <c r="AK1" s="1">
        <v>0.203091621398925</v>
      </c>
      <c r="AL1" s="1">
        <v>9.3546390533447196E-2</v>
      </c>
      <c r="AM1" s="1">
        <v>9.3699932098388602E-2</v>
      </c>
      <c r="AN1" s="1">
        <v>9.4589471817016602E-2</v>
      </c>
      <c r="AO1" s="1">
        <v>0.18499493598937899</v>
      </c>
      <c r="AP1" s="1">
        <v>9.0582609176635701E-2</v>
      </c>
      <c r="AQ1" s="1">
        <v>9.0185642242431599E-2</v>
      </c>
      <c r="AR1" s="1">
        <v>8.7427854537963798E-2</v>
      </c>
      <c r="AS1" s="1">
        <v>0.18734765052795399</v>
      </c>
      <c r="AT1" s="1">
        <v>9.0523481369018499E-2</v>
      </c>
      <c r="AU1" s="1">
        <v>9.0836524963378906E-2</v>
      </c>
      <c r="AV1" s="1">
        <v>9.4056129455566406E-2</v>
      </c>
      <c r="AW1" s="1">
        <v>0.19790220260620101</v>
      </c>
      <c r="AX1" s="1">
        <v>8.8973760604858398E-2</v>
      </c>
      <c r="AY1" s="1">
        <v>9.1217994689941406E-2</v>
      </c>
      <c r="AZ1" s="1">
        <f>SUM(B1:AY1)/COUNT(B1:AY1)</f>
        <v>0.11952158927917468</v>
      </c>
    </row>
    <row r="2" spans="1:52" x14ac:dyDescent="0.3">
      <c r="A2" t="s">
        <v>1</v>
      </c>
      <c r="B2" s="1">
        <v>0.31612801551818798</v>
      </c>
      <c r="C2" s="1">
        <v>0.43673443794250399</v>
      </c>
      <c r="D2" s="1">
        <v>0.44155383110046298</v>
      </c>
      <c r="E2" s="1">
        <v>0.40402269363403298</v>
      </c>
      <c r="F2" s="1">
        <v>0.421802997589111</v>
      </c>
      <c r="G2" s="1">
        <v>0.321186542510986</v>
      </c>
      <c r="H2" s="1">
        <v>0.43794870376586897</v>
      </c>
      <c r="I2" s="1">
        <v>0.40252208709716703</v>
      </c>
      <c r="J2" s="1">
        <v>0.40260696411132801</v>
      </c>
      <c r="K2" s="1">
        <v>0.42602276802062899</v>
      </c>
      <c r="L2" s="1">
        <v>0.335242509841918</v>
      </c>
      <c r="M2" s="1">
        <v>0.54676914215087802</v>
      </c>
      <c r="N2" s="1">
        <v>0.43406772613525302</v>
      </c>
      <c r="O2" s="1">
        <v>0.44139599800109802</v>
      </c>
      <c r="P2" s="1">
        <v>0.310138940811157</v>
      </c>
      <c r="Q2" s="1">
        <v>0.46000480651855402</v>
      </c>
      <c r="R2" s="1">
        <v>0.43448543548583901</v>
      </c>
      <c r="S2" s="1">
        <v>0.43233466148376398</v>
      </c>
      <c r="T2" s="1">
        <v>0.41484379768371499</v>
      </c>
      <c r="U2" s="1">
        <v>0.310595512390136</v>
      </c>
      <c r="V2" s="1">
        <v>0.43403148651123002</v>
      </c>
      <c r="W2" s="1">
        <v>0.39775872230529702</v>
      </c>
      <c r="X2" s="1">
        <v>0.43908429145812899</v>
      </c>
      <c r="Y2" s="1">
        <v>0.42449283599853499</v>
      </c>
      <c r="Z2" s="1">
        <v>0.310531616210937</v>
      </c>
      <c r="AA2" s="1">
        <v>0.428226709365844</v>
      </c>
      <c r="AB2" s="1">
        <v>0.40717768669128401</v>
      </c>
      <c r="AC2" s="1">
        <v>0.39554738998413003</v>
      </c>
      <c r="AD2" s="1">
        <v>0.42680716514587402</v>
      </c>
      <c r="AE2" s="1">
        <v>0.32137298583984297</v>
      </c>
      <c r="AF2" s="1">
        <v>0.43679666519165</v>
      </c>
      <c r="AG2" s="1">
        <v>0.41187334060668901</v>
      </c>
      <c r="AH2" s="1">
        <v>0.40904140472412098</v>
      </c>
      <c r="AI2" s="1">
        <v>0.41762018203735302</v>
      </c>
      <c r="AJ2" s="1">
        <v>0.32018375396728499</v>
      </c>
      <c r="AK2" s="1">
        <v>0.42237234115600503</v>
      </c>
      <c r="AL2" s="1">
        <v>0.41280055046081499</v>
      </c>
      <c r="AM2" s="1">
        <v>0.40801191329955999</v>
      </c>
      <c r="AN2" s="1">
        <v>0.41565275192260698</v>
      </c>
      <c r="AO2" s="1">
        <v>0.33077383041381803</v>
      </c>
      <c r="AP2" s="1">
        <v>0.43485140800476002</v>
      </c>
      <c r="AQ2" s="1">
        <v>0.412053823471069</v>
      </c>
      <c r="AR2" s="1">
        <v>0.41189050674438399</v>
      </c>
      <c r="AS2" s="1">
        <v>0.32208371162414501</v>
      </c>
      <c r="AT2" s="1">
        <v>0.42560958862304599</v>
      </c>
      <c r="AU2" s="1">
        <v>0.43080377578735302</v>
      </c>
      <c r="AV2" s="1">
        <v>0.45596075057983398</v>
      </c>
      <c r="AW2" s="1">
        <v>0.40321803092956499</v>
      </c>
      <c r="AX2" s="1">
        <v>0.31475162506103499</v>
      </c>
      <c r="AY2" s="1">
        <v>0.42234134674072199</v>
      </c>
      <c r="AZ2" s="1">
        <f t="shared" ref="AZ2:AZ3" si="0">SUM(B2:AY2)/COUNT(B2:AY2)</f>
        <v>0.40268259525299044</v>
      </c>
    </row>
    <row r="3" spans="1:52" x14ac:dyDescent="0.3">
      <c r="A3" t="s">
        <v>2</v>
      </c>
      <c r="B3" s="1">
        <v>1.22418403625488E-2</v>
      </c>
      <c r="C3" s="1">
        <v>1.0766267776489201E-2</v>
      </c>
      <c r="D3" s="1">
        <v>1.05888843536376E-2</v>
      </c>
      <c r="E3" s="1">
        <v>1.2357234954833899E-2</v>
      </c>
      <c r="F3" s="1">
        <v>1.03099346160888E-2</v>
      </c>
      <c r="G3" s="1">
        <v>1.05187892913818E-2</v>
      </c>
      <c r="H3" s="1">
        <v>1.05583667755126E-2</v>
      </c>
      <c r="I3" s="1">
        <v>1.28901004791259E-2</v>
      </c>
      <c r="J3" s="1">
        <v>1.00224018096923E-2</v>
      </c>
      <c r="K3" s="1">
        <v>1.03726387023925E-2</v>
      </c>
      <c r="L3" s="1">
        <v>1.04894638061523E-2</v>
      </c>
      <c r="M3" s="1">
        <v>1.07314586639404E-2</v>
      </c>
      <c r="N3" s="1">
        <v>1.21960639953613E-2</v>
      </c>
      <c r="O3" s="1">
        <v>1.0188817977905201E-2</v>
      </c>
      <c r="P3" s="1">
        <v>1.0190725326537999E-2</v>
      </c>
      <c r="Q3" s="1">
        <v>1.0295629501342701E-2</v>
      </c>
      <c r="R3" s="1">
        <v>1.16393566131591E-2</v>
      </c>
      <c r="S3" s="1">
        <v>1.01821422576904E-2</v>
      </c>
      <c r="T3" s="1">
        <v>1.0663986206054601E-2</v>
      </c>
      <c r="U3" s="1">
        <v>1.05030536651611E-2</v>
      </c>
      <c r="V3" s="1">
        <v>1.17740631103515E-2</v>
      </c>
      <c r="W3" s="1">
        <v>1.29110813140869E-2</v>
      </c>
      <c r="X3" s="1">
        <v>1.1819124221801701E-2</v>
      </c>
      <c r="Y3" s="1">
        <v>1.0368824005126899E-2</v>
      </c>
      <c r="Z3" s="1">
        <v>1.1928319931030201E-2</v>
      </c>
      <c r="AA3" s="1">
        <v>1.0396957397460899E-2</v>
      </c>
      <c r="AB3" s="1">
        <v>1.03204250335693E-2</v>
      </c>
      <c r="AC3" s="1">
        <v>1.02591514587402E-2</v>
      </c>
      <c r="AD3" s="1">
        <v>1.1696815490722601E-2</v>
      </c>
      <c r="AE3" s="1">
        <v>1.0104417800903299E-2</v>
      </c>
      <c r="AF3" s="1">
        <v>1.0163784027099601E-2</v>
      </c>
      <c r="AG3" s="1">
        <v>1.00824832916259E-2</v>
      </c>
      <c r="AH3" s="1">
        <v>1.05643272399902E-2</v>
      </c>
      <c r="AI3" s="1">
        <v>2.6619911193847601E-2</v>
      </c>
      <c r="AJ3" s="1">
        <v>1.0890007019042899E-2</v>
      </c>
      <c r="AK3" s="1">
        <v>1.0633468627929601E-2</v>
      </c>
      <c r="AL3" s="1">
        <v>1.05836391448974E-2</v>
      </c>
      <c r="AM3" s="1">
        <v>1.3451576232910101E-2</v>
      </c>
      <c r="AN3" s="1">
        <v>1.0255336761474601E-2</v>
      </c>
      <c r="AO3" s="1">
        <v>1.02834701538085E-2</v>
      </c>
      <c r="AP3" s="1">
        <v>1.05886459350585E-2</v>
      </c>
      <c r="AQ3" s="1">
        <v>1.1874675750732399E-2</v>
      </c>
      <c r="AR3" s="1">
        <v>1.04749202728271E-2</v>
      </c>
      <c r="AS3" s="1">
        <v>1.0317325592041E-2</v>
      </c>
      <c r="AT3" s="1">
        <v>1.05841159820556E-2</v>
      </c>
      <c r="AU3" s="1">
        <v>1.17895603179931E-2</v>
      </c>
      <c r="AV3" s="1">
        <v>1.02002620697021E-2</v>
      </c>
      <c r="AW3" s="1">
        <v>1.0392904281616201E-2</v>
      </c>
      <c r="AX3" s="1">
        <v>1.02715492248535E-2</v>
      </c>
      <c r="AY3" s="1">
        <v>1.26152038574218E-2</v>
      </c>
      <c r="AZ3" s="1">
        <f t="shared" si="0"/>
        <v>1.1238470077514592E-2</v>
      </c>
    </row>
    <row r="5" spans="1:52" x14ac:dyDescent="0.3">
      <c r="B5" s="5" t="s">
        <v>104</v>
      </c>
      <c r="C5" s="5" t="s">
        <v>105</v>
      </c>
      <c r="D5" s="5" t="s">
        <v>106</v>
      </c>
    </row>
    <row r="6" spans="1:52" x14ac:dyDescent="0.3">
      <c r="A6" t="s">
        <v>0</v>
      </c>
      <c r="B6" s="6">
        <f>resnet50!F5</f>
        <v>643.84125000000006</v>
      </c>
      <c r="C6" s="4">
        <v>0.86</v>
      </c>
      <c r="D6" s="4">
        <v>0.94</v>
      </c>
    </row>
    <row r="7" spans="1:52" x14ac:dyDescent="0.3">
      <c r="A7" t="s">
        <v>1</v>
      </c>
      <c r="B7" s="6">
        <f>densenet161!F5</f>
        <v>1301.8732031249997</v>
      </c>
      <c r="C7" s="4">
        <v>0.86</v>
      </c>
      <c r="D7" s="4">
        <v>0.94</v>
      </c>
    </row>
    <row r="8" spans="1:52" x14ac:dyDescent="0.3">
      <c r="A8" t="s">
        <v>2</v>
      </c>
      <c r="B8" s="6">
        <f>alexnet!F5</f>
        <v>33.099375000000002</v>
      </c>
      <c r="C8" s="4">
        <v>0.7</v>
      </c>
      <c r="D8" s="4">
        <v>0.84</v>
      </c>
    </row>
    <row r="9" spans="1:52" x14ac:dyDescent="0.3">
      <c r="G9" s="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9B63D-53FA-41D4-BEFB-CE76E0BF49FF}">
  <dimension ref="A1:G50"/>
  <sheetViews>
    <sheetView workbookViewId="0">
      <selection activeCell="F5" sqref="F5"/>
    </sheetView>
  </sheetViews>
  <sheetFormatPr defaultRowHeight="14.4" x14ac:dyDescent="0.3"/>
  <cols>
    <col min="1" max="1" width="47.21875" customWidth="1"/>
    <col min="2" max="2" width="14.33203125" customWidth="1"/>
    <col min="3" max="3" width="16.77734375" customWidth="1"/>
    <col min="6" max="6" width="9.44140625" bestFit="1" customWidth="1"/>
  </cols>
  <sheetData>
    <row r="1" spans="1:7" x14ac:dyDescent="0.3">
      <c r="A1" t="s">
        <v>3</v>
      </c>
      <c r="B1" t="s">
        <v>90</v>
      </c>
      <c r="C1" t="s">
        <v>91</v>
      </c>
      <c r="D1" t="s">
        <v>5</v>
      </c>
    </row>
    <row r="2" spans="1:7" x14ac:dyDescent="0.3">
      <c r="A2" t="s">
        <v>6</v>
      </c>
      <c r="B2" s="2">
        <f>24.07*1024</f>
        <v>24647.68</v>
      </c>
      <c r="C2" t="s">
        <v>86</v>
      </c>
      <c r="D2">
        <v>8</v>
      </c>
      <c r="F2" s="2"/>
    </row>
    <row r="3" spans="1:7" x14ac:dyDescent="0.3">
      <c r="A3" t="s">
        <v>7</v>
      </c>
      <c r="B3" s="2">
        <f>1.85*1024</f>
        <v>1894.4</v>
      </c>
      <c r="C3">
        <v>0</v>
      </c>
      <c r="D3">
        <v>5</v>
      </c>
    </row>
    <row r="4" spans="1:7" x14ac:dyDescent="0.3">
      <c r="A4" t="s">
        <v>8</v>
      </c>
      <c r="B4" s="2">
        <f>1.85*1024</f>
        <v>1894.4</v>
      </c>
      <c r="C4">
        <v>0</v>
      </c>
      <c r="D4">
        <v>5</v>
      </c>
    </row>
    <row r="5" spans="1:7" x14ac:dyDescent="0.3">
      <c r="A5" t="s">
        <v>9</v>
      </c>
      <c r="B5" s="2">
        <f>1.85*1024</f>
        <v>1894.4</v>
      </c>
      <c r="C5">
        <v>0</v>
      </c>
      <c r="D5">
        <v>5</v>
      </c>
      <c r="F5" s="6">
        <f>SUM(B2:B50)/1024</f>
        <v>33.099375000000002</v>
      </c>
      <c r="G5" t="s">
        <v>92</v>
      </c>
    </row>
    <row r="6" spans="1:7" x14ac:dyDescent="0.3">
      <c r="A6" t="s">
        <v>10</v>
      </c>
      <c r="B6" s="2">
        <f>1.85*1024</f>
        <v>1894.4</v>
      </c>
      <c r="C6" t="s">
        <v>87</v>
      </c>
      <c r="D6">
        <v>5</v>
      </c>
    </row>
    <row r="7" spans="1:7" x14ac:dyDescent="0.3">
      <c r="A7" t="s">
        <v>11</v>
      </c>
      <c r="B7" s="2">
        <f>1.01*1024</f>
        <v>1034.24</v>
      </c>
      <c r="C7">
        <v>0</v>
      </c>
      <c r="D7">
        <v>3</v>
      </c>
    </row>
    <row r="8" spans="1:7" x14ac:dyDescent="0.3">
      <c r="A8" t="s">
        <v>12</v>
      </c>
      <c r="B8" s="2">
        <f>1.01*1024</f>
        <v>1034.24</v>
      </c>
      <c r="C8" t="s">
        <v>88</v>
      </c>
      <c r="D8">
        <v>3</v>
      </c>
    </row>
    <row r="9" spans="1:7" x14ac:dyDescent="0.3">
      <c r="A9" t="s">
        <v>13</v>
      </c>
      <c r="B9" s="2">
        <v>36</v>
      </c>
      <c r="C9">
        <v>0</v>
      </c>
      <c r="D9">
        <v>1</v>
      </c>
    </row>
    <row r="10" spans="1:7" x14ac:dyDescent="0.3">
      <c r="A10" t="s">
        <v>14</v>
      </c>
      <c r="B10" s="2">
        <v>36</v>
      </c>
      <c r="C10">
        <v>0</v>
      </c>
      <c r="D10">
        <v>1</v>
      </c>
    </row>
    <row r="11" spans="1:7" x14ac:dyDescent="0.3">
      <c r="A11" t="s">
        <v>15</v>
      </c>
      <c r="B11" s="2">
        <v>36</v>
      </c>
      <c r="C11">
        <v>36</v>
      </c>
      <c r="D11">
        <v>1</v>
      </c>
    </row>
    <row r="12" spans="1:7" x14ac:dyDescent="0.3">
      <c r="A12" t="s">
        <v>16</v>
      </c>
      <c r="B12" s="2">
        <v>36</v>
      </c>
      <c r="C12">
        <v>0</v>
      </c>
      <c r="D12">
        <v>3</v>
      </c>
    </row>
    <row r="13" spans="1:7" x14ac:dyDescent="0.3">
      <c r="A13" t="s">
        <v>17</v>
      </c>
      <c r="B13" s="2">
        <v>36</v>
      </c>
      <c r="C13">
        <v>36</v>
      </c>
      <c r="D13">
        <v>3</v>
      </c>
    </row>
    <row r="14" spans="1:7" x14ac:dyDescent="0.3">
      <c r="A14" t="s">
        <v>18</v>
      </c>
      <c r="B14" s="2">
        <v>4</v>
      </c>
      <c r="C14">
        <v>0</v>
      </c>
      <c r="D14">
        <v>1</v>
      </c>
    </row>
    <row r="15" spans="1:7" x14ac:dyDescent="0.3">
      <c r="A15" t="s">
        <v>19</v>
      </c>
      <c r="B15" s="2">
        <v>4</v>
      </c>
      <c r="C15">
        <v>4</v>
      </c>
      <c r="D15">
        <v>1</v>
      </c>
    </row>
    <row r="16" spans="1:7" x14ac:dyDescent="0.3">
      <c r="A16" t="s">
        <v>20</v>
      </c>
      <c r="B16" s="2">
        <v>0</v>
      </c>
      <c r="C16">
        <v>0</v>
      </c>
      <c r="D16">
        <v>1</v>
      </c>
    </row>
    <row r="17" spans="1:4" x14ac:dyDescent="0.3">
      <c r="A17" t="s">
        <v>21</v>
      </c>
      <c r="B17" s="2">
        <v>0</v>
      </c>
      <c r="C17">
        <v>0</v>
      </c>
      <c r="D17">
        <v>1</v>
      </c>
    </row>
    <row r="18" spans="1:4" x14ac:dyDescent="0.3">
      <c r="A18" t="s">
        <v>22</v>
      </c>
      <c r="B18" s="2">
        <v>0</v>
      </c>
      <c r="C18">
        <v>0</v>
      </c>
      <c r="D18">
        <v>5</v>
      </c>
    </row>
    <row r="19" spans="1:4" x14ac:dyDescent="0.3">
      <c r="A19" t="s">
        <v>23</v>
      </c>
      <c r="B19" s="2">
        <v>0</v>
      </c>
      <c r="C19">
        <v>0</v>
      </c>
      <c r="D19">
        <v>5</v>
      </c>
    </row>
    <row r="20" spans="1:4" x14ac:dyDescent="0.3">
      <c r="A20" t="s">
        <v>24</v>
      </c>
      <c r="B20" s="2">
        <v>0</v>
      </c>
      <c r="C20">
        <v>0</v>
      </c>
      <c r="D20">
        <v>5</v>
      </c>
    </row>
    <row r="21" spans="1:4" x14ac:dyDescent="0.3">
      <c r="A21" t="s">
        <v>25</v>
      </c>
      <c r="B21" s="2">
        <v>0</v>
      </c>
      <c r="C21">
        <v>0</v>
      </c>
      <c r="D21">
        <v>30</v>
      </c>
    </row>
    <row r="22" spans="1:4" x14ac:dyDescent="0.3">
      <c r="A22" t="s">
        <v>61</v>
      </c>
      <c r="B22" s="2">
        <v>0</v>
      </c>
      <c r="C22">
        <v>0</v>
      </c>
      <c r="D22">
        <v>2</v>
      </c>
    </row>
    <row r="23" spans="1:4" x14ac:dyDescent="0.3">
      <c r="A23" t="s">
        <v>26</v>
      </c>
      <c r="B23" s="2">
        <v>0</v>
      </c>
      <c r="C23">
        <v>0</v>
      </c>
      <c r="D23">
        <v>1</v>
      </c>
    </row>
    <row r="24" spans="1:4" x14ac:dyDescent="0.3">
      <c r="A24" t="s">
        <v>27</v>
      </c>
      <c r="B24" s="2">
        <v>0</v>
      </c>
      <c r="C24">
        <v>0</v>
      </c>
      <c r="D24">
        <v>5</v>
      </c>
    </row>
    <row r="25" spans="1:4" x14ac:dyDescent="0.3">
      <c r="A25" t="s">
        <v>28</v>
      </c>
      <c r="B25" s="2">
        <v>0</v>
      </c>
      <c r="C25">
        <v>0</v>
      </c>
      <c r="D25">
        <v>6</v>
      </c>
    </row>
    <row r="26" spans="1:4" x14ac:dyDescent="0.3">
      <c r="A26" t="s">
        <v>29</v>
      </c>
      <c r="B26" s="2">
        <v>0</v>
      </c>
      <c r="C26">
        <v>0</v>
      </c>
      <c r="D26">
        <v>5</v>
      </c>
    </row>
    <row r="27" spans="1:4" x14ac:dyDescent="0.3">
      <c r="A27" t="s">
        <v>30</v>
      </c>
      <c r="B27" s="2">
        <v>0</v>
      </c>
      <c r="C27">
        <v>0</v>
      </c>
      <c r="D27">
        <v>7</v>
      </c>
    </row>
    <row r="28" spans="1:4" x14ac:dyDescent="0.3">
      <c r="A28" t="s">
        <v>31</v>
      </c>
      <c r="B28" s="2">
        <v>0</v>
      </c>
      <c r="C28">
        <v>0</v>
      </c>
      <c r="D28">
        <v>7</v>
      </c>
    </row>
    <row r="29" spans="1:4" x14ac:dyDescent="0.3">
      <c r="A29" t="s">
        <v>84</v>
      </c>
      <c r="B29" s="2">
        <v>0</v>
      </c>
      <c r="C29">
        <v>0</v>
      </c>
      <c r="D29">
        <v>5</v>
      </c>
    </row>
    <row r="30" spans="1:4" x14ac:dyDescent="0.3">
      <c r="A30" t="s">
        <v>63</v>
      </c>
      <c r="B30" s="2">
        <v>0</v>
      </c>
      <c r="C30">
        <v>0</v>
      </c>
      <c r="D30">
        <v>7</v>
      </c>
    </row>
    <row r="31" spans="1:4" x14ac:dyDescent="0.3">
      <c r="A31" t="s">
        <v>64</v>
      </c>
      <c r="B31" s="2">
        <v>0</v>
      </c>
      <c r="C31">
        <v>0</v>
      </c>
      <c r="D31">
        <v>3</v>
      </c>
    </row>
    <row r="32" spans="1:4" x14ac:dyDescent="0.3">
      <c r="A32" t="s">
        <v>32</v>
      </c>
      <c r="B32" s="2">
        <v>0</v>
      </c>
      <c r="C32">
        <v>0</v>
      </c>
      <c r="D32">
        <v>1</v>
      </c>
    </row>
    <row r="33" spans="1:4" x14ac:dyDescent="0.3">
      <c r="A33" t="s">
        <v>65</v>
      </c>
      <c r="B33" s="2">
        <v>0</v>
      </c>
      <c r="C33">
        <v>0</v>
      </c>
      <c r="D33">
        <v>3</v>
      </c>
    </row>
    <row r="34" spans="1:4" x14ac:dyDescent="0.3">
      <c r="A34" t="s">
        <v>66</v>
      </c>
      <c r="B34" s="2">
        <v>0</v>
      </c>
      <c r="C34">
        <v>0</v>
      </c>
      <c r="D34">
        <v>3</v>
      </c>
    </row>
    <row r="35" spans="1:4" x14ac:dyDescent="0.3">
      <c r="A35" t="s">
        <v>33</v>
      </c>
      <c r="B35" s="2">
        <v>0</v>
      </c>
      <c r="C35">
        <v>0</v>
      </c>
      <c r="D35">
        <v>1</v>
      </c>
    </row>
    <row r="36" spans="1:4" x14ac:dyDescent="0.3">
      <c r="A36" t="s">
        <v>34</v>
      </c>
      <c r="B36" s="2">
        <v>0</v>
      </c>
      <c r="C36">
        <v>0</v>
      </c>
      <c r="D36">
        <v>2</v>
      </c>
    </row>
    <row r="37" spans="1:4" x14ac:dyDescent="0.3">
      <c r="A37" t="s">
        <v>35</v>
      </c>
      <c r="B37" s="2">
        <v>0</v>
      </c>
      <c r="C37">
        <v>0</v>
      </c>
      <c r="D37">
        <v>3</v>
      </c>
    </row>
    <row r="38" spans="1:4" x14ac:dyDescent="0.3">
      <c r="A38" t="s">
        <v>36</v>
      </c>
      <c r="B38" s="2">
        <v>0</v>
      </c>
      <c r="C38">
        <v>0</v>
      </c>
      <c r="D38">
        <v>3</v>
      </c>
    </row>
    <row r="39" spans="1:4" x14ac:dyDescent="0.3">
      <c r="A39" t="s">
        <v>37</v>
      </c>
      <c r="B39" s="2">
        <v>0</v>
      </c>
      <c r="C39">
        <v>0</v>
      </c>
      <c r="D39">
        <v>7</v>
      </c>
    </row>
    <row r="40" spans="1:4" x14ac:dyDescent="0.3">
      <c r="A40" t="s">
        <v>38</v>
      </c>
      <c r="B40" s="2">
        <v>0</v>
      </c>
      <c r="C40">
        <v>0</v>
      </c>
      <c r="D40">
        <v>3</v>
      </c>
    </row>
    <row r="41" spans="1:4" x14ac:dyDescent="0.3">
      <c r="A41" t="s">
        <v>39</v>
      </c>
      <c r="B41" s="2">
        <v>0</v>
      </c>
      <c r="C41">
        <v>0</v>
      </c>
      <c r="D41">
        <v>3</v>
      </c>
    </row>
    <row r="42" spans="1:4" x14ac:dyDescent="0.3">
      <c r="A42" t="s">
        <v>73</v>
      </c>
      <c r="B42" s="2">
        <v>0</v>
      </c>
      <c r="C42">
        <v>0</v>
      </c>
      <c r="D42">
        <v>3</v>
      </c>
    </row>
    <row r="43" spans="1:4" x14ac:dyDescent="0.3">
      <c r="A43" t="s">
        <v>40</v>
      </c>
      <c r="B43" s="2">
        <v>0</v>
      </c>
      <c r="C43">
        <v>0</v>
      </c>
      <c r="D43">
        <v>1</v>
      </c>
    </row>
    <row r="44" spans="1:4" x14ac:dyDescent="0.3">
      <c r="A44" t="s">
        <v>41</v>
      </c>
      <c r="B44" s="2">
        <v>0</v>
      </c>
      <c r="C44">
        <v>0</v>
      </c>
      <c r="D44">
        <v>1</v>
      </c>
    </row>
    <row r="45" spans="1:4" x14ac:dyDescent="0.3">
      <c r="A45" t="s">
        <v>85</v>
      </c>
      <c r="B45" s="2">
        <v>0</v>
      </c>
      <c r="C45">
        <v>0</v>
      </c>
      <c r="D45">
        <v>1</v>
      </c>
    </row>
    <row r="46" spans="1:4" x14ac:dyDescent="0.3">
      <c r="A46" t="s">
        <v>42</v>
      </c>
      <c r="B46" s="2">
        <v>0</v>
      </c>
      <c r="C46">
        <v>0</v>
      </c>
      <c r="D46">
        <v>3</v>
      </c>
    </row>
    <row r="47" spans="1:4" x14ac:dyDescent="0.3">
      <c r="A47" t="s">
        <v>75</v>
      </c>
      <c r="B47" s="2">
        <v>0</v>
      </c>
      <c r="C47">
        <v>0</v>
      </c>
      <c r="D47">
        <v>1</v>
      </c>
    </row>
    <row r="48" spans="1:4" x14ac:dyDescent="0.3">
      <c r="A48" t="s">
        <v>75</v>
      </c>
      <c r="B48" s="2">
        <v>0</v>
      </c>
      <c r="C48">
        <v>0</v>
      </c>
      <c r="D48">
        <v>2</v>
      </c>
    </row>
    <row r="49" spans="1:4" x14ac:dyDescent="0.3">
      <c r="A49" t="s">
        <v>76</v>
      </c>
      <c r="B49" s="2">
        <v>0</v>
      </c>
      <c r="C49">
        <v>0</v>
      </c>
      <c r="D49">
        <v>1</v>
      </c>
    </row>
    <row r="50" spans="1:4" x14ac:dyDescent="0.3">
      <c r="A50" t="s">
        <v>43</v>
      </c>
      <c r="B50" s="2">
        <v>-588</v>
      </c>
      <c r="C50" t="s">
        <v>89</v>
      </c>
      <c r="D50">
        <v>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1E689-5B65-48ED-800F-ED9083A7CD9D}">
  <dimension ref="A1:G68"/>
  <sheetViews>
    <sheetView workbookViewId="0">
      <selection activeCell="F5" sqref="F5"/>
    </sheetView>
  </sheetViews>
  <sheetFormatPr defaultRowHeight="14.4" x14ac:dyDescent="0.3"/>
  <cols>
    <col min="1" max="1" width="46.44140625" customWidth="1"/>
    <col min="2" max="2" width="11.5546875" customWidth="1"/>
    <col min="3" max="3" width="14.33203125" customWidth="1"/>
    <col min="4" max="4" width="10.33203125" customWidth="1"/>
  </cols>
  <sheetData>
    <row r="1" spans="1:7" x14ac:dyDescent="0.3">
      <c r="A1" t="s">
        <v>3</v>
      </c>
      <c r="B1" t="s">
        <v>4</v>
      </c>
      <c r="C1" t="s">
        <v>44</v>
      </c>
      <c r="D1" t="s">
        <v>45</v>
      </c>
    </row>
    <row r="2" spans="1:7" x14ac:dyDescent="0.3">
      <c r="A2" t="s">
        <v>6</v>
      </c>
      <c r="B2">
        <f>338.52*1024</f>
        <v>346644.47999999998</v>
      </c>
      <c r="C2" t="s">
        <v>93</v>
      </c>
      <c r="D2">
        <v>806</v>
      </c>
    </row>
    <row r="3" spans="1:7" x14ac:dyDescent="0.3">
      <c r="A3" t="s">
        <v>43</v>
      </c>
      <c r="B3">
        <f>239.19*1024</f>
        <v>244930.56</v>
      </c>
      <c r="C3" t="s">
        <v>94</v>
      </c>
      <c r="D3">
        <v>1</v>
      </c>
    </row>
    <row r="4" spans="1:7" x14ac:dyDescent="0.3">
      <c r="A4" t="s">
        <v>46</v>
      </c>
      <c r="B4">
        <f>113.13*1024</f>
        <v>115845.12</v>
      </c>
      <c r="C4">
        <v>0</v>
      </c>
      <c r="D4">
        <v>161</v>
      </c>
    </row>
    <row r="5" spans="1:7" x14ac:dyDescent="0.3">
      <c r="A5" t="s">
        <v>47</v>
      </c>
      <c r="B5">
        <f>113.13*1024</f>
        <v>115845.12</v>
      </c>
      <c r="C5">
        <v>0</v>
      </c>
      <c r="D5">
        <v>161</v>
      </c>
      <c r="F5" s="6">
        <f>SUM(B2:B50)/1024</f>
        <v>1301.8732031249997</v>
      </c>
      <c r="G5" t="s">
        <v>99</v>
      </c>
    </row>
    <row r="6" spans="1:7" x14ac:dyDescent="0.3">
      <c r="A6" t="s">
        <v>48</v>
      </c>
      <c r="B6">
        <f>113.13*1024</f>
        <v>115845.12</v>
      </c>
      <c r="C6">
        <v>0</v>
      </c>
      <c r="D6">
        <v>161</v>
      </c>
    </row>
    <row r="7" spans="1:7" x14ac:dyDescent="0.3">
      <c r="A7" t="s">
        <v>49</v>
      </c>
      <c r="B7">
        <f>113.13*1024</f>
        <v>115845.12</v>
      </c>
      <c r="C7">
        <v>0</v>
      </c>
      <c r="D7">
        <v>161</v>
      </c>
    </row>
    <row r="8" spans="1:7" x14ac:dyDescent="0.3">
      <c r="A8" t="s">
        <v>50</v>
      </c>
      <c r="B8">
        <f>86.15*1024</f>
        <v>88217.600000000006</v>
      </c>
      <c r="C8" t="s">
        <v>95</v>
      </c>
      <c r="D8">
        <v>82</v>
      </c>
    </row>
    <row r="9" spans="1:7" x14ac:dyDescent="0.3">
      <c r="A9" t="s">
        <v>7</v>
      </c>
      <c r="B9">
        <f>44.29*1024</f>
        <v>45352.959999999999</v>
      </c>
      <c r="C9">
        <v>0</v>
      </c>
      <c r="D9">
        <v>160</v>
      </c>
    </row>
    <row r="10" spans="1:7" x14ac:dyDescent="0.3">
      <c r="A10" t="s">
        <v>8</v>
      </c>
      <c r="B10">
        <f>44.29*1024</f>
        <v>45352.959999999999</v>
      </c>
      <c r="C10">
        <v>0</v>
      </c>
      <c r="D10">
        <v>160</v>
      </c>
    </row>
    <row r="11" spans="1:7" x14ac:dyDescent="0.3">
      <c r="A11" t="s">
        <v>9</v>
      </c>
      <c r="B11">
        <f>44.29*1024</f>
        <v>45352.959999999999</v>
      </c>
      <c r="C11">
        <v>0</v>
      </c>
      <c r="D11">
        <v>160</v>
      </c>
    </row>
    <row r="12" spans="1:7" x14ac:dyDescent="0.3">
      <c r="A12" t="s">
        <v>10</v>
      </c>
      <c r="B12">
        <f>44.29*1024</f>
        <v>45352.959999999999</v>
      </c>
      <c r="C12" t="s">
        <v>96</v>
      </c>
      <c r="D12">
        <v>160</v>
      </c>
    </row>
    <row r="13" spans="1:7" x14ac:dyDescent="0.3">
      <c r="A13" t="s">
        <v>11</v>
      </c>
      <c r="B13">
        <f>3.62*1024</f>
        <v>3706.88</v>
      </c>
      <c r="C13">
        <v>0</v>
      </c>
      <c r="D13">
        <v>1</v>
      </c>
    </row>
    <row r="14" spans="1:7" x14ac:dyDescent="0.3">
      <c r="A14" t="s">
        <v>12</v>
      </c>
      <c r="B14">
        <f>3.62*1024</f>
        <v>3706.88</v>
      </c>
      <c r="C14" t="s">
        <v>97</v>
      </c>
      <c r="D14">
        <v>1</v>
      </c>
    </row>
    <row r="15" spans="1:7" x14ac:dyDescent="0.3">
      <c r="A15" t="s">
        <v>51</v>
      </c>
      <c r="B15">
        <f>1.06*1024</f>
        <v>1085.44</v>
      </c>
      <c r="C15" t="s">
        <v>98</v>
      </c>
      <c r="D15">
        <v>3</v>
      </c>
    </row>
    <row r="16" spans="1:7" x14ac:dyDescent="0.3">
      <c r="A16" t="s">
        <v>13</v>
      </c>
      <c r="B16">
        <v>9</v>
      </c>
      <c r="C16">
        <v>0</v>
      </c>
      <c r="D16">
        <v>1</v>
      </c>
    </row>
    <row r="17" spans="1:4" x14ac:dyDescent="0.3">
      <c r="A17" t="s">
        <v>52</v>
      </c>
      <c r="B17">
        <v>9</v>
      </c>
      <c r="C17">
        <v>9</v>
      </c>
      <c r="D17">
        <v>1</v>
      </c>
    </row>
    <row r="18" spans="1:4" x14ac:dyDescent="0.3">
      <c r="A18" t="s">
        <v>16</v>
      </c>
      <c r="B18">
        <v>4</v>
      </c>
      <c r="C18">
        <v>0</v>
      </c>
      <c r="D18">
        <v>1</v>
      </c>
    </row>
    <row r="19" spans="1:4" x14ac:dyDescent="0.3">
      <c r="A19" t="s">
        <v>17</v>
      </c>
      <c r="B19">
        <v>4</v>
      </c>
      <c r="C19">
        <v>4</v>
      </c>
      <c r="D19">
        <v>1</v>
      </c>
    </row>
    <row r="20" spans="1:4" x14ac:dyDescent="0.3">
      <c r="A20" t="s">
        <v>18</v>
      </c>
      <c r="B20">
        <v>4</v>
      </c>
      <c r="C20">
        <v>0</v>
      </c>
      <c r="D20">
        <v>1</v>
      </c>
    </row>
    <row r="21" spans="1:4" x14ac:dyDescent="0.3">
      <c r="A21" t="s">
        <v>19</v>
      </c>
      <c r="B21">
        <v>4</v>
      </c>
      <c r="C21">
        <v>4</v>
      </c>
      <c r="D21">
        <v>1</v>
      </c>
    </row>
    <row r="22" spans="1:4" x14ac:dyDescent="0.3">
      <c r="A22" t="s">
        <v>20</v>
      </c>
      <c r="B22">
        <v>0</v>
      </c>
      <c r="C22">
        <v>0</v>
      </c>
      <c r="D22">
        <v>1</v>
      </c>
    </row>
    <row r="23" spans="1:4" x14ac:dyDescent="0.3">
      <c r="A23" t="s">
        <v>21</v>
      </c>
      <c r="B23">
        <v>0</v>
      </c>
      <c r="C23">
        <v>0</v>
      </c>
      <c r="D23">
        <v>1</v>
      </c>
    </row>
    <row r="24" spans="1:4" x14ac:dyDescent="0.3">
      <c r="A24" t="s">
        <v>22</v>
      </c>
      <c r="B24">
        <v>0</v>
      </c>
      <c r="C24">
        <v>0</v>
      </c>
      <c r="D24">
        <v>321</v>
      </c>
    </row>
    <row r="25" spans="1:4" x14ac:dyDescent="0.3">
      <c r="A25" t="s">
        <v>23</v>
      </c>
      <c r="B25">
        <v>0</v>
      </c>
      <c r="C25">
        <v>0</v>
      </c>
      <c r="D25">
        <v>321</v>
      </c>
    </row>
    <row r="26" spans="1:4" x14ac:dyDescent="0.3">
      <c r="A26" t="s">
        <v>24</v>
      </c>
      <c r="B26">
        <v>0</v>
      </c>
      <c r="C26">
        <v>0</v>
      </c>
      <c r="D26">
        <v>321</v>
      </c>
    </row>
    <row r="27" spans="1:4" x14ac:dyDescent="0.3">
      <c r="A27" t="s">
        <v>25</v>
      </c>
      <c r="B27">
        <v>0</v>
      </c>
      <c r="C27">
        <v>0</v>
      </c>
      <c r="D27">
        <v>837</v>
      </c>
    </row>
    <row r="28" spans="1:4" x14ac:dyDescent="0.3">
      <c r="A28" t="s">
        <v>61</v>
      </c>
      <c r="B28">
        <v>0</v>
      </c>
      <c r="C28">
        <v>0</v>
      </c>
      <c r="D28">
        <v>58</v>
      </c>
    </row>
    <row r="29" spans="1:4" x14ac:dyDescent="0.3">
      <c r="A29" t="s">
        <v>26</v>
      </c>
      <c r="B29">
        <v>0</v>
      </c>
      <c r="C29">
        <v>0</v>
      </c>
      <c r="D29">
        <v>1</v>
      </c>
    </row>
    <row r="30" spans="1:4" x14ac:dyDescent="0.3">
      <c r="A30" t="s">
        <v>53</v>
      </c>
      <c r="B30">
        <v>0</v>
      </c>
      <c r="C30">
        <v>0</v>
      </c>
      <c r="D30">
        <v>161</v>
      </c>
    </row>
    <row r="31" spans="1:4" x14ac:dyDescent="0.3">
      <c r="A31" t="s">
        <v>62</v>
      </c>
      <c r="B31">
        <v>0</v>
      </c>
      <c r="C31">
        <v>0</v>
      </c>
      <c r="D31">
        <v>161</v>
      </c>
    </row>
    <row r="32" spans="1:4" x14ac:dyDescent="0.3">
      <c r="A32" t="s">
        <v>30</v>
      </c>
      <c r="B32">
        <v>0</v>
      </c>
      <c r="C32">
        <v>0</v>
      </c>
      <c r="D32">
        <v>161</v>
      </c>
    </row>
    <row r="33" spans="1:4" x14ac:dyDescent="0.3">
      <c r="A33" t="s">
        <v>31</v>
      </c>
      <c r="B33">
        <v>0</v>
      </c>
      <c r="C33">
        <v>0</v>
      </c>
      <c r="D33">
        <v>161</v>
      </c>
    </row>
    <row r="34" spans="1:4" x14ac:dyDescent="0.3">
      <c r="A34" t="s">
        <v>63</v>
      </c>
      <c r="B34">
        <v>0</v>
      </c>
      <c r="C34">
        <v>0</v>
      </c>
      <c r="D34">
        <v>161</v>
      </c>
    </row>
    <row r="35" spans="1:4" x14ac:dyDescent="0.3">
      <c r="A35" t="s">
        <v>64</v>
      </c>
      <c r="B35">
        <v>0</v>
      </c>
      <c r="C35">
        <v>0</v>
      </c>
      <c r="D35">
        <v>1</v>
      </c>
    </row>
    <row r="36" spans="1:4" x14ac:dyDescent="0.3">
      <c r="A36" t="s">
        <v>54</v>
      </c>
      <c r="B36">
        <v>0</v>
      </c>
      <c r="C36">
        <v>0</v>
      </c>
      <c r="D36">
        <v>4</v>
      </c>
    </row>
    <row r="37" spans="1:4" x14ac:dyDescent="0.3">
      <c r="A37" t="s">
        <v>55</v>
      </c>
      <c r="B37">
        <v>0</v>
      </c>
      <c r="C37">
        <v>0</v>
      </c>
      <c r="D37">
        <v>4</v>
      </c>
    </row>
    <row r="38" spans="1:4" x14ac:dyDescent="0.3">
      <c r="A38" t="s">
        <v>37</v>
      </c>
      <c r="B38">
        <v>0</v>
      </c>
      <c r="C38">
        <v>0</v>
      </c>
      <c r="D38">
        <v>7</v>
      </c>
    </row>
    <row r="39" spans="1:4" x14ac:dyDescent="0.3">
      <c r="A39" t="s">
        <v>39</v>
      </c>
      <c r="B39">
        <v>0</v>
      </c>
      <c r="C39">
        <v>0</v>
      </c>
      <c r="D39">
        <v>5</v>
      </c>
    </row>
    <row r="40" spans="1:4" x14ac:dyDescent="0.3">
      <c r="A40" t="s">
        <v>42</v>
      </c>
      <c r="B40">
        <v>0</v>
      </c>
      <c r="C40">
        <v>0</v>
      </c>
      <c r="D40">
        <v>5</v>
      </c>
    </row>
    <row r="41" spans="1:4" x14ac:dyDescent="0.3">
      <c r="A41" t="s">
        <v>56</v>
      </c>
      <c r="B41">
        <v>0</v>
      </c>
      <c r="C41">
        <v>0</v>
      </c>
      <c r="D41">
        <v>1</v>
      </c>
    </row>
    <row r="42" spans="1:4" x14ac:dyDescent="0.3">
      <c r="A42" t="s">
        <v>65</v>
      </c>
      <c r="B42">
        <v>0</v>
      </c>
      <c r="C42">
        <v>0</v>
      </c>
      <c r="D42">
        <v>54</v>
      </c>
    </row>
    <row r="43" spans="1:4" x14ac:dyDescent="0.3">
      <c r="A43" t="s">
        <v>66</v>
      </c>
      <c r="B43">
        <v>0</v>
      </c>
      <c r="C43">
        <v>0</v>
      </c>
      <c r="D43">
        <v>54</v>
      </c>
    </row>
    <row r="44" spans="1:4" x14ac:dyDescent="0.3">
      <c r="A44" t="s">
        <v>77</v>
      </c>
      <c r="B44">
        <v>0</v>
      </c>
      <c r="C44">
        <v>0</v>
      </c>
      <c r="D44">
        <v>78</v>
      </c>
    </row>
    <row r="45" spans="1:4" x14ac:dyDescent="0.3">
      <c r="A45" t="s">
        <v>57</v>
      </c>
      <c r="B45">
        <v>0</v>
      </c>
      <c r="C45">
        <v>0</v>
      </c>
      <c r="D45">
        <v>21</v>
      </c>
    </row>
    <row r="46" spans="1:4" x14ac:dyDescent="0.3">
      <c r="A46" t="s">
        <v>58</v>
      </c>
      <c r="B46">
        <v>0</v>
      </c>
      <c r="C46">
        <v>0</v>
      </c>
      <c r="D46">
        <v>3</v>
      </c>
    </row>
    <row r="47" spans="1:4" x14ac:dyDescent="0.3">
      <c r="A47" t="s">
        <v>59</v>
      </c>
      <c r="B47">
        <v>0</v>
      </c>
      <c r="C47">
        <v>0</v>
      </c>
      <c r="D47">
        <v>1</v>
      </c>
    </row>
    <row r="48" spans="1:4" x14ac:dyDescent="0.3">
      <c r="A48" t="s">
        <v>78</v>
      </c>
      <c r="B48">
        <v>0</v>
      </c>
      <c r="C48">
        <v>0</v>
      </c>
      <c r="D48">
        <v>3</v>
      </c>
    </row>
    <row r="49" spans="1:4" x14ac:dyDescent="0.3">
      <c r="A49" t="s">
        <v>67</v>
      </c>
      <c r="B49">
        <v>0</v>
      </c>
      <c r="C49">
        <v>0</v>
      </c>
      <c r="D49">
        <v>31</v>
      </c>
    </row>
    <row r="50" spans="1:4" x14ac:dyDescent="0.3">
      <c r="A50" t="s">
        <v>70</v>
      </c>
      <c r="B50">
        <v>0</v>
      </c>
      <c r="C50">
        <v>0</v>
      </c>
      <c r="D50">
        <v>31</v>
      </c>
    </row>
    <row r="51" spans="1:4" x14ac:dyDescent="0.3">
      <c r="A51" t="s">
        <v>69</v>
      </c>
      <c r="B51">
        <v>0</v>
      </c>
      <c r="C51">
        <v>0</v>
      </c>
      <c r="D51">
        <v>31</v>
      </c>
    </row>
    <row r="52" spans="1:4" x14ac:dyDescent="0.3">
      <c r="A52" t="s">
        <v>73</v>
      </c>
      <c r="B52">
        <v>0</v>
      </c>
      <c r="C52">
        <v>0</v>
      </c>
      <c r="D52">
        <v>145</v>
      </c>
    </row>
    <row r="53" spans="1:4" x14ac:dyDescent="0.3">
      <c r="A53" t="s">
        <v>79</v>
      </c>
      <c r="B53">
        <v>0</v>
      </c>
      <c r="C53">
        <v>0</v>
      </c>
      <c r="D53">
        <v>24</v>
      </c>
    </row>
    <row r="54" spans="1:4" x14ac:dyDescent="0.3">
      <c r="A54" t="s">
        <v>80</v>
      </c>
      <c r="B54">
        <v>0</v>
      </c>
      <c r="C54">
        <v>0</v>
      </c>
      <c r="D54">
        <v>24</v>
      </c>
    </row>
    <row r="55" spans="1:4" x14ac:dyDescent="0.3">
      <c r="A55" t="s">
        <v>81</v>
      </c>
      <c r="B55">
        <v>0</v>
      </c>
      <c r="C55">
        <v>0</v>
      </c>
      <c r="D55">
        <v>24</v>
      </c>
    </row>
    <row r="56" spans="1:4" x14ac:dyDescent="0.3">
      <c r="A56" t="s">
        <v>82</v>
      </c>
      <c r="B56">
        <v>0</v>
      </c>
      <c r="C56">
        <v>0</v>
      </c>
      <c r="D56">
        <v>24</v>
      </c>
    </row>
    <row r="57" spans="1:4" x14ac:dyDescent="0.3">
      <c r="A57" t="s">
        <v>60</v>
      </c>
      <c r="B57">
        <v>0</v>
      </c>
      <c r="C57">
        <v>0</v>
      </c>
      <c r="D57">
        <v>24</v>
      </c>
    </row>
    <row r="58" spans="1:4" x14ac:dyDescent="0.3">
      <c r="A58" t="s">
        <v>83</v>
      </c>
      <c r="B58">
        <v>0</v>
      </c>
      <c r="C58">
        <v>0</v>
      </c>
      <c r="D58">
        <v>24</v>
      </c>
    </row>
    <row r="59" spans="1:4" x14ac:dyDescent="0.3">
      <c r="A59" t="s">
        <v>74</v>
      </c>
      <c r="B59">
        <v>0</v>
      </c>
      <c r="C59">
        <v>0</v>
      </c>
      <c r="D59">
        <v>1</v>
      </c>
    </row>
    <row r="60" spans="1:4" x14ac:dyDescent="0.3">
      <c r="A60" t="s">
        <v>33</v>
      </c>
      <c r="B60">
        <v>0</v>
      </c>
      <c r="C60">
        <v>0</v>
      </c>
      <c r="D60">
        <v>1</v>
      </c>
    </row>
    <row r="61" spans="1:4" x14ac:dyDescent="0.3">
      <c r="A61" t="s">
        <v>28</v>
      </c>
      <c r="B61">
        <v>0</v>
      </c>
      <c r="C61">
        <v>0</v>
      </c>
      <c r="D61">
        <v>1</v>
      </c>
    </row>
    <row r="62" spans="1:4" x14ac:dyDescent="0.3">
      <c r="A62" t="s">
        <v>35</v>
      </c>
      <c r="B62">
        <v>0</v>
      </c>
      <c r="C62">
        <v>0</v>
      </c>
      <c r="D62">
        <v>1</v>
      </c>
    </row>
    <row r="63" spans="1:4" x14ac:dyDescent="0.3">
      <c r="A63" t="s">
        <v>36</v>
      </c>
      <c r="B63">
        <v>0</v>
      </c>
      <c r="C63">
        <v>0</v>
      </c>
      <c r="D63">
        <v>1</v>
      </c>
    </row>
    <row r="64" spans="1:4" x14ac:dyDescent="0.3">
      <c r="A64" t="s">
        <v>38</v>
      </c>
      <c r="B64">
        <v>0</v>
      </c>
      <c r="C64">
        <v>0</v>
      </c>
      <c r="D64">
        <v>1</v>
      </c>
    </row>
    <row r="65" spans="1:4" x14ac:dyDescent="0.3">
      <c r="A65" t="s">
        <v>75</v>
      </c>
      <c r="B65">
        <v>0</v>
      </c>
      <c r="C65">
        <v>0</v>
      </c>
      <c r="D65">
        <v>1</v>
      </c>
    </row>
    <row r="66" spans="1:4" x14ac:dyDescent="0.3">
      <c r="A66" t="s">
        <v>40</v>
      </c>
      <c r="B66">
        <v>0</v>
      </c>
      <c r="C66">
        <v>0</v>
      </c>
      <c r="D66">
        <v>1</v>
      </c>
    </row>
    <row r="67" spans="1:4" x14ac:dyDescent="0.3">
      <c r="A67" t="s">
        <v>76</v>
      </c>
      <c r="B67">
        <v>0</v>
      </c>
      <c r="C67">
        <v>0</v>
      </c>
      <c r="D67">
        <v>1</v>
      </c>
    </row>
    <row r="68" spans="1:4" x14ac:dyDescent="0.3">
      <c r="A68" t="s">
        <v>41</v>
      </c>
      <c r="B68">
        <v>0</v>
      </c>
      <c r="C68">
        <v>0</v>
      </c>
      <c r="D6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2F550-3C8E-4440-8A82-977210674FC8}">
  <dimension ref="A1:G60"/>
  <sheetViews>
    <sheetView workbookViewId="0">
      <selection activeCell="G13" sqref="G13"/>
    </sheetView>
  </sheetViews>
  <sheetFormatPr defaultRowHeight="14.4" x14ac:dyDescent="0.3"/>
  <cols>
    <col min="1" max="1" width="50" customWidth="1"/>
    <col min="2" max="2" width="11.21875" customWidth="1"/>
    <col min="3" max="3" width="14.6640625" customWidth="1"/>
  </cols>
  <sheetData>
    <row r="1" spans="1:7" x14ac:dyDescent="0.3">
      <c r="A1" t="s">
        <v>3</v>
      </c>
      <c r="B1" t="s">
        <v>4</v>
      </c>
      <c r="C1" t="s">
        <v>44</v>
      </c>
      <c r="D1" t="s">
        <v>45</v>
      </c>
    </row>
    <row r="2" spans="1:7" x14ac:dyDescent="0.3">
      <c r="A2" t="s">
        <v>6</v>
      </c>
      <c r="B2">
        <f>207.62*1024</f>
        <v>212602.88</v>
      </c>
      <c r="C2" t="s">
        <v>100</v>
      </c>
      <c r="D2">
        <v>267</v>
      </c>
    </row>
    <row r="3" spans="1:7" x14ac:dyDescent="0.3">
      <c r="A3" t="s">
        <v>43</v>
      </c>
      <c r="B3">
        <f>83.61*1024</f>
        <v>85616.639999999999</v>
      </c>
      <c r="C3" t="s">
        <v>101</v>
      </c>
      <c r="D3">
        <v>1</v>
      </c>
    </row>
    <row r="4" spans="1:7" x14ac:dyDescent="0.3">
      <c r="A4" t="s">
        <v>7</v>
      </c>
      <c r="B4">
        <f>43.99*1024</f>
        <v>45045.760000000002</v>
      </c>
      <c r="C4">
        <v>0</v>
      </c>
      <c r="D4">
        <v>53</v>
      </c>
    </row>
    <row r="5" spans="1:7" x14ac:dyDescent="0.3">
      <c r="A5" t="s">
        <v>8</v>
      </c>
      <c r="B5">
        <f>43.99*1024</f>
        <v>45045.760000000002</v>
      </c>
      <c r="C5">
        <v>0</v>
      </c>
      <c r="D5">
        <v>53</v>
      </c>
      <c r="F5" s="6">
        <f>SUM(B2:B50)/1024</f>
        <v>643.84125000000006</v>
      </c>
      <c r="G5" t="s">
        <v>99</v>
      </c>
    </row>
    <row r="6" spans="1:7" x14ac:dyDescent="0.3">
      <c r="A6" t="s">
        <v>9</v>
      </c>
      <c r="B6">
        <f>43.99*1024</f>
        <v>45045.760000000002</v>
      </c>
      <c r="C6">
        <v>0</v>
      </c>
      <c r="D6">
        <v>53</v>
      </c>
    </row>
    <row r="7" spans="1:7" x14ac:dyDescent="0.3">
      <c r="A7" t="s">
        <v>10</v>
      </c>
      <c r="B7">
        <f>43.99*1024</f>
        <v>45045.760000000002</v>
      </c>
      <c r="C7" t="s">
        <v>102</v>
      </c>
      <c r="D7">
        <v>53</v>
      </c>
    </row>
    <row r="8" spans="1:7" x14ac:dyDescent="0.3">
      <c r="A8" t="s">
        <v>46</v>
      </c>
      <c r="B8">
        <f>42.96*1024</f>
        <v>43991.040000000001</v>
      </c>
      <c r="C8">
        <v>0</v>
      </c>
      <c r="D8">
        <v>53</v>
      </c>
    </row>
    <row r="9" spans="1:7" x14ac:dyDescent="0.3">
      <c r="A9" t="s">
        <v>47</v>
      </c>
      <c r="B9">
        <f>42.96*1024</f>
        <v>43991.040000000001</v>
      </c>
      <c r="C9">
        <v>0</v>
      </c>
      <c r="D9">
        <v>53</v>
      </c>
    </row>
    <row r="10" spans="1:7" x14ac:dyDescent="0.3">
      <c r="A10" t="s">
        <v>48</v>
      </c>
      <c r="B10">
        <f>42.96*1024</f>
        <v>43991.040000000001</v>
      </c>
      <c r="C10">
        <v>0</v>
      </c>
      <c r="D10">
        <v>53</v>
      </c>
    </row>
    <row r="11" spans="1:7" x14ac:dyDescent="0.3">
      <c r="A11" t="s">
        <v>49</v>
      </c>
      <c r="B11">
        <f>42.96*1024</f>
        <v>43991.040000000001</v>
      </c>
      <c r="C11">
        <v>0</v>
      </c>
      <c r="D11">
        <v>53</v>
      </c>
    </row>
    <row r="12" spans="1:7" x14ac:dyDescent="0.3">
      <c r="A12" t="s">
        <v>11</v>
      </c>
      <c r="B12">
        <f>2.39*1024</f>
        <v>2447.36</v>
      </c>
      <c r="C12">
        <v>0</v>
      </c>
      <c r="D12">
        <v>1</v>
      </c>
    </row>
    <row r="13" spans="1:7" x14ac:dyDescent="0.3">
      <c r="A13" t="s">
        <v>12</v>
      </c>
      <c r="B13">
        <f>2.39*1024</f>
        <v>2447.36</v>
      </c>
      <c r="C13" t="s">
        <v>103</v>
      </c>
      <c r="D13">
        <v>1</v>
      </c>
    </row>
    <row r="14" spans="1:7" x14ac:dyDescent="0.3">
      <c r="A14" t="s">
        <v>13</v>
      </c>
      <c r="B14">
        <v>8</v>
      </c>
      <c r="C14">
        <v>0</v>
      </c>
      <c r="D14">
        <v>1</v>
      </c>
    </row>
    <row r="15" spans="1:7" x14ac:dyDescent="0.3">
      <c r="A15" t="s">
        <v>52</v>
      </c>
      <c r="B15">
        <v>8</v>
      </c>
      <c r="C15">
        <v>8</v>
      </c>
      <c r="D15">
        <v>1</v>
      </c>
    </row>
    <row r="16" spans="1:7" x14ac:dyDescent="0.3">
      <c r="A16" t="s">
        <v>16</v>
      </c>
      <c r="B16">
        <v>4</v>
      </c>
      <c r="C16">
        <v>0</v>
      </c>
      <c r="D16">
        <v>1</v>
      </c>
    </row>
    <row r="17" spans="1:4" x14ac:dyDescent="0.3">
      <c r="A17" t="s">
        <v>17</v>
      </c>
      <c r="B17">
        <v>4</v>
      </c>
      <c r="C17">
        <v>4</v>
      </c>
      <c r="D17">
        <v>1</v>
      </c>
    </row>
    <row r="18" spans="1:4" x14ac:dyDescent="0.3">
      <c r="A18" t="s">
        <v>18</v>
      </c>
      <c r="B18">
        <v>4</v>
      </c>
      <c r="C18">
        <v>0</v>
      </c>
      <c r="D18">
        <v>1</v>
      </c>
    </row>
    <row r="19" spans="1:4" x14ac:dyDescent="0.3">
      <c r="A19" t="s">
        <v>19</v>
      </c>
      <c r="B19">
        <v>4</v>
      </c>
      <c r="C19">
        <v>4</v>
      </c>
      <c r="D19">
        <v>1</v>
      </c>
    </row>
    <row r="20" spans="1:4" x14ac:dyDescent="0.3">
      <c r="A20" t="s">
        <v>20</v>
      </c>
      <c r="B20">
        <v>0</v>
      </c>
      <c r="C20">
        <v>0</v>
      </c>
      <c r="D20">
        <v>1</v>
      </c>
    </row>
    <row r="21" spans="1:4" x14ac:dyDescent="0.3">
      <c r="A21" t="s">
        <v>21</v>
      </c>
      <c r="B21">
        <v>0</v>
      </c>
      <c r="C21">
        <v>0</v>
      </c>
      <c r="D21">
        <v>1</v>
      </c>
    </row>
    <row r="22" spans="1:4" x14ac:dyDescent="0.3">
      <c r="A22" t="s">
        <v>22</v>
      </c>
      <c r="B22">
        <v>0</v>
      </c>
      <c r="C22">
        <v>0</v>
      </c>
      <c r="D22">
        <v>106</v>
      </c>
    </row>
    <row r="23" spans="1:4" x14ac:dyDescent="0.3">
      <c r="A23" t="s">
        <v>23</v>
      </c>
      <c r="B23">
        <v>0</v>
      </c>
      <c r="C23">
        <v>0</v>
      </c>
      <c r="D23">
        <v>106</v>
      </c>
    </row>
    <row r="24" spans="1:4" x14ac:dyDescent="0.3">
      <c r="A24" t="s">
        <v>24</v>
      </c>
      <c r="B24">
        <v>0</v>
      </c>
      <c r="C24">
        <v>0</v>
      </c>
      <c r="D24">
        <v>106</v>
      </c>
    </row>
    <row r="25" spans="1:4" x14ac:dyDescent="0.3">
      <c r="A25" t="s">
        <v>25</v>
      </c>
      <c r="B25">
        <v>0</v>
      </c>
      <c r="C25">
        <v>0</v>
      </c>
      <c r="D25">
        <v>272</v>
      </c>
    </row>
    <row r="26" spans="1:4" x14ac:dyDescent="0.3">
      <c r="A26" t="s">
        <v>61</v>
      </c>
      <c r="B26">
        <v>0</v>
      </c>
      <c r="C26">
        <v>0</v>
      </c>
      <c r="D26">
        <v>39</v>
      </c>
    </row>
    <row r="27" spans="1:4" x14ac:dyDescent="0.3">
      <c r="A27" t="s">
        <v>26</v>
      </c>
      <c r="B27">
        <v>0</v>
      </c>
      <c r="C27">
        <v>0</v>
      </c>
      <c r="D27">
        <v>1</v>
      </c>
    </row>
    <row r="28" spans="1:4" x14ac:dyDescent="0.3">
      <c r="A28" t="s">
        <v>53</v>
      </c>
      <c r="B28">
        <v>0</v>
      </c>
      <c r="C28">
        <v>0</v>
      </c>
      <c r="D28">
        <v>53</v>
      </c>
    </row>
    <row r="29" spans="1:4" x14ac:dyDescent="0.3">
      <c r="A29" t="s">
        <v>62</v>
      </c>
      <c r="B29">
        <v>0</v>
      </c>
      <c r="C29">
        <v>0</v>
      </c>
      <c r="D29">
        <v>53</v>
      </c>
    </row>
    <row r="30" spans="1:4" x14ac:dyDescent="0.3">
      <c r="A30" t="s">
        <v>30</v>
      </c>
      <c r="B30">
        <v>0</v>
      </c>
      <c r="C30">
        <v>0</v>
      </c>
      <c r="D30">
        <v>49</v>
      </c>
    </row>
    <row r="31" spans="1:4" x14ac:dyDescent="0.3">
      <c r="A31" t="s">
        <v>31</v>
      </c>
      <c r="B31">
        <v>0</v>
      </c>
      <c r="C31">
        <v>0</v>
      </c>
      <c r="D31">
        <v>49</v>
      </c>
    </row>
    <row r="32" spans="1:4" x14ac:dyDescent="0.3">
      <c r="A32" t="s">
        <v>63</v>
      </c>
      <c r="B32">
        <v>0</v>
      </c>
      <c r="C32">
        <v>0</v>
      </c>
      <c r="D32">
        <v>49</v>
      </c>
    </row>
    <row r="33" spans="1:4" x14ac:dyDescent="0.3">
      <c r="A33" t="s">
        <v>64</v>
      </c>
      <c r="B33">
        <v>0</v>
      </c>
      <c r="C33">
        <v>0</v>
      </c>
      <c r="D33">
        <v>1</v>
      </c>
    </row>
    <row r="34" spans="1:4" x14ac:dyDescent="0.3">
      <c r="A34" t="s">
        <v>57</v>
      </c>
      <c r="B34">
        <v>0</v>
      </c>
      <c r="C34">
        <v>0</v>
      </c>
      <c r="D34">
        <v>15</v>
      </c>
    </row>
    <row r="35" spans="1:4" x14ac:dyDescent="0.3">
      <c r="A35" t="s">
        <v>65</v>
      </c>
      <c r="B35">
        <v>0</v>
      </c>
      <c r="C35">
        <v>0</v>
      </c>
      <c r="D35">
        <v>13</v>
      </c>
    </row>
    <row r="36" spans="1:4" x14ac:dyDescent="0.3">
      <c r="A36" t="s">
        <v>66</v>
      </c>
      <c r="B36">
        <v>0</v>
      </c>
      <c r="C36">
        <v>0</v>
      </c>
      <c r="D36">
        <v>13</v>
      </c>
    </row>
    <row r="37" spans="1:4" x14ac:dyDescent="0.3">
      <c r="A37" t="s">
        <v>29</v>
      </c>
      <c r="B37">
        <v>0</v>
      </c>
      <c r="C37">
        <v>0</v>
      </c>
      <c r="D37">
        <v>16</v>
      </c>
    </row>
    <row r="38" spans="1:4" x14ac:dyDescent="0.3">
      <c r="A38" t="s">
        <v>63</v>
      </c>
      <c r="B38">
        <v>0</v>
      </c>
      <c r="C38">
        <v>0</v>
      </c>
      <c r="D38">
        <v>16</v>
      </c>
    </row>
    <row r="39" spans="1:4" x14ac:dyDescent="0.3">
      <c r="A39" t="s">
        <v>58</v>
      </c>
      <c r="B39">
        <v>0</v>
      </c>
      <c r="C39">
        <v>0</v>
      </c>
      <c r="D39">
        <v>1</v>
      </c>
    </row>
    <row r="40" spans="1:4" x14ac:dyDescent="0.3">
      <c r="A40" t="s">
        <v>67</v>
      </c>
      <c r="B40">
        <v>0</v>
      </c>
      <c r="C40">
        <v>0</v>
      </c>
      <c r="D40">
        <v>23</v>
      </c>
    </row>
    <row r="41" spans="1:4" x14ac:dyDescent="0.3">
      <c r="A41" t="s">
        <v>68</v>
      </c>
      <c r="B41">
        <v>0</v>
      </c>
      <c r="C41">
        <v>0</v>
      </c>
      <c r="D41">
        <v>2</v>
      </c>
    </row>
    <row r="42" spans="1:4" x14ac:dyDescent="0.3">
      <c r="A42" t="s">
        <v>69</v>
      </c>
      <c r="B42">
        <v>0</v>
      </c>
      <c r="C42">
        <v>0</v>
      </c>
      <c r="D42">
        <v>21</v>
      </c>
    </row>
    <row r="43" spans="1:4" x14ac:dyDescent="0.3">
      <c r="A43" t="s">
        <v>59</v>
      </c>
      <c r="B43">
        <v>0</v>
      </c>
      <c r="C43">
        <v>0</v>
      </c>
      <c r="D43">
        <v>1</v>
      </c>
    </row>
    <row r="44" spans="1:4" x14ac:dyDescent="0.3">
      <c r="A44" t="s">
        <v>70</v>
      </c>
      <c r="B44">
        <v>0</v>
      </c>
      <c r="C44">
        <v>0</v>
      </c>
      <c r="D44">
        <v>19</v>
      </c>
    </row>
    <row r="45" spans="1:4" x14ac:dyDescent="0.3">
      <c r="A45" t="s">
        <v>71</v>
      </c>
      <c r="B45">
        <v>0</v>
      </c>
      <c r="C45">
        <v>0</v>
      </c>
      <c r="D45">
        <v>1</v>
      </c>
    </row>
    <row r="46" spans="1:4" x14ac:dyDescent="0.3">
      <c r="A46" t="s">
        <v>72</v>
      </c>
      <c r="B46">
        <v>0</v>
      </c>
      <c r="C46">
        <v>0</v>
      </c>
      <c r="D46">
        <v>1</v>
      </c>
    </row>
    <row r="47" spans="1:4" x14ac:dyDescent="0.3">
      <c r="A47" t="s">
        <v>33</v>
      </c>
      <c r="B47">
        <v>0</v>
      </c>
      <c r="C47">
        <v>0</v>
      </c>
      <c r="D47">
        <v>1</v>
      </c>
    </row>
    <row r="48" spans="1:4" x14ac:dyDescent="0.3">
      <c r="A48" t="s">
        <v>28</v>
      </c>
      <c r="B48">
        <v>0</v>
      </c>
      <c r="C48">
        <v>0</v>
      </c>
      <c r="D48">
        <v>1</v>
      </c>
    </row>
    <row r="49" spans="1:4" x14ac:dyDescent="0.3">
      <c r="A49" t="s">
        <v>35</v>
      </c>
      <c r="B49">
        <v>0</v>
      </c>
      <c r="C49">
        <v>0</v>
      </c>
      <c r="D49">
        <v>1</v>
      </c>
    </row>
    <row r="50" spans="1:4" x14ac:dyDescent="0.3">
      <c r="A50" t="s">
        <v>36</v>
      </c>
      <c r="B50">
        <v>0</v>
      </c>
      <c r="C50">
        <v>0</v>
      </c>
      <c r="D50">
        <v>1</v>
      </c>
    </row>
    <row r="51" spans="1:4" x14ac:dyDescent="0.3">
      <c r="A51" t="s">
        <v>37</v>
      </c>
      <c r="B51">
        <v>0</v>
      </c>
      <c r="C51">
        <v>0</v>
      </c>
      <c r="D51">
        <v>3</v>
      </c>
    </row>
    <row r="52" spans="1:4" x14ac:dyDescent="0.3">
      <c r="A52" t="s">
        <v>38</v>
      </c>
      <c r="B52">
        <v>0</v>
      </c>
      <c r="C52">
        <v>0</v>
      </c>
      <c r="D52">
        <v>1</v>
      </c>
    </row>
    <row r="53" spans="1:4" x14ac:dyDescent="0.3">
      <c r="A53" t="s">
        <v>39</v>
      </c>
      <c r="B53">
        <v>0</v>
      </c>
      <c r="C53">
        <v>0</v>
      </c>
      <c r="D53">
        <v>1</v>
      </c>
    </row>
    <row r="54" spans="1:4" x14ac:dyDescent="0.3">
      <c r="A54" t="s">
        <v>73</v>
      </c>
      <c r="B54">
        <v>0</v>
      </c>
      <c r="C54">
        <v>0</v>
      </c>
      <c r="D54">
        <v>1</v>
      </c>
    </row>
    <row r="55" spans="1:4" x14ac:dyDescent="0.3">
      <c r="A55" t="s">
        <v>40</v>
      </c>
      <c r="B55">
        <v>0</v>
      </c>
      <c r="C55">
        <v>0</v>
      </c>
      <c r="D55">
        <v>1</v>
      </c>
    </row>
    <row r="56" spans="1:4" x14ac:dyDescent="0.3">
      <c r="A56" t="s">
        <v>41</v>
      </c>
      <c r="B56">
        <v>0</v>
      </c>
      <c r="C56">
        <v>0</v>
      </c>
      <c r="D56">
        <v>1</v>
      </c>
    </row>
    <row r="57" spans="1:4" x14ac:dyDescent="0.3">
      <c r="A57" t="s">
        <v>74</v>
      </c>
      <c r="B57">
        <v>0</v>
      </c>
      <c r="C57">
        <v>0</v>
      </c>
      <c r="D57">
        <v>1</v>
      </c>
    </row>
    <row r="58" spans="1:4" x14ac:dyDescent="0.3">
      <c r="A58" t="s">
        <v>42</v>
      </c>
      <c r="B58">
        <v>0</v>
      </c>
      <c r="C58">
        <v>0</v>
      </c>
      <c r="D58">
        <v>1</v>
      </c>
    </row>
    <row r="59" spans="1:4" x14ac:dyDescent="0.3">
      <c r="A59" t="s">
        <v>75</v>
      </c>
      <c r="B59">
        <v>0</v>
      </c>
      <c r="C59">
        <v>0</v>
      </c>
      <c r="D59">
        <v>1</v>
      </c>
    </row>
    <row r="60" spans="1:4" x14ac:dyDescent="0.3">
      <c r="A60" t="s">
        <v>76</v>
      </c>
      <c r="B60">
        <v>0</v>
      </c>
      <c r="C60">
        <v>0</v>
      </c>
      <c r="D60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time</vt:lpstr>
      <vt:lpstr>alexnet</vt:lpstr>
      <vt:lpstr>densenet161</vt:lpstr>
      <vt:lpstr>resnet50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Алексей Криворотко</dc:creator>
  <cp:lastModifiedBy>Lake Cocytus</cp:lastModifiedBy>
  <dcterms:created xsi:type="dcterms:W3CDTF">2015-06-05T18:19:34Z</dcterms:created>
  <dcterms:modified xsi:type="dcterms:W3CDTF">2022-11-16T23:46:20Z</dcterms:modified>
</cp:coreProperties>
</file>