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oneLine_Backoffice\"/>
    </mc:Choice>
  </mc:AlternateContent>
  <xr:revisionPtr revIDLastSave="0" documentId="8_{656C7995-4956-4C74-B86A-F70CEB8566CB}" xr6:coauthVersionLast="47" xr6:coauthVersionMax="47" xr10:uidLastSave="{00000000-0000-0000-0000-000000000000}"/>
  <workbookProtection workbookAlgorithmName="SHA-512" workbookHashValue="gm2dPiWxIMNsDKrisWsc5WLNjjitri0iA4syQpFqL5RaTEuj7VAd2m49uxgfC9kizD2K5A2upTNioENqEvF98w==" workbookSaltValue="l4enb28rPm+jfY9sBLjxmw==" workbookSpinCount="100000" lockStructure="1"/>
  <bookViews>
    <workbookView xWindow="25080" yWindow="-120" windowWidth="25440" windowHeight="1539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A78" i="24" l="1"/>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l="1"/>
  <c r="AM162" i="14" s="1"/>
  <c r="AK162" i="14" s="1"/>
  <c r="AL163" i="14"/>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<sst xmlns="http://schemas.openxmlformats.org/spreadsheetml/2006/main" count="624" uniqueCount="244">
  <si>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</si>
  <si>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</si>
  <si>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</si>
  <si>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</si>
  <si>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</si>
  <si>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</si>
  <si>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</si>
  <si>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</si>
  <si>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</si>
  <si>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</si>
  <si>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</si>
  <si>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</si>
  <si>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</si>
  <si>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</si>
  <si>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</si>
  <si>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</si>
  <si>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</si>
  <si>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</si>
  <si>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</si>
  <si>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</si>
  <si>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</si>
  <si>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</si>
  <si>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</si>
  <si>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</si>
  <si>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</si>
  <si>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</si>
  <si>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</si>
  <si>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</si>
  <si>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</si>
  <si>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</si>
  <si>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</si>
  <si>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</si>
  <si>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</si>
  <si>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</si>
  <si>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</si>
  <si>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</si>
  <si>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</si>
  <si>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</si>
  <si>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</si>
  <si>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</si>
  <si>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</si>
  <si>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</si>
  <si>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</si>
  <si>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</si>
  <si>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</si>
  <si>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</si>
  <si>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</si>
  <si>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</si>
  <si>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</si>
  <si>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</si>
  <si>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</si>
  <si>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</si>
  <si>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</si>
  <si>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</si>
  <si>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</si>
  <si>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</si>
  <si>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</si>
  <si>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</si>
  <si>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</si>
  <si>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</si>
  <si>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</si>
  <si>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</si>
  <si>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</si>
  <si>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</si>
  <si>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</si>
  <si>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</si>
  <si>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</si>
  <si>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</si>
  <si>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</si>
  <si>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</si>
  <si>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</si>
  <si>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</si>
  <si>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</si>
  <si>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</si>
  <si>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</si>
  <si>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</si>
  <si>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</si>
  <si>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</si>
  <si>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</si>
  <si>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</si>
  <si>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</si>
  <si>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</si>
  <si>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</si>
  <si>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</si>
  <si>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</si>
  <si>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</si>
  <si>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</si>
  <si>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</si>
  <si>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</si>
  <si>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</si>
  <si>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</si>
  <si>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</si>
  <si>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</si>
  <si>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</si>
  <si>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</si>
  <si>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</si>
  <si>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</si>
  <si>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</si>
  <si>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</si>
  <si>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</si>
  <si>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</si>
  <si>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</si>
  <si>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</si>
  <si>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</si>
  <si>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</si>
  <si>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</si>
  <si>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</si>
  <si>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</si>
  <si>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</si>
  <si>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</si>
  <si>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</si>
  <si>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</si>
  <si>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</si>
  <si>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</si>
  <si>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</si>
  <si>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</si>
  <si>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</si>
  <si>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</si>
  <si>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</si>
  <si>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</si>
  <si>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</si>
  <si>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</si>
  <si>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</si>
  <si>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</si>
  <si>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</si>
  <si>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</si>
  <si>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</si>
  <si>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</si>
  <si>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</si>
  <si>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</si>
  <si>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</si>
  <si>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</si>
  <si>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</si>
  <si>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</si>
  <si>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</si>
  <si>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</si>
  <si>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</si>
  <si>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</si>
  <si>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</si>
  <si>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</si>
  <si>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</si>
  <si>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</si>
  <si>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</si>
  <si>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</si>
  <si>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</si>
  <si>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</si>
  <si>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</si>
  <si>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</si>
  <si>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</si>
  <si>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</si>
  <si>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</si>
  <si>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</si>
  <si>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</si>
  <si>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</si>
  <si>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</si>
  <si>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</si>
  <si>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</si>
  <si>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</si>
  <si>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</si>
  <si>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</si>
  <si>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</si>
  <si>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</si>
  <si>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</si>
  <si>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</si>
  <si>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</si>
  <si>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</si>
  <si>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</si>
  <si>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</si>
  <si>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</si>
  <si>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</si>
  <si>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</si>
  <si>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</si>
  <si>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</si>
  <si>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</si>
  <si>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</si>
  <si>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</si>
  <si>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</si>
  <si>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</si>
  <si>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</si>
  <si>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</si>
  <si>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</si>
  <si>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</si>
  <si>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</si>
  <si>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</si>
  <si>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</si>
  <si>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</si>
  <si>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</si>
  <si>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</si>
  <si>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</si>
  <si>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</si>
  <si>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</si>
  <si>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</si>
  <si>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</si>
  <si>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</si>
  <si>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</si>
  <si>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</si>
  <si>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</si>
  <si>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</si>
  <si>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</si>
  <si>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</si>
  <si>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</si>
  <si>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</si>
  <si>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</si>
  <si>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</si>
  <si>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</si>
  <si>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</si>
  <si>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</si>
  <si>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</si>
  <si>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</si>
  <si>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</si>
  <si>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</si>
  <si>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</si>
  <si>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</si>
  <si>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</si>
  <si>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</si>
  <si>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</si>
  <si>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</si>
  <si>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</si>
  <si>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</si>
  <si>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</si>
  <si>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</si>
  <si>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</si>
  <si>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</si>
  <si>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</si>
  <si>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</si>
  <si>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</si>
  <si>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</si>
  <si>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</si>
  <si>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</si>
  <si>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</si>
  <si>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</si>
  <si>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</si>
  <si>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</si>
  <si>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</si>
  <si>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</si>
  <si>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</si>
  <si>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</si>
  <si>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</si>
  <si>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</si>
  <si>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</si>
  <si>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</si>
  <si>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</si>
  <si>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</si>
  <si>
    <t>Gültig ab 01.04.2023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</si>
</sst>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0" fillId="44" borderId="0" xfId="0" applyFill="1" applyAlignment="1">
      <alignment horizontal="center"/>
    </xf>
    <xf numFmtId="0" fontId="0" fillId="45" borderId="0" xfId="0" applyFill="1" applyAlignment="1">
      <alignment horizontal="left" vertical="center"/>
    </xf>
    <xf numFmtId="0" fontId="0" fillId="0" borderId="0" xfId="0" applyAlignment="1">
      <alignment horizont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16" fillId="44" borderId="0" xfId="0" applyFont="1"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721179</xdr:colOff>
      <xdr:row>39</xdr:row>
      <xdr:rowOff>27214</xdr:rowOff>
    </xdr:from>
    <xdr:to>
      <xdr:col>18</xdr:col>
      <xdr:colOff>159204</xdr:colOff>
      <xdr:row>46</xdr:row>
      <xdr:rowOff>55789</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3929" y="7688035"/>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639536</xdr:colOff>
      <xdr:row>46</xdr:row>
      <xdr:rowOff>13609</xdr:rowOff>
    </xdr:from>
    <xdr:to>
      <xdr:col>20</xdr:col>
      <xdr:colOff>1415143</xdr:colOff>
      <xdr:row>56</xdr:row>
      <xdr:rowOff>67080</xdr:rowOff>
    </xdr:to>
    <xdr:pic>
      <xdr:nvPicPr>
        <xdr:cNvPr id="3" name="Grafik 2">
          <a:extLst>
            <a:ext uri="{FF2B5EF4-FFF2-40B4-BE49-F238E27FC236}">
              <a16:creationId xmlns:a16="http://schemas.microsoft.com/office/drawing/2014/main" id="{B7A26DD5-29C1-A71D-35C3-F730D6F934C3}"/>
            </a:ext>
          </a:extLst>
        </xdr:cNvPr>
        <xdr:cNvPicPr>
          <a:picLocks noChangeAspect="1"/>
        </xdr:cNvPicPr>
      </xdr:nvPicPr>
      <xdr:blipFill>
        <a:blip xmlns:r="http://schemas.openxmlformats.org/officeDocument/2006/relationships" r:embed="rId2"/>
        <a:stretch>
          <a:fillRect/>
        </a:stretch>
      </xdr:blipFill>
      <xdr:spPr>
        <a:xfrm>
          <a:off x="11212286" y="9007930"/>
          <a:ext cx="5660571" cy="19856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1" sqref="B1"/>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sheetProtection algorithmName="SHA-512" hashValue="rDIr7MXL5rTEMxNi8zBfWb3TU3wFh8y2xOXyMx7JNWxvwgviUHWidQttwbHNKCIEg51Rqs5wvLTeIeygK1vuPQ==" saltValue="JhqFqNARO6mfghGm/mFxVA==" spinCount="100000" sheet="1" objects="1" scenarios="1" select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zoomScale="70" zoomScaleNormal="70" workbookViewId="0">
      <selection activeCell="K8" sqref="K8"/>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68" t="s">
        <v>87</v>
      </c>
      <c r="AC3" s="268"/>
      <c r="AD3" s="268"/>
      <c r="AE3" s="108"/>
      <c r="AF3" s="108"/>
      <c r="AI3" s="268" t="s">
        <v>87</v>
      </c>
      <c r="AJ3" s="268"/>
      <c r="AK3" s="268"/>
      <c r="AL3" s="108"/>
      <c r="AM3" s="108"/>
      <c r="AS3" s="268" t="s">
        <v>87</v>
      </c>
      <c r="AT3" s="268"/>
      <c r="AU3" s="268"/>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69" t="s">
        <v>89</v>
      </c>
      <c r="AC4" s="269"/>
      <c r="AD4" s="1" t="s">
        <v>90</v>
      </c>
      <c r="AI4" s="269" t="s">
        <v>91</v>
      </c>
      <c r="AJ4" s="269"/>
      <c r="AK4" s="1" t="s">
        <v>90</v>
      </c>
      <c r="AS4" s="269" t="s">
        <v>91</v>
      </c>
      <c r="AT4" s="269"/>
      <c r="AU4" s="1" t="s">
        <v>90</v>
      </c>
    </row>
    <row r="5" spans="1:51" x14ac:dyDescent="0.25">
      <c r="A5" s="72">
        <v>16</v>
      </c>
      <c r="B5" s="73" t="s">
        <v>34</v>
      </c>
      <c r="D5" s="1" t="s">
        <v>6</v>
      </c>
      <c r="H5" s="270" t="s">
        <v>16</v>
      </c>
      <c r="I5" s="124">
        <v>0</v>
      </c>
      <c r="J5" s="3"/>
      <c r="K5" s="12">
        <v>-1.5</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71"/>
      <c r="I6" s="124">
        <v>5.01</v>
      </c>
      <c r="J6" s="2"/>
      <c r="K6" s="13">
        <v>-1.2</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71"/>
      <c r="I7" s="124">
        <v>10.01</v>
      </c>
      <c r="J7" s="2"/>
      <c r="K7" s="13">
        <v>-1</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71"/>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71"/>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71"/>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71"/>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71"/>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71"/>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71"/>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71"/>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71"/>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71"/>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71"/>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71"/>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71"/>
      <c r="I20" s="125">
        <v>175.01</v>
      </c>
      <c r="J20" s="6"/>
      <c r="K20" s="15">
        <v>1.6</v>
      </c>
      <c r="L20" s="120">
        <v>176</v>
      </c>
      <c r="U20" s="1" t="s">
        <v>103</v>
      </c>
      <c r="V20" s="1">
        <f>W6+V18+W6/12</f>
        <v>0</v>
      </c>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R21" s="269" t="s">
        <v>106</v>
      </c>
      <c r="AS21" s="269"/>
      <c r="AT21" s="1">
        <f>IF(ISERROR(LOOKUP(V18,AR5:AR17,AU5:AU17)),0,LOOKUP(V18,AR5:AR17,AU5:AU17))</f>
        <v>0</v>
      </c>
      <c r="AY21" s="76"/>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71"/>
      <c r="I23" s="125">
        <v>300.01</v>
      </c>
      <c r="J23" s="6"/>
      <c r="K23" s="15">
        <v>2.6</v>
      </c>
      <c r="L23" s="120">
        <v>301</v>
      </c>
      <c r="U23" s="136" t="s">
        <v>120</v>
      </c>
      <c r="V23" s="137" t="e">
        <f>AJ22+AP29</f>
        <v>#DIV/0!</v>
      </c>
      <c r="AO23" s="120" t="e">
        <f>AO28-AO95</f>
        <v>#DIV/0!</v>
      </c>
      <c r="AY23" s="120" t="e">
        <f>AY28-AY95</f>
        <v>#DIV/0!</v>
      </c>
    </row>
    <row r="24" spans="1:52" x14ac:dyDescent="0.25">
      <c r="H24" s="271"/>
      <c r="I24" s="126">
        <v>350.01</v>
      </c>
      <c r="K24" s="15">
        <v>2.8</v>
      </c>
      <c r="L24" s="120">
        <v>351</v>
      </c>
      <c r="U24" s="136" t="s">
        <v>121</v>
      </c>
      <c r="V24" s="138" t="e">
        <f>V23-W5</f>
        <v>#DIV/0!</v>
      </c>
    </row>
    <row r="25" spans="1:52" x14ac:dyDescent="0.25">
      <c r="H25" s="271"/>
      <c r="I25" s="126">
        <v>400.01</v>
      </c>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R25" s="267" t="s">
        <v>108</v>
      </c>
      <c r="AS25" s="267"/>
      <c r="AT25" s="267"/>
      <c r="AU25" s="267"/>
      <c r="AV25" s="267"/>
      <c r="AW25" s="267"/>
      <c r="AX25" s="267"/>
      <c r="AY25" s="267"/>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72" t="s">
        <v>9</v>
      </c>
      <c r="I27" s="101">
        <v>0</v>
      </c>
      <c r="J27" s="64"/>
      <c r="K27" s="47">
        <v>0</v>
      </c>
      <c r="AB27" s="121"/>
      <c r="AF27" s="120" t="e">
        <f>AF28+AC21</f>
        <v>#DIV/0!</v>
      </c>
      <c r="AK27" s="121"/>
      <c r="AO27" s="120" t="e">
        <f>AO28+AJ21</f>
        <v>#DIV/0!</v>
      </c>
      <c r="AU27" s="121"/>
      <c r="AY27" s="120" t="e">
        <f>AY28+AT21</f>
        <v>#DIV/0!</v>
      </c>
    </row>
    <row r="28" spans="1:52" x14ac:dyDescent="0.25">
      <c r="H28" s="273"/>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3"/>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3"/>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 ref="AA2:AF2"/>
    <mergeCell ref="AH2:AO2"/>
    <mergeCell ref="AR2:AY2"/>
    <mergeCell ref="U3:W3"/>
    <mergeCell ref="AB3:AD3"/>
    <mergeCell ref="AI3:AK3"/>
    <mergeCell ref="AS3:AU3"/>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7" sqref="D7"/>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243</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45014.848979861112</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algorithmName="SHA-512" hashValue="8CpCEHi2iB/wdzB0Lb/z5jCvw11A9lO9rETlaNvirFDYdaFk51swq0LoZbMyentEWLaeo9OtI12MB010SPcC5Q==" saltValue="CNqprhqmzpr/rDlt/Xo6jg=="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242</v>
      </c>
      <c r="D19" s="154"/>
      <c r="E19" s="154"/>
      <c r="F19" s="154"/>
    </row>
    <row r="20" spans="2:6" ht="15" customHeight="1" x14ac:dyDescent="0.25">
      <c r="B20" s="1" t="s">
        <v>241</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algorithmName="SHA-512" hashValue="2foKn/wSAnbmvYG2f0fP2sOXHQEl0giobNGFI0sYLSKmOMWmu4v1cEok9XdLdyDHH6hek6TL1LCM16skcSr/DA==" saltValue="iwXAWv/V6Isde4AGUsQnQg==" spinCount="100000" sheet="1" objects="1" scenarios="1"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7" sqref="B7"/>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sheetProtection algorithmName="SHA-512" hashValue="3MA5Uu4/i5+lr7jhSWrJzk3rsvUPFqDdpEPGgE5VEPK2lfTZDtLyklJZLDVTbzeAfgT1vv19R88qd+WeI+DZMg==" saltValue="chhSDgF2OJboQGJHEz4/aA=="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70" zoomScaleNormal="70" workbookViewId="0"/>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68" t="s">
        <v>87</v>
      </c>
      <c r="AC3" s="268"/>
      <c r="AD3" s="268"/>
      <c r="AE3" s="108"/>
      <c r="AF3" s="108"/>
      <c r="AI3" s="268" t="s">
        <v>87</v>
      </c>
      <c r="AJ3" s="268"/>
      <c r="AK3" s="268"/>
      <c r="AL3" s="108"/>
      <c r="AM3" s="108"/>
      <c r="AP3" s="1"/>
      <c r="AQ3" s="1"/>
      <c r="AR3" s="1"/>
      <c r="AS3" s="268" t="s">
        <v>87</v>
      </c>
      <c r="AT3" s="268"/>
      <c r="AU3" s="268"/>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69" t="s">
        <v>89</v>
      </c>
      <c r="AC4" s="269"/>
      <c r="AD4" s="1" t="s">
        <v>90</v>
      </c>
      <c r="AI4" s="269" t="s">
        <v>91</v>
      </c>
      <c r="AJ4" s="269"/>
      <c r="AK4" s="1" t="s">
        <v>90</v>
      </c>
      <c r="AP4" s="1"/>
      <c r="AQ4" s="1"/>
      <c r="AR4" s="1"/>
      <c r="AS4" s="269" t="s">
        <v>91</v>
      </c>
      <c r="AT4" s="269"/>
      <c r="AU4" s="1" t="s">
        <v>90</v>
      </c>
      <c r="AV4" s="1"/>
      <c r="AW4" s="1"/>
      <c r="AX4" s="1"/>
      <c r="AY4" s="1"/>
      <c r="AZ4" s="1"/>
    </row>
    <row r="5" spans="1:52" x14ac:dyDescent="0.25">
      <c r="A5" s="72">
        <v>16</v>
      </c>
      <c r="B5" s="73" t="s">
        <v>34</v>
      </c>
      <c r="D5" t="s">
        <v>6</v>
      </c>
      <c r="H5" s="270" t="s">
        <v>16</v>
      </c>
      <c r="I5" s="124">
        <v>0</v>
      </c>
      <c r="J5" s="3"/>
      <c r="K5" s="12">
        <v>-1.5</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71"/>
      <c r="I6" s="124">
        <v>5.01</v>
      </c>
      <c r="J6" s="2"/>
      <c r="K6" s="13">
        <v>-1.2</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71"/>
      <c r="I7" s="124">
        <v>10.01</v>
      </c>
      <c r="J7" s="2"/>
      <c r="K7" s="13">
        <v>-1</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71"/>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71"/>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71"/>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71"/>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71"/>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71"/>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71"/>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71"/>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71"/>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71"/>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71"/>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71"/>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71"/>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71"/>
      <c r="I21" s="125">
        <v>200.01</v>
      </c>
      <c r="J21" s="6"/>
      <c r="K21" s="15">
        <v>1.8</v>
      </c>
      <c r="L21" s="120">
        <v>201</v>
      </c>
      <c r="N21" s="143"/>
      <c r="O21" s="144"/>
      <c r="P21" s="148"/>
      <c r="U21" s="1" t="s">
        <v>104</v>
      </c>
      <c r="V21" s="1">
        <f>W6+V16</f>
        <v>0</v>
      </c>
      <c r="AA21" s="269" t="s">
        <v>105</v>
      </c>
      <c r="AB21" s="269"/>
      <c r="AC21" s="1">
        <f>LOOKUP(V16,AA5:AA13,AD5:AD13)</f>
        <v>0</v>
      </c>
      <c r="AH21" s="269" t="s">
        <v>106</v>
      </c>
      <c r="AI21" s="269"/>
      <c r="AJ21" s="1">
        <f>IF(ISERROR(LOOKUP(V18,AH5:AH17,AK5:AK17)),0,LOOKUP(V18,AH5:AH17,AK5:AK17))</f>
        <v>0</v>
      </c>
      <c r="AO21" s="76"/>
      <c r="AP21" s="1"/>
      <c r="AQ21" s="1"/>
      <c r="AR21" s="269" t="s">
        <v>106</v>
      </c>
      <c r="AS21" s="269"/>
      <c r="AT21" s="1">
        <f>IF(ISERROR(LOOKUP(V18,AR5:AR17,AU5:AU17)),0,LOOKUP(V18,AR5:AR17,AU5:AU17))</f>
        <v>0</v>
      </c>
      <c r="AU21" s="1"/>
      <c r="AV21" s="1"/>
      <c r="AW21" s="1"/>
      <c r="AX21" s="1"/>
      <c r="AY21" s="76"/>
      <c r="AZ21" s="1"/>
    </row>
    <row r="22" spans="1:52" x14ac:dyDescent="0.25">
      <c r="A22" s="52">
        <v>401</v>
      </c>
      <c r="B22" s="73" t="s">
        <v>51</v>
      </c>
      <c r="H22" s="271"/>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71"/>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71"/>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71"/>
      <c r="I25" s="126">
        <v>400.01</v>
      </c>
      <c r="J25" s="1"/>
      <c r="K25" s="15">
        <v>3</v>
      </c>
      <c r="L25" s="120">
        <v>401</v>
      </c>
      <c r="U25" s="139" t="s">
        <v>122</v>
      </c>
      <c r="V25" s="140" t="e">
        <f>AZ29+AT22</f>
        <v>#DIV/0!</v>
      </c>
      <c r="AA25" s="276" t="s">
        <v>107</v>
      </c>
      <c r="AB25" s="276"/>
      <c r="AC25" s="276"/>
      <c r="AD25" s="276"/>
      <c r="AE25" s="276"/>
      <c r="AF25" s="276"/>
      <c r="AH25" s="267" t="s">
        <v>108</v>
      </c>
      <c r="AI25" s="267"/>
      <c r="AJ25" s="267"/>
      <c r="AK25" s="267"/>
      <c r="AL25" s="267"/>
      <c r="AM25" s="267"/>
      <c r="AN25" s="267"/>
      <c r="AO25" s="267"/>
      <c r="AP25" s="1"/>
      <c r="AQ25" s="1"/>
      <c r="AR25" s="267" t="s">
        <v>108</v>
      </c>
      <c r="AS25" s="267"/>
      <c r="AT25" s="267"/>
      <c r="AU25" s="267"/>
      <c r="AV25" s="267"/>
      <c r="AW25" s="267"/>
      <c r="AX25" s="267"/>
      <c r="AY25" s="267"/>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72"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3"/>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3"/>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3"/>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3"/>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4"/>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71"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71"/>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71"/>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71"/>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5"/>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-2.5</v>
      </c>
      <c r="L69" s="35">
        <v>-4</v>
      </c>
      <c r="N69" s="199">
        <v>0.35</v>
      </c>
      <c r="O69" s="33">
        <f t="shared" si="34"/>
        <v>-2.5</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-4</v>
      </c>
      <c r="L70" s="38">
        <v>-6</v>
      </c>
      <c r="N70" s="36">
        <v>0.42499999999999999</v>
      </c>
      <c r="O70" s="36">
        <f t="shared" si="34"/>
        <v>-4</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 ref="AR25:AY25"/>
    <mergeCell ref="AR2:AY2"/>
    <mergeCell ref="AS3:AU3"/>
    <mergeCell ref="AS4:AT4"/>
    <mergeCell ref="AR21:AS21"/>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45014.848979861112</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Kerstin Stein</cp:lastModifiedBy>
  <cp:lastPrinted>2022-04-28T17:38:37Z</cp:lastPrinted>
  <dcterms:created xsi:type="dcterms:W3CDTF">2020-07-10T16:06:57Z</dcterms:created>
  <dcterms:modified xsi:type="dcterms:W3CDTF">2023-03-29T18:22:33Z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2023-03-29T18:22:25Z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fe95f70d-add3-4cb0-bc61-fc0116220a72</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