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407" documentId="13_ncr:1_{A8ECC070-3A7C-47D9-8D1C-0C4631834678}" xr6:coauthVersionLast="47" xr6:coauthVersionMax="47" xr10:uidLastSave="{C0D30418-AC5E-42BC-BA7B-DE644287C0DB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E61" i="1" s="1"/>
  <c r="E2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 s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 s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 s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 s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 s="1"/>
  <c r="G74" i="1"/>
  <c r="F74" i="1" s="1"/>
  <c r="G75" i="1"/>
  <c r="F75" i="1" s="1"/>
  <c r="G76" i="1"/>
  <c r="F76" i="1" s="1"/>
  <c r="G78" i="1"/>
  <c r="F78" i="1" s="1"/>
  <c r="G79" i="1"/>
  <c r="F79" i="1" s="1"/>
  <c r="G80" i="1"/>
  <c r="F80" i="1" s="1"/>
  <c r="G82" i="1"/>
  <c r="F82" i="1" s="1"/>
  <c r="G83" i="1"/>
  <c r="F83" i="1" s="1"/>
  <c r="G84" i="1"/>
  <c r="F84" i="1" s="1"/>
  <c r="G86" i="1"/>
  <c r="F86" i="1" s="1"/>
  <c r="G87" i="1"/>
  <c r="F87" i="1" s="1"/>
  <c r="G88" i="1"/>
  <c r="F88" i="1" s="1"/>
  <c r="G90" i="1"/>
  <c r="F90" i="1" s="1"/>
  <c r="G91" i="1"/>
  <c r="F91" i="1" s="1"/>
  <c r="G92" i="1"/>
  <c r="F92" i="1" s="1"/>
  <c r="G94" i="1"/>
  <c r="F94" i="1" s="1"/>
  <c r="G95" i="1"/>
  <c r="F95" i="1" s="1"/>
  <c r="G96" i="1"/>
  <c r="F96" i="1" s="1"/>
  <c r="G98" i="1"/>
  <c r="F98" i="1" s="1"/>
  <c r="G99" i="1"/>
  <c r="F99" i="1" s="1"/>
  <c r="G100" i="1"/>
  <c r="F100" i="1" s="1"/>
  <c r="G102" i="1"/>
  <c r="F102" i="1" s="1"/>
  <c r="G103" i="1"/>
  <c r="F103" i="1" s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 s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 s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 s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 s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 s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 s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F61" i="1" l="1"/>
  <c r="D47" i="2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<sst xmlns="http://schemas.openxmlformats.org/spreadsheetml/2006/main" count="165" uniqueCount="155">
  <si>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</si>
  <si>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</si>
  <si>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</si>
  <si>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</si>
  <si>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</si>
  <si>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</si>
  <si>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</si>
  <si>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</si>
  <si>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</si>
  <si>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</si>
  <si>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</si>
  <si>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</si>
  <si>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</si>
  <si>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</si>
  <si>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</si>
  <si>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</si>
  <si>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</si>
  <si>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</si>
  <si>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</si>
  <si>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</si>
  <si>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</si>
  <si>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</si>
  <si>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</si>
  <si>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</si>
  <si>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</si>
  <si>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</si>
  <si>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</si>
  <si>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</si>
  <si>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</si>
  <si>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</si>
  <si>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</si>
  <si>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</si>
  <si>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</si>
  <si>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</si>
  <si>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</si>
  <si>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</si>
  <si>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</si>
  <si>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</si>
  <si>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</si>
  <si>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</si>
  <si>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</si>
  <si>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</si>
  <si>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</si>
  <si>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</si>
  <si>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</si>
  <si>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</si>
  <si>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</si>
  <si>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</si>
  <si>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</si>
  <si>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</si>
  <si>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</si>
  <si>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</si>
  <si>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</si>
  <si>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</si>
  <si>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</si>
  <si>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</si>
  <si>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</si>
  <si>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</si>
  <si>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</si>
  <si>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</si>
  <si>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</si>
  <si>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</si>
  <si>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</si>
  <si>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</si>
  <si>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</si>
  <si>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</si>
  <si>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</si>
  <si>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</si>
  <si>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</si>
  <si>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</si>
  <si>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</si>
  <si>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</si>
  <si>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</si>
  <si>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</si>
  <si>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</si>
  <si>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</si>
  <si>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</si>
  <si>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</si>
  <si>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</si>
  <si>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</si>
  <si>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</si>
  <si>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</si>
  <si>
    <t>Motor test implementiert</t>
  </si>
  <si>
    <t>IBUS failsafe testen, Platinen bestücken, Programmoptimierungen</t>
  </si>
  <si>
    <t>DS4238 and Receiver Programm Optimisatoinen</t>
  </si>
  <si>
    <t>µC-Platine test, ESC test, test programme entwickelt, IBUS signal lost test</t>
  </si>
  <si>
    <t>DA Besprechung Platinentest</t>
  </si>
  <si>
    <t>Flussdiagramm Erstellung</t>
  </si>
  <si>
    <t>Fehlerbehebung, uC-Platine testen</t>
  </si>
  <si>
    <t>Besprechung Zukunftspläne, Bestellungen, Geld-Management</t>
  </si>
  <si>
    <t>Lastenheft erstellen</t>
  </si>
  <si>
    <t>IBUS Fehlerkorrektur, M7 Platine testen, Sponsorbesprechung</t>
  </si>
  <si>
    <t>Versuch Fehler zu lösen</t>
  </si>
  <si>
    <t>I.Bus falsche daten fix, S.Bus konfiguration testen</t>
  </si>
  <si>
    <t>S.Bus &amp; I.Bus Empfangstest + Fehlerbehebung</t>
  </si>
  <si>
    <t>Programmstruktur design + Flussdiagramm Erstellung</t>
  </si>
  <si>
    <t>Sponsor Gespräch + Batterie Beschaffung</t>
  </si>
  <si>
    <t>Projektplan Erstellung + Zukunfspläne besprechen</t>
  </si>
  <si>
    <t>Einlesen in neuen IMU (LSM6DSO, LIS2MDL, LPS22HH)</t>
  </si>
  <si>
    <t>neuer IMU einlesen + Lagewinkel visualisierung mit vpyhton einlesen</t>
  </si>
  <si>
    <t>Lagewinkel visualisierung mit vpyhton einlesen + Entwicklungsumgebung einrichten</t>
  </si>
  <si>
    <t>Visualisierungsgrundlagen Programm</t>
  </si>
  <si>
    <t>DS2438 test, Motor test</t>
  </si>
  <si>
    <t>DS2438 Fehlerbehebung</t>
  </si>
  <si>
    <t>Einlesen in X-Cube MEMS1</t>
  </si>
  <si>
    <t>Testen</t>
  </si>
  <si>
    <t>MPU9250 Daten Visualierung</t>
  </si>
  <si>
    <t>MPU9250 Magnetometer Kommunikation Test + Tag der offenen Tür Programm fertig gestellt</t>
  </si>
  <si>
    <t>Motorentest, Vorbereitungen Tag der offenen Tür</t>
  </si>
  <si>
    <t xml:space="preserve">Einlesen in Motorenansteuerung </t>
  </si>
  <si>
    <t>Dshot Protokoll ausprogrammiert</t>
  </si>
  <si>
    <t>Dshot auf 4 Kanäle debuggen</t>
  </si>
  <si>
    <t>Dshot auf alle 4 Kanäle</t>
  </si>
  <si>
    <t>IMU 10DOF connection test</t>
  </si>
  <si>
    <t>IMU 10DOF MPU9250 Konfiguration</t>
  </si>
  <si>
    <t>Dshot testing + IMU MPU9250 daten auslesen</t>
  </si>
  <si>
    <t>Dshot DMA erweiterung + Motortest</t>
  </si>
  <si>
    <t>Dshot DMA Programmverbesserungen</t>
  </si>
  <si>
    <t>Dshot600 implementation finished</t>
  </si>
  <si>
    <t>Dshot test in Kombination mit Fernbedienung</t>
  </si>
  <si>
    <t>IMU MPU9250 und BMP280 initialisiert</t>
  </si>
  <si>
    <t>Präsentation vor Betreuer erstellen</t>
  </si>
  <si>
    <t>Präsentation vor Betreuer erstellen + Kurzfassung verfassen</t>
  </si>
  <si>
    <t>IMU daten auslesen</t>
  </si>
  <si>
    <t>Präsentation + Motortest + IMU tests</t>
  </si>
  <si>
    <t>Motoransteuerung testen</t>
  </si>
  <si>
    <t>IMU testing</t>
  </si>
  <si>
    <t>Motortest mit Fernbedienung, ST-Link Fehlersuche</t>
  </si>
  <si>
    <t>IMU Komplimentärfilter anwenden</t>
  </si>
  <si>
    <t>Einlesen in Strommessung von der ESC</t>
  </si>
  <si>
    <t>Magnetometer Tests</t>
  </si>
  <si>
    <t>IMU Barometer init</t>
  </si>
  <si>
    <t>IMU App test, PID Einlesen, Datenübertragung tests, neue Platine flashen</t>
  </si>
  <si>
    <t>LED Muster erstellen</t>
  </si>
  <si>
    <t>Flight Controller Platine DShot Ausgabe Test</t>
  </si>
  <si>
    <t>PID Einlesen + Flight Controller Platine Test, IMU und Motoren</t>
  </si>
  <si>
    <t>Besprechung Programm flashen + Platinen design</t>
  </si>
  <si>
    <t>PID ausprogrammiert (noch nicht getestet)</t>
  </si>
  <si>
    <t>Flight Controller Platine IMU-, DS2438-, Motortest</t>
  </si>
  <si>
    <t>IMU + Data transmission tests</t>
  </si>
  <si>
    <t>Dokumentation Fernsteuerung anfangen</t>
  </si>
  <si>
    <t>Dokumentation Fernsteuerung weiterschreiben</t>
  </si>
  <si>
    <t>Dokumentation Lagewinkel anfangen</t>
  </si>
  <si>
    <t>Dokumentation PID, Lagewinkel, IMU weiterschreiben</t>
  </si>
  <si>
    <t>Dokumentation DS2438 anfangen</t>
  </si>
  <si>
    <t>Drohnen SW- / HW- / Flugtests</t>
  </si>
  <si>
    <t>Datenübertragung + PID-Tests</t>
  </si>
  <si>
    <t>Doku DS2438</t>
  </si>
  <si>
    <t>Doku DS2438, IMU, Fernsteuerung</t>
  </si>
  <si>
    <t>Doku IMU, MPU9250 + BMP280</t>
  </si>
  <si>
    <t>Doku IMU + Software Blockschaltbild</t>
  </si>
  <si>
    <t>Testen Datenübertragung + neuen PID-Regler</t>
  </si>
  <si>
    <t>Doku PID-Regler</t>
  </si>
  <si>
    <t>Doku schreiben</t>
  </si>
  <si>
    <t xml:space="preserve">Doku schreiben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</si>
</sst>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10.533333333333333</c:v>
                </c:pt>
                <c:pt idx="24">
                  <c:v>7.4166666666666661</c:v>
                </c:pt>
                <c:pt idx="25">
                  <c:v>12.116666666666667</c:v>
                </c:pt>
                <c:pt idx="26">
                  <c:v>10.883333333333333</c:v>
                </c:pt>
                <c:pt idx="27">
                  <c:v>8.8333333333333321</c:v>
                </c:pt>
                <c:pt idx="28">
                  <c:v>0</c:v>
                </c:pt>
                <c:pt idx="29">
                  <c:v>0</c:v>
                </c:pt>
                <c:pt idx="30">
                  <c:v>3.7</c:v>
                </c:pt>
                <c:pt idx="31">
                  <c:v>20.283333333333331</c:v>
                </c:pt>
                <c:pt idx="32">
                  <c:v>11.75</c:v>
                </c:pt>
                <c:pt idx="33">
                  <c:v>13</c:v>
                </c:pt>
                <c:pt idx="34">
                  <c:v>4.5</c:v>
                </c:pt>
                <c:pt idx="35">
                  <c:v>0</c:v>
                </c:pt>
                <c:pt idx="36">
                  <c:v>10.5</c:v>
                </c:pt>
                <c:pt idx="37">
                  <c:v>5</c:v>
                </c:pt>
                <c:pt idx="38">
                  <c:v>2</c:v>
                </c:pt>
                <c:pt idx="39">
                  <c:v>11.166666666666668</c:v>
                </c:pt>
                <c:pt idx="40">
                  <c:v>16.75</c:v>
                </c:pt>
                <c:pt idx="41">
                  <c:v>11.166666666666668</c:v>
                </c:pt>
                <c:pt idx="42">
                  <c:v>14.3</c:v>
                </c:pt>
                <c:pt idx="43">
                  <c:v>18.733333333333334</c:v>
                </c:pt>
                <c:pt idx="44">
                  <c:v>15.75</c:v>
                </c:pt>
                <c:pt idx="45">
                  <c:v>14.5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30" zoomScaleNormal="130" workbookViewId="0">
      <pane ySplit="4" topLeftCell="A116" activePane="bottomLeft" state="frozen"/>
      <selection pane="bottomLeft" activeCell="H134" sqref="H134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102.45</v>
      </c>
      <c r="F2" s="25">
        <f>SUM(F5:F203)</f>
        <v>208.26666666666665</v>
      </c>
      <c r="G2" s="26">
        <f>SUM(G5:G203)</f>
        <v>310.7166666666667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0.68263888888888891</v>
      </c>
      <c r="E57" s="30">
        <v>0</v>
      </c>
      <c r="F57" s="30">
        <f t="shared" si="0"/>
        <v>1.9166666666666665</v>
      </c>
      <c r="G57" s="29">
        <f t="shared" si="1"/>
        <v>1.9166666666666665</v>
      </c>
      <c r="H57" s="16" t="s">
        <v>81</v>
      </c>
    </row>
    <row r="58" spans="1:8" x14ac:dyDescent="0.25">
      <c r="A58" s="15">
        <v>45190</v>
      </c>
      <c r="B58" s="11">
        <f t="shared" si="2"/>
        <v>38</v>
      </c>
      <c r="C58" s="12">
        <v>0.3611111111111111</v>
      </c>
      <c r="D58" s="13">
        <v>0.40625</v>
      </c>
      <c r="E58" s="30">
        <v>0</v>
      </c>
      <c r="F58" s="30">
        <f t="shared" si="0"/>
        <v>1.0833333333333333</v>
      </c>
      <c r="G58" s="29">
        <f t="shared" si="1"/>
        <v>1.0833333333333333</v>
      </c>
      <c r="H58" s="16" t="s">
        <v>82</v>
      </c>
    </row>
    <row r="59" spans="1:8" x14ac:dyDescent="0.25">
      <c r="A59" s="15">
        <v>45191</v>
      </c>
      <c r="B59" s="11">
        <f t="shared" si="2"/>
        <v>38</v>
      </c>
      <c r="C59" s="12">
        <v>0.3263888888888889</v>
      </c>
      <c r="D59" s="13">
        <v>0.54861111111111105</v>
      </c>
      <c r="E59" s="30">
        <v>4.49</v>
      </c>
      <c r="F59" s="30">
        <f t="shared" si="0"/>
        <v>0.84333333333333282</v>
      </c>
      <c r="G59" s="29">
        <f t="shared" si="1"/>
        <v>5.333333333333333</v>
      </c>
      <c r="H59" s="16" t="s">
        <v>83</v>
      </c>
    </row>
    <row r="60" spans="1:8" x14ac:dyDescent="0.25">
      <c r="A60" s="15">
        <v>45196</v>
      </c>
      <c r="B60" s="11">
        <f t="shared" si="2"/>
        <v>39</v>
      </c>
      <c r="C60" s="12">
        <v>0.3611111111111111</v>
      </c>
      <c r="D60" s="13">
        <v>0.40625</v>
      </c>
      <c r="E60" s="30">
        <v>0</v>
      </c>
      <c r="F60" s="30">
        <f t="shared" si="0"/>
        <v>1.0833333333333333</v>
      </c>
      <c r="G60" s="29">
        <f t="shared" si="1"/>
        <v>1.0833333333333333</v>
      </c>
      <c r="H60" s="16" t="s">
        <v>84</v>
      </c>
    </row>
    <row r="61" spans="1:8" x14ac:dyDescent="0.25">
      <c r="A61" s="15">
        <v>45198</v>
      </c>
      <c r="B61" s="11">
        <f t="shared" si="2"/>
        <v>39</v>
      </c>
      <c r="C61" s="12">
        <v>0.3263888888888889</v>
      </c>
      <c r="D61" s="13">
        <v>0.54861111111111105</v>
      </c>
      <c r="E61" s="30">
        <f>G61-5/6</f>
        <v>4.5</v>
      </c>
      <c r="F61" s="30">
        <f t="shared" si="0"/>
        <v>0.83333333333333304</v>
      </c>
      <c r="G61" s="29">
        <f t="shared" si="1"/>
        <v>5.333333333333333</v>
      </c>
      <c r="H61" s="16" t="s">
        <v>85</v>
      </c>
    </row>
    <row r="62" spans="1:8" x14ac:dyDescent="0.25">
      <c r="A62" s="15">
        <v>45200</v>
      </c>
      <c r="B62" s="11">
        <f t="shared" si="2"/>
        <v>39</v>
      </c>
      <c r="C62" s="12">
        <v>0.83333333333333337</v>
      </c>
      <c r="D62" s="13">
        <v>0.875</v>
      </c>
      <c r="E62" s="30">
        <v>0</v>
      </c>
      <c r="F62" s="30">
        <f t="shared" si="0"/>
        <v>1</v>
      </c>
      <c r="G62" s="29">
        <f t="shared" si="1"/>
        <v>1</v>
      </c>
      <c r="H62" s="16" t="s">
        <v>86</v>
      </c>
    </row>
    <row r="63" spans="1:8" x14ac:dyDescent="0.25">
      <c r="A63" s="15">
        <v>45201</v>
      </c>
      <c r="B63" s="11">
        <f t="shared" si="2"/>
        <v>40</v>
      </c>
      <c r="C63" s="12">
        <v>0.35416666666666669</v>
      </c>
      <c r="D63" s="13">
        <v>0.44097222222222227</v>
      </c>
      <c r="E63" s="30">
        <v>0</v>
      </c>
      <c r="F63" s="30">
        <f t="shared" si="0"/>
        <v>2.0833333333333335</v>
      </c>
      <c r="G63" s="29">
        <f t="shared" si="1"/>
        <v>2.0833333333333335</v>
      </c>
      <c r="H63" s="16" t="s">
        <v>87</v>
      </c>
    </row>
    <row r="64" spans="1:8" x14ac:dyDescent="0.25">
      <c r="A64" s="15">
        <v>45201</v>
      </c>
      <c r="B64" s="11">
        <f t="shared" si="2"/>
        <v>40</v>
      </c>
      <c r="C64" s="12">
        <v>0.66041666666666665</v>
      </c>
      <c r="D64" s="13">
        <v>0.76250000000000007</v>
      </c>
      <c r="E64" s="30">
        <v>0</v>
      </c>
      <c r="F64" s="30">
        <f t="shared" si="0"/>
        <v>2.4500000000000002</v>
      </c>
      <c r="G64" s="29">
        <f t="shared" si="1"/>
        <v>2.4500000000000002</v>
      </c>
      <c r="H64" s="16" t="s">
        <v>87</v>
      </c>
    </row>
    <row r="65" spans="1:8" x14ac:dyDescent="0.25">
      <c r="A65" s="15">
        <v>45202</v>
      </c>
      <c r="B65" s="11">
        <f t="shared" si="2"/>
        <v>40</v>
      </c>
      <c r="C65" s="12">
        <v>0.4826388888888889</v>
      </c>
      <c r="D65" s="13">
        <v>0.51388888888888895</v>
      </c>
      <c r="E65" s="30">
        <v>0</v>
      </c>
      <c r="F65" s="30">
        <f t="shared" si="0"/>
        <v>0.75</v>
      </c>
      <c r="G65" s="29">
        <f t="shared" si="1"/>
        <v>0.75</v>
      </c>
      <c r="H65" s="16" t="s">
        <v>87</v>
      </c>
    </row>
    <row r="66" spans="1:8" x14ac:dyDescent="0.25">
      <c r="A66" s="15">
        <v>45205</v>
      </c>
      <c r="B66" s="11">
        <f t="shared" si="2"/>
        <v>40</v>
      </c>
      <c r="C66" s="12">
        <v>0.3263888888888889</v>
      </c>
      <c r="D66" s="13">
        <v>0.54861111111111105</v>
      </c>
      <c r="E66" s="30">
        <v>4.5</v>
      </c>
      <c r="F66" s="30">
        <f t="shared" si="0"/>
        <v>0.83333333333333304</v>
      </c>
      <c r="G66" s="29">
        <f t="shared" si="1"/>
        <v>5.333333333333333</v>
      </c>
      <c r="H66" s="16" t="s">
        <v>88</v>
      </c>
    </row>
    <row r="67" spans="1:8" x14ac:dyDescent="0.25">
      <c r="A67" s="15">
        <v>45205</v>
      </c>
      <c r="B67" s="11">
        <f t="shared" si="2"/>
        <v>40</v>
      </c>
      <c r="C67" s="12">
        <v>0.67708333333333337</v>
      </c>
      <c r="D67" s="13">
        <v>0.73958333333333337</v>
      </c>
      <c r="E67" s="30">
        <v>0</v>
      </c>
      <c r="F67" s="30">
        <f t="shared" si="0"/>
        <v>1.5</v>
      </c>
      <c r="G67" s="29">
        <f t="shared" si="1"/>
        <v>1.5</v>
      </c>
      <c r="H67" s="16" t="s">
        <v>89</v>
      </c>
    </row>
    <row r="68" spans="1:8" x14ac:dyDescent="0.25">
      <c r="A68" s="15">
        <v>45208</v>
      </c>
      <c r="B68" s="11">
        <f t="shared" si="2"/>
        <v>41</v>
      </c>
      <c r="C68" s="12">
        <v>0.77777777777777779</v>
      </c>
      <c r="D68" s="13">
        <v>0.84722222222222221</v>
      </c>
      <c r="E68" s="30">
        <v>0</v>
      </c>
      <c r="F68" s="30">
        <f t="shared" si="0"/>
        <v>1.6666666666666665</v>
      </c>
      <c r="G68" s="29">
        <f t="shared" si="1"/>
        <v>1.6666666666666665</v>
      </c>
      <c r="H68" s="16" t="s">
        <v>90</v>
      </c>
    </row>
    <row r="69" spans="1:8" x14ac:dyDescent="0.25">
      <c r="A69" s="15">
        <v>45212</v>
      </c>
      <c r="B69" s="11">
        <f t="shared" si="2"/>
        <v>41</v>
      </c>
      <c r="C69" s="12">
        <v>0.3263888888888889</v>
      </c>
      <c r="D69" s="13">
        <v>0.54861111111111105</v>
      </c>
      <c r="E69" s="30">
        <v>4.5</v>
      </c>
      <c r="F69" s="30">
        <f t="shared" si="0"/>
        <v>0.83333333333333304</v>
      </c>
      <c r="G69" s="29">
        <f t="shared" si="1"/>
        <v>5.333333333333333</v>
      </c>
      <c r="H69" s="16" t="s">
        <v>91</v>
      </c>
    </row>
    <row r="70" spans="1:8" x14ac:dyDescent="0.25">
      <c r="A70" s="15">
        <v>45213</v>
      </c>
      <c r="B70" s="11">
        <f t="shared" ref="B70:B133" si="3">TRUNC((A70-DATE(YEAR(A70+3-MOD(A70-2,7)),1,MOD(A70-2,7)-9))/7)</f>
        <v>41</v>
      </c>
      <c r="C70" s="12">
        <v>0.59027777777777779</v>
      </c>
      <c r="D70" s="13">
        <v>0.75208333333333333</v>
      </c>
      <c r="E70" s="30">
        <v>0</v>
      </c>
      <c r="F70" s="30">
        <f t="shared" si="0"/>
        <v>3.8833333333333333</v>
      </c>
      <c r="G70" s="29">
        <f t="shared" ref="G70:G133" si="4">HOUR($D70-$C70)+MINUTE($D70-$C70)/60</f>
        <v>3.8833333333333333</v>
      </c>
      <c r="H70" s="16" t="s">
        <v>92</v>
      </c>
    </row>
    <row r="71" spans="1:8" x14ac:dyDescent="0.25">
      <c r="A71" s="15">
        <v>45217</v>
      </c>
      <c r="B71" s="11">
        <f t="shared" si="3"/>
        <v>42</v>
      </c>
      <c r="C71" s="12">
        <v>0.41666666666666669</v>
      </c>
      <c r="D71" s="13">
        <v>0.5625</v>
      </c>
      <c r="E71" s="30">
        <v>0</v>
      </c>
      <c r="F71" s="30">
        <f t="shared" ref="F71:F134" si="5">G71-E71</f>
        <v>3.5</v>
      </c>
      <c r="G71" s="29">
        <f t="shared" si="4"/>
        <v>3.5</v>
      </c>
      <c r="H71" s="16" t="s">
        <v>93</v>
      </c>
    </row>
    <row r="72" spans="1:8" x14ac:dyDescent="0.25">
      <c r="A72" s="15">
        <v>45219</v>
      </c>
      <c r="B72" s="11">
        <f t="shared" si="3"/>
        <v>42</v>
      </c>
      <c r="C72" s="12">
        <v>0.3263888888888889</v>
      </c>
      <c r="D72" s="13">
        <v>0.54861111111111105</v>
      </c>
      <c r="E72" s="30">
        <v>4.5</v>
      </c>
      <c r="F72" s="30">
        <f t="shared" si="5"/>
        <v>0.83333333333333304</v>
      </c>
      <c r="G72" s="29">
        <f t="shared" si="4"/>
        <v>5.333333333333333</v>
      </c>
      <c r="H72" s="16" t="s">
        <v>94</v>
      </c>
    </row>
    <row r="73" spans="1:8" x14ac:dyDescent="0.25">
      <c r="A73" s="15">
        <v>45236</v>
      </c>
      <c r="B73" s="11">
        <f t="shared" si="3"/>
        <v>45</v>
      </c>
      <c r="C73" s="12">
        <v>0.47916666666666669</v>
      </c>
      <c r="D73" s="13">
        <v>0.51388888888888895</v>
      </c>
      <c r="E73" s="30">
        <v>0</v>
      </c>
      <c r="F73" s="30">
        <f t="shared" si="5"/>
        <v>0.83333333333333337</v>
      </c>
      <c r="G73" s="29">
        <f t="shared" si="4"/>
        <v>0.83333333333333337</v>
      </c>
      <c r="H73" s="16" t="s">
        <v>95</v>
      </c>
    </row>
    <row r="74" spans="1:8" x14ac:dyDescent="0.25">
      <c r="A74" s="15">
        <v>45240</v>
      </c>
      <c r="B74" s="11">
        <f t="shared" si="3"/>
        <v>45</v>
      </c>
      <c r="C74" s="12">
        <v>0.64444444444444449</v>
      </c>
      <c r="D74" s="13">
        <v>0.76388888888888884</v>
      </c>
      <c r="E74" s="30">
        <v>0</v>
      </c>
      <c r="F74" s="30">
        <f t="shared" si="5"/>
        <v>2.8666666666666667</v>
      </c>
      <c r="G74" s="29">
        <f t="shared" si="4"/>
        <v>2.8666666666666667</v>
      </c>
      <c r="H74" s="16" t="s">
        <v>96</v>
      </c>
    </row>
    <row r="75" spans="1:8" x14ac:dyDescent="0.25">
      <c r="A75" s="15">
        <v>45243</v>
      </c>
      <c r="B75" s="11">
        <f t="shared" si="3"/>
        <v>46</v>
      </c>
      <c r="C75" s="12">
        <v>0.70833333333333337</v>
      </c>
      <c r="D75" s="13">
        <v>0.79166666666666663</v>
      </c>
      <c r="E75" s="30">
        <v>0</v>
      </c>
      <c r="F75" s="30">
        <f t="shared" si="5"/>
        <v>2</v>
      </c>
      <c r="G75" s="29">
        <f t="shared" si="4"/>
        <v>2</v>
      </c>
      <c r="H75" s="16" t="s">
        <v>97</v>
      </c>
    </row>
    <row r="76" spans="1:8" x14ac:dyDescent="0.25">
      <c r="A76" s="15">
        <v>45245</v>
      </c>
      <c r="B76" s="11">
        <f t="shared" si="3"/>
        <v>46</v>
      </c>
      <c r="C76" s="12">
        <v>0.55555555555555558</v>
      </c>
      <c r="D76" s="13">
        <v>0.61458333333333337</v>
      </c>
      <c r="E76" s="30">
        <v>0</v>
      </c>
      <c r="F76" s="30">
        <f t="shared" si="5"/>
        <v>1.4166666666666667</v>
      </c>
      <c r="G76" s="29">
        <f t="shared" si="4"/>
        <v>1.4166666666666667</v>
      </c>
      <c r="H76" s="16" t="s">
        <v>98</v>
      </c>
    </row>
    <row r="77" spans="1:8" x14ac:dyDescent="0.25">
      <c r="A77" s="15">
        <v>45245</v>
      </c>
      <c r="B77" s="11">
        <f>TRUNC((A77-DATE(YEAR(A77+3-MOD(A77-2,7)),1,MOD(A77-2,7)-9))/7)</f>
        <v>46</v>
      </c>
      <c r="C77" s="12">
        <v>0.66666666666666663</v>
      </c>
      <c r="D77" s="13">
        <v>0.79166666666666663</v>
      </c>
      <c r="E77" s="30">
        <v>0</v>
      </c>
      <c r="F77" s="30">
        <f t="shared" si="5"/>
        <v>3</v>
      </c>
      <c r="G77" s="29">
        <f>HOUR($D77-$C77)+MINUTE($D77-$C77)/60</f>
        <v>3</v>
      </c>
      <c r="H77" s="16" t="s">
        <v>99</v>
      </c>
    </row>
    <row r="78" spans="1:8" x14ac:dyDescent="0.25">
      <c r="A78" s="15">
        <v>45246</v>
      </c>
      <c r="B78" s="11">
        <f>TRUNC((A78-DATE(YEAR(A78+3-MOD(A78-2,7)),1,MOD(A78-2,7)-9))/7)</f>
        <v>46</v>
      </c>
      <c r="C78" s="12">
        <v>0.72916666666666663</v>
      </c>
      <c r="D78" s="13">
        <v>0.8125</v>
      </c>
      <c r="E78" s="30">
        <v>0</v>
      </c>
      <c r="F78" s="30">
        <f t="shared" si="5"/>
        <v>2</v>
      </c>
      <c r="G78" s="29">
        <f>HOUR($D78-$C78)+MINUTE($D78-$C78)/60</f>
        <v>2</v>
      </c>
      <c r="H78" s="16" t="s">
        <v>100</v>
      </c>
    </row>
    <row r="79" spans="1:8" x14ac:dyDescent="0.25">
      <c r="A79" s="15">
        <v>45246</v>
      </c>
      <c r="B79" s="11">
        <f t="shared" si="3"/>
        <v>46</v>
      </c>
      <c r="C79" s="12">
        <v>0.83333333333333337</v>
      </c>
      <c r="D79" s="13">
        <v>0.91666666666666663</v>
      </c>
      <c r="E79" s="30">
        <v>0</v>
      </c>
      <c r="F79" s="30">
        <f t="shared" si="5"/>
        <v>2</v>
      </c>
      <c r="G79" s="29">
        <f t="shared" si="4"/>
        <v>2</v>
      </c>
      <c r="H79" s="16" t="s">
        <v>101</v>
      </c>
    </row>
    <row r="80" spans="1:8" x14ac:dyDescent="0.25">
      <c r="A80" s="15">
        <v>45247</v>
      </c>
      <c r="B80" s="11">
        <f t="shared" si="3"/>
        <v>46</v>
      </c>
      <c r="C80" s="12">
        <v>0.3263888888888889</v>
      </c>
      <c r="D80" s="13">
        <v>0.54861111111111105</v>
      </c>
      <c r="E80" s="30">
        <v>4.5</v>
      </c>
      <c r="F80" s="30">
        <f t="shared" si="5"/>
        <v>0.83333333333333304</v>
      </c>
      <c r="G80" s="29">
        <f t="shared" si="4"/>
        <v>5.333333333333333</v>
      </c>
      <c r="H80" s="16" t="s">
        <v>102</v>
      </c>
    </row>
    <row r="81" spans="1:8" x14ac:dyDescent="0.25">
      <c r="A81" s="15">
        <v>45247</v>
      </c>
      <c r="B81" s="11">
        <f t="shared" si="3"/>
        <v>46</v>
      </c>
      <c r="C81" s="12">
        <v>0.8125</v>
      </c>
      <c r="D81" s="13">
        <v>0.89583333333333337</v>
      </c>
      <c r="E81" s="30">
        <v>0</v>
      </c>
      <c r="F81" s="30">
        <f t="shared" si="5"/>
        <v>2</v>
      </c>
      <c r="G81" s="29">
        <f t="shared" si="4"/>
        <v>2</v>
      </c>
      <c r="H81" s="16" t="s">
        <v>103</v>
      </c>
    </row>
    <row r="82" spans="1:8" x14ac:dyDescent="0.25">
      <c r="A82" s="15">
        <v>45248</v>
      </c>
      <c r="B82" s="11">
        <f t="shared" si="3"/>
        <v>46</v>
      </c>
      <c r="C82" s="12">
        <v>0.43055555555555558</v>
      </c>
      <c r="D82" s="13">
        <v>0.50902777777777775</v>
      </c>
      <c r="E82" s="30">
        <v>0</v>
      </c>
      <c r="F82" s="30">
        <f t="shared" si="5"/>
        <v>1.8833333333333333</v>
      </c>
      <c r="G82" s="29">
        <f t="shared" si="4"/>
        <v>1.8833333333333333</v>
      </c>
      <c r="H82" s="16" t="s">
        <v>104</v>
      </c>
    </row>
    <row r="83" spans="1:8" x14ac:dyDescent="0.25">
      <c r="A83" s="15">
        <v>45249</v>
      </c>
      <c r="B83" s="11">
        <f t="shared" si="3"/>
        <v>46</v>
      </c>
      <c r="C83" s="12">
        <v>0.42708333333333331</v>
      </c>
      <c r="D83" s="13">
        <v>0.45416666666666666</v>
      </c>
      <c r="E83" s="30">
        <v>0</v>
      </c>
      <c r="F83" s="30">
        <f t="shared" si="5"/>
        <v>0.65</v>
      </c>
      <c r="G83" s="29">
        <f t="shared" si="4"/>
        <v>0.65</v>
      </c>
      <c r="H83" s="16" t="s">
        <v>105</v>
      </c>
    </row>
    <row r="84" spans="1:8" x14ac:dyDescent="0.25">
      <c r="A84" s="15">
        <v>45250</v>
      </c>
      <c r="B84" s="11">
        <f t="shared" si="3"/>
        <v>47</v>
      </c>
      <c r="C84" s="12">
        <v>0.76388888888888884</v>
      </c>
      <c r="D84" s="13">
        <v>0.90625</v>
      </c>
      <c r="E84" s="30">
        <v>0</v>
      </c>
      <c r="F84" s="30">
        <f t="shared" si="5"/>
        <v>3.4166666666666665</v>
      </c>
      <c r="G84" s="29">
        <f t="shared" si="4"/>
        <v>3.4166666666666665</v>
      </c>
      <c r="H84" s="16" t="s">
        <v>106</v>
      </c>
    </row>
    <row r="85" spans="1:8" ht="15" customHeight="1" x14ac:dyDescent="0.25">
      <c r="A85" s="15">
        <v>45251</v>
      </c>
      <c r="B85" s="11">
        <f t="shared" si="3"/>
        <v>47</v>
      </c>
      <c r="C85" s="12">
        <v>0.79166666666666663</v>
      </c>
      <c r="D85" s="13">
        <v>0.91666666666666663</v>
      </c>
      <c r="E85" s="30">
        <v>0</v>
      </c>
      <c r="F85" s="30">
        <f t="shared" si="5"/>
        <v>3</v>
      </c>
      <c r="G85" s="29">
        <f t="shared" si="4"/>
        <v>3</v>
      </c>
      <c r="H85" s="16" t="s">
        <v>107</v>
      </c>
    </row>
    <row r="86" spans="1:8" x14ac:dyDescent="0.25">
      <c r="A86" s="15">
        <v>45254</v>
      </c>
      <c r="B86" s="11">
        <f t="shared" si="3"/>
        <v>47</v>
      </c>
      <c r="C86" s="12">
        <v>0.3263888888888889</v>
      </c>
      <c r="D86" s="13">
        <v>0.54861111111111105</v>
      </c>
      <c r="E86" s="30">
        <v>4.5</v>
      </c>
      <c r="F86" s="30">
        <f t="shared" si="5"/>
        <v>0.83333333333333304</v>
      </c>
      <c r="G86" s="29">
        <f t="shared" si="4"/>
        <v>5.333333333333333</v>
      </c>
      <c r="H86" s="16" t="s">
        <v>108</v>
      </c>
    </row>
    <row r="87" spans="1:8" x14ac:dyDescent="0.25">
      <c r="A87" s="15">
        <v>45260</v>
      </c>
      <c r="B87" s="11">
        <f t="shared" si="3"/>
        <v>48</v>
      </c>
      <c r="C87" s="12">
        <v>0.75</v>
      </c>
      <c r="D87" s="13">
        <v>0.83333333333333337</v>
      </c>
      <c r="E87" s="30">
        <v>0</v>
      </c>
      <c r="F87" s="30">
        <f t="shared" si="5"/>
        <v>2</v>
      </c>
      <c r="G87" s="29">
        <f t="shared" si="4"/>
        <v>2</v>
      </c>
      <c r="H87" s="16" t="s">
        <v>109</v>
      </c>
    </row>
    <row r="88" spans="1:8" x14ac:dyDescent="0.25">
      <c r="A88" s="15">
        <v>45261</v>
      </c>
      <c r="B88" s="11">
        <f t="shared" si="3"/>
        <v>48</v>
      </c>
      <c r="C88" s="12">
        <v>0.3263888888888889</v>
      </c>
      <c r="D88" s="13">
        <v>0.55555555555555558</v>
      </c>
      <c r="E88" s="30">
        <v>4.5</v>
      </c>
      <c r="F88" s="30">
        <f t="shared" si="5"/>
        <v>1</v>
      </c>
      <c r="G88" s="29">
        <f t="shared" si="4"/>
        <v>5.5</v>
      </c>
      <c r="H88" s="16" t="s">
        <v>110</v>
      </c>
    </row>
    <row r="89" spans="1:8" x14ac:dyDescent="0.25">
      <c r="A89" s="15">
        <v>45261</v>
      </c>
      <c r="B89" s="11">
        <f t="shared" si="3"/>
        <v>48</v>
      </c>
      <c r="C89" s="12">
        <v>0.6875</v>
      </c>
      <c r="D89" s="13">
        <v>0.79166666666666663</v>
      </c>
      <c r="E89" s="30">
        <v>0</v>
      </c>
      <c r="F89" s="30">
        <f t="shared" si="5"/>
        <v>2.5</v>
      </c>
      <c r="G89" s="29">
        <f t="shared" si="4"/>
        <v>2.5</v>
      </c>
      <c r="H89" s="16" t="s">
        <v>111</v>
      </c>
    </row>
    <row r="90" spans="1:8" x14ac:dyDescent="0.25">
      <c r="A90" s="15">
        <v>45263</v>
      </c>
      <c r="B90" s="11">
        <f t="shared" si="3"/>
        <v>48</v>
      </c>
      <c r="C90" s="12">
        <v>0.625</v>
      </c>
      <c r="D90" s="13">
        <v>0.75</v>
      </c>
      <c r="E90" s="30">
        <v>0</v>
      </c>
      <c r="F90" s="30">
        <f t="shared" si="5"/>
        <v>3</v>
      </c>
      <c r="G90" s="29">
        <f t="shared" si="4"/>
        <v>3</v>
      </c>
      <c r="H90" s="16" t="s">
        <v>112</v>
      </c>
    </row>
    <row r="91" spans="1:8" x14ac:dyDescent="0.25">
      <c r="A91" s="15">
        <v>45267</v>
      </c>
      <c r="B91" s="11">
        <f t="shared" si="3"/>
        <v>49</v>
      </c>
      <c r="C91" s="12">
        <v>0.625</v>
      </c>
      <c r="D91" s="13">
        <v>0.75</v>
      </c>
      <c r="E91" s="30">
        <v>0</v>
      </c>
      <c r="F91" s="30">
        <f t="shared" si="5"/>
        <v>3</v>
      </c>
      <c r="G91" s="29">
        <f t="shared" si="4"/>
        <v>3</v>
      </c>
      <c r="H91" s="16" t="s">
        <v>113</v>
      </c>
    </row>
    <row r="92" spans="1:8" x14ac:dyDescent="0.25">
      <c r="A92" s="15">
        <v>45268</v>
      </c>
      <c r="B92" s="11">
        <f t="shared" si="3"/>
        <v>49</v>
      </c>
      <c r="C92" s="12">
        <v>0.625</v>
      </c>
      <c r="D92" s="13">
        <v>0.6875</v>
      </c>
      <c r="E92" s="30">
        <v>0</v>
      </c>
      <c r="F92" s="30">
        <f t="shared" si="5"/>
        <v>1.5</v>
      </c>
      <c r="G92" s="29">
        <f t="shared" si="4"/>
        <v>1.5</v>
      </c>
      <c r="H92" s="16" t="s">
        <v>114</v>
      </c>
    </row>
    <row r="93" spans="1:8" x14ac:dyDescent="0.25">
      <c r="A93" s="15">
        <v>45279</v>
      </c>
      <c r="B93" s="11">
        <f t="shared" si="3"/>
        <v>51</v>
      </c>
      <c r="C93" s="12">
        <v>0.70833333333333337</v>
      </c>
      <c r="D93" s="13">
        <v>0.91666666666666663</v>
      </c>
      <c r="E93" s="30">
        <v>0</v>
      </c>
      <c r="F93" s="30">
        <f t="shared" si="5"/>
        <v>5</v>
      </c>
      <c r="G93" s="29">
        <f t="shared" si="4"/>
        <v>5</v>
      </c>
      <c r="H93" s="16" t="s">
        <v>115</v>
      </c>
    </row>
    <row r="94" spans="1:8" x14ac:dyDescent="0.25">
      <c r="A94" s="15">
        <v>45282</v>
      </c>
      <c r="B94" s="11">
        <f t="shared" si="3"/>
        <v>51</v>
      </c>
      <c r="C94" s="12">
        <v>0.3263888888888889</v>
      </c>
      <c r="D94" s="13">
        <v>0.55555555555555558</v>
      </c>
      <c r="E94" s="30">
        <v>4.5</v>
      </c>
      <c r="F94" s="30">
        <f t="shared" si="5"/>
        <v>1</v>
      </c>
      <c r="G94" s="29">
        <f t="shared" si="4"/>
        <v>5.5</v>
      </c>
      <c r="H94" s="16" t="s">
        <v>116</v>
      </c>
    </row>
    <row r="95" spans="1:8" x14ac:dyDescent="0.25">
      <c r="A95" s="15">
        <v>45287</v>
      </c>
      <c r="B95" s="11">
        <f t="shared" si="3"/>
        <v>52</v>
      </c>
      <c r="C95" s="12">
        <v>0.60416666666666663</v>
      </c>
      <c r="D95" s="13">
        <v>0.70833333333333337</v>
      </c>
      <c r="E95" s="30">
        <v>0</v>
      </c>
      <c r="F95" s="30">
        <f t="shared" si="5"/>
        <v>2.5</v>
      </c>
      <c r="G95" s="29">
        <f t="shared" si="4"/>
        <v>2.5</v>
      </c>
      <c r="H95" s="16" t="s">
        <v>117</v>
      </c>
    </row>
    <row r="96" spans="1:8" x14ac:dyDescent="0.25">
      <c r="A96" s="15">
        <v>45288</v>
      </c>
      <c r="B96" s="11">
        <f t="shared" si="3"/>
        <v>52</v>
      </c>
      <c r="C96" s="12">
        <v>0.5</v>
      </c>
      <c r="D96" s="13">
        <v>0.60416666666666663</v>
      </c>
      <c r="E96" s="30">
        <v>0</v>
      </c>
      <c r="F96" s="30">
        <f t="shared" si="5"/>
        <v>2.5</v>
      </c>
      <c r="G96" s="29">
        <f t="shared" si="4"/>
        <v>2.5</v>
      </c>
      <c r="H96" s="16" t="s">
        <v>118</v>
      </c>
    </row>
    <row r="97" spans="1:8" x14ac:dyDescent="0.25">
      <c r="A97" s="15">
        <v>45295</v>
      </c>
      <c r="B97" s="11">
        <f t="shared" si="3"/>
        <v>1</v>
      </c>
      <c r="C97" s="12">
        <v>0.52083333333333337</v>
      </c>
      <c r="D97" s="13">
        <v>0.60416666666666663</v>
      </c>
      <c r="E97" s="30">
        <v>0</v>
      </c>
      <c r="F97" s="30">
        <f t="shared" si="5"/>
        <v>2</v>
      </c>
      <c r="G97" s="29">
        <f t="shared" si="4"/>
        <v>2</v>
      </c>
      <c r="H97" s="16" t="s">
        <v>119</v>
      </c>
    </row>
    <row r="98" spans="1:8" x14ac:dyDescent="0.25">
      <c r="A98" s="15">
        <v>45299</v>
      </c>
      <c r="B98" s="11">
        <f t="shared" si="3"/>
        <v>2</v>
      </c>
      <c r="C98" s="12">
        <v>0.5625</v>
      </c>
      <c r="D98" s="13">
        <v>0.625</v>
      </c>
      <c r="E98" s="30">
        <v>0</v>
      </c>
      <c r="F98" s="30">
        <f t="shared" si="5"/>
        <v>1.5</v>
      </c>
      <c r="G98" s="29">
        <f t="shared" si="4"/>
        <v>1.5</v>
      </c>
      <c r="H98" s="16" t="s">
        <v>120</v>
      </c>
    </row>
    <row r="99" spans="1:8" x14ac:dyDescent="0.25">
      <c r="A99" s="15">
        <v>45301</v>
      </c>
      <c r="B99" s="11">
        <f t="shared" si="3"/>
        <v>2</v>
      </c>
      <c r="C99" s="12">
        <v>0.31944444444444448</v>
      </c>
      <c r="D99" s="13">
        <v>0.38541666666666669</v>
      </c>
      <c r="E99" s="30">
        <v>0</v>
      </c>
      <c r="F99" s="30">
        <f t="shared" si="5"/>
        <v>1.5833333333333335</v>
      </c>
      <c r="G99" s="29">
        <f t="shared" si="4"/>
        <v>1.5833333333333335</v>
      </c>
      <c r="H99" s="16" t="s">
        <v>121</v>
      </c>
    </row>
    <row r="100" spans="1:8" x14ac:dyDescent="0.25">
      <c r="A100" s="15">
        <v>45302</v>
      </c>
      <c r="B100" s="11">
        <f t="shared" si="3"/>
        <v>2</v>
      </c>
      <c r="C100" s="12">
        <v>0.75</v>
      </c>
      <c r="D100" s="13">
        <v>0.83333333333333337</v>
      </c>
      <c r="E100" s="30">
        <v>0</v>
      </c>
      <c r="F100" s="30">
        <f t="shared" si="5"/>
        <v>2</v>
      </c>
      <c r="G100" s="29">
        <f t="shared" si="4"/>
        <v>2</v>
      </c>
      <c r="H100" s="16" t="s">
        <v>122</v>
      </c>
    </row>
    <row r="101" spans="1:8" x14ac:dyDescent="0.25">
      <c r="A101" s="15">
        <v>45303</v>
      </c>
      <c r="B101" s="11">
        <f t="shared" si="3"/>
        <v>2</v>
      </c>
      <c r="C101" s="12">
        <v>0.3263888888888889</v>
      </c>
      <c r="D101" s="13">
        <v>0.54861111111111105</v>
      </c>
      <c r="E101" s="30">
        <v>4.5</v>
      </c>
      <c r="F101" s="30">
        <f t="shared" si="5"/>
        <v>0.83333333333333304</v>
      </c>
      <c r="G101" s="29">
        <f t="shared" si="4"/>
        <v>5.333333333333333</v>
      </c>
      <c r="H101" s="17" t="s">
        <v>124</v>
      </c>
    </row>
    <row r="102" spans="1:8" x14ac:dyDescent="0.25">
      <c r="A102" s="15">
        <v>45305</v>
      </c>
      <c r="B102" s="11">
        <f t="shared" si="3"/>
        <v>2</v>
      </c>
      <c r="C102" s="12">
        <v>0.52083333333333337</v>
      </c>
      <c r="D102" s="13">
        <v>0.55208333333333337</v>
      </c>
      <c r="E102" s="30">
        <v>0</v>
      </c>
      <c r="F102" s="30">
        <f t="shared" si="5"/>
        <v>0.75</v>
      </c>
      <c r="G102" s="29">
        <f t="shared" si="4"/>
        <v>0.75</v>
      </c>
      <c r="H102" s="16" t="s">
        <v>123</v>
      </c>
    </row>
    <row r="103" spans="1:8" x14ac:dyDescent="0.25">
      <c r="A103" s="15">
        <v>45307</v>
      </c>
      <c r="B103" s="11">
        <f t="shared" si="3"/>
        <v>3</v>
      </c>
      <c r="C103" s="12">
        <v>0.44097222222222227</v>
      </c>
      <c r="D103" s="13">
        <v>0.51388888888888895</v>
      </c>
      <c r="E103" s="30">
        <v>0</v>
      </c>
      <c r="F103" s="30">
        <f t="shared" si="5"/>
        <v>1.75</v>
      </c>
      <c r="G103" s="29">
        <f t="shared" si="4"/>
        <v>1.75</v>
      </c>
      <c r="H103" s="16" t="s">
        <v>125</v>
      </c>
    </row>
    <row r="104" spans="1:8" x14ac:dyDescent="0.25">
      <c r="A104" s="15">
        <v>45308</v>
      </c>
      <c r="B104" s="11">
        <f t="shared" si="3"/>
        <v>3</v>
      </c>
      <c r="C104" s="12">
        <v>0.65972222222222221</v>
      </c>
      <c r="D104" s="13">
        <v>0.75</v>
      </c>
      <c r="E104" s="30">
        <v>0</v>
      </c>
      <c r="F104" s="30">
        <f t="shared" si="5"/>
        <v>2.1666666666666665</v>
      </c>
      <c r="G104" s="29">
        <f t="shared" si="4"/>
        <v>2.1666666666666665</v>
      </c>
      <c r="H104" s="16" t="s">
        <v>126</v>
      </c>
    </row>
    <row r="105" spans="1:8" x14ac:dyDescent="0.25">
      <c r="A105" s="15">
        <v>45309</v>
      </c>
      <c r="B105" s="11">
        <f t="shared" si="3"/>
        <v>3</v>
      </c>
      <c r="C105" s="12">
        <v>0.79166666666666663</v>
      </c>
      <c r="D105" s="13">
        <v>0.875</v>
      </c>
      <c r="E105" s="30">
        <v>0</v>
      </c>
      <c r="F105" s="30">
        <f t="shared" si="5"/>
        <v>2</v>
      </c>
      <c r="G105" s="29">
        <f t="shared" si="4"/>
        <v>2</v>
      </c>
      <c r="H105" s="16" t="s">
        <v>126</v>
      </c>
    </row>
    <row r="106" spans="1:8" x14ac:dyDescent="0.25">
      <c r="A106" s="15">
        <v>45310</v>
      </c>
      <c r="B106" s="11">
        <f t="shared" si="3"/>
        <v>3</v>
      </c>
      <c r="C106" s="12">
        <v>0.3263888888888889</v>
      </c>
      <c r="D106" s="13">
        <v>0.54861111111111105</v>
      </c>
      <c r="E106" s="30">
        <v>4.5</v>
      </c>
      <c r="F106" s="30">
        <f t="shared" si="5"/>
        <v>0.83333333333333304</v>
      </c>
      <c r="G106" s="29">
        <f t="shared" si="4"/>
        <v>5.333333333333333</v>
      </c>
      <c r="H106" s="16" t="s">
        <v>127</v>
      </c>
    </row>
    <row r="107" spans="1:8" x14ac:dyDescent="0.25">
      <c r="A107" s="15">
        <v>45311</v>
      </c>
      <c r="B107" s="11">
        <f t="shared" si="3"/>
        <v>3</v>
      </c>
      <c r="C107" s="12">
        <v>0.625</v>
      </c>
      <c r="D107" s="13">
        <v>0.8125</v>
      </c>
      <c r="E107" s="30">
        <v>0</v>
      </c>
      <c r="F107" s="30">
        <f t="shared" si="5"/>
        <v>4.5</v>
      </c>
      <c r="G107" s="29">
        <f t="shared" si="4"/>
        <v>4.5</v>
      </c>
      <c r="H107" s="16" t="s">
        <v>128</v>
      </c>
    </row>
    <row r="108" spans="1:8" x14ac:dyDescent="0.25">
      <c r="A108" s="15">
        <v>45312</v>
      </c>
      <c r="B108" s="11">
        <f t="shared" si="3"/>
        <v>3</v>
      </c>
      <c r="C108" s="12">
        <v>0.83333333333333337</v>
      </c>
      <c r="D108" s="13">
        <v>0.875</v>
      </c>
      <c r="E108" s="30">
        <v>0</v>
      </c>
      <c r="F108" s="30">
        <f t="shared" si="5"/>
        <v>1</v>
      </c>
      <c r="G108" s="29">
        <f t="shared" si="4"/>
        <v>1</v>
      </c>
      <c r="H108" s="16" t="s">
        <v>129</v>
      </c>
    </row>
    <row r="109" spans="1:8" x14ac:dyDescent="0.25">
      <c r="A109" s="15">
        <v>45313</v>
      </c>
      <c r="B109" s="11">
        <f t="shared" si="3"/>
        <v>4</v>
      </c>
      <c r="C109" s="12">
        <v>0.64930555555555558</v>
      </c>
      <c r="D109" s="13">
        <v>0.70833333333333337</v>
      </c>
      <c r="E109" s="30">
        <v>0</v>
      </c>
      <c r="F109" s="30">
        <f t="shared" si="5"/>
        <v>1.4166666666666667</v>
      </c>
      <c r="G109" s="29">
        <f t="shared" si="4"/>
        <v>1.4166666666666667</v>
      </c>
      <c r="H109" s="16" t="s">
        <v>130</v>
      </c>
    </row>
    <row r="110" spans="1:8" x14ac:dyDescent="0.25">
      <c r="A110" s="15">
        <v>45314</v>
      </c>
      <c r="B110" s="11">
        <f t="shared" si="3"/>
        <v>4</v>
      </c>
      <c r="C110" s="12">
        <v>0.82986111111111116</v>
      </c>
      <c r="D110" s="13">
        <v>0.875</v>
      </c>
      <c r="E110" s="30">
        <v>0</v>
      </c>
      <c r="F110" s="30">
        <f t="shared" si="5"/>
        <v>1.0833333333333333</v>
      </c>
      <c r="G110" s="29">
        <f t="shared" si="4"/>
        <v>1.0833333333333333</v>
      </c>
      <c r="H110" s="16" t="s">
        <v>131</v>
      </c>
    </row>
    <row r="111" spans="1:8" x14ac:dyDescent="0.25">
      <c r="A111" s="15">
        <v>45317</v>
      </c>
      <c r="B111" s="11">
        <f t="shared" si="3"/>
        <v>4</v>
      </c>
      <c r="C111" s="12">
        <v>0.3263888888888889</v>
      </c>
      <c r="D111" s="13">
        <v>0.64583333333333337</v>
      </c>
      <c r="E111" s="30">
        <v>4.5</v>
      </c>
      <c r="F111" s="30">
        <f t="shared" si="5"/>
        <v>3.166666666666667</v>
      </c>
      <c r="G111" s="29">
        <f t="shared" si="4"/>
        <v>7.666666666666667</v>
      </c>
      <c r="H111" s="16" t="s">
        <v>132</v>
      </c>
    </row>
    <row r="112" spans="1:8" x14ac:dyDescent="0.25">
      <c r="A112" s="15">
        <v>45319</v>
      </c>
      <c r="B112" s="11">
        <f t="shared" si="3"/>
        <v>4</v>
      </c>
      <c r="C112" s="12">
        <v>0.83333333333333337</v>
      </c>
      <c r="D112" s="13">
        <v>0.875</v>
      </c>
      <c r="E112" s="30">
        <v>0</v>
      </c>
      <c r="F112" s="30">
        <f t="shared" si="5"/>
        <v>1</v>
      </c>
      <c r="G112" s="29">
        <f t="shared" si="4"/>
        <v>1</v>
      </c>
      <c r="H112" s="16" t="s">
        <v>133</v>
      </c>
    </row>
    <row r="113" spans="1:8" x14ac:dyDescent="0.25">
      <c r="A113" s="15">
        <v>45320</v>
      </c>
      <c r="B113" s="11">
        <f t="shared" si="3"/>
        <v>5</v>
      </c>
      <c r="C113" s="12">
        <v>0.85416666666666663</v>
      </c>
      <c r="D113" s="13">
        <v>0.875</v>
      </c>
      <c r="E113" s="30">
        <v>0</v>
      </c>
      <c r="F113" s="30">
        <f t="shared" si="5"/>
        <v>0.5</v>
      </c>
      <c r="G113" s="29">
        <f t="shared" si="4"/>
        <v>0.5</v>
      </c>
      <c r="H113" s="16" t="s">
        <v>134</v>
      </c>
    </row>
    <row r="114" spans="1:8" x14ac:dyDescent="0.25">
      <c r="A114" s="15">
        <v>45321</v>
      </c>
      <c r="B114" s="11">
        <f t="shared" si="3"/>
        <v>5</v>
      </c>
      <c r="C114" s="12">
        <v>0.51388888888888895</v>
      </c>
      <c r="D114" s="13">
        <v>0.64583333333333337</v>
      </c>
      <c r="E114" s="30">
        <v>2.5</v>
      </c>
      <c r="F114" s="30">
        <f t="shared" si="5"/>
        <v>0.66666666666666652</v>
      </c>
      <c r="G114" s="29">
        <f t="shared" si="4"/>
        <v>3.1666666666666665</v>
      </c>
      <c r="H114" s="16" t="s">
        <v>135</v>
      </c>
    </row>
    <row r="115" spans="1:8" x14ac:dyDescent="0.25">
      <c r="A115" s="15">
        <v>45322</v>
      </c>
      <c r="B115" s="11">
        <f t="shared" si="3"/>
        <v>5</v>
      </c>
      <c r="C115" s="12">
        <v>0.77222222222222225</v>
      </c>
      <c r="D115" s="13">
        <v>0.875</v>
      </c>
      <c r="E115" s="30">
        <v>0</v>
      </c>
      <c r="F115" s="30">
        <f t="shared" si="5"/>
        <v>2.4666666666666668</v>
      </c>
      <c r="G115" s="29">
        <f t="shared" si="4"/>
        <v>2.4666666666666668</v>
      </c>
      <c r="H115" s="16" t="s">
        <v>136</v>
      </c>
    </row>
    <row r="116" spans="1:8" x14ac:dyDescent="0.25">
      <c r="A116" s="15">
        <v>45323</v>
      </c>
      <c r="B116" s="11">
        <f t="shared" si="3"/>
        <v>5</v>
      </c>
      <c r="C116" s="12">
        <v>0.45833333333333331</v>
      </c>
      <c r="D116" s="13">
        <v>0.52083333333333337</v>
      </c>
      <c r="E116" s="30">
        <v>0</v>
      </c>
      <c r="F116" s="30">
        <f t="shared" si="5"/>
        <v>1.5</v>
      </c>
      <c r="G116" s="29">
        <f t="shared" si="4"/>
        <v>1.5</v>
      </c>
      <c r="H116" s="16" t="s">
        <v>137</v>
      </c>
    </row>
    <row r="117" spans="1:8" x14ac:dyDescent="0.25">
      <c r="A117" s="15">
        <v>45324</v>
      </c>
      <c r="B117" s="11">
        <f t="shared" si="3"/>
        <v>5</v>
      </c>
      <c r="C117" s="12">
        <v>0.3263888888888889</v>
      </c>
      <c r="D117" s="13">
        <v>0.60416666666666663</v>
      </c>
      <c r="E117" s="30">
        <v>4.5</v>
      </c>
      <c r="F117" s="30">
        <f t="shared" si="5"/>
        <v>2.166666666666667</v>
      </c>
      <c r="G117" s="29">
        <f t="shared" si="4"/>
        <v>6.666666666666667</v>
      </c>
      <c r="H117" s="16" t="s">
        <v>138</v>
      </c>
    </row>
    <row r="118" spans="1:8" x14ac:dyDescent="0.25">
      <c r="A118" s="15">
        <v>45327</v>
      </c>
      <c r="B118" s="11">
        <f t="shared" si="3"/>
        <v>6</v>
      </c>
      <c r="C118" s="12">
        <v>0.41666666666666669</v>
      </c>
      <c r="D118" s="13">
        <v>0.46875</v>
      </c>
      <c r="E118" s="30">
        <v>0</v>
      </c>
      <c r="F118" s="30">
        <f t="shared" si="5"/>
        <v>1.25</v>
      </c>
      <c r="G118" s="29">
        <f t="shared" si="4"/>
        <v>1.25</v>
      </c>
      <c r="H118" s="16" t="s">
        <v>139</v>
      </c>
    </row>
    <row r="119" spans="1:8" x14ac:dyDescent="0.25">
      <c r="A119" s="15">
        <v>45327</v>
      </c>
      <c r="B119" s="11">
        <f t="shared" si="3"/>
        <v>6</v>
      </c>
      <c r="C119" s="12">
        <v>0.61805555555555558</v>
      </c>
      <c r="D119" s="13">
        <v>0.72499999999999998</v>
      </c>
      <c r="E119" s="30">
        <v>0</v>
      </c>
      <c r="F119" s="30">
        <f t="shared" si="5"/>
        <v>2.5666666666666664</v>
      </c>
      <c r="G119" s="29">
        <f t="shared" si="4"/>
        <v>2.5666666666666664</v>
      </c>
      <c r="H119" s="16" t="s">
        <v>140</v>
      </c>
    </row>
    <row r="120" spans="1:8" x14ac:dyDescent="0.25">
      <c r="A120" s="15">
        <v>45327</v>
      </c>
      <c r="B120" s="11">
        <f t="shared" si="3"/>
        <v>6</v>
      </c>
      <c r="C120" s="12">
        <v>0.86805555555555547</v>
      </c>
      <c r="D120" s="13">
        <v>0.90972222222222221</v>
      </c>
      <c r="E120" s="30">
        <v>0</v>
      </c>
      <c r="F120" s="30">
        <f t="shared" si="5"/>
        <v>1</v>
      </c>
      <c r="G120" s="29">
        <f t="shared" si="4"/>
        <v>1</v>
      </c>
      <c r="H120" s="16" t="s">
        <v>141</v>
      </c>
    </row>
    <row r="121" spans="1:8" x14ac:dyDescent="0.25">
      <c r="A121" s="15">
        <v>45328</v>
      </c>
      <c r="B121" s="11">
        <f t="shared" si="3"/>
        <v>6</v>
      </c>
      <c r="C121" s="12">
        <v>0.54166666666666663</v>
      </c>
      <c r="D121" s="13">
        <v>0.625</v>
      </c>
      <c r="E121" s="30">
        <v>0</v>
      </c>
      <c r="F121" s="30">
        <f t="shared" si="5"/>
        <v>2</v>
      </c>
      <c r="G121" s="29">
        <f t="shared" si="4"/>
        <v>2</v>
      </c>
      <c r="H121" s="16" t="s">
        <v>142</v>
      </c>
    </row>
    <row r="122" spans="1:8" x14ac:dyDescent="0.25">
      <c r="A122" s="15">
        <v>45328</v>
      </c>
      <c r="B122" s="11">
        <f t="shared" si="3"/>
        <v>6</v>
      </c>
      <c r="C122" s="12">
        <v>0.63541666666666663</v>
      </c>
      <c r="D122" s="13">
        <v>0.70833333333333337</v>
      </c>
      <c r="E122" s="30">
        <v>0</v>
      </c>
      <c r="F122" s="30">
        <f t="shared" si="5"/>
        <v>1.75</v>
      </c>
      <c r="G122" s="29">
        <f t="shared" si="4"/>
        <v>1.75</v>
      </c>
      <c r="H122" s="16" t="s">
        <v>143</v>
      </c>
    </row>
    <row r="123" spans="1:8" x14ac:dyDescent="0.25">
      <c r="A123" s="15">
        <v>45329</v>
      </c>
      <c r="B123" s="11">
        <f t="shared" si="3"/>
        <v>6</v>
      </c>
      <c r="C123" s="12">
        <v>0.41666666666666669</v>
      </c>
      <c r="D123" s="13">
        <v>0.46527777777777773</v>
      </c>
      <c r="E123" s="30">
        <v>0</v>
      </c>
      <c r="F123" s="30">
        <f t="shared" si="5"/>
        <v>1.1666666666666667</v>
      </c>
      <c r="G123" s="29">
        <f t="shared" si="4"/>
        <v>1.1666666666666667</v>
      </c>
      <c r="H123" s="16" t="s">
        <v>144</v>
      </c>
    </row>
    <row r="124" spans="1:8" x14ac:dyDescent="0.25">
      <c r="A124" s="15">
        <v>45331</v>
      </c>
      <c r="B124" s="11">
        <f t="shared" si="3"/>
        <v>6</v>
      </c>
      <c r="C124" s="12">
        <v>0.58333333333333337</v>
      </c>
      <c r="D124" s="13">
        <v>0.95833333333333337</v>
      </c>
      <c r="E124" s="30">
        <v>0</v>
      </c>
      <c r="F124" s="30">
        <f t="shared" si="5"/>
        <v>9</v>
      </c>
      <c r="G124" s="29">
        <f t="shared" si="4"/>
        <v>9</v>
      </c>
      <c r="H124" s="16" t="s">
        <v>145</v>
      </c>
    </row>
    <row r="125" spans="1:8" x14ac:dyDescent="0.25">
      <c r="A125" s="15">
        <v>45338</v>
      </c>
      <c r="B125" s="11">
        <f t="shared" si="3"/>
        <v>7</v>
      </c>
      <c r="C125" s="12">
        <v>0.39583333333333331</v>
      </c>
      <c r="D125" s="13">
        <v>0.66666666666666663</v>
      </c>
      <c r="E125" s="30">
        <v>3.5</v>
      </c>
      <c r="F125" s="30">
        <f t="shared" si="5"/>
        <v>3</v>
      </c>
      <c r="G125" s="29">
        <f t="shared" si="4"/>
        <v>6.5</v>
      </c>
      <c r="H125" s="16" t="s">
        <v>146</v>
      </c>
    </row>
    <row r="126" spans="1:8" x14ac:dyDescent="0.25">
      <c r="A126" s="15">
        <v>45339</v>
      </c>
      <c r="B126" s="11">
        <f t="shared" si="3"/>
        <v>7</v>
      </c>
      <c r="C126" s="12">
        <v>0.47916666666666669</v>
      </c>
      <c r="D126" s="13">
        <v>0.54166666666666663</v>
      </c>
      <c r="E126" s="30">
        <v>0</v>
      </c>
      <c r="F126" s="30">
        <f t="shared" si="5"/>
        <v>1.5</v>
      </c>
      <c r="G126" s="29">
        <f t="shared" si="4"/>
        <v>1.5</v>
      </c>
      <c r="H126" s="16" t="s">
        <v>147</v>
      </c>
    </row>
    <row r="127" spans="1:8" x14ac:dyDescent="0.25">
      <c r="A127" s="15">
        <v>45339</v>
      </c>
      <c r="B127" s="11">
        <f t="shared" si="3"/>
        <v>7</v>
      </c>
      <c r="C127" s="12">
        <v>0.5625</v>
      </c>
      <c r="D127" s="13">
        <v>0.70833333333333337</v>
      </c>
      <c r="E127" s="30">
        <v>0</v>
      </c>
      <c r="F127" s="30">
        <f t="shared" si="5"/>
        <v>3.5</v>
      </c>
      <c r="G127" s="29">
        <f t="shared" si="4"/>
        <v>3.5</v>
      </c>
      <c r="H127" s="16" t="s">
        <v>148</v>
      </c>
    </row>
    <row r="128" spans="1:8" x14ac:dyDescent="0.25">
      <c r="A128" s="15">
        <v>45340</v>
      </c>
      <c r="B128" s="11">
        <f t="shared" si="3"/>
        <v>7</v>
      </c>
      <c r="C128" s="12">
        <v>0.59375</v>
      </c>
      <c r="D128" s="13">
        <v>0.66666666666666663</v>
      </c>
      <c r="E128" s="30">
        <v>0</v>
      </c>
      <c r="F128" s="30">
        <f t="shared" si="5"/>
        <v>1.75</v>
      </c>
      <c r="G128" s="29">
        <f t="shared" si="4"/>
        <v>1.75</v>
      </c>
      <c r="H128" s="16" t="s">
        <v>149</v>
      </c>
    </row>
    <row r="129" spans="1:8" x14ac:dyDescent="0.25">
      <c r="A129" s="15">
        <v>45340</v>
      </c>
      <c r="B129" s="11">
        <f t="shared" si="3"/>
        <v>7</v>
      </c>
      <c r="C129" s="12">
        <v>0.75</v>
      </c>
      <c r="D129" s="13">
        <v>0.85416666666666663</v>
      </c>
      <c r="E129" s="30">
        <v>0</v>
      </c>
      <c r="F129" s="30">
        <f t="shared" si="5"/>
        <v>2.5</v>
      </c>
      <c r="G129" s="29">
        <f t="shared" si="4"/>
        <v>2.5</v>
      </c>
      <c r="H129" s="16" t="s">
        <v>150</v>
      </c>
    </row>
    <row r="130" spans="1:8" x14ac:dyDescent="0.25">
      <c r="A130" s="15">
        <v>45345</v>
      </c>
      <c r="B130" s="11">
        <f t="shared" si="3"/>
        <v>8</v>
      </c>
      <c r="C130" s="12">
        <v>0.3263888888888889</v>
      </c>
      <c r="D130" s="13">
        <v>0.66666666666666663</v>
      </c>
      <c r="E130" s="30">
        <v>4.5</v>
      </c>
      <c r="F130" s="30">
        <f t="shared" si="5"/>
        <v>3.6666666666666661</v>
      </c>
      <c r="G130" s="29">
        <f t="shared" si="4"/>
        <v>8.1666666666666661</v>
      </c>
      <c r="H130" s="16" t="s">
        <v>151</v>
      </c>
    </row>
    <row r="131" spans="1:8" x14ac:dyDescent="0.25">
      <c r="A131" s="15">
        <v>45345</v>
      </c>
      <c r="B131" s="11">
        <f t="shared" si="3"/>
        <v>8</v>
      </c>
      <c r="C131" s="12">
        <v>0.85416666666666663</v>
      </c>
      <c r="D131" s="13">
        <v>0.94791666666666663</v>
      </c>
      <c r="E131" s="30">
        <v>0</v>
      </c>
      <c r="F131" s="30">
        <f t="shared" si="5"/>
        <v>2.25</v>
      </c>
      <c r="G131" s="29">
        <f t="shared" si="4"/>
        <v>2.25</v>
      </c>
      <c r="H131" s="16" t="s">
        <v>152</v>
      </c>
    </row>
    <row r="132" spans="1:8" x14ac:dyDescent="0.25">
      <c r="A132" s="15">
        <v>45346</v>
      </c>
      <c r="B132" s="11">
        <f t="shared" si="3"/>
        <v>8</v>
      </c>
      <c r="C132" s="12">
        <v>0.44791666666666669</v>
      </c>
      <c r="D132" s="13">
        <v>0.54166666666666663</v>
      </c>
      <c r="E132" s="30">
        <v>0</v>
      </c>
      <c r="F132" s="30">
        <f t="shared" si="5"/>
        <v>2.25</v>
      </c>
      <c r="G132" s="29">
        <f t="shared" si="4"/>
        <v>2.25</v>
      </c>
      <c r="H132" s="16" t="s">
        <v>153</v>
      </c>
    </row>
    <row r="133" spans="1:8" x14ac:dyDescent="0.25">
      <c r="A133" s="15">
        <v>45346</v>
      </c>
      <c r="B133" s="11">
        <f t="shared" si="3"/>
        <v>8</v>
      </c>
      <c r="C133" s="12">
        <v>0.56944444444444442</v>
      </c>
      <c r="D133" s="13">
        <v>0.64583333333333337</v>
      </c>
      <c r="E133" s="30">
        <v>0</v>
      </c>
      <c r="F133" s="30">
        <f t="shared" si="5"/>
        <v>1.8333333333333335</v>
      </c>
      <c r="G133" s="29">
        <f t="shared" si="4"/>
        <v>1.8333333333333335</v>
      </c>
      <c r="H133" s="16" t="s">
        <v>154</v>
      </c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9" zoomScale="115" zoomScaleNormal="115" workbookViewId="0">
      <selection activeCell="U22" sqref="U22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310.71666666666664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10.533333333333333</v>
      </c>
    </row>
    <row r="34" spans="3:4" x14ac:dyDescent="0.25">
      <c r="C34" s="5">
        <v>39</v>
      </c>
      <c r="D34" s="3">
        <f>SUMIF(Begleitprotokoll!$B$5:$B$158,Wochenstunden!$C34,Begleitprotokoll!$G$5:$G$158)</f>
        <v>7.4166666666666661</v>
      </c>
    </row>
    <row r="35" spans="3:4" x14ac:dyDescent="0.25">
      <c r="C35" s="5">
        <v>40</v>
      </c>
      <c r="D35" s="3">
        <f>SUMIF(Begleitprotokoll!$B$5:$B$158,Wochenstunden!$C35,Begleitprotokoll!$G$5:$G$158)</f>
        <v>12.116666666666667</v>
      </c>
    </row>
    <row r="36" spans="3:4" x14ac:dyDescent="0.25">
      <c r="C36" s="5">
        <v>41</v>
      </c>
      <c r="D36" s="3">
        <f>SUMIF(Begleitprotokoll!$B$5:$B$158,Wochenstunden!$C36,Begleitprotokoll!$G$5:$G$158)</f>
        <v>10.883333333333333</v>
      </c>
    </row>
    <row r="37" spans="3:4" x14ac:dyDescent="0.25">
      <c r="C37" s="5">
        <v>42</v>
      </c>
      <c r="D37" s="3">
        <f>SUMIF(Begleitprotokoll!$B$5:$B$158,Wochenstunden!$C37,Begleitprotokoll!$G$5:$G$158)</f>
        <v>8.8333333333333321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3.7</v>
      </c>
    </row>
    <row r="41" spans="3:4" x14ac:dyDescent="0.25">
      <c r="C41" s="5">
        <v>46</v>
      </c>
      <c r="D41" s="3">
        <f>SUMIF(Begleitprotokoll!$B$5:$B$158,Wochenstunden!$C41,Begleitprotokoll!$G$5:$G$158)</f>
        <v>20.283333333333331</v>
      </c>
    </row>
    <row r="42" spans="3:4" x14ac:dyDescent="0.25">
      <c r="C42" s="5">
        <v>47</v>
      </c>
      <c r="D42" s="3">
        <f>SUMIF(Begleitprotokoll!$B$5:$B$158,Wochenstunden!$C42,Begleitprotokoll!$G$5:$G$158)</f>
        <v>11.75</v>
      </c>
    </row>
    <row r="43" spans="3:4" x14ac:dyDescent="0.25">
      <c r="C43" s="5">
        <v>48</v>
      </c>
      <c r="D43" s="3">
        <f>SUMIF(Begleitprotokoll!$B$5:$B$158,Wochenstunden!$C43,Begleitprotokoll!$G$5:$G$158)</f>
        <v>13</v>
      </c>
    </row>
    <row r="44" spans="3:4" x14ac:dyDescent="0.25">
      <c r="C44" s="5">
        <v>49</v>
      </c>
      <c r="D44" s="3">
        <f>SUMIF(Begleitprotokoll!$B$5:$B$158,Wochenstunden!$C44,Begleitprotokoll!$G$5:$G$158)</f>
        <v>4.5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10.5</v>
      </c>
    </row>
    <row r="47" spans="3:4" x14ac:dyDescent="0.25">
      <c r="C47" s="5">
        <v>52</v>
      </c>
      <c r="D47" s="3">
        <f>SUMIF(Begleitprotokoll!$B$5:$B$158,Wochenstunden!$C47,Begleitprotokoll!$G$5:$G$158)</f>
        <v>5</v>
      </c>
    </row>
    <row r="48" spans="3:4" x14ac:dyDescent="0.25">
      <c r="C48" s="5">
        <v>1</v>
      </c>
      <c r="D48" s="3">
        <f>SUMIF(Begleitprotokoll!$B$5:$B$158,Wochenstunden!$C48,Begleitprotokoll!$G$5:$G$158)</f>
        <v>2</v>
      </c>
    </row>
    <row r="49" spans="3:8" x14ac:dyDescent="0.25">
      <c r="C49" s="5">
        <v>2</v>
      </c>
      <c r="D49" s="3">
        <f>SUMIF(Begleitprotokoll!$B$5:$B$158,Wochenstunden!$C49,Begleitprotokoll!$G$5:$G$158)</f>
        <v>11.166666666666668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16.75</v>
      </c>
    </row>
    <row r="51" spans="3:8" x14ac:dyDescent="0.25">
      <c r="C51" s="5">
        <v>4</v>
      </c>
      <c r="D51" s="3">
        <f>SUMIF(Begleitprotokoll!$B$5:$B$200,Wochenstunden!$C51,Begleitprotokoll!$G$5:$G$200)</f>
        <v>11.166666666666668</v>
      </c>
    </row>
    <row r="52" spans="3:8" x14ac:dyDescent="0.25">
      <c r="C52" s="5">
        <v>5</v>
      </c>
      <c r="D52" s="3">
        <f>SUMIF(Begleitprotokoll!$B$5:$B$200,Wochenstunden!$C52,Begleitprotokoll!$G$5:$G$200)</f>
        <v>14.3</v>
      </c>
    </row>
    <row r="53" spans="3:8" x14ac:dyDescent="0.25">
      <c r="C53" s="5">
        <v>6</v>
      </c>
      <c r="D53" s="3">
        <f>SUMIF(Begleitprotokoll!$B$5:$B$200,Wochenstunden!$C53,Begleitprotokoll!$G$5:$G$200)</f>
        <v>18.733333333333334</v>
      </c>
    </row>
    <row r="54" spans="3:8" x14ac:dyDescent="0.25">
      <c r="C54" s="5">
        <v>7</v>
      </c>
      <c r="D54" s="3">
        <f>SUMIF(Begleitprotokoll!$B$5:$B$200,Wochenstunden!$C54,Begleitprotokoll!$G$5:$G$200)</f>
        <v>15.75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14.5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2024-02-24T14:30:30Z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