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ED8A1274-C524-4481-9A9D-4AB514EC0C4F}"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<sst xmlns="http://schemas.openxmlformats.org/spreadsheetml/2006/main" count="97" uniqueCount="63">
  <si>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</si>
  <si>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</si>
  <si>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</si>
  <si>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</si>
  <si>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</si>
  <si>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</si>
  <si>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</si>
  <si>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</si>
  <si>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</si>
  <si>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</si>
  <si>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</si>
  <si>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</si>
  <si>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</si>
  <si>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</si>
  <si>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</si>
  <si>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</si>
  <si>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</si>
  <si>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</si>
  <si>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</si>
  <si>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</si>
  <si>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</si>
  <si>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</si>
  <si>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</si>
  <si>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</si>
  <si>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</si>
  <si>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</si>
  <si>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</si>
  <si>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</si>
  <si>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</si>
  <si>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</si>
  <si>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</si>
  <si>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</si>
  <si>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</si>
  <si>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</si>
  <si>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</si>
  <si>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</si>
  <si>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</si>
  <si>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</si>
  <si>
    <t>Modification maquettes profil utilisateurs</t>
  </si>
  <si>
    <t>Création maquettes page administeur</t>
  </si>
  <si>
    <t>J'ai rechercher par ou commencer dans mon projet, pour cela j'ai poser des questions et je regarder les exercices que du module</t>
  </si>
  <si>
    <t>Création des fichiers mockup pour les users</t>
  </si>
  <si>
    <t>Je me suis rendu compte que ce n'était pas la bone approche alors j'ai décider de créer un fichier init.sql afin de créer ma base de données</t>
  </si>
  <si>
    <t>J'ai modifier le docker-compose afin de lancer le script automatiquement pour créer la db</t>
  </si>
  <si>
    <t>Mise en place du git ignore afin de ne pas versionner les mot de pass des users</t>
  </si>
  <si>
    <t>J'ai eu un probleme avec mon git ignore, qui ne veux pas ignorer mes fichiers</t>
  </si>
  <si>
    <t>J'ai commencer la méthode pour connecter mon application avec ma db</t>
  </si>
  <si>
    <t>J'ai finis la méthode qui servira au middleware de connexion a la base de données</t>
  </si>
  <si>
    <t>J'ai remodifier le fichier init.sql, car il ne créeait pas le bonne tables et il ne mettait pas les bon types au colonnes ( ex: isAdmin était un int et non un bool)</t>
  </si>
  <si>
    <t>Mise en place de l'authetification avec les jwt, et du middleware pour la connexion à la db</t>
  </si>
  <si>
    <t>Probleme de port avec docker</t>
  </si>
  <si>
    <t>Probleme de port réglé, problème avec le middleware qui permet de lire les entreé json</t>
  </si>
  <si>
    <t>Problème réglè middleware, problèmes définition variables d'environnemnt</t>
  </si>
  <si>
    <t>Problèmes régè variable d'environnement, problèmes d'utilisation et de définition de la clef secret</t>
  </si>
  <si>
    <t>Toujour le meme problèmes, la clef secret est "undefinied"</t>
  </si>
  <si>
    <t>Problèmes réglé, j'ai fait un fichier appart dans le projet afin de pouvoir l'importer</t>
  </si>
  <si>
    <t>J'ai tester mon code, et j'ai régler quelque problèmes avec mon init.sql</t>
  </si>
  <si>
    <t>Création du system qui permet de créer un user, j'ai génér un sel automatique</t>
  </si>
  <si>
    <t>Création du system qui permet de créer un user, j'ai finis la génération du sel et je l'ajoute dans la db automatiquement</t>
  </si>
  <si>
    <t>Création du system qui permet de créer un user, hachage du mot de passe avec le sel généré</t>
  </si>
  <si>
    <t>Création du system qui permet de créer un user, j'ai finis de hacher le mot de passe avec le sel, puis je prend toutes le sinfo de l'utilisateur et je l'ajoute dans la db</t>
  </si>
  <si>
    <t>Systeme de connexion, j'ai améliorer ma connexion afin qu'elle prenne le sel de la db hache le mot de passe entrée par l'user</t>
  </si>
  <si>
    <t>Systeme de connexion, j'ai finis la connexion et j'ai comparer les deux mot de passer hacher entre eux et générer le jeton signer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</si>
</sst>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2.0833333333333332E-2</c:v>
                </c:pt>
                <c:pt idx="1">
                  <c:v>0.22916666666666666</c:v>
                </c:pt>
                <c:pt idx="2">
                  <c:v>1.0416666666666666E-2</c:v>
                </c:pt>
                <c:pt idx="3">
                  <c:v>0</c:v>
                </c:pt>
                <c:pt idx="4">
                  <c:v>0</c:v>
                </c:pt>
                <c:pt idx="5">
                  <c:v>1.0416666666666666E-2</c:v>
                </c:pt>
                <c:pt idx="6">
                  <c:v>3.125E-2</c:v>
                </c:pt>
                <c:pt idx="7">
                  <c:v>5.2083333333333336E-2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3" activePane="bottomLeft" state="frozen"/>
      <selection pane="bottomLeft" activeCell="F43" sqref="F43"/>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9 heurs 0 minutes</v>
      </c>
      <c r="D3" s="23"/>
      <c r="E3" s="3"/>
      <c r="F3" s="4" t="s">
        <v>10</v>
      </c>
      <c r="G3" s="7" t="s">
        <v>29</v>
      </c>
    </row>
    <row r="4" spans="1:15" ht="23.25" hidden="1" x14ac:dyDescent="0.35">
      <c r="B4" s="5"/>
      <c r="C4" s="23">
        <f>SUBTOTAL(9,$C$7:$C$531)*60</f>
        <v>0</v>
      </c>
      <c r="D4" s="23">
        <f>SUBTOTAL(9,$D$7:$D$531)</f>
        <v>540</v>
      </c>
      <c r="E4" s="41">
        <f>SUM(C4:D4)</f>
        <v>540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f>IF(ISBLANK(B16),"",_xlfn.ISOWEEKNUM('Journal de travail'!$B16))</f>
        <v>16</v>
      </c>
      <c r="B16" s="47">
        <v>45401</v>
      </c>
      <c r="C16" s="48"/>
      <c r="D16" s="49">
        <v>15</v>
      </c>
      <c r="E16" s="50" t="s">
        <v>21</v>
      </c>
      <c r="F16" s="37" t="s">
        <v>38</v>
      </c>
      <c r="G16" s="16"/>
      <c r="O16">
        <v>40</v>
      </c>
    </row>
    <row r="17" spans="1:15" x14ac:dyDescent="0.25">
      <c r="A17" s="17">
        <f>IF(ISBLANK(B17),"",_xlfn.ISOWEEKNUM('Journal de travail'!$B17))</f>
        <v>16</v>
      </c>
      <c r="B17" s="51">
        <v>45401</v>
      </c>
      <c r="C17" s="52"/>
      <c r="D17" s="53">
        <v>15</v>
      </c>
      <c r="E17" s="54" t="s">
        <v>21</v>
      </c>
      <c r="F17" s="37" t="s">
        <v>39</v>
      </c>
      <c r="G17" s="18"/>
      <c r="O17">
        <v>45</v>
      </c>
    </row>
    <row r="18" spans="1:15" ht="31.5" x14ac:dyDescent="0.25">
      <c r="A18" s="8">
        <f>IF(ISBLANK(B18),"",_xlfn.ISOWEEKNUM('Journal de travail'!$B18))</f>
        <v>16</v>
      </c>
      <c r="B18" s="47">
        <v>45401</v>
      </c>
      <c r="C18" s="48"/>
      <c r="D18" s="49">
        <v>15</v>
      </c>
      <c r="E18" s="50" t="s">
        <v>3</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16</v>
      </c>
      <c r="B20" s="47">
        <v>45401</v>
      </c>
      <c r="C20" s="48"/>
      <c r="D20" s="49">
        <v>15</v>
      </c>
      <c r="E20" s="50" t="s">
        <v>4</v>
      </c>
      <c r="F20" s="37" t="s">
        <v>44</v>
      </c>
      <c r="G20" s="16"/>
    </row>
    <row r="21" spans="1:15" x14ac:dyDescent="0.25">
      <c r="A21" s="17">
        <f>IF(ISBLANK(B21),"",_xlfn.ISOWEEKNUM('Journal de travail'!$B21))</f>
        <v>16</v>
      </c>
      <c r="B21" s="51">
        <v>45401</v>
      </c>
      <c r="C21" s="52"/>
      <c r="D21" s="53">
        <v>15</v>
      </c>
      <c r="E21" s="54" t="s">
        <v>4</v>
      </c>
      <c r="F21" s="37" t="s">
        <v>45</v>
      </c>
      <c r="G21" s="18"/>
    </row>
    <row r="22" spans="1:15" ht="31.5" x14ac:dyDescent="0.25">
      <c r="A22" s="8">
        <f>IF(ISBLANK(B22),"",_xlfn.ISOWEEKNUM('Journal de travail'!$B22))</f>
        <v>16</v>
      </c>
      <c r="B22" s="47">
        <v>45401</v>
      </c>
      <c r="C22" s="48"/>
      <c r="D22" s="49">
        <v>15</v>
      </c>
      <c r="E22" s="50" t="s">
        <v>4</v>
      </c>
      <c r="F22" s="37" t="s">
        <v>42</v>
      </c>
      <c r="G22" s="16"/>
    </row>
    <row r="23" spans="1:15" x14ac:dyDescent="0.25">
      <c r="A23" s="17">
        <f>IF(ISBLANK(B23),"",_xlfn.ISOWEEKNUM('Journal de travail'!$B23))</f>
        <v>16</v>
      </c>
      <c r="B23" s="51">
        <v>45401</v>
      </c>
      <c r="C23" s="52"/>
      <c r="D23" s="53">
        <v>15</v>
      </c>
      <c r="E23" s="54" t="s">
        <v>4</v>
      </c>
      <c r="F23" s="37" t="s">
        <v>46</v>
      </c>
      <c r="G23" s="18"/>
    </row>
    <row r="24" spans="1:15" x14ac:dyDescent="0.25">
      <c r="A24" s="8">
        <f>IF(ISBLANK(B24),"",_xlfn.ISOWEEKNUM('Journal de travail'!$B24))</f>
        <v>16</v>
      </c>
      <c r="B24" s="47">
        <v>45401</v>
      </c>
      <c r="C24" s="48"/>
      <c r="D24" s="49">
        <v>15</v>
      </c>
      <c r="E24" s="50" t="s">
        <v>4</v>
      </c>
      <c r="F24" s="37" t="s">
        <v>47</v>
      </c>
      <c r="G24" s="16"/>
    </row>
    <row r="25" spans="1:15" x14ac:dyDescent="0.25">
      <c r="A25" s="17">
        <f>IF(ISBLANK(B25),"",_xlfn.ISOWEEKNUM('Journal de travail'!$B25))</f>
        <v>16</v>
      </c>
      <c r="B25" s="51">
        <v>45401</v>
      </c>
      <c r="C25" s="52"/>
      <c r="D25" s="53">
        <v>15</v>
      </c>
      <c r="E25" s="54" t="s">
        <v>4</v>
      </c>
      <c r="F25" s="37" t="s">
        <v>43</v>
      </c>
      <c r="G25" s="18"/>
    </row>
    <row r="26" spans="1:15" ht="31.5" x14ac:dyDescent="0.25">
      <c r="A26" s="8">
        <f>IF(ISBLANK(B26),"",_xlfn.ISOWEEKNUM('Journal de travail'!$B26))</f>
        <v>16</v>
      </c>
      <c r="B26" s="47">
        <v>45401</v>
      </c>
      <c r="C26" s="48"/>
      <c r="D26" s="49">
        <v>15</v>
      </c>
      <c r="E26" s="50" t="s">
        <v>4</v>
      </c>
      <c r="F26" s="37" t="s">
        <v>48</v>
      </c>
      <c r="G26" s="16"/>
    </row>
    <row r="27" spans="1:15" x14ac:dyDescent="0.25">
      <c r="A27" s="17">
        <f>IF(ISBLANK(B27),"",_xlfn.ISOWEEKNUM('Journal de travail'!$B27))</f>
        <v>16</v>
      </c>
      <c r="B27" s="51">
        <v>45401</v>
      </c>
      <c r="C27" s="52"/>
      <c r="D27" s="53">
        <v>15</v>
      </c>
      <c r="E27" s="54" t="s">
        <v>4</v>
      </c>
      <c r="F27" s="37" t="s">
        <v>49</v>
      </c>
      <c r="G27" s="18"/>
    </row>
    <row r="28" spans="1:15" x14ac:dyDescent="0.25">
      <c r="A28" s="8">
        <f>IF(ISBLANK(B28),"",_xlfn.ISOWEEKNUM('Journal de travail'!$B28))</f>
        <v>17</v>
      </c>
      <c r="B28" s="47">
        <v>45408</v>
      </c>
      <c r="C28" s="48"/>
      <c r="D28" s="49">
        <v>15</v>
      </c>
      <c r="E28" s="50" t="s">
        <v>4</v>
      </c>
      <c r="F28" s="36" t="s">
        <v>50</v>
      </c>
      <c r="G28" s="16"/>
    </row>
    <row r="29" spans="1:15" x14ac:dyDescent="0.25">
      <c r="A29" s="17">
        <f>IF(ISBLANK(B29),"",_xlfn.ISOWEEKNUM('Journal de travail'!$B29))</f>
        <v>17</v>
      </c>
      <c r="B29" s="51">
        <v>45408</v>
      </c>
      <c r="C29" s="52"/>
      <c r="D29" s="53">
        <v>15</v>
      </c>
      <c r="E29" s="54" t="s">
        <v>4</v>
      </c>
      <c r="F29" s="36" t="s">
        <v>51</v>
      </c>
      <c r="G29" s="18"/>
    </row>
    <row r="30" spans="1:15" x14ac:dyDescent="0.25">
      <c r="A30" s="8">
        <f>IF(ISBLANK(B30),"",_xlfn.ISOWEEKNUM('Journal de travail'!$B30))</f>
        <v>17</v>
      </c>
      <c r="B30" s="47">
        <v>45408</v>
      </c>
      <c r="C30" s="48"/>
      <c r="D30" s="49">
        <v>15</v>
      </c>
      <c r="E30" s="50" t="s">
        <v>4</v>
      </c>
      <c r="F30" s="37" t="s">
        <v>52</v>
      </c>
      <c r="G30" s="16"/>
    </row>
    <row r="31" spans="1:15" x14ac:dyDescent="0.25">
      <c r="A31" s="17">
        <f>IF(ISBLANK(B31),"",_xlfn.ISOWEEKNUM('Journal de travail'!$B31))</f>
        <v>17</v>
      </c>
      <c r="B31" s="51">
        <v>45408</v>
      </c>
      <c r="C31" s="52"/>
      <c r="D31" s="53">
        <v>15</v>
      </c>
      <c r="E31" s="54" t="s">
        <v>4</v>
      </c>
      <c r="F31" s="36" t="s">
        <v>53</v>
      </c>
      <c r="G31" s="18"/>
    </row>
    <row r="32" spans="1:15" x14ac:dyDescent="0.25">
      <c r="A32" s="8">
        <f>IF(ISBLANK(B32),"",_xlfn.ISOWEEKNUM('Journal de travail'!$B32))</f>
        <v>17</v>
      </c>
      <c r="B32" s="47">
        <v>45408</v>
      </c>
      <c r="C32" s="48"/>
      <c r="D32" s="49">
        <v>15</v>
      </c>
      <c r="E32" s="50" t="s">
        <v>4</v>
      </c>
      <c r="F32" s="37" t="s">
        <v>54</v>
      </c>
      <c r="G32" s="16"/>
    </row>
    <row r="33" spans="1:7" x14ac:dyDescent="0.25">
      <c r="A33" s="17">
        <f>IF(ISBLANK(B33),"",_xlfn.ISOWEEKNUM('Journal de travail'!$B33))</f>
        <v>17</v>
      </c>
      <c r="B33" s="51">
        <v>45408</v>
      </c>
      <c r="C33" s="52"/>
      <c r="D33" s="53">
        <v>15</v>
      </c>
      <c r="E33" s="54" t="s">
        <v>4</v>
      </c>
      <c r="F33" s="36" t="s">
        <v>55</v>
      </c>
      <c r="G33" s="18"/>
    </row>
    <row r="34" spans="1:7" x14ac:dyDescent="0.25">
      <c r="A34" s="8" t="str">
        <f>IF(ISBLANK(B34),"",_xlfn.ISOWEEKNUM('Journal de travail'!$B34))</f>
        <v/>
      </c>
      <c r="B34" s="47"/>
      <c r="C34" s="48"/>
      <c r="D34" s="49">
        <v>15</v>
      </c>
      <c r="E34" s="50" t="s">
        <v>5</v>
      </c>
      <c r="F34" s="36" t="s">
        <v>56</v>
      </c>
      <c r="G34" s="16"/>
    </row>
    <row r="35" spans="1:7" x14ac:dyDescent="0.25">
      <c r="A35" s="17" t="str">
        <f>IF(ISBLANK(B35),"",_xlfn.ISOWEEKNUM('Journal de travail'!$B35))</f>
        <v/>
      </c>
      <c r="B35" s="51"/>
      <c r="C35" s="52"/>
      <c r="D35" s="53">
        <v>15</v>
      </c>
      <c r="E35" s="54" t="s">
        <v>4</v>
      </c>
      <c r="F35" s="37" t="s">
        <v>57</v>
      </c>
      <c r="G35" s="18"/>
    </row>
    <row r="36" spans="1:7" x14ac:dyDescent="0.25">
      <c r="A36" s="8" t="str">
        <f>IF(ISBLANK(B36),"",_xlfn.ISOWEEKNUM('Journal de travail'!$B36))</f>
        <v/>
      </c>
      <c r="B36" s="47"/>
      <c r="C36" s="48"/>
      <c r="D36" s="49">
        <v>15</v>
      </c>
      <c r="E36" s="50" t="s">
        <v>4</v>
      </c>
      <c r="F36" s="36" t="s">
        <v>58</v>
      </c>
      <c r="G36" s="16"/>
    </row>
    <row r="37" spans="1:7" x14ac:dyDescent="0.25">
      <c r="A37" s="17" t="str">
        <f>IF(ISBLANK(B37),"",_xlfn.ISOWEEKNUM('Journal de travail'!$B37))</f>
        <v/>
      </c>
      <c r="B37" s="51"/>
      <c r="C37" s="52"/>
      <c r="D37" s="53">
        <v>15</v>
      </c>
      <c r="E37" s="54" t="s">
        <v>4</v>
      </c>
      <c r="F37" s="36" t="s">
        <v>59</v>
      </c>
      <c r="G37" s="18"/>
    </row>
    <row r="38" spans="1:7" x14ac:dyDescent="0.25">
      <c r="A38" s="8" t="str">
        <f>IF(ISBLANK(B38),"",_xlfn.ISOWEEKNUM('Journal de travail'!$B38))</f>
        <v/>
      </c>
      <c r="B38" s="47"/>
      <c r="C38" s="48"/>
      <c r="D38" s="49">
        <v>15</v>
      </c>
      <c r="E38" s="50" t="s">
        <v>4</v>
      </c>
      <c r="F38" s="36" t="s">
        <v>60</v>
      </c>
      <c r="G38" s="16"/>
    </row>
    <row r="39" spans="1:7" x14ac:dyDescent="0.25">
      <c r="A39" s="17" t="str">
        <f>IF(ISBLANK(B39),"",_xlfn.ISOWEEKNUM('Journal de travail'!$B39))</f>
        <v/>
      </c>
      <c r="B39" s="51"/>
      <c r="C39" s="52"/>
      <c r="D39" s="53">
        <v>15</v>
      </c>
      <c r="E39" s="54" t="s">
        <v>4</v>
      </c>
      <c r="F39" s="36" t="s">
        <v>61</v>
      </c>
      <c r="G39" s="18"/>
    </row>
    <row r="40" spans="1:7" x14ac:dyDescent="0.25">
      <c r="A40" s="8" t="str">
        <f>IF(ISBLANK(B40),"",_xlfn.ISOWEEKNUM('Journal de travail'!$B40))</f>
        <v/>
      </c>
      <c r="B40" s="47"/>
      <c r="C40" s="48"/>
      <c r="D40" s="49">
        <v>15</v>
      </c>
      <c r="E40" s="50" t="s">
        <v>4</v>
      </c>
      <c r="F40" s="36" t="s">
        <v>62</v>
      </c>
      <c r="G40" s="16"/>
    </row>
    <row r="41" spans="1:7" x14ac:dyDescent="0.25">
      <c r="A41" s="17" t="str">
        <f>IF(ISBLANK(B41),"",_xlfn.ISOWEEKNUM('Journal de travail'!$B41))</f>
        <v/>
      </c>
      <c r="B41" s="51"/>
      <c r="C41" s="52"/>
      <c r="D41" s="53">
        <v>15</v>
      </c>
      <c r="E41" s="54"/>
      <c r="F41" s="36"/>
      <c r="G41" s="18"/>
    </row>
    <row r="42" spans="1:7" x14ac:dyDescent="0.25">
      <c r="A42" s="8" t="str">
        <f>IF(ISBLANK(B42),"",_xlfn.ISOWEEKNUM('Journal de travail'!$B42))</f>
        <v/>
      </c>
      <c r="B42" s="47"/>
      <c r="C42" s="48"/>
      <c r="D42" s="49">
        <v>15</v>
      </c>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30</v>
      </c>
      <c r="C4" s="26" t="str">
        <f>'Journal de travail'!M8</f>
        <v>Analyse</v>
      </c>
      <c r="D4" s="34">
        <f>(A4+B4)/1440</f>
        <v>2.0833333333333332E-2</v>
      </c>
    </row>
    <row r="5" spans="1:4" x14ac:dyDescent="0.3">
      <c r="A5">
        <f>SUMIF('Journal de travail'!$E$7:$E$532,Analyse!C5,'Journal de travail'!$C$7:$C$532)*60</f>
        <v>0</v>
      </c>
      <c r="B5">
        <f>SUMIF('Journal de travail'!$E$7:$E$532,Analyse!C5,'Journal de travail'!$D$7:$D$532)</f>
        <v>330</v>
      </c>
      <c r="C5" s="42" t="str">
        <f>'Journal de travail'!M9</f>
        <v>Développement</v>
      </c>
      <c r="D5" s="34">
        <f t="shared" ref="D5:D11" si="0">(A5+B5)/1440</f>
        <v>0.22916666666666666</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15</v>
      </c>
      <c r="C9" s="32" t="str">
        <f>'Journal de travail'!M13</f>
        <v>Présentation</v>
      </c>
      <c r="D9" s="34">
        <f t="shared" si="0"/>
        <v>1.0416666666666666E-2</v>
      </c>
    </row>
    <row r="10" spans="1:4" x14ac:dyDescent="0.3">
      <c r="B10">
        <f>SUMIF('Journal de travail'!$E$7:$E$532,Analyse!C10,'Journal de travail'!$D$7:$D$532)</f>
        <v>45</v>
      </c>
      <c r="C10" s="38" t="str">
        <f>'Journal de travail'!M14</f>
        <v>Design</v>
      </c>
      <c r="D10" s="34">
        <f t="shared" si="0"/>
        <v>3.125E-2</v>
      </c>
    </row>
    <row r="11" spans="1:4" x14ac:dyDescent="0.3">
      <c r="B11">
        <f>SUMIF('Journal de travail'!$E$7:$E$532,Analyse!C11,'Journal de travail'!$D$7:$D$532)</f>
        <v>75</v>
      </c>
      <c r="C11" s="40" t="str">
        <f>'Journal de travail'!M15</f>
        <v>Autre</v>
      </c>
      <c r="D11" s="34">
        <f t="shared" si="0"/>
        <v>5.2083333333333336E-2</v>
      </c>
    </row>
    <row r="12" spans="1:4" x14ac:dyDescent="0.3">
      <c r="C12" s="24" t="s">
        <v>20</v>
      </c>
      <c r="D12" s="35">
        <f>SUM(D4:D11)</f>
        <v>0.35416666666666669</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2024-05-03T14:03:33Z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