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BF992C21-B13B-4283-8DD4-251B4204F2C1}"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<sst xmlns="http://schemas.openxmlformats.org/spreadsheetml/2006/main" count="83" uniqueCount="56">
  <si>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</si>
  <si>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</si>
  <si>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</si>
  <si>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</si>
  <si>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</si>
  <si>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</si>
  <si>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</si>
  <si>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</si>
  <si>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</si>
  <si>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</si>
  <si>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</si>
  <si>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</si>
  <si>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</si>
  <si>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</si>
  <si>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</si>
  <si>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</si>
  <si>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</si>
  <si>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</si>
  <si>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</si>
  <si>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</si>
  <si>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</si>
  <si>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</si>
  <si>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</si>
  <si>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</si>
  <si>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</si>
  <si>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</si>
  <si>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</si>
  <si>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</si>
  <si>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</si>
  <si>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</si>
  <si>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</si>
  <si>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</si>
  <si>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</si>
  <si>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</si>
  <si>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</si>
  <si>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</si>
  <si>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</si>
  <si>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</si>
  <si>
    <t>Modification maquettes profil utilisateurs</t>
  </si>
  <si>
    <t>Création maquettes page administeur</t>
  </si>
  <si>
    <t>J'ai rechercher par ou commencer dans mon projet, pour cela j'ai poser des questions et je regarder les exercices que du module</t>
  </si>
  <si>
    <t>Création des fichiers mockup pour les users</t>
  </si>
  <si>
    <t>Je me suis rendu compte que ce n'était pas la bone approche alors j'ai décider de créer un fichier init.sql afin de créer ma base de données</t>
  </si>
  <si>
    <t>J'ai modifier le docker-compose afin de lancer le script automatiquement pour créer la db</t>
  </si>
  <si>
    <t>Mise en place du git ignore afin de ne pas versionner les mot de pass des users</t>
  </si>
  <si>
    <t>J'ai eu un probleme avec mon git ignore, qui ne veux pas ignorer mes fichiers</t>
  </si>
  <si>
    <t>J'ai commencer la méthode pour connecter mon application avec ma db</t>
  </si>
  <si>
    <t>J'ai finis la méthode qui servira au middleware de connexion a la base de données</t>
  </si>
  <si>
    <t>J'ai remodifier le fichier init.sql, car il ne créeait pas le bonne tables et il ne mettait pas les bon types au colonnes ( ex: isAdmin était un int et non un bool)</t>
  </si>
  <si>
    <t>Mise en place de l'authetification avec les jwt, et du middleware pour la connexion à la db</t>
  </si>
  <si>
    <t>Probleme de port avec docker</t>
  </si>
  <si>
    <t>Probleme de port réglé, problème avec le middleware qui permet de lire les entreé json</t>
  </si>
  <si>
    <t>Problème réglè middleware, problèmes définition variables d'environnemnt</t>
  </si>
  <si>
    <t>Problèmes régè variable d'environnement, problèmes d'utilisation et de définition de la clef secret</t>
  </si>
  <si>
    <t>Toujour le meme problèmes, la clef secret est "undefinied"</t>
  </si>
  <si>
    <t>Problèmes réglé, j'ai fait un fichier appart dans le projet afin de pouvoir l'importer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</si>
</sst>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2.0833333333333332E-2</c:v>
                </c:pt>
                <c:pt idx="1">
                  <c:v>0.16666666666666666</c:v>
                </c:pt>
                <c:pt idx="2">
                  <c:v>0</c:v>
                </c:pt>
                <c:pt idx="3">
                  <c:v>0</c:v>
                </c:pt>
                <c:pt idx="4">
                  <c:v>0</c:v>
                </c:pt>
                <c:pt idx="5">
                  <c:v>1.0416666666666666E-2</c:v>
                </c:pt>
                <c:pt idx="6">
                  <c:v>3.125E-2</c:v>
                </c:pt>
                <c:pt idx="7">
                  <c:v>5.2083333333333336E-2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6" activePane="bottomLeft" state="frozen"/>
      <selection pane="bottomLeft" activeCell="D35" sqref="D3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6 heurs 45 minutes</v>
      </c>
      <c r="D3" s="23"/>
      <c r="E3" s="3"/>
      <c r="F3" s="4" t="s">
        <v>10</v>
      </c>
      <c r="G3" s="7" t="s">
        <v>29</v>
      </c>
    </row>
    <row r="4" spans="1:15" ht="23.25" hidden="1" x14ac:dyDescent="0.35">
      <c r="B4" s="5"/>
      <c r="C4" s="23">
        <f>SUBTOTAL(9,$C$7:$C$531)*60</f>
        <v>0</v>
      </c>
      <c r="D4" s="23">
        <f>SUBTOTAL(9,$D$7:$D$531)</f>
        <v>405</v>
      </c>
      <c r="E4" s="41">
        <f>SUM(C4:D4)</f>
        <v>405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f>IF(ISBLANK(B16),"",_xlfn.ISOWEEKNUM('Journal de travail'!$B16))</f>
        <v>16</v>
      </c>
      <c r="B16" s="47">
        <v>45401</v>
      </c>
      <c r="C16" s="48"/>
      <c r="D16" s="49">
        <v>15</v>
      </c>
      <c r="E16" s="50" t="s">
        <v>21</v>
      </c>
      <c r="F16" s="37" t="s">
        <v>38</v>
      </c>
      <c r="G16" s="16"/>
      <c r="O16">
        <v>40</v>
      </c>
    </row>
    <row r="17" spans="1:15" x14ac:dyDescent="0.25">
      <c r="A17" s="17">
        <f>IF(ISBLANK(B17),"",_xlfn.ISOWEEKNUM('Journal de travail'!$B17))</f>
        <v>16</v>
      </c>
      <c r="B17" s="51">
        <v>45401</v>
      </c>
      <c r="C17" s="52"/>
      <c r="D17" s="53">
        <v>15</v>
      </c>
      <c r="E17" s="54" t="s">
        <v>21</v>
      </c>
      <c r="F17" s="37" t="s">
        <v>39</v>
      </c>
      <c r="G17" s="18"/>
      <c r="O17">
        <v>45</v>
      </c>
    </row>
    <row r="18" spans="1:15" ht="31.5" x14ac:dyDescent="0.25">
      <c r="A18" s="8">
        <f>IF(ISBLANK(B18),"",_xlfn.ISOWEEKNUM('Journal de travail'!$B18))</f>
        <v>16</v>
      </c>
      <c r="B18" s="47">
        <v>45401</v>
      </c>
      <c r="C18" s="48"/>
      <c r="D18" s="49">
        <v>15</v>
      </c>
      <c r="E18" s="50" t="s">
        <v>3</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16</v>
      </c>
      <c r="B20" s="47">
        <v>45401</v>
      </c>
      <c r="C20" s="48"/>
      <c r="D20" s="49">
        <v>15</v>
      </c>
      <c r="E20" s="50" t="s">
        <v>4</v>
      </c>
      <c r="F20" s="37" t="s">
        <v>44</v>
      </c>
      <c r="G20" s="16"/>
    </row>
    <row r="21" spans="1:15" x14ac:dyDescent="0.25">
      <c r="A21" s="17">
        <f>IF(ISBLANK(B21),"",_xlfn.ISOWEEKNUM('Journal de travail'!$B21))</f>
        <v>16</v>
      </c>
      <c r="B21" s="51">
        <v>45401</v>
      </c>
      <c r="C21" s="52"/>
      <c r="D21" s="53">
        <v>15</v>
      </c>
      <c r="E21" s="54" t="s">
        <v>4</v>
      </c>
      <c r="F21" s="37" t="s">
        <v>45</v>
      </c>
      <c r="G21" s="18"/>
    </row>
    <row r="22" spans="1:15" ht="31.5" x14ac:dyDescent="0.25">
      <c r="A22" s="8">
        <f>IF(ISBLANK(B22),"",_xlfn.ISOWEEKNUM('Journal de travail'!$B22))</f>
        <v>16</v>
      </c>
      <c r="B22" s="47">
        <v>45401</v>
      </c>
      <c r="C22" s="48"/>
      <c r="D22" s="49">
        <v>15</v>
      </c>
      <c r="E22" s="50" t="s">
        <v>4</v>
      </c>
      <c r="F22" s="37" t="s">
        <v>42</v>
      </c>
      <c r="G22" s="16"/>
    </row>
    <row r="23" spans="1:15" x14ac:dyDescent="0.25">
      <c r="A23" s="17">
        <f>IF(ISBLANK(B23),"",_xlfn.ISOWEEKNUM('Journal de travail'!$B23))</f>
        <v>16</v>
      </c>
      <c r="B23" s="51">
        <v>45401</v>
      </c>
      <c r="C23" s="52"/>
      <c r="D23" s="53">
        <v>15</v>
      </c>
      <c r="E23" s="54" t="s">
        <v>4</v>
      </c>
      <c r="F23" s="37" t="s">
        <v>46</v>
      </c>
      <c r="G23" s="18"/>
    </row>
    <row r="24" spans="1:15" x14ac:dyDescent="0.25">
      <c r="A24" s="8">
        <f>IF(ISBLANK(B24),"",_xlfn.ISOWEEKNUM('Journal de travail'!$B24))</f>
        <v>16</v>
      </c>
      <c r="B24" s="47">
        <v>45401</v>
      </c>
      <c r="C24" s="48"/>
      <c r="D24" s="49">
        <v>15</v>
      </c>
      <c r="E24" s="50" t="s">
        <v>4</v>
      </c>
      <c r="F24" s="37" t="s">
        <v>47</v>
      </c>
      <c r="G24" s="16"/>
    </row>
    <row r="25" spans="1:15" x14ac:dyDescent="0.25">
      <c r="A25" s="17">
        <f>IF(ISBLANK(B25),"",_xlfn.ISOWEEKNUM('Journal de travail'!$B25))</f>
        <v>16</v>
      </c>
      <c r="B25" s="51">
        <v>45401</v>
      </c>
      <c r="C25" s="52"/>
      <c r="D25" s="53">
        <v>15</v>
      </c>
      <c r="E25" s="54" t="s">
        <v>4</v>
      </c>
      <c r="F25" s="37" t="s">
        <v>43</v>
      </c>
      <c r="G25" s="18"/>
    </row>
    <row r="26" spans="1:15" ht="31.5" x14ac:dyDescent="0.25">
      <c r="A26" s="8">
        <f>IF(ISBLANK(B26),"",_xlfn.ISOWEEKNUM('Journal de travail'!$B26))</f>
        <v>16</v>
      </c>
      <c r="B26" s="47">
        <v>45401</v>
      </c>
      <c r="C26" s="48"/>
      <c r="D26" s="49">
        <v>15</v>
      </c>
      <c r="E26" s="50" t="s">
        <v>4</v>
      </c>
      <c r="F26" s="37" t="s">
        <v>48</v>
      </c>
      <c r="G26" s="16"/>
    </row>
    <row r="27" spans="1:15" x14ac:dyDescent="0.25">
      <c r="A27" s="17">
        <f>IF(ISBLANK(B27),"",_xlfn.ISOWEEKNUM('Journal de travail'!$B27))</f>
        <v>16</v>
      </c>
      <c r="B27" s="51">
        <v>45401</v>
      </c>
      <c r="C27" s="52"/>
      <c r="D27" s="53">
        <v>15</v>
      </c>
      <c r="E27" s="54" t="s">
        <v>4</v>
      </c>
      <c r="F27" s="37" t="s">
        <v>49</v>
      </c>
      <c r="G27" s="18"/>
    </row>
    <row r="28" spans="1:15" x14ac:dyDescent="0.25">
      <c r="A28" s="8">
        <f>IF(ISBLANK(B28),"",_xlfn.ISOWEEKNUM('Journal de travail'!$B28))</f>
        <v>17</v>
      </c>
      <c r="B28" s="47">
        <v>45408</v>
      </c>
      <c r="C28" s="48"/>
      <c r="D28" s="49">
        <v>15</v>
      </c>
      <c r="E28" s="50" t="s">
        <v>4</v>
      </c>
      <c r="F28" s="36" t="s">
        <v>50</v>
      </c>
      <c r="G28" s="16"/>
    </row>
    <row r="29" spans="1:15" x14ac:dyDescent="0.25">
      <c r="A29" s="17">
        <f>IF(ISBLANK(B29),"",_xlfn.ISOWEEKNUM('Journal de travail'!$B29))</f>
        <v>17</v>
      </c>
      <c r="B29" s="51">
        <v>45408</v>
      </c>
      <c r="C29" s="52"/>
      <c r="D29" s="53">
        <v>15</v>
      </c>
      <c r="E29" s="54" t="s">
        <v>4</v>
      </c>
      <c r="F29" s="36" t="s">
        <v>51</v>
      </c>
      <c r="G29" s="18"/>
    </row>
    <row r="30" spans="1:15" x14ac:dyDescent="0.25">
      <c r="A30" s="8">
        <f>IF(ISBLANK(B30),"",_xlfn.ISOWEEKNUM('Journal de travail'!$B30))</f>
        <v>17</v>
      </c>
      <c r="B30" s="47">
        <v>45408</v>
      </c>
      <c r="C30" s="48"/>
      <c r="D30" s="49">
        <v>15</v>
      </c>
      <c r="E30" s="50" t="s">
        <v>4</v>
      </c>
      <c r="F30" s="37" t="s">
        <v>52</v>
      </c>
      <c r="G30" s="16"/>
    </row>
    <row r="31" spans="1:15" x14ac:dyDescent="0.25">
      <c r="A31" s="17">
        <f>IF(ISBLANK(B31),"",_xlfn.ISOWEEKNUM('Journal de travail'!$B31))</f>
        <v>17</v>
      </c>
      <c r="B31" s="51">
        <v>45408</v>
      </c>
      <c r="C31" s="52"/>
      <c r="D31" s="53">
        <v>15</v>
      </c>
      <c r="E31" s="54" t="s">
        <v>4</v>
      </c>
      <c r="F31" s="36" t="s">
        <v>53</v>
      </c>
      <c r="G31" s="18"/>
    </row>
    <row r="32" spans="1:15" x14ac:dyDescent="0.25">
      <c r="A32" s="8">
        <f>IF(ISBLANK(B32),"",_xlfn.ISOWEEKNUM('Journal de travail'!$B32))</f>
        <v>17</v>
      </c>
      <c r="B32" s="47">
        <v>45408</v>
      </c>
      <c r="C32" s="48"/>
      <c r="D32" s="49">
        <v>15</v>
      </c>
      <c r="E32" s="50" t="s">
        <v>4</v>
      </c>
      <c r="F32" s="37" t="s">
        <v>54</v>
      </c>
      <c r="G32" s="16"/>
    </row>
    <row r="33" spans="1:7" x14ac:dyDescent="0.25">
      <c r="A33" s="17">
        <f>IF(ISBLANK(B33),"",_xlfn.ISOWEEKNUM('Journal de travail'!$B33))</f>
        <v>17</v>
      </c>
      <c r="B33" s="51">
        <v>45408</v>
      </c>
      <c r="C33" s="52"/>
      <c r="D33" s="53">
        <v>15</v>
      </c>
      <c r="E33" s="54" t="s">
        <v>4</v>
      </c>
      <c r="F33" s="36" t="s">
        <v>55</v>
      </c>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30</v>
      </c>
      <c r="C4" s="26" t="str">
        <f>'Journal de travail'!M8</f>
        <v>Analyse</v>
      </c>
      <c r="D4" s="34">
        <f>(A4+B4)/1440</f>
        <v>2.0833333333333332E-2</v>
      </c>
    </row>
    <row r="5" spans="1:4" x14ac:dyDescent="0.3">
      <c r="A5">
        <f>SUMIF('Journal de travail'!$E$7:$E$532,Analyse!C5,'Journal de travail'!$C$7:$C$532)*60</f>
        <v>0</v>
      </c>
      <c r="B5">
        <f>SUMIF('Journal de travail'!$E$7:$E$532,Analyse!C5,'Journal de travail'!$D$7:$D$532)</f>
        <v>240</v>
      </c>
      <c r="C5" s="42" t="str">
        <f>'Journal de travail'!M9</f>
        <v>Développement</v>
      </c>
      <c r="D5" s="34">
        <f t="shared" ref="D5:D11" si="0">(A5+B5)/1440</f>
        <v>0.16666666666666666</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15</v>
      </c>
      <c r="C9" s="32" t="str">
        <f>'Journal de travail'!M13</f>
        <v>Présentation</v>
      </c>
      <c r="D9" s="34">
        <f t="shared" si="0"/>
        <v>1.0416666666666666E-2</v>
      </c>
    </row>
    <row r="10" spans="1:4" x14ac:dyDescent="0.3">
      <c r="B10">
        <f>SUMIF('Journal de travail'!$E$7:$E$532,Analyse!C10,'Journal de travail'!$D$7:$D$532)</f>
        <v>45</v>
      </c>
      <c r="C10" s="38" t="str">
        <f>'Journal de travail'!M14</f>
        <v>Design</v>
      </c>
      <c r="D10" s="34">
        <f t="shared" si="0"/>
        <v>3.125E-2</v>
      </c>
    </row>
    <row r="11" spans="1:4" x14ac:dyDescent="0.3">
      <c r="B11">
        <f>SUMIF('Journal de travail'!$E$7:$E$532,Analyse!C11,'Journal de travail'!$D$7:$D$532)</f>
        <v>75</v>
      </c>
      <c r="C11" s="40" t="str">
        <f>'Journal de travail'!M15</f>
        <v>Autre</v>
      </c>
      <c r="D11" s="34">
        <f t="shared" si="0"/>
        <v>5.2083333333333336E-2</v>
      </c>
    </row>
    <row r="12" spans="1:4" x14ac:dyDescent="0.3">
      <c r="C12" s="24" t="s">
        <v>20</v>
      </c>
      <c r="D12" s="35">
        <f>SUM(D4:D11)</f>
        <v>0.28125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2024-04-26T14:35:29Z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