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475" windowHeight="103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30" i="1" l="1"/>
  <c r="G30" i="1"/>
  <c r="F30" i="1"/>
  <c r="H29" i="1"/>
  <c r="G29" i="1"/>
  <c r="F29" i="1"/>
  <c r="H28" i="1"/>
  <c r="G28" i="1"/>
  <c r="F28" i="1"/>
  <c r="H27" i="1"/>
  <c r="G27" i="1"/>
  <c r="F27" i="1"/>
  <c r="H7" i="1"/>
  <c r="H11" i="1"/>
  <c r="H3" i="1"/>
  <c r="H6" i="1"/>
  <c r="H8" i="1"/>
  <c r="H10" i="1" l="1"/>
  <c r="H9" i="1"/>
  <c r="H5" i="1"/>
  <c r="H4" i="1"/>
  <c r="H14" i="1"/>
  <c r="H13" i="1"/>
</calcChain>
</file>

<file path=xl/sharedStrings.xml><?xml version="1.0" encoding="utf-8"?>
<sst xmlns="http://schemas.openxmlformats.org/spreadsheetml/2006/main" count="89" uniqueCount="36">
  <si>
    <t>Calculix</t>
    <phoneticPr fontId="1"/>
  </si>
  <si>
    <t>FrontISTR</t>
    <phoneticPr fontId="1"/>
  </si>
  <si>
    <t>spooles</t>
    <phoneticPr fontId="1"/>
  </si>
  <si>
    <t>MUMPS</t>
    <phoneticPr fontId="1"/>
  </si>
  <si>
    <t>Tool</t>
    <phoneticPr fontId="1"/>
  </si>
  <si>
    <t>Solver</t>
    <phoneticPr fontId="1"/>
  </si>
  <si>
    <t>Solver Time(sec)</t>
    <phoneticPr fontId="1"/>
  </si>
  <si>
    <t>Total Time(sec)</t>
    <phoneticPr fontId="1"/>
  </si>
  <si>
    <t>Max Mises(MPa)</t>
    <phoneticPr fontId="1"/>
  </si>
  <si>
    <t>Load Result Time</t>
    <phoneticPr fontId="1"/>
  </si>
  <si>
    <t>CG w/ AMG</t>
    <phoneticPr fontId="1"/>
  </si>
  <si>
    <t>N/A*</t>
    <phoneticPr fontId="1"/>
  </si>
  <si>
    <t>*Problem on frd file import. No nodes found in frd file.</t>
    <phoneticPr fontId="1"/>
  </si>
  <si>
    <t>1. small
48k nodes</t>
    <phoneticPr fontId="1"/>
  </si>
  <si>
    <t>2. middle
164k nodes</t>
    <phoneticPr fontId="1"/>
  </si>
  <si>
    <t>3. large
434k nodes</t>
    <phoneticPr fontId="1"/>
  </si>
  <si>
    <t>iterativecholesky</t>
    <phoneticPr fontId="1"/>
  </si>
  <si>
    <t>iter</t>
    <phoneticPr fontId="1"/>
  </si>
  <si>
    <t>residual</t>
    <phoneticPr fontId="1"/>
  </si>
  <si>
    <t>threshold</t>
    <phoneticPr fontId="1"/>
  </si>
  <si>
    <t>N/A</t>
    <phoneticPr fontId="1"/>
  </si>
  <si>
    <t>Write Input Time</t>
    <phoneticPr fontId="1"/>
  </si>
  <si>
    <t>Solver Time</t>
    <phoneticPr fontId="1"/>
  </si>
  <si>
    <t>Write Input Time + Total Time</t>
    <phoneticPr fontId="1"/>
  </si>
  <si>
    <t>1. small
48k nodes, 36k elems</t>
    <phoneticPr fontId="1"/>
  </si>
  <si>
    <t>2. middle
164k nodes, 69k elems</t>
    <phoneticPr fontId="1"/>
  </si>
  <si>
    <t>model</t>
    <phoneticPr fontId="1"/>
  </si>
  <si>
    <t>1. small</t>
    <phoneticPr fontId="1"/>
  </si>
  <si>
    <t>2. middle</t>
    <phoneticPr fontId="1"/>
  </si>
  <si>
    <t>3. large</t>
    <phoneticPr fontId="1"/>
  </si>
  <si>
    <t>Tw (sec)</t>
    <phoneticPr fontId="1"/>
  </si>
  <si>
    <t>Ts (sec)</t>
    <phoneticPr fontId="1"/>
  </si>
  <si>
    <t>Tt (sec)</t>
    <phoneticPr fontId="1"/>
  </si>
  <si>
    <t>Tr (sec)</t>
    <phoneticPr fontId="1"/>
  </si>
  <si>
    <t>3. large
434k nodes, 140k elems</t>
    <phoneticPr fontId="1"/>
  </si>
  <si>
    <t>Matrix Solver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</si>
</sst>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400" b="0"/>
              <a:t>Solver time for the involute gear model with various mesh sizes</a:t>
            </a:r>
            <a:endParaRPr lang="ja-JP" altLang="en-US" sz="1400" b="0"/>
          </a:p>
        </c:rich>
      </c:tx>
      <c:layout>
        <c:manualLayout>
          <c:xMode val="edge"/>
          <c:yMode val="edge"/>
          <c:x val="0.14981261489087436"/>
          <c:y val="2.784222737819025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Sheet1!$C$20:$D$20</c:f>
              <c:strCache>
                <c:ptCount val="1"/>
                <c:pt idx="0">
                  <c:v>Calculix iterativecholesky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48k nodes, 36k elems</c:v>
                </c:pt>
                <c:pt idx="1">
                  <c:v>2. middle
164k nodes, 69k elems</c:v>
                </c:pt>
                <c:pt idx="2">
                  <c:v>3. large
434k nodes, 140k elems</c:v>
                </c:pt>
              </c:strCache>
            </c:strRef>
          </c:cat>
          <c:val>
            <c:numRef>
              <c:f>Sheet1!$F$20:$H$20</c:f>
              <c:numCache>
                <c:formatCode>0.0_ </c:formatCode>
                <c:ptCount val="3"/>
                <c:pt idx="0">
                  <c:v>8.6</c:v>
                </c:pt>
                <c:pt idx="1">
                  <c:v>37.9</c:v>
                </c:pt>
                <c:pt idx="2">
                  <c:v>160.30000000000001</c:v>
                </c:pt>
              </c:numCache>
            </c:numRef>
          </c:val>
        </c:ser>
        <c:ser>
          <c:idx val="1"/>
          <c:order val="1"/>
          <c:tx>
            <c:strRef>
              <c:f>Sheet1!$C$21:$D$21</c:f>
              <c:strCache>
                <c:ptCount val="1"/>
                <c:pt idx="0">
                  <c:v>Calculix spooles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48k nodes, 36k elems</c:v>
                </c:pt>
                <c:pt idx="1">
                  <c:v>2. middle
164k nodes, 69k elems</c:v>
                </c:pt>
                <c:pt idx="2">
                  <c:v>3. large
434k nodes, 140k elems</c:v>
                </c:pt>
              </c:strCache>
            </c:strRef>
          </c:cat>
          <c:val>
            <c:numRef>
              <c:f>Sheet1!$F$21:$H$21</c:f>
              <c:numCache>
                <c:formatCode>0.0_ </c:formatCode>
                <c:ptCount val="3"/>
                <c:pt idx="0">
                  <c:v>13.4</c:v>
                </c:pt>
                <c:pt idx="1">
                  <c:v>120.1</c:v>
                </c:pt>
                <c:pt idx="2">
                  <c:v>880.8</c:v>
                </c:pt>
              </c:numCache>
            </c:numRef>
          </c:val>
        </c:ser>
        <c:ser>
          <c:idx val="2"/>
          <c:order val="2"/>
          <c:tx>
            <c:strRef>
              <c:f>Sheet1!$C$22:$D$22</c:f>
              <c:strCache>
                <c:ptCount val="1"/>
                <c:pt idx="0">
                  <c:v>FrontISTR CG w/ AMG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48k nodes, 36k elems</c:v>
                </c:pt>
                <c:pt idx="1">
                  <c:v>2. middle
164k nodes, 69k elems</c:v>
                </c:pt>
                <c:pt idx="2">
                  <c:v>3. large
434k nodes, 140k elems</c:v>
                </c:pt>
              </c:strCache>
            </c:strRef>
          </c:cat>
          <c:val>
            <c:numRef>
              <c:f>Sheet1!$F$22:$H$22</c:f>
              <c:numCache>
                <c:formatCode>0.0_ </c:formatCode>
                <c:ptCount val="3"/>
                <c:pt idx="0">
                  <c:v>4.0999999999999996</c:v>
                </c:pt>
                <c:pt idx="1">
                  <c:v>13.8</c:v>
                </c:pt>
                <c:pt idx="2">
                  <c:v>41.8</c:v>
                </c:pt>
              </c:numCache>
            </c:numRef>
          </c:val>
        </c:ser>
        <c:ser>
          <c:idx val="3"/>
          <c:order val="3"/>
          <c:tx>
            <c:strRef>
              <c:f>Sheet1!$C$23:$D$23</c:f>
              <c:strCache>
                <c:ptCount val="1"/>
                <c:pt idx="0">
                  <c:v>FrontISTR MUMPS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48k nodes, 36k elems</c:v>
                </c:pt>
                <c:pt idx="1">
                  <c:v>2. middle
164k nodes, 69k elems</c:v>
                </c:pt>
                <c:pt idx="2">
                  <c:v>3. large
434k nodes, 140k elems</c:v>
                </c:pt>
              </c:strCache>
            </c:strRef>
          </c:cat>
          <c:val>
            <c:numRef>
              <c:f>Sheet1!$F$23:$H$23</c:f>
              <c:numCache>
                <c:formatCode>0.0_ </c:formatCode>
                <c:ptCount val="3"/>
                <c:pt idx="0">
                  <c:v>7</c:v>
                </c:pt>
                <c:pt idx="1">
                  <c:v>55.3</c:v>
                </c:pt>
                <c:pt idx="2">
                  <c:v>590.5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643136"/>
        <c:axId val="36466688"/>
      </c:barChart>
      <c:catAx>
        <c:axId val="20364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466688"/>
        <c:crosses val="autoZero"/>
        <c:auto val="1"/>
        <c:lblAlgn val="ctr"/>
        <c:lblOffset val="100"/>
        <c:noMultiLvlLbl val="0"/>
      </c:catAx>
      <c:valAx>
        <c:axId val="3646668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3643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59572387140767"/>
          <c:y val="0.47914990901578675"/>
          <c:w val="0.21170912181236506"/>
          <c:h val="0.1841534295171277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38097</xdr:colOff>
      <xdr:row>16</xdr:row>
      <xdr:rowOff>9526</xdr:rowOff>
    </xdr:from>
    <xdr:to>
      <xdr:col>20</xdr:col>
      <xdr:colOff>347383</xdr:colOff>
      <xdr:row>39</xdr:row>
      <xdr:rowOff>89647</xdr:rowOff>
    </xdr:to>
    <xdr:grpSp>
      <xdr:nvGrpSpPr>
        <xdr:cNvPr id="11" name="グループ化 10"/>
        <xdr:cNvGrpSpPr/>
      </xdr:nvGrpSpPr>
      <xdr:grpSpPr>
        <a:xfrm>
          <a:off x="6873685" y="2698938"/>
          <a:ext cx="7144874" cy="4988297"/>
          <a:chOff x="6873685" y="2698938"/>
          <a:chExt cx="7144874" cy="4988297"/>
        </a:xfrm>
      </xdr:grpSpPr>
      <xdr:grpSp>
        <xdr:nvGrpSpPr>
          <xdr:cNvPr id="5" name="グループ化 4"/>
          <xdr:cNvGrpSpPr/>
        </xdr:nvGrpSpPr>
        <xdr:grpSpPr>
          <a:xfrm>
            <a:off x="6873685" y="2698938"/>
            <a:ext cx="7144874" cy="4988297"/>
            <a:chOff x="6873685" y="2698938"/>
            <a:chExt cx="7144874" cy="4988297"/>
          </a:xfrm>
        </xdr:grpSpPr>
        <xdr:grpSp>
          <xdr:nvGrpSpPr>
            <xdr:cNvPr id="8" name="グループ化 7"/>
            <xdr:cNvGrpSpPr/>
          </xdr:nvGrpSpPr>
          <xdr:grpSpPr>
            <a:xfrm>
              <a:off x="6873685" y="2698938"/>
              <a:ext cx="7144874" cy="4988297"/>
              <a:chOff x="6873685" y="2698938"/>
              <a:chExt cx="7144874" cy="4988297"/>
            </a:xfrm>
          </xdr:grpSpPr>
          <xdr:graphicFrame macro="">
            <xdr:nvGraphicFramePr>
              <xdr:cNvPr id="2" name="グラフ 1"/>
              <xdr:cNvGraphicFramePr/>
            </xdr:nvGraphicFramePr>
            <xdr:xfrm>
              <a:off x="6873685" y="2698938"/>
              <a:ext cx="7144874" cy="498829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pic>
            <xdr:nvPicPr>
              <xdr:cNvPr id="3" name="図 2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706078" y="3422276"/>
                <a:ext cx="1971141" cy="1325656"/>
              </a:xfrm>
              <a:prstGeom prst="rect">
                <a:avLst/>
              </a:prstGeom>
            </xdr:spPr>
          </xdr:pic>
          <xdr:sp macro="" textlink="">
            <xdr:nvSpPr>
              <xdr:cNvPr id="4" name="テキスト ボックス 3"/>
              <xdr:cNvSpPr txBox="1"/>
            </xdr:nvSpPr>
            <xdr:spPr>
              <a:xfrm>
                <a:off x="6959413" y="2812675"/>
                <a:ext cx="523875" cy="2801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100"/>
                  <a:t>[sec]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6" name="テキスト ボックス 5"/>
            <xdr:cNvSpPr txBox="1"/>
          </xdr:nvSpPr>
          <xdr:spPr>
            <a:xfrm>
              <a:off x="9861177" y="3619500"/>
              <a:ext cx="1938618" cy="291354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*1</a:t>
              </a:r>
              <a:r>
                <a:rPr kumimoji="1" lang="en-US" altLang="ja-JP" sz="1100" baseline="0"/>
                <a:t>  Failed to load result file</a:t>
              </a:r>
              <a:endParaRPr kumimoji="1" lang="ja-JP" altLang="en-US" sz="1100"/>
            </a:p>
          </xdr:txBody>
        </xdr:sp>
      </xdr:grpSp>
      <xdr:sp macro="" textlink="">
        <xdr:nvSpPr>
          <xdr:cNvPr id="7" name="テキスト ボックス 6"/>
          <xdr:cNvSpPr txBox="1"/>
        </xdr:nvSpPr>
        <xdr:spPr>
          <a:xfrm>
            <a:off x="12326470" y="3372970"/>
            <a:ext cx="909919" cy="2840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(   </a:t>
            </a:r>
            <a:r>
              <a:rPr kumimoji="1" lang="ja-JP" altLang="en-US" sz="1100" baseline="0"/>
              <a:t> </a:t>
            </a:r>
            <a:r>
              <a:rPr kumimoji="1" lang="en-US" altLang="ja-JP" sz="1100"/>
              <a:t>      )*1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tabSelected="1" zoomScale="85" zoomScaleNormal="85" workbookViewId="0">
      <selection activeCell="K10" sqref="K10"/>
    </sheetView>
  </sheetViews>
  <sheetFormatPr defaultRowHeight="13.5" x14ac:dyDescent="0.15"/>
  <sheetData>
    <row r="1" spans="2:12" x14ac:dyDescent="0.15">
      <c r="E1" t="s">
        <v>21</v>
      </c>
      <c r="F1" t="s">
        <v>6</v>
      </c>
      <c r="G1" t="s">
        <v>7</v>
      </c>
      <c r="H1" t="s">
        <v>9</v>
      </c>
    </row>
    <row r="2" spans="2:12" x14ac:dyDescent="0.15">
      <c r="B2" t="s">
        <v>26</v>
      </c>
      <c r="C2" t="s">
        <v>5</v>
      </c>
      <c r="D2" t="s">
        <v>35</v>
      </c>
      <c r="E2" t="s">
        <v>30</v>
      </c>
      <c r="F2" t="s">
        <v>31</v>
      </c>
      <c r="G2" t="s">
        <v>32</v>
      </c>
      <c r="H2" t="s">
        <v>33</v>
      </c>
      <c r="I2" t="s">
        <v>8</v>
      </c>
      <c r="J2" t="s">
        <v>17</v>
      </c>
      <c r="K2" t="s">
        <v>18</v>
      </c>
      <c r="L2" t="s">
        <v>19</v>
      </c>
    </row>
    <row r="3" spans="2:12" x14ac:dyDescent="0.15">
      <c r="B3" s="16" t="s">
        <v>27</v>
      </c>
      <c r="C3" t="s">
        <v>0</v>
      </c>
      <c r="D3" t="s">
        <v>16</v>
      </c>
      <c r="E3">
        <v>4.8</v>
      </c>
      <c r="F3" s="7">
        <v>8.6</v>
      </c>
      <c r="G3" s="7">
        <v>18.7</v>
      </c>
      <c r="H3" s="7">
        <f t="shared" ref="H3:H10" si="0">G3-F3</f>
        <v>10.1</v>
      </c>
      <c r="I3" s="2">
        <v>334.16</v>
      </c>
      <c r="J3" s="6">
        <v>151</v>
      </c>
      <c r="K3" s="4">
        <v>2.0166370000000001E-4</v>
      </c>
      <c r="L3" s="4">
        <v>2.2428349999999999E-4</v>
      </c>
    </row>
    <row r="4" spans="2:12" x14ac:dyDescent="0.15">
      <c r="B4" s="16"/>
      <c r="C4" t="s">
        <v>0</v>
      </c>
      <c r="D4" t="s">
        <v>2</v>
      </c>
      <c r="E4">
        <v>4.3</v>
      </c>
      <c r="F4" s="7">
        <v>13.4</v>
      </c>
      <c r="G4" s="7">
        <v>23.1</v>
      </c>
      <c r="H4" s="7">
        <f t="shared" si="0"/>
        <v>9.7000000000000011</v>
      </c>
      <c r="I4" s="2">
        <v>334.16</v>
      </c>
      <c r="J4" s="14" t="s">
        <v>20</v>
      </c>
      <c r="K4" s="14" t="s">
        <v>20</v>
      </c>
      <c r="L4" s="14" t="s">
        <v>20</v>
      </c>
    </row>
    <row r="5" spans="2:12" x14ac:dyDescent="0.15">
      <c r="B5" s="16"/>
      <c r="C5" t="s">
        <v>1</v>
      </c>
      <c r="D5" t="s">
        <v>10</v>
      </c>
      <c r="E5">
        <v>6.1</v>
      </c>
      <c r="F5" s="7">
        <v>4.0999999999999996</v>
      </c>
      <c r="G5" s="7">
        <v>12.4</v>
      </c>
      <c r="H5" s="7">
        <f t="shared" si="0"/>
        <v>8.3000000000000007</v>
      </c>
      <c r="I5" s="10">
        <v>334.16</v>
      </c>
      <c r="J5" s="6">
        <v>30</v>
      </c>
      <c r="K5" s="5">
        <v>6.9213159999999997E-7</v>
      </c>
      <c r="L5" s="4">
        <v>9.9999999999999995E-7</v>
      </c>
    </row>
    <row r="6" spans="2:12" x14ac:dyDescent="0.15">
      <c r="B6" s="16"/>
      <c r="C6" t="s">
        <v>1</v>
      </c>
      <c r="D6" t="s">
        <v>3</v>
      </c>
      <c r="E6">
        <v>6.1</v>
      </c>
      <c r="F6" s="7">
        <v>7</v>
      </c>
      <c r="G6" s="7">
        <v>15.3</v>
      </c>
      <c r="H6" s="7">
        <f t="shared" si="0"/>
        <v>8.3000000000000007</v>
      </c>
      <c r="I6" s="2">
        <v>334.16</v>
      </c>
      <c r="J6" s="14" t="s">
        <v>20</v>
      </c>
      <c r="K6" s="4">
        <v>2.2536500000000002E-12</v>
      </c>
      <c r="L6" s="14" t="s">
        <v>20</v>
      </c>
    </row>
    <row r="7" spans="2:12" x14ac:dyDescent="0.15">
      <c r="B7" s="16" t="s">
        <v>28</v>
      </c>
      <c r="C7" t="s">
        <v>0</v>
      </c>
      <c r="D7" t="s">
        <v>16</v>
      </c>
      <c r="E7">
        <v>18.399999999999999</v>
      </c>
      <c r="F7" s="7">
        <v>37.9</v>
      </c>
      <c r="G7" s="7">
        <v>75.8</v>
      </c>
      <c r="H7" s="7">
        <f t="shared" si="0"/>
        <v>37.9</v>
      </c>
      <c r="I7" s="10">
        <v>397.31</v>
      </c>
      <c r="J7" s="6">
        <v>237</v>
      </c>
      <c r="K7" s="5">
        <v>1.128526E-4</v>
      </c>
      <c r="L7" s="4">
        <v>1.2350339999999999E-4</v>
      </c>
    </row>
    <row r="8" spans="2:12" x14ac:dyDescent="0.15">
      <c r="B8" s="16"/>
      <c r="C8" t="s">
        <v>0</v>
      </c>
      <c r="D8" t="s">
        <v>2</v>
      </c>
      <c r="E8">
        <v>19.100000000000001</v>
      </c>
      <c r="F8" s="7">
        <v>120.1</v>
      </c>
      <c r="G8" s="7">
        <v>151.19999999999999</v>
      </c>
      <c r="H8" s="7">
        <f t="shared" ref="H8" si="1">G8-F8</f>
        <v>31.099999999999994</v>
      </c>
      <c r="I8" s="2">
        <v>397.37</v>
      </c>
      <c r="J8" s="14" t="s">
        <v>20</v>
      </c>
      <c r="K8" s="14" t="s">
        <v>20</v>
      </c>
      <c r="L8" s="14" t="s">
        <v>20</v>
      </c>
    </row>
    <row r="9" spans="2:12" x14ac:dyDescent="0.15">
      <c r="B9" s="16"/>
      <c r="C9" t="s">
        <v>1</v>
      </c>
      <c r="D9" t="s">
        <v>10</v>
      </c>
      <c r="E9" s="11">
        <v>25.8</v>
      </c>
      <c r="F9" s="7">
        <v>13.8</v>
      </c>
      <c r="G9" s="7">
        <v>32.799999999999997</v>
      </c>
      <c r="H9" s="7">
        <f t="shared" si="0"/>
        <v>18.999999999999996</v>
      </c>
      <c r="I9" s="10">
        <v>397.37</v>
      </c>
      <c r="J9" s="6">
        <v>24</v>
      </c>
      <c r="K9" s="5">
        <v>9.7878530000000009E-7</v>
      </c>
      <c r="L9" s="4">
        <v>9.9999999999999995E-7</v>
      </c>
    </row>
    <row r="10" spans="2:12" x14ac:dyDescent="0.15">
      <c r="B10" s="16"/>
      <c r="C10" t="s">
        <v>1</v>
      </c>
      <c r="D10" t="s">
        <v>3</v>
      </c>
      <c r="E10" s="11">
        <v>25.2</v>
      </c>
      <c r="F10" s="7">
        <v>55.3</v>
      </c>
      <c r="G10" s="7">
        <v>77.2</v>
      </c>
      <c r="H10" s="7">
        <f t="shared" si="0"/>
        <v>21.900000000000006</v>
      </c>
      <c r="I10" s="10">
        <v>397.37</v>
      </c>
      <c r="J10" s="14" t="s">
        <v>20</v>
      </c>
      <c r="K10" s="5">
        <v>4.5328399999999999E-12</v>
      </c>
      <c r="L10" s="14" t="s">
        <v>20</v>
      </c>
    </row>
    <row r="11" spans="2:12" x14ac:dyDescent="0.15">
      <c r="B11" s="16" t="s">
        <v>29</v>
      </c>
      <c r="C11" t="s">
        <v>0</v>
      </c>
      <c r="D11" s="11" t="s">
        <v>16</v>
      </c>
      <c r="E11" s="11">
        <v>55.5</v>
      </c>
      <c r="F11" s="12">
        <v>160.30000000000001</v>
      </c>
      <c r="G11" s="12">
        <v>265.7</v>
      </c>
      <c r="H11" s="12">
        <f t="shared" ref="H11" si="2">G11-F11</f>
        <v>105.39999999999998</v>
      </c>
      <c r="I11" s="2">
        <v>442.03</v>
      </c>
      <c r="J11" s="13">
        <v>544</v>
      </c>
      <c r="K11" s="5">
        <v>6.1864879999999996E-5</v>
      </c>
      <c r="L11" s="5">
        <v>6.5016659999999994E-5</v>
      </c>
    </row>
    <row r="12" spans="2:12" x14ac:dyDescent="0.15">
      <c r="B12" s="16"/>
      <c r="C12" t="s">
        <v>0</v>
      </c>
      <c r="D12" t="s">
        <v>2</v>
      </c>
      <c r="E12" s="11">
        <v>50.8</v>
      </c>
      <c r="F12" s="7">
        <v>880.8</v>
      </c>
      <c r="G12" s="8" t="s">
        <v>11</v>
      </c>
      <c r="H12" s="9" t="s">
        <v>11</v>
      </c>
      <c r="I12" s="1" t="s">
        <v>11</v>
      </c>
      <c r="J12" s="14" t="s">
        <v>20</v>
      </c>
      <c r="K12" s="14" t="s">
        <v>20</v>
      </c>
      <c r="L12" s="14" t="s">
        <v>20</v>
      </c>
    </row>
    <row r="13" spans="2:12" x14ac:dyDescent="0.15">
      <c r="B13" s="16"/>
      <c r="C13" t="s">
        <v>1</v>
      </c>
      <c r="D13" t="s">
        <v>10</v>
      </c>
      <c r="E13" s="11">
        <v>72.400000000000006</v>
      </c>
      <c r="F13" s="7">
        <v>41.8</v>
      </c>
      <c r="G13" s="7">
        <v>93.2</v>
      </c>
      <c r="H13" s="7">
        <f>G13-F13</f>
        <v>51.400000000000006</v>
      </c>
      <c r="I13" s="10">
        <v>442.02</v>
      </c>
      <c r="J13" s="6">
        <v>29</v>
      </c>
      <c r="K13" s="4">
        <v>7.756884E-7</v>
      </c>
      <c r="L13" s="4">
        <v>9.9999999999999995E-7</v>
      </c>
    </row>
    <row r="14" spans="2:12" x14ac:dyDescent="0.15">
      <c r="B14" s="16"/>
      <c r="C14" t="s">
        <v>1</v>
      </c>
      <c r="D14" t="s">
        <v>3</v>
      </c>
      <c r="E14" s="11">
        <v>74.400000000000006</v>
      </c>
      <c r="F14" s="7">
        <v>590.5</v>
      </c>
      <c r="G14" s="7">
        <v>651.5</v>
      </c>
      <c r="H14" s="7">
        <f>G14-F14</f>
        <v>61</v>
      </c>
      <c r="I14" s="10">
        <v>442.02</v>
      </c>
      <c r="J14" s="14" t="s">
        <v>20</v>
      </c>
      <c r="K14" s="4">
        <v>9.3698999999999995E-12</v>
      </c>
      <c r="L14" s="14" t="s">
        <v>20</v>
      </c>
    </row>
    <row r="15" spans="2:12" x14ac:dyDescent="0.15">
      <c r="J15" s="14"/>
    </row>
    <row r="16" spans="2:12" x14ac:dyDescent="0.15">
      <c r="C16" t="s">
        <v>12</v>
      </c>
    </row>
    <row r="18" spans="3:8" x14ac:dyDescent="0.15">
      <c r="C18" s="15" t="s">
        <v>22</v>
      </c>
    </row>
    <row r="19" spans="3:8" ht="67.5" x14ac:dyDescent="0.15">
      <c r="C19" t="s">
        <v>4</v>
      </c>
      <c r="D19" t="s">
        <v>5</v>
      </c>
      <c r="F19" s="3" t="s">
        <v>24</v>
      </c>
      <c r="G19" s="3" t="s">
        <v>25</v>
      </c>
      <c r="H19" s="3" t="s">
        <v>34</v>
      </c>
    </row>
    <row r="20" spans="3:8" x14ac:dyDescent="0.15">
      <c r="C20" t="s">
        <v>0</v>
      </c>
      <c r="D20" t="s">
        <v>16</v>
      </c>
      <c r="F20" s="7">
        <v>8.6</v>
      </c>
      <c r="G20" s="7">
        <v>37.9</v>
      </c>
      <c r="H20" s="12">
        <v>160.30000000000001</v>
      </c>
    </row>
    <row r="21" spans="3:8" x14ac:dyDescent="0.15">
      <c r="C21" t="s">
        <v>0</v>
      </c>
      <c r="D21" t="s">
        <v>2</v>
      </c>
      <c r="F21" s="7">
        <v>13.4</v>
      </c>
      <c r="G21" s="7">
        <v>120.1</v>
      </c>
      <c r="H21" s="7">
        <v>880.8</v>
      </c>
    </row>
    <row r="22" spans="3:8" x14ac:dyDescent="0.15">
      <c r="C22" t="s">
        <v>1</v>
      </c>
      <c r="D22" t="s">
        <v>10</v>
      </c>
      <c r="F22" s="7">
        <v>4.0999999999999996</v>
      </c>
      <c r="G22" s="7">
        <v>13.8</v>
      </c>
      <c r="H22" s="7">
        <v>41.8</v>
      </c>
    </row>
    <row r="23" spans="3:8" x14ac:dyDescent="0.15">
      <c r="C23" t="s">
        <v>1</v>
      </c>
      <c r="D23" t="s">
        <v>3</v>
      </c>
      <c r="F23" s="7">
        <v>7</v>
      </c>
      <c r="G23" s="7">
        <v>55.3</v>
      </c>
      <c r="H23" s="7">
        <v>590.5</v>
      </c>
    </row>
    <row r="25" spans="3:8" x14ac:dyDescent="0.15">
      <c r="C25" s="15" t="s">
        <v>23</v>
      </c>
    </row>
    <row r="26" spans="3:8" ht="40.5" x14ac:dyDescent="0.15">
      <c r="C26" t="s">
        <v>4</v>
      </c>
      <c r="D26" t="s">
        <v>5</v>
      </c>
      <c r="F26" s="3" t="s">
        <v>13</v>
      </c>
      <c r="G26" s="3" t="s">
        <v>14</v>
      </c>
      <c r="H26" s="3" t="s">
        <v>15</v>
      </c>
    </row>
    <row r="27" spans="3:8" x14ac:dyDescent="0.15">
      <c r="C27" t="s">
        <v>0</v>
      </c>
      <c r="D27" t="s">
        <v>16</v>
      </c>
      <c r="F27" s="7">
        <f>E3+G3</f>
        <v>23.5</v>
      </c>
      <c r="G27" s="7">
        <f>E7+G7</f>
        <v>94.199999999999989</v>
      </c>
      <c r="H27" s="12">
        <f>E11+G11</f>
        <v>321.2</v>
      </c>
    </row>
    <row r="28" spans="3:8" x14ac:dyDescent="0.15">
      <c r="C28" t="s">
        <v>0</v>
      </c>
      <c r="D28" t="s">
        <v>2</v>
      </c>
      <c r="F28" s="7">
        <f t="shared" ref="F28:F30" si="3">E4+G4</f>
        <v>27.400000000000002</v>
      </c>
      <c r="G28" s="7">
        <f t="shared" ref="G28:G30" si="4">E8+G8</f>
        <v>170.29999999999998</v>
      </c>
      <c r="H28" s="12" t="e">
        <f t="shared" ref="H28:H30" si="5">E12+G12</f>
        <v>#VALUE!</v>
      </c>
    </row>
    <row r="29" spans="3:8" x14ac:dyDescent="0.15">
      <c r="C29" t="s">
        <v>1</v>
      </c>
      <c r="D29" t="s">
        <v>10</v>
      </c>
      <c r="F29" s="7">
        <f t="shared" si="3"/>
        <v>18.5</v>
      </c>
      <c r="G29" s="7">
        <f t="shared" si="4"/>
        <v>58.599999999999994</v>
      </c>
      <c r="H29" s="12">
        <f t="shared" si="5"/>
        <v>165.60000000000002</v>
      </c>
    </row>
    <row r="30" spans="3:8" x14ac:dyDescent="0.15">
      <c r="C30" t="s">
        <v>1</v>
      </c>
      <c r="D30" t="s">
        <v>3</v>
      </c>
      <c r="F30" s="7">
        <f t="shared" si="3"/>
        <v>21.4</v>
      </c>
      <c r="G30" s="7">
        <f t="shared" si="4"/>
        <v>102.4</v>
      </c>
      <c r="H30" s="12">
        <f t="shared" si="5"/>
        <v>725.9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kazuhisa_work</dc:creator>
  <cp:lastModifiedBy>kazuhisa_work</cp:lastModifiedBy>
  <dcterms:created xsi:type="dcterms:W3CDTF">2021-04-28T09:52:23Z</dcterms:created>
  <dcterms:modified xsi:type="dcterms:W3CDTF">2021-05-03T08:27:58Z</dcterms:modified>
</cp:coreProperties>
</file>