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rge\Desktop\Programming\front_end\providence\img\"/>
    </mc:Choice>
  </mc:AlternateContent>
  <bookViews>
    <workbookView xWindow="0" yWindow="0" windowWidth="27330" windowHeight="9915"/>
  </bookViews>
  <sheets>
    <sheet name="13-16 подтягиваний" sheetId="13" r:id="rId1"/>
    <sheet name="17-20 подтягиваний" sheetId="14" r:id="rId2"/>
    <sheet name="21-24 подтягивания" sheetId="15" r:id="rId3"/>
  </sheets>
  <definedNames>
    <definedName name="Количество">'13-16 подтягиваний'!$S$2:$S$5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3" l="1"/>
  <c r="B3" i="13" s="1"/>
  <c r="C2" i="15"/>
  <c r="B3" i="15" s="1"/>
  <c r="C11" i="15" s="1"/>
  <c r="C2" i="14"/>
  <c r="C110" i="15" l="1"/>
  <c r="C114" i="15"/>
  <c r="C103" i="15"/>
  <c r="C99" i="15"/>
  <c r="C79" i="15"/>
  <c r="C64" i="15"/>
  <c r="C88" i="15"/>
  <c r="C76" i="15"/>
  <c r="C107" i="15"/>
  <c r="C111" i="15"/>
  <c r="C68" i="15"/>
  <c r="C48" i="15"/>
  <c r="C42" i="15"/>
  <c r="C45" i="15"/>
  <c r="C34" i="15"/>
  <c r="C16" i="15"/>
  <c r="C53" i="15"/>
  <c r="C37" i="15"/>
  <c r="C115" i="15"/>
  <c r="C61" i="15"/>
  <c r="C80" i="15"/>
  <c r="C65" i="15"/>
  <c r="C24" i="15"/>
  <c r="C85" i="15"/>
  <c r="C104" i="15"/>
  <c r="C100" i="15"/>
  <c r="C21" i="15"/>
  <c r="C94" i="15"/>
  <c r="C73" i="15"/>
  <c r="C91" i="15"/>
  <c r="B3" i="14" l="1"/>
  <c r="C77" i="13" l="1"/>
  <c r="C51" i="13"/>
  <c r="C19" i="13"/>
  <c r="C56" i="13"/>
  <c r="C27" i="13"/>
  <c r="C11" i="13"/>
  <c r="C33" i="13"/>
  <c r="C57" i="14"/>
  <c r="C63" i="14"/>
  <c r="C11" i="14"/>
  <c r="C79" i="14"/>
  <c r="C19" i="14"/>
  <c r="C31" i="14"/>
  <c r="C37" i="14"/>
  <c r="C43" i="14"/>
  <c r="C60" i="14"/>
  <c r="C90" i="14"/>
  <c r="C80" i="13"/>
  <c r="C87" i="14"/>
  <c r="C76" i="14"/>
  <c r="C51" i="14"/>
  <c r="C66" i="14"/>
  <c r="C54" i="14"/>
  <c r="C95" i="14"/>
  <c r="C84" i="14"/>
  <c r="C22" i="14"/>
  <c r="C71" i="14"/>
  <c r="C70" i="13"/>
  <c r="C85" i="13" l="1"/>
  <c r="C74" i="13"/>
  <c r="C64" i="13"/>
  <c r="C59" i="13"/>
  <c r="C48" i="13"/>
</calcChain>
</file>

<file path=xl/sharedStrings.xml><?xml version="1.0" encoding="utf-8"?>
<sst xmlns="http://schemas.openxmlformats.org/spreadsheetml/2006/main" count="349" uniqueCount="17">
  <si>
    <t>Понедельник</t>
  </si>
  <si>
    <t>Среда</t>
  </si>
  <si>
    <t>Порядковый номер недели</t>
  </si>
  <si>
    <t>День недели</t>
  </si>
  <si>
    <t>Нагрузка</t>
  </si>
  <si>
    <t>Количество повторений</t>
  </si>
  <si>
    <t>Количество подходов</t>
  </si>
  <si>
    <t>Пятница</t>
  </si>
  <si>
    <t>Соб вес</t>
  </si>
  <si>
    <t>Резина</t>
  </si>
  <si>
    <t>Таблица 1</t>
  </si>
  <si>
    <t>Таблица 2</t>
  </si>
  <si>
    <t>Вторник</t>
  </si>
  <si>
    <t>Суббота</t>
  </si>
  <si>
    <t>Вес</t>
  </si>
  <si>
    <t>Количество подтягиваний</t>
  </si>
  <si>
    <t>ПМ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</si>
</sst>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6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dashed">
        <color indexed="64"/>
      </right>
      <top style="medium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/>
      <diagonal/>
    </border>
    <border>
      <left style="dashed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32" xfId="0" applyFont="1" applyBorder="1" applyProtection="1">
      <protection hidden="1"/>
    </xf>
    <xf numFmtId="0" fontId="0" fillId="0" borderId="55" xfId="0" applyBorder="1" applyProtection="1">
      <protection hidden="1"/>
    </xf>
    <xf numFmtId="0" fontId="0" fillId="0" borderId="0" xfId="0" applyProtection="1">
      <protection hidden="1"/>
    </xf>
    <xf numFmtId="0" fontId="1" fillId="0" borderId="33" xfId="0" applyFont="1" applyBorder="1" applyProtection="1">
      <protection hidden="1"/>
    </xf>
    <xf numFmtId="9" fontId="0" fillId="0" borderId="56" xfId="0" applyNumberFormat="1" applyBorder="1" applyProtection="1">
      <protection hidden="1"/>
    </xf>
    <xf numFmtId="9" fontId="0" fillId="0" borderId="0" xfId="0" applyNumberFormat="1" applyProtection="1">
      <protection hidden="1"/>
    </xf>
    <xf numFmtId="0" fontId="1" fillId="0" borderId="34" xfId="0" applyFont="1" applyBorder="1" applyProtection="1">
      <protection hidden="1"/>
    </xf>
    <xf numFmtId="0" fontId="0" fillId="0" borderId="49" xfId="0" applyBorder="1" applyProtection="1">
      <protection hidden="1"/>
    </xf>
    <xf numFmtId="0" fontId="3" fillId="0" borderId="0" xfId="0" applyFont="1" applyProtection="1">
      <protection hidden="1"/>
    </xf>
    <xf numFmtId="0" fontId="1" fillId="2" borderId="17" xfId="0" applyFont="1" applyFill="1" applyBorder="1" applyAlignment="1" applyProtection="1">
      <alignment horizontal="center" vertical="center" wrapText="1"/>
      <protection hidden="1"/>
    </xf>
    <xf numFmtId="0" fontId="1" fillId="2" borderId="18" xfId="0" applyFont="1" applyFill="1" applyBorder="1" applyAlignment="1" applyProtection="1">
      <alignment horizontal="center" vertical="center" wrapText="1"/>
      <protection hidden="1"/>
    </xf>
    <xf numFmtId="0" fontId="1" fillId="2" borderId="18" xfId="0" applyFont="1" applyFill="1" applyBorder="1" applyAlignment="1" applyProtection="1">
      <alignment horizontal="center" vertical="center"/>
      <protection hidden="1"/>
    </xf>
    <xf numFmtId="0" fontId="1" fillId="2" borderId="19" xfId="0" applyFont="1" applyFill="1" applyBorder="1" applyAlignment="1" applyProtection="1">
      <alignment horizontal="center" vertical="center" wrapText="1"/>
      <protection hidden="1"/>
    </xf>
    <xf numFmtId="0" fontId="0" fillId="4" borderId="20" xfId="0" applyFill="1" applyBorder="1" applyAlignment="1" applyProtection="1">
      <alignment horizontal="center"/>
      <protection hidden="1"/>
    </xf>
    <xf numFmtId="0" fontId="0" fillId="4" borderId="21" xfId="0" applyFill="1" applyBorder="1" applyAlignment="1" applyProtection="1">
      <alignment horizontal="center"/>
      <protection hidden="1"/>
    </xf>
    <xf numFmtId="0" fontId="0" fillId="0" borderId="0" xfId="0" applyFill="1" applyProtection="1">
      <protection hidden="1"/>
    </xf>
    <xf numFmtId="0" fontId="0" fillId="4" borderId="22" xfId="0" applyFill="1" applyBorder="1" applyAlignment="1" applyProtection="1">
      <alignment horizontal="center"/>
      <protection hidden="1"/>
    </xf>
    <xf numFmtId="0" fontId="0" fillId="4" borderId="23" xfId="0" applyFill="1" applyBorder="1" applyAlignment="1" applyProtection="1">
      <alignment horizontal="center"/>
      <protection hidden="1"/>
    </xf>
    <xf numFmtId="1" fontId="1" fillId="4" borderId="22" xfId="0" applyNumberFormat="1" applyFont="1" applyFill="1" applyBorder="1" applyAlignment="1" applyProtection="1">
      <alignment horizontal="center"/>
      <protection hidden="1"/>
    </xf>
    <xf numFmtId="0" fontId="0" fillId="4" borderId="24" xfId="0" applyFill="1" applyBorder="1" applyAlignment="1" applyProtection="1">
      <alignment horizontal="center"/>
      <protection hidden="1"/>
    </xf>
    <xf numFmtId="0" fontId="0" fillId="4" borderId="25" xfId="0" applyFill="1" applyBorder="1" applyAlignment="1" applyProtection="1">
      <alignment horizontal="center"/>
      <protection hidden="1"/>
    </xf>
    <xf numFmtId="0" fontId="2" fillId="0" borderId="20" xfId="0" applyFont="1" applyBorder="1" applyAlignment="1" applyProtection="1">
      <protection hidden="1"/>
    </xf>
    <xf numFmtId="0" fontId="0" fillId="0" borderId="20" xfId="0" applyBorder="1" applyAlignment="1" applyProtection="1">
      <alignment horizontal="center"/>
      <protection hidden="1"/>
    </xf>
    <xf numFmtId="0" fontId="0" fillId="0" borderId="21" xfId="0" applyBorder="1" applyAlignment="1" applyProtection="1">
      <alignment horizontal="center"/>
      <protection hidden="1"/>
    </xf>
    <xf numFmtId="0" fontId="0" fillId="0" borderId="22" xfId="0" applyBorder="1" applyAlignment="1" applyProtection="1">
      <alignment horizontal="center"/>
      <protection hidden="1"/>
    </xf>
    <xf numFmtId="0" fontId="0" fillId="0" borderId="23" xfId="0" applyBorder="1" applyAlignment="1" applyProtection="1">
      <alignment horizontal="center"/>
      <protection hidden="1"/>
    </xf>
    <xf numFmtId="1" fontId="1" fillId="0" borderId="24" xfId="0" applyNumberFormat="1" applyFont="1" applyBorder="1" applyAlignment="1" applyProtection="1">
      <alignment horizontal="center"/>
      <protection hidden="1"/>
    </xf>
    <xf numFmtId="0" fontId="0" fillId="0" borderId="24" xfId="0" applyBorder="1" applyAlignment="1" applyProtection="1">
      <alignment horizontal="center"/>
      <protection hidden="1"/>
    </xf>
    <xf numFmtId="0" fontId="0" fillId="0" borderId="25" xfId="0" applyBorder="1" applyAlignment="1" applyProtection="1">
      <alignment horizontal="center"/>
      <protection hidden="1"/>
    </xf>
    <xf numFmtId="0" fontId="2" fillId="4" borderId="20" xfId="0" applyFont="1" applyFill="1" applyBorder="1" applyAlignment="1" applyProtection="1">
      <alignment vertical="center" wrapText="1"/>
      <protection hidden="1"/>
    </xf>
    <xf numFmtId="0" fontId="2" fillId="4" borderId="22" xfId="0" applyFont="1" applyFill="1" applyBorder="1" applyAlignment="1" applyProtection="1">
      <alignment vertical="center" wrapText="1"/>
      <protection hidden="1"/>
    </xf>
    <xf numFmtId="0" fontId="2" fillId="4" borderId="24" xfId="0" applyFont="1" applyFill="1" applyBorder="1" applyAlignment="1" applyProtection="1">
      <protection hidden="1"/>
    </xf>
    <xf numFmtId="1" fontId="1" fillId="0" borderId="22" xfId="0" applyNumberFormat="1" applyFont="1" applyBorder="1" applyAlignment="1" applyProtection="1">
      <alignment horizontal="center"/>
      <protection hidden="1"/>
    </xf>
    <xf numFmtId="0" fontId="2" fillId="0" borderId="22" xfId="0" applyFont="1" applyBorder="1" applyAlignment="1" applyProtection="1">
      <alignment vertical="center" wrapText="1"/>
      <protection hidden="1"/>
    </xf>
    <xf numFmtId="0" fontId="1" fillId="2" borderId="10" xfId="0" applyFont="1" applyFill="1" applyBorder="1" applyAlignment="1" applyProtection="1">
      <alignment horizontal="center" vertical="center" wrapText="1"/>
      <protection hidden="1"/>
    </xf>
    <xf numFmtId="0" fontId="1" fillId="2" borderId="11" xfId="0" applyFont="1" applyFill="1" applyBorder="1" applyAlignment="1" applyProtection="1">
      <alignment horizontal="center" vertical="center" wrapText="1"/>
      <protection hidden="1"/>
    </xf>
    <xf numFmtId="0" fontId="1" fillId="2" borderId="11" xfId="0" applyFont="1" applyFill="1" applyBorder="1" applyAlignment="1" applyProtection="1">
      <alignment horizontal="center" vertical="center"/>
      <protection hidden="1"/>
    </xf>
    <xf numFmtId="0" fontId="1" fillId="2" borderId="12" xfId="0" applyFont="1" applyFill="1" applyBorder="1" applyAlignment="1" applyProtection="1">
      <alignment horizontal="center" vertical="center" wrapText="1"/>
      <protection hidden="1"/>
    </xf>
    <xf numFmtId="1" fontId="1" fillId="4" borderId="24" xfId="0" applyNumberFormat="1" applyFont="1" applyFill="1" applyBorder="1" applyAlignment="1" applyProtection="1">
      <alignment horizontal="center"/>
      <protection hidden="1"/>
    </xf>
    <xf numFmtId="0" fontId="2" fillId="4" borderId="24" xfId="0" applyFont="1" applyFill="1" applyBorder="1" applyAlignment="1" applyProtection="1">
      <alignment horizontal="left"/>
      <protection hidden="1"/>
    </xf>
    <xf numFmtId="0" fontId="2" fillId="0" borderId="22" xfId="0" applyFont="1" applyBorder="1" applyAlignment="1" applyProtection="1">
      <alignment horizontal="left" vertical="center" wrapText="1"/>
      <protection hidden="1"/>
    </xf>
    <xf numFmtId="0" fontId="0" fillId="4" borderId="26" xfId="0" applyFill="1" applyBorder="1" applyAlignment="1" applyProtection="1">
      <alignment horizontal="center"/>
      <protection hidden="1"/>
    </xf>
    <xf numFmtId="0" fontId="0" fillId="4" borderId="36" xfId="0" applyFill="1" applyBorder="1" applyAlignment="1" applyProtection="1">
      <alignment horizontal="center"/>
      <protection hidden="1"/>
    </xf>
    <xf numFmtId="0" fontId="1" fillId="3" borderId="66" xfId="0" applyFont="1" applyFill="1" applyBorder="1" applyProtection="1">
      <protection locked="0" hidden="1"/>
    </xf>
    <xf numFmtId="0" fontId="1" fillId="3" borderId="67" xfId="0" applyFont="1" applyFill="1" applyBorder="1" applyProtection="1">
      <protection locked="0" hidden="1"/>
    </xf>
    <xf numFmtId="2" fontId="0" fillId="0" borderId="48" xfId="0" applyNumberFormat="1" applyBorder="1" applyProtection="1">
      <protection locked="0" hidden="1"/>
    </xf>
    <xf numFmtId="0" fontId="0" fillId="4" borderId="30" xfId="0" applyFill="1" applyBorder="1" applyAlignment="1" applyProtection="1">
      <alignment horizontal="center"/>
      <protection hidden="1"/>
    </xf>
    <xf numFmtId="0" fontId="0" fillId="4" borderId="31" xfId="0" applyFill="1" applyBorder="1" applyAlignment="1" applyProtection="1">
      <alignment horizontal="center"/>
      <protection hidden="1"/>
    </xf>
    <xf numFmtId="164" fontId="0" fillId="4" borderId="24" xfId="0" applyNumberFormat="1" applyFont="1" applyFill="1" applyBorder="1" applyAlignment="1" applyProtection="1">
      <alignment horizontal="center"/>
      <protection hidden="1"/>
    </xf>
    <xf numFmtId="0" fontId="0" fillId="0" borderId="20" xfId="0" applyFill="1" applyBorder="1" applyAlignment="1" applyProtection="1">
      <alignment horizontal="center"/>
      <protection hidden="1"/>
    </xf>
    <xf numFmtId="0" fontId="0" fillId="0" borderId="22" xfId="0" applyFill="1" applyBorder="1" applyAlignment="1" applyProtection="1">
      <alignment horizontal="center"/>
      <protection hidden="1"/>
    </xf>
    <xf numFmtId="1" fontId="1" fillId="0" borderId="22" xfId="0" applyNumberFormat="1" applyFont="1" applyFill="1" applyBorder="1" applyAlignment="1" applyProtection="1">
      <alignment horizontal="center"/>
      <protection hidden="1"/>
    </xf>
    <xf numFmtId="0" fontId="0" fillId="4" borderId="37" xfId="0" applyFill="1" applyBorder="1" applyAlignment="1" applyProtection="1">
      <alignment horizontal="center"/>
      <protection hidden="1"/>
    </xf>
    <xf numFmtId="0" fontId="0" fillId="4" borderId="38" xfId="0" applyFill="1" applyBorder="1" applyAlignment="1" applyProtection="1">
      <alignment horizontal="center"/>
      <protection hidden="1"/>
    </xf>
    <xf numFmtId="0" fontId="0" fillId="4" borderId="40" xfId="0" applyFill="1" applyBorder="1" applyAlignment="1" applyProtection="1">
      <alignment horizontal="center"/>
      <protection hidden="1"/>
    </xf>
    <xf numFmtId="0" fontId="0" fillId="4" borderId="41" xfId="0" applyFill="1" applyBorder="1" applyAlignment="1" applyProtection="1">
      <alignment horizontal="center"/>
      <protection hidden="1"/>
    </xf>
    <xf numFmtId="1" fontId="1" fillId="4" borderId="43" xfId="0" applyNumberFormat="1" applyFont="1" applyFill="1" applyBorder="1" applyAlignment="1" applyProtection="1">
      <alignment horizontal="center"/>
      <protection hidden="1"/>
    </xf>
    <xf numFmtId="0" fontId="0" fillId="4" borderId="43" xfId="0" applyFill="1" applyBorder="1" applyAlignment="1" applyProtection="1">
      <alignment horizontal="center"/>
      <protection hidden="1"/>
    </xf>
    <xf numFmtId="0" fontId="0" fillId="4" borderId="44" xfId="0" applyFill="1" applyBorder="1" applyAlignment="1" applyProtection="1">
      <alignment horizontal="center"/>
      <protection hidden="1"/>
    </xf>
    <xf numFmtId="0" fontId="0" fillId="4" borderId="34" xfId="0" applyFill="1" applyBorder="1" applyAlignment="1" applyProtection="1">
      <alignment horizontal="center" vertical="center" wrapText="1"/>
      <protection hidden="1"/>
    </xf>
    <xf numFmtId="0" fontId="0" fillId="4" borderId="50" xfId="0" applyFill="1" applyBorder="1" applyAlignment="1" applyProtection="1">
      <alignment horizontal="center"/>
      <protection hidden="1"/>
    </xf>
    <xf numFmtId="0" fontId="0" fillId="0" borderId="26" xfId="0" applyBorder="1" applyAlignment="1" applyProtection="1">
      <alignment horizontal="center"/>
      <protection hidden="1"/>
    </xf>
    <xf numFmtId="0" fontId="0" fillId="0" borderId="36" xfId="0" applyBorder="1" applyAlignment="1" applyProtection="1">
      <alignment horizontal="center"/>
      <protection hidden="1"/>
    </xf>
    <xf numFmtId="1" fontId="0" fillId="0" borderId="22" xfId="0" applyNumberFormat="1" applyFont="1" applyBorder="1" applyAlignment="1" applyProtection="1">
      <alignment horizontal="center"/>
      <protection hidden="1"/>
    </xf>
    <xf numFmtId="1" fontId="0" fillId="0" borderId="24" xfId="0" applyNumberFormat="1" applyFont="1" applyBorder="1" applyAlignment="1" applyProtection="1">
      <alignment horizontal="center"/>
      <protection hidden="1"/>
    </xf>
    <xf numFmtId="0" fontId="2" fillId="4" borderId="22" xfId="0" applyFont="1" applyFill="1" applyBorder="1" applyAlignment="1" applyProtection="1">
      <alignment horizontal="left" vertical="center" wrapText="1"/>
      <protection hidden="1"/>
    </xf>
    <xf numFmtId="164" fontId="0" fillId="4" borderId="51" xfId="0" applyNumberFormat="1" applyFont="1" applyFill="1" applyBorder="1" applyAlignment="1" applyProtection="1">
      <alignment horizontal="center"/>
      <protection hidden="1"/>
    </xf>
    <xf numFmtId="0" fontId="0" fillId="4" borderId="51" xfId="0" applyFill="1" applyBorder="1" applyAlignment="1" applyProtection="1">
      <alignment horizontal="center"/>
      <protection hidden="1"/>
    </xf>
    <xf numFmtId="0" fontId="0" fillId="4" borderId="53" xfId="0" applyFill="1" applyBorder="1" applyAlignment="1" applyProtection="1">
      <alignment horizontal="center"/>
      <protection hidden="1"/>
    </xf>
    <xf numFmtId="1" fontId="1" fillId="4" borderId="6" xfId="0" applyNumberFormat="1" applyFont="1" applyFill="1" applyBorder="1" applyAlignment="1" applyProtection="1">
      <alignment horizontal="center"/>
      <protection hidden="1"/>
    </xf>
    <xf numFmtId="0" fontId="0" fillId="4" borderId="13" xfId="0" applyFill="1" applyBorder="1" applyAlignment="1" applyProtection="1">
      <alignment horizontal="center"/>
      <protection hidden="1"/>
    </xf>
    <xf numFmtId="0" fontId="0" fillId="4" borderId="15" xfId="0" applyFill="1" applyBorder="1" applyAlignment="1" applyProtection="1">
      <alignment horizontal="center"/>
      <protection hidden="1"/>
    </xf>
    <xf numFmtId="1" fontId="1" fillId="4" borderId="30" xfId="0" applyNumberFormat="1" applyFont="1" applyFill="1" applyBorder="1" applyAlignment="1" applyProtection="1">
      <alignment horizontal="center"/>
      <protection hidden="1"/>
    </xf>
    <xf numFmtId="1" fontId="0" fillId="4" borderId="24" xfId="0" applyNumberFormat="1" applyFont="1" applyFill="1" applyBorder="1" applyAlignment="1" applyProtection="1">
      <alignment horizontal="center"/>
      <protection hidden="1"/>
    </xf>
    <xf numFmtId="0" fontId="0" fillId="0" borderId="30" xfId="0" applyBorder="1" applyAlignment="1" applyProtection="1">
      <alignment horizontal="center"/>
      <protection hidden="1"/>
    </xf>
    <xf numFmtId="0" fontId="0" fillId="0" borderId="31" xfId="0" applyBorder="1" applyAlignment="1" applyProtection="1">
      <alignment horizontal="center"/>
      <protection hidden="1"/>
    </xf>
    <xf numFmtId="1" fontId="1" fillId="0" borderId="13" xfId="0" applyNumberFormat="1" applyFont="1" applyBorder="1" applyAlignment="1" applyProtection="1">
      <alignment horizontal="center"/>
      <protection hidden="1"/>
    </xf>
    <xf numFmtId="0" fontId="0" fillId="4" borderId="57" xfId="0" applyFill="1" applyBorder="1" applyAlignment="1" applyProtection="1">
      <alignment horizontal="center"/>
      <protection hidden="1"/>
    </xf>
    <xf numFmtId="0" fontId="0" fillId="4" borderId="58" xfId="0" applyFill="1" applyBorder="1" applyAlignment="1" applyProtection="1">
      <alignment horizontal="center"/>
      <protection hidden="1"/>
    </xf>
    <xf numFmtId="1" fontId="1" fillId="4" borderId="59" xfId="0" applyNumberFormat="1" applyFont="1" applyFill="1" applyBorder="1" applyAlignment="1" applyProtection="1">
      <alignment horizontal="center"/>
      <protection hidden="1"/>
    </xf>
    <xf numFmtId="0" fontId="0" fillId="4" borderId="64" xfId="0" applyFill="1" applyBorder="1" applyAlignment="1" applyProtection="1">
      <alignment horizontal="center"/>
      <protection hidden="1"/>
    </xf>
    <xf numFmtId="0" fontId="0" fillId="4" borderId="65" xfId="0" applyFill="1" applyBorder="1" applyAlignment="1" applyProtection="1">
      <alignment horizontal="center"/>
      <protection hidden="1"/>
    </xf>
    <xf numFmtId="1" fontId="1" fillId="4" borderId="60" xfId="0" applyNumberFormat="1" applyFont="1" applyFill="1" applyBorder="1" applyAlignment="1" applyProtection="1">
      <alignment horizontal="center"/>
      <protection hidden="1"/>
    </xf>
    <xf numFmtId="0" fontId="0" fillId="0" borderId="27" xfId="0" applyBorder="1" applyAlignment="1" applyProtection="1">
      <alignment horizontal="center" vertical="center" wrapText="1"/>
      <protection hidden="1"/>
    </xf>
    <xf numFmtId="0" fontId="0" fillId="0" borderId="28" xfId="0" applyBorder="1" applyAlignment="1" applyProtection="1">
      <alignment horizontal="center" vertical="center" wrapText="1"/>
      <protection hidden="1"/>
    </xf>
    <xf numFmtId="0" fontId="0" fillId="0" borderId="29" xfId="0" applyBorder="1" applyAlignment="1" applyProtection="1">
      <alignment horizontal="center" vertical="center" wrapText="1"/>
      <protection hidden="1"/>
    </xf>
    <xf numFmtId="0" fontId="2" fillId="0" borderId="22" xfId="0" applyFont="1" applyBorder="1" applyAlignment="1" applyProtection="1">
      <alignment horizontal="left" vertical="center" wrapText="1"/>
      <protection hidden="1"/>
    </xf>
    <xf numFmtId="0" fontId="2" fillId="0" borderId="24" xfId="0" applyFont="1" applyBorder="1" applyAlignment="1" applyProtection="1">
      <alignment horizontal="left" vertical="center" wrapText="1"/>
      <protection hidden="1"/>
    </xf>
    <xf numFmtId="0" fontId="0" fillId="4" borderId="35" xfId="0" applyFill="1" applyBorder="1" applyAlignment="1" applyProtection="1">
      <alignment horizontal="center" vertical="center" wrapText="1"/>
      <protection hidden="1"/>
    </xf>
    <xf numFmtId="0" fontId="0" fillId="4" borderId="28" xfId="0" applyFill="1" applyBorder="1" applyAlignment="1" applyProtection="1">
      <alignment horizontal="center" vertical="center" wrapText="1"/>
      <protection hidden="1"/>
    </xf>
    <xf numFmtId="0" fontId="0" fillId="4" borderId="29" xfId="0" applyFill="1" applyBorder="1" applyAlignment="1" applyProtection="1">
      <alignment horizontal="center" vertical="center" wrapText="1"/>
      <protection hidden="1"/>
    </xf>
    <xf numFmtId="0" fontId="2" fillId="4" borderId="22" xfId="0" applyFont="1" applyFill="1" applyBorder="1" applyAlignment="1" applyProtection="1">
      <alignment horizontal="left" vertical="center" wrapText="1"/>
      <protection hidden="1"/>
    </xf>
    <xf numFmtId="0" fontId="2" fillId="4" borderId="24" xfId="0" applyFont="1" applyFill="1" applyBorder="1" applyAlignment="1" applyProtection="1">
      <alignment horizontal="left" vertical="center" wrapText="1"/>
      <protection hidden="1"/>
    </xf>
    <xf numFmtId="0" fontId="2" fillId="0" borderId="20" xfId="0" applyFont="1" applyBorder="1" applyAlignment="1" applyProtection="1">
      <alignment horizontal="left" vertical="center" wrapText="1"/>
      <protection hidden="1"/>
    </xf>
    <xf numFmtId="0" fontId="2" fillId="4" borderId="11" xfId="0" applyFont="1" applyFill="1" applyBorder="1" applyAlignment="1" applyProtection="1">
      <alignment horizontal="left" vertical="center" wrapText="1"/>
      <protection hidden="1"/>
    </xf>
    <xf numFmtId="0" fontId="2" fillId="4" borderId="13" xfId="0" applyFont="1" applyFill="1" applyBorder="1" applyAlignment="1" applyProtection="1">
      <alignment horizontal="left" vertical="center" wrapText="1"/>
      <protection hidden="1"/>
    </xf>
    <xf numFmtId="0" fontId="2" fillId="4" borderId="26" xfId="0" applyFont="1" applyFill="1" applyBorder="1" applyAlignment="1" applyProtection="1">
      <alignment horizontal="left" vertical="center" wrapText="1"/>
      <protection hidden="1"/>
    </xf>
    <xf numFmtId="0" fontId="0" fillId="4" borderId="27" xfId="0" applyFill="1" applyBorder="1" applyAlignment="1" applyProtection="1">
      <alignment horizontal="center" vertical="center" wrapText="1"/>
      <protection hidden="1"/>
    </xf>
    <xf numFmtId="0" fontId="2" fillId="4" borderId="20" xfId="0" applyFont="1" applyFill="1" applyBorder="1" applyAlignment="1" applyProtection="1">
      <alignment horizontal="left" vertical="center" wrapText="1"/>
      <protection hidden="1"/>
    </xf>
    <xf numFmtId="0" fontId="2" fillId="0" borderId="20" xfId="0" applyFont="1" applyBorder="1" applyAlignment="1" applyProtection="1">
      <alignment horizontal="left" vertical="center"/>
      <protection hidden="1"/>
    </xf>
    <xf numFmtId="0" fontId="2" fillId="0" borderId="22" xfId="0" applyFont="1" applyBorder="1" applyAlignment="1" applyProtection="1">
      <alignment horizontal="left" vertical="center"/>
      <protection hidden="1"/>
    </xf>
    <xf numFmtId="0" fontId="2" fillId="0" borderId="22" xfId="0" applyFont="1" applyBorder="1" applyAlignment="1" applyProtection="1">
      <alignment vertical="center" wrapText="1"/>
      <protection hidden="1"/>
    </xf>
    <xf numFmtId="0" fontId="2" fillId="0" borderId="24" xfId="0" applyFont="1" applyBorder="1" applyAlignment="1" applyProtection="1">
      <alignment vertical="center" wrapText="1"/>
      <protection hidden="1"/>
    </xf>
    <xf numFmtId="0" fontId="0" fillId="0" borderId="3" xfId="0" applyBorder="1" applyAlignment="1" applyProtection="1">
      <alignment horizontal="center" vertical="center" wrapText="1"/>
      <protection hidden="1"/>
    </xf>
    <xf numFmtId="0" fontId="0" fillId="0" borderId="4" xfId="0" applyBorder="1" applyAlignment="1" applyProtection="1">
      <alignment horizontal="center" vertical="center" wrapText="1"/>
      <protection hidden="1"/>
    </xf>
    <xf numFmtId="0" fontId="0" fillId="0" borderId="5" xfId="0" applyBorder="1" applyAlignment="1" applyProtection="1">
      <alignment horizontal="center" vertical="center" wrapText="1"/>
      <protection hidden="1"/>
    </xf>
    <xf numFmtId="0" fontId="2" fillId="4" borderId="20" xfId="0" applyFont="1" applyFill="1" applyBorder="1" applyAlignment="1" applyProtection="1">
      <alignment horizontal="left" vertical="center"/>
      <protection hidden="1"/>
    </xf>
    <xf numFmtId="0" fontId="2" fillId="4" borderId="22" xfId="0" applyFont="1" applyFill="1" applyBorder="1" applyAlignment="1" applyProtection="1">
      <alignment horizontal="left" vertical="center"/>
      <protection hidden="1"/>
    </xf>
    <xf numFmtId="0" fontId="0" fillId="4" borderId="9" xfId="0" applyFill="1" applyBorder="1" applyAlignment="1" applyProtection="1">
      <alignment horizontal="center" vertical="center" wrapText="1"/>
      <protection hidden="1"/>
    </xf>
    <xf numFmtId="0" fontId="0" fillId="4" borderId="4" xfId="0" applyFill="1" applyBorder="1" applyAlignment="1" applyProtection="1">
      <alignment horizontal="center" vertical="center" wrapText="1"/>
      <protection hidden="1"/>
    </xf>
    <xf numFmtId="0" fontId="0" fillId="4" borderId="5" xfId="0" applyFill="1" applyBorder="1" applyAlignment="1" applyProtection="1">
      <alignment horizontal="center" vertical="center" wrapText="1"/>
      <protection hidden="1"/>
    </xf>
    <xf numFmtId="0" fontId="2" fillId="4" borderId="20" xfId="0" applyFont="1" applyFill="1" applyBorder="1" applyAlignment="1" applyProtection="1">
      <alignment vertical="center" wrapText="1"/>
      <protection hidden="1"/>
    </xf>
    <xf numFmtId="0" fontId="2" fillId="4" borderId="22" xfId="0" applyFont="1" applyFill="1" applyBorder="1" applyAlignment="1" applyProtection="1">
      <alignment vertical="center" wrapText="1"/>
      <protection hidden="1"/>
    </xf>
    <xf numFmtId="0" fontId="2" fillId="4" borderId="24" xfId="0" applyFont="1" applyFill="1" applyBorder="1" applyAlignment="1" applyProtection="1">
      <alignment vertical="center" wrapText="1"/>
      <protection hidden="1"/>
    </xf>
    <xf numFmtId="0" fontId="0" fillId="4" borderId="16" xfId="0" applyFill="1" applyBorder="1" applyAlignment="1" applyProtection="1">
      <alignment horizontal="center" vertical="center" wrapText="1"/>
      <protection hidden="1"/>
    </xf>
    <xf numFmtId="0" fontId="0" fillId="0" borderId="10" xfId="0" applyBorder="1" applyAlignment="1" applyProtection="1">
      <alignment horizontal="center" vertical="center" wrapText="1"/>
      <protection hidden="1"/>
    </xf>
    <xf numFmtId="0" fontId="0" fillId="0" borderId="8" xfId="0" applyBorder="1" applyAlignment="1" applyProtection="1">
      <alignment horizontal="center" vertical="center" wrapText="1"/>
      <protection hidden="1"/>
    </xf>
    <xf numFmtId="0" fontId="0" fillId="0" borderId="14" xfId="0" applyBorder="1" applyAlignment="1" applyProtection="1">
      <alignment horizontal="center" vertical="center" wrapText="1"/>
      <protection hidden="1"/>
    </xf>
    <xf numFmtId="0" fontId="2" fillId="0" borderId="11" xfId="0" applyFont="1" applyBorder="1" applyAlignment="1" applyProtection="1">
      <alignment vertical="center" wrapText="1"/>
      <protection hidden="1"/>
    </xf>
    <xf numFmtId="0" fontId="2" fillId="0" borderId="13" xfId="0" applyFont="1" applyBorder="1" applyAlignment="1" applyProtection="1">
      <alignment vertical="center" wrapText="1"/>
      <protection hidden="1"/>
    </xf>
    <xf numFmtId="0" fontId="2" fillId="0" borderId="26" xfId="0" applyFont="1" applyBorder="1" applyAlignment="1" applyProtection="1">
      <alignment vertical="center" wrapText="1"/>
      <protection hidden="1"/>
    </xf>
    <xf numFmtId="0" fontId="0" fillId="4" borderId="8" xfId="0" applyFill="1" applyBorder="1" applyAlignment="1" applyProtection="1">
      <alignment horizontal="center" vertical="center" wrapText="1"/>
      <protection hidden="1"/>
    </xf>
    <xf numFmtId="0" fontId="2" fillId="4" borderId="20" xfId="0" applyFont="1" applyFill="1" applyBorder="1" applyAlignment="1" applyProtection="1">
      <alignment vertical="center"/>
      <protection hidden="1"/>
    </xf>
    <xf numFmtId="0" fontId="2" fillId="4" borderId="22" xfId="0" applyFont="1" applyFill="1" applyBorder="1" applyAlignment="1" applyProtection="1">
      <alignment vertical="center"/>
      <protection hidden="1"/>
    </xf>
    <xf numFmtId="0" fontId="2" fillId="4" borderId="30" xfId="0" applyFont="1" applyFill="1" applyBorder="1" applyAlignment="1" applyProtection="1">
      <alignment horizontal="left" vertical="center" wrapText="1"/>
      <protection hidden="1"/>
    </xf>
    <xf numFmtId="0" fontId="2" fillId="4" borderId="6" xfId="0" applyFont="1" applyFill="1" applyBorder="1" applyAlignment="1" applyProtection="1">
      <alignment horizontal="left" vertical="center" wrapText="1"/>
      <protection hidden="1"/>
    </xf>
    <xf numFmtId="0" fontId="2" fillId="0" borderId="30" xfId="0" applyFont="1" applyBorder="1" applyAlignment="1" applyProtection="1">
      <alignment horizontal="left" vertical="center" wrapText="1"/>
      <protection hidden="1"/>
    </xf>
    <xf numFmtId="0" fontId="2" fillId="0" borderId="13" xfId="0" applyFont="1" applyBorder="1" applyAlignment="1" applyProtection="1">
      <alignment horizontal="left" vertical="center" wrapText="1"/>
      <protection hidden="1"/>
    </xf>
    <xf numFmtId="0" fontId="2" fillId="0" borderId="26" xfId="0" applyFont="1" applyBorder="1" applyAlignment="1" applyProtection="1">
      <alignment horizontal="left" vertical="center" wrapText="1"/>
      <protection hidden="1"/>
    </xf>
    <xf numFmtId="0" fontId="0" fillId="4" borderId="10" xfId="0" applyFill="1" applyBorder="1" applyAlignment="1" applyProtection="1">
      <alignment horizontal="center" vertical="center" wrapText="1"/>
      <protection hidden="1"/>
    </xf>
    <xf numFmtId="0" fontId="0" fillId="4" borderId="14" xfId="0" applyFill="1" applyBorder="1" applyAlignment="1" applyProtection="1">
      <alignment horizontal="center" vertical="center" wrapText="1"/>
      <protection hidden="1"/>
    </xf>
    <xf numFmtId="0" fontId="0" fillId="4" borderId="32" xfId="0" applyFill="1" applyBorder="1" applyAlignment="1" applyProtection="1">
      <alignment horizontal="center" vertical="center" wrapText="1"/>
      <protection hidden="1"/>
    </xf>
    <xf numFmtId="0" fontId="0" fillId="4" borderId="33" xfId="0" applyFill="1" applyBorder="1" applyAlignment="1" applyProtection="1">
      <alignment horizontal="center" vertical="center" wrapText="1"/>
      <protection hidden="1"/>
    </xf>
    <xf numFmtId="0" fontId="0" fillId="4" borderId="34" xfId="0" applyFill="1" applyBorder="1" applyAlignment="1" applyProtection="1">
      <alignment horizontal="center" vertical="center" wrapText="1"/>
      <protection hidden="1"/>
    </xf>
    <xf numFmtId="0" fontId="2" fillId="4" borderId="11" xfId="0" applyFont="1" applyFill="1" applyBorder="1" applyAlignment="1" applyProtection="1">
      <alignment horizontal="left" vertical="center"/>
      <protection hidden="1"/>
    </xf>
    <xf numFmtId="0" fontId="2" fillId="4" borderId="13" xfId="0" applyFont="1" applyFill="1" applyBorder="1" applyAlignment="1" applyProtection="1">
      <alignment horizontal="left" vertical="center"/>
      <protection hidden="1"/>
    </xf>
    <xf numFmtId="0" fontId="2" fillId="4" borderId="26" xfId="0" applyFont="1" applyFill="1" applyBorder="1" applyAlignment="1" applyProtection="1">
      <alignment horizontal="left" vertical="center"/>
      <protection hidden="1"/>
    </xf>
    <xf numFmtId="0" fontId="0" fillId="0" borderId="9" xfId="0" applyBorder="1" applyAlignment="1" applyProtection="1">
      <alignment horizontal="center" vertical="center" wrapText="1"/>
      <protection hidden="1"/>
    </xf>
    <xf numFmtId="0" fontId="2" fillId="0" borderId="11" xfId="0" applyFont="1" applyFill="1" applyBorder="1" applyAlignment="1" applyProtection="1">
      <alignment horizontal="left" vertical="center"/>
      <protection hidden="1"/>
    </xf>
    <xf numFmtId="0" fontId="2" fillId="0" borderId="13" xfId="0" applyFont="1" applyFill="1" applyBorder="1" applyAlignment="1" applyProtection="1">
      <alignment horizontal="left" vertical="center"/>
      <protection hidden="1"/>
    </xf>
    <xf numFmtId="0" fontId="2" fillId="0" borderId="26" xfId="0" applyFont="1" applyFill="1" applyBorder="1" applyAlignment="1" applyProtection="1">
      <alignment horizontal="left" vertical="center"/>
      <protection hidden="1"/>
    </xf>
    <xf numFmtId="0" fontId="2" fillId="4" borderId="39" xfId="0" applyFont="1" applyFill="1" applyBorder="1" applyAlignment="1" applyProtection="1">
      <alignment horizontal="left" vertical="center" wrapText="1"/>
      <protection hidden="1"/>
    </xf>
    <xf numFmtId="0" fontId="2" fillId="4" borderId="42" xfId="0" applyFont="1" applyFill="1" applyBorder="1" applyAlignment="1" applyProtection="1">
      <alignment horizontal="left" vertical="center" wrapText="1"/>
      <protection hidden="1"/>
    </xf>
    <xf numFmtId="0" fontId="2" fillId="4" borderId="45" xfId="0" applyFont="1" applyFill="1" applyBorder="1" applyAlignment="1" applyProtection="1">
      <alignment horizontal="left" vertical="center" wrapText="1"/>
      <protection hidden="1"/>
    </xf>
    <xf numFmtId="0" fontId="2" fillId="4" borderId="46" xfId="0" applyFont="1" applyFill="1" applyBorder="1" applyAlignment="1" applyProtection="1">
      <alignment horizontal="left" vertical="center" wrapText="1"/>
      <protection hidden="1"/>
    </xf>
    <xf numFmtId="0" fontId="2" fillId="4" borderId="47" xfId="0" applyFont="1" applyFill="1" applyBorder="1" applyAlignment="1" applyProtection="1">
      <alignment horizontal="left" vertical="center" wrapText="1"/>
      <protection hidden="1"/>
    </xf>
    <xf numFmtId="0" fontId="2" fillId="4" borderId="52" xfId="0" applyFont="1" applyFill="1" applyBorder="1" applyAlignment="1" applyProtection="1">
      <alignment horizontal="left" vertical="center" wrapText="1"/>
      <protection hidden="1"/>
    </xf>
    <xf numFmtId="0" fontId="2" fillId="4" borderId="62" xfId="0" applyFont="1" applyFill="1" applyBorder="1" applyAlignment="1" applyProtection="1">
      <alignment horizontal="left" vertical="center" wrapText="1"/>
      <protection hidden="1"/>
    </xf>
    <xf numFmtId="0" fontId="2" fillId="4" borderId="61" xfId="0" applyFont="1" applyFill="1" applyBorder="1" applyAlignment="1" applyProtection="1">
      <alignment horizontal="left" vertical="center" wrapText="1"/>
      <protection hidden="1"/>
    </xf>
    <xf numFmtId="0" fontId="2" fillId="4" borderId="63" xfId="0" applyFont="1" applyFill="1" applyBorder="1" applyAlignment="1" applyProtection="1">
      <alignment horizontal="left" vertical="center" wrapText="1"/>
      <protection hidden="1"/>
    </xf>
    <xf numFmtId="0" fontId="0" fillId="0" borderId="16" xfId="0" applyBorder="1" applyAlignment="1" applyProtection="1">
      <alignment horizontal="center" vertical="center" wrapText="1"/>
      <protection hidden="1"/>
    </xf>
    <xf numFmtId="0" fontId="0" fillId="4" borderId="54" xfId="0" applyFill="1" applyBorder="1" applyAlignment="1" applyProtection="1">
      <alignment horizontal="center" vertical="center" wrapText="1"/>
      <protection hidden="1"/>
    </xf>
    <xf numFmtId="0" fontId="2" fillId="4" borderId="2" xfId="0" applyFont="1" applyFill="1" applyBorder="1" applyAlignment="1" applyProtection="1">
      <alignment horizontal="left" vertical="center" wrapText="1"/>
      <protection hidden="1"/>
    </xf>
    <xf numFmtId="0" fontId="2" fillId="4" borderId="1" xfId="0" applyFont="1" applyFill="1" applyBorder="1" applyAlignment="1" applyProtection="1">
      <alignment horizontal="left" vertical="center" wrapText="1"/>
      <protection hidden="1"/>
    </xf>
    <xf numFmtId="0" fontId="2" fillId="4" borderId="7" xfId="0" applyFont="1" applyFill="1" applyBorder="1" applyAlignment="1" applyProtection="1">
      <alignment horizontal="left" vertical="center" wrapText="1"/>
      <protection hidden="1"/>
    </xf>
    <xf numFmtId="0" fontId="2" fillId="0" borderId="11" xfId="0" applyFont="1" applyBorder="1" applyAlignment="1" applyProtection="1">
      <alignment horizontal="left" vertical="center"/>
      <protection hidden="1"/>
    </xf>
    <xf numFmtId="0" fontId="2" fillId="0" borderId="26" xfId="0" applyFont="1" applyBorder="1" applyAlignment="1" applyProtection="1">
      <alignment horizontal="left" vertical="center"/>
      <protection hidden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6"/>
  <sheetViews>
    <sheetView showGridLines="0" showRowColHeaders="0" tabSelected="1" zoomScaleNormal="100" workbookViewId="0">
      <selection activeCell="D24" sqref="D24"/>
    </sheetView>
  </sheetViews>
  <sheetFormatPr defaultRowHeight="15" x14ac:dyDescent="0.25"/>
  <cols>
    <col min="1" max="1" width="25.85546875" style="3" customWidth="1"/>
    <col min="2" max="2" width="14.5703125" style="3" customWidth="1"/>
    <col min="3" max="3" width="9.5703125" style="3" bestFit="1" customWidth="1"/>
    <col min="4" max="4" width="14.42578125" style="3" customWidth="1"/>
    <col min="5" max="5" width="13.5703125" style="3" customWidth="1"/>
    <col min="6" max="9" width="9.140625" style="3"/>
    <col min="10" max="10" width="25.7109375" style="3" customWidth="1"/>
    <col min="11" max="18" width="9.140625" style="3"/>
    <col min="19" max="19" width="0" style="3" hidden="1" customWidth="1"/>
    <col min="20" max="20" width="9.140625" style="3"/>
    <col min="21" max="21" width="0" style="3" hidden="1" customWidth="1"/>
    <col min="22" max="16384" width="9.140625" style="3"/>
  </cols>
  <sheetData>
    <row r="1" spans="1:21" x14ac:dyDescent="0.25">
      <c r="A1" s="1" t="s">
        <v>14</v>
      </c>
      <c r="B1" s="44">
        <v>85</v>
      </c>
      <c r="C1" s="2"/>
    </row>
    <row r="2" spans="1:21" ht="15.75" thickBot="1" x14ac:dyDescent="0.3">
      <c r="A2" s="4" t="s">
        <v>15</v>
      </c>
      <c r="B2" s="45">
        <v>14</v>
      </c>
      <c r="C2" s="5">
        <f>IF(B2=13,76%,IF(B2=14,74%,IF(B2=15,72%,70%)))</f>
        <v>0.74</v>
      </c>
      <c r="L2" s="6"/>
      <c r="S2" s="3">
        <v>13</v>
      </c>
      <c r="U2" s="3">
        <v>13</v>
      </c>
    </row>
    <row r="3" spans="1:21" ht="15.75" thickBot="1" x14ac:dyDescent="0.3">
      <c r="A3" s="7" t="s">
        <v>16</v>
      </c>
      <c r="B3" s="46">
        <f>B1/C2</f>
        <v>114.86486486486487</v>
      </c>
      <c r="C3" s="8"/>
      <c r="S3" s="3">
        <v>14</v>
      </c>
      <c r="U3" s="3">
        <v>14</v>
      </c>
    </row>
    <row r="4" spans="1:21" x14ac:dyDescent="0.25">
      <c r="S4" s="3">
        <v>15</v>
      </c>
      <c r="U4" s="3">
        <v>15</v>
      </c>
    </row>
    <row r="5" spans="1:21" ht="19.5" thickBot="1" x14ac:dyDescent="0.35">
      <c r="A5" s="9" t="s">
        <v>10</v>
      </c>
      <c r="S5" s="3">
        <v>16</v>
      </c>
      <c r="U5" s="3">
        <v>16</v>
      </c>
    </row>
    <row r="6" spans="1:21" ht="30.75" thickBot="1" x14ac:dyDescent="0.3">
      <c r="A6" s="10" t="s">
        <v>2</v>
      </c>
      <c r="B6" s="11" t="s">
        <v>3</v>
      </c>
      <c r="C6" s="12" t="s">
        <v>4</v>
      </c>
      <c r="D6" s="11" t="s">
        <v>5</v>
      </c>
      <c r="E6" s="13" t="s">
        <v>6</v>
      </c>
    </row>
    <row r="7" spans="1:21" x14ac:dyDescent="0.25">
      <c r="A7" s="122">
        <v>1</v>
      </c>
      <c r="B7" s="123" t="s">
        <v>0</v>
      </c>
      <c r="C7" s="14" t="s">
        <v>9</v>
      </c>
      <c r="D7" s="14">
        <v>8</v>
      </c>
      <c r="E7" s="15">
        <v>3</v>
      </c>
      <c r="F7" s="16"/>
    </row>
    <row r="8" spans="1:21" x14ac:dyDescent="0.25">
      <c r="A8" s="122"/>
      <c r="B8" s="124"/>
      <c r="C8" s="17" t="s">
        <v>8</v>
      </c>
      <c r="D8" s="17">
        <v>8</v>
      </c>
      <c r="E8" s="18">
        <v>1</v>
      </c>
      <c r="F8" s="16"/>
    </row>
    <row r="9" spans="1:21" x14ac:dyDescent="0.25">
      <c r="A9" s="122"/>
      <c r="B9" s="124" t="s">
        <v>1</v>
      </c>
      <c r="C9" s="17" t="s">
        <v>9</v>
      </c>
      <c r="D9" s="17">
        <v>10</v>
      </c>
      <c r="E9" s="18">
        <v>2</v>
      </c>
      <c r="F9" s="16"/>
    </row>
    <row r="10" spans="1:21" x14ac:dyDescent="0.25">
      <c r="A10" s="122"/>
      <c r="B10" s="124"/>
      <c r="C10" s="17" t="s">
        <v>8</v>
      </c>
      <c r="D10" s="17">
        <v>8</v>
      </c>
      <c r="E10" s="18">
        <v>1</v>
      </c>
      <c r="F10" s="16"/>
    </row>
    <row r="11" spans="1:21" x14ac:dyDescent="0.25">
      <c r="A11" s="122"/>
      <c r="B11" s="124"/>
      <c r="C11" s="19">
        <f>$B$3*0.81-$B$1</f>
        <v>8.0405405405405475</v>
      </c>
      <c r="D11" s="17">
        <v>8</v>
      </c>
      <c r="E11" s="18">
        <v>1</v>
      </c>
      <c r="F11" s="16"/>
    </row>
    <row r="12" spans="1:21" x14ac:dyDescent="0.25">
      <c r="A12" s="122"/>
      <c r="B12" s="113" t="s">
        <v>7</v>
      </c>
      <c r="C12" s="17" t="s">
        <v>9</v>
      </c>
      <c r="D12" s="17">
        <v>10</v>
      </c>
      <c r="E12" s="18">
        <v>2</v>
      </c>
      <c r="F12" s="16"/>
    </row>
    <row r="13" spans="1:21" ht="15.75" thickBot="1" x14ac:dyDescent="0.3">
      <c r="A13" s="122"/>
      <c r="B13" s="114"/>
      <c r="C13" s="20" t="s">
        <v>8</v>
      </c>
      <c r="D13" s="20">
        <v>8</v>
      </c>
      <c r="E13" s="21">
        <v>1</v>
      </c>
      <c r="F13" s="16"/>
    </row>
    <row r="14" spans="1:21" x14ac:dyDescent="0.25">
      <c r="A14" s="104">
        <v>2</v>
      </c>
      <c r="B14" s="22" t="s">
        <v>0</v>
      </c>
      <c r="C14" s="23" t="s">
        <v>9</v>
      </c>
      <c r="D14" s="23">
        <v>12</v>
      </c>
      <c r="E14" s="24">
        <v>3</v>
      </c>
      <c r="F14" s="16"/>
    </row>
    <row r="15" spans="1:21" x14ac:dyDescent="0.25">
      <c r="A15" s="105"/>
      <c r="B15" s="102" t="s">
        <v>1</v>
      </c>
      <c r="C15" s="25" t="s">
        <v>9</v>
      </c>
      <c r="D15" s="25">
        <v>10</v>
      </c>
      <c r="E15" s="26">
        <v>2</v>
      </c>
      <c r="F15" s="16"/>
    </row>
    <row r="16" spans="1:21" x14ac:dyDescent="0.25">
      <c r="A16" s="105"/>
      <c r="B16" s="102"/>
      <c r="C16" s="25" t="s">
        <v>8</v>
      </c>
      <c r="D16" s="25">
        <v>10</v>
      </c>
      <c r="E16" s="26">
        <v>2</v>
      </c>
      <c r="F16" s="16"/>
    </row>
    <row r="17" spans="1:6" x14ac:dyDescent="0.25">
      <c r="A17" s="105"/>
      <c r="B17" s="102" t="s">
        <v>7</v>
      </c>
      <c r="C17" s="25" t="s">
        <v>9</v>
      </c>
      <c r="D17" s="25">
        <v>12</v>
      </c>
      <c r="E17" s="26">
        <v>1</v>
      </c>
      <c r="F17" s="16"/>
    </row>
    <row r="18" spans="1:6" x14ac:dyDescent="0.25">
      <c r="A18" s="105"/>
      <c r="B18" s="102"/>
      <c r="C18" s="25" t="s">
        <v>8</v>
      </c>
      <c r="D18" s="25">
        <v>10</v>
      </c>
      <c r="E18" s="26">
        <v>1</v>
      </c>
      <c r="F18" s="16"/>
    </row>
    <row r="19" spans="1:6" ht="15.75" thickBot="1" x14ac:dyDescent="0.3">
      <c r="A19" s="106"/>
      <c r="B19" s="103"/>
      <c r="C19" s="27">
        <f>$B$3*0.78-$B$1</f>
        <v>4.5945945945945965</v>
      </c>
      <c r="D19" s="28">
        <v>8</v>
      </c>
      <c r="E19" s="29">
        <v>1</v>
      </c>
      <c r="F19" s="16"/>
    </row>
    <row r="20" spans="1:6" x14ac:dyDescent="0.25">
      <c r="A20" s="109">
        <v>3</v>
      </c>
      <c r="B20" s="30" t="s">
        <v>0</v>
      </c>
      <c r="C20" s="14" t="s">
        <v>9</v>
      </c>
      <c r="D20" s="14">
        <v>8</v>
      </c>
      <c r="E20" s="15">
        <v>5</v>
      </c>
      <c r="F20" s="16"/>
    </row>
    <row r="21" spans="1:6" x14ac:dyDescent="0.25">
      <c r="A21" s="110"/>
      <c r="B21" s="31" t="s">
        <v>12</v>
      </c>
      <c r="C21" s="17" t="s">
        <v>9</v>
      </c>
      <c r="D21" s="17">
        <v>10</v>
      </c>
      <c r="E21" s="18">
        <v>4</v>
      </c>
      <c r="F21" s="16"/>
    </row>
    <row r="22" spans="1:6" x14ac:dyDescent="0.25">
      <c r="A22" s="110"/>
      <c r="B22" s="113" t="s">
        <v>7</v>
      </c>
      <c r="C22" s="17" t="s">
        <v>9</v>
      </c>
      <c r="D22" s="17">
        <v>12</v>
      </c>
      <c r="E22" s="18">
        <v>3</v>
      </c>
      <c r="F22" s="16"/>
    </row>
    <row r="23" spans="1:6" x14ac:dyDescent="0.25">
      <c r="A23" s="115"/>
      <c r="B23" s="113"/>
      <c r="C23" s="17" t="s">
        <v>8</v>
      </c>
      <c r="D23" s="17">
        <v>12</v>
      </c>
      <c r="E23" s="18">
        <v>1</v>
      </c>
      <c r="F23" s="16"/>
    </row>
    <row r="24" spans="1:6" ht="15.75" thickBot="1" x14ac:dyDescent="0.3">
      <c r="A24" s="111"/>
      <c r="B24" s="32" t="s">
        <v>13</v>
      </c>
      <c r="C24" s="20" t="s">
        <v>9</v>
      </c>
      <c r="D24" s="20">
        <v>12</v>
      </c>
      <c r="E24" s="21">
        <v>4</v>
      </c>
      <c r="F24" s="16"/>
    </row>
    <row r="25" spans="1:6" x14ac:dyDescent="0.25">
      <c r="A25" s="116">
        <v>4</v>
      </c>
      <c r="B25" s="119" t="s">
        <v>0</v>
      </c>
      <c r="C25" s="23" t="s">
        <v>9</v>
      </c>
      <c r="D25" s="23">
        <v>10</v>
      </c>
      <c r="E25" s="24">
        <v>2</v>
      </c>
      <c r="F25" s="16"/>
    </row>
    <row r="26" spans="1:6" x14ac:dyDescent="0.25">
      <c r="A26" s="117"/>
      <c r="B26" s="120"/>
      <c r="C26" s="25" t="s">
        <v>8</v>
      </c>
      <c r="D26" s="25">
        <v>10</v>
      </c>
      <c r="E26" s="26">
        <v>2</v>
      </c>
      <c r="F26" s="16"/>
    </row>
    <row r="27" spans="1:6" x14ac:dyDescent="0.25">
      <c r="A27" s="117"/>
      <c r="B27" s="121"/>
      <c r="C27" s="33">
        <f>$B$3*0.8-$B$1</f>
        <v>6.8918918918919019</v>
      </c>
      <c r="D27" s="25">
        <v>8</v>
      </c>
      <c r="E27" s="26">
        <v>1</v>
      </c>
      <c r="F27" s="16"/>
    </row>
    <row r="28" spans="1:6" x14ac:dyDescent="0.25">
      <c r="A28" s="117"/>
      <c r="B28" s="34" t="s">
        <v>12</v>
      </c>
      <c r="C28" s="25" t="s">
        <v>9</v>
      </c>
      <c r="D28" s="25">
        <v>12</v>
      </c>
      <c r="E28" s="26">
        <v>3</v>
      </c>
      <c r="F28" s="16"/>
    </row>
    <row r="29" spans="1:6" x14ac:dyDescent="0.25">
      <c r="A29" s="117"/>
      <c r="B29" s="102" t="s">
        <v>7</v>
      </c>
      <c r="C29" s="25" t="s">
        <v>9</v>
      </c>
      <c r="D29" s="25">
        <v>10</v>
      </c>
      <c r="E29" s="26">
        <v>3</v>
      </c>
      <c r="F29" s="16"/>
    </row>
    <row r="30" spans="1:6" x14ac:dyDescent="0.25">
      <c r="A30" s="117"/>
      <c r="B30" s="102"/>
      <c r="C30" s="25" t="s">
        <v>8</v>
      </c>
      <c r="D30" s="25">
        <v>8</v>
      </c>
      <c r="E30" s="26">
        <v>3</v>
      </c>
      <c r="F30" s="16"/>
    </row>
    <row r="31" spans="1:6" x14ac:dyDescent="0.25">
      <c r="A31" s="117"/>
      <c r="B31" s="102" t="s">
        <v>13</v>
      </c>
      <c r="C31" s="25" t="s">
        <v>9</v>
      </c>
      <c r="D31" s="25">
        <v>10</v>
      </c>
      <c r="E31" s="26">
        <v>2</v>
      </c>
      <c r="F31" s="16"/>
    </row>
    <row r="32" spans="1:6" x14ac:dyDescent="0.25">
      <c r="A32" s="117"/>
      <c r="B32" s="102"/>
      <c r="C32" s="25" t="s">
        <v>8</v>
      </c>
      <c r="D32" s="25">
        <v>8</v>
      </c>
      <c r="E32" s="26">
        <v>2</v>
      </c>
      <c r="F32" s="16"/>
    </row>
    <row r="33" spans="1:6" ht="15.75" thickBot="1" x14ac:dyDescent="0.3">
      <c r="A33" s="118"/>
      <c r="B33" s="103"/>
      <c r="C33" s="27">
        <f>$B$3*0.82-$B$1</f>
        <v>9.189189189189193</v>
      </c>
      <c r="D33" s="28">
        <v>8</v>
      </c>
      <c r="E33" s="29">
        <v>2</v>
      </c>
      <c r="F33" s="16"/>
    </row>
    <row r="34" spans="1:6" x14ac:dyDescent="0.25">
      <c r="A34" s="109">
        <v>5</v>
      </c>
      <c r="B34" s="112" t="s">
        <v>0</v>
      </c>
      <c r="C34" s="14" t="s">
        <v>9</v>
      </c>
      <c r="D34" s="14">
        <v>12</v>
      </c>
      <c r="E34" s="15">
        <v>2</v>
      </c>
      <c r="F34" s="16"/>
    </row>
    <row r="35" spans="1:6" x14ac:dyDescent="0.25">
      <c r="A35" s="110"/>
      <c r="B35" s="113"/>
      <c r="C35" s="17" t="s">
        <v>8</v>
      </c>
      <c r="D35" s="17">
        <v>10</v>
      </c>
      <c r="E35" s="18">
        <v>2</v>
      </c>
      <c r="F35" s="16"/>
    </row>
    <row r="36" spans="1:6" x14ac:dyDescent="0.25">
      <c r="A36" s="110"/>
      <c r="B36" s="31" t="s">
        <v>1</v>
      </c>
      <c r="C36" s="17" t="s">
        <v>9</v>
      </c>
      <c r="D36" s="17">
        <v>12</v>
      </c>
      <c r="E36" s="18">
        <v>5</v>
      </c>
      <c r="F36" s="16"/>
    </row>
    <row r="37" spans="1:6" x14ac:dyDescent="0.25">
      <c r="A37" s="110"/>
      <c r="B37" s="113" t="s">
        <v>7</v>
      </c>
      <c r="C37" s="17" t="s">
        <v>9</v>
      </c>
      <c r="D37" s="17">
        <v>10</v>
      </c>
      <c r="E37" s="18">
        <v>3</v>
      </c>
      <c r="F37" s="16"/>
    </row>
    <row r="38" spans="1:6" ht="15.75" thickBot="1" x14ac:dyDescent="0.3">
      <c r="A38" s="111"/>
      <c r="B38" s="114"/>
      <c r="C38" s="20" t="s">
        <v>8</v>
      </c>
      <c r="D38" s="20">
        <v>8</v>
      </c>
      <c r="E38" s="21">
        <v>3</v>
      </c>
      <c r="F38" s="16"/>
    </row>
    <row r="42" spans="1:6" ht="19.5" thickBot="1" x14ac:dyDescent="0.35">
      <c r="A42" s="9" t="s">
        <v>11</v>
      </c>
    </row>
    <row r="43" spans="1:6" ht="30.75" thickBot="1" x14ac:dyDescent="0.3">
      <c r="A43" s="35" t="s">
        <v>2</v>
      </c>
      <c r="B43" s="36" t="s">
        <v>3</v>
      </c>
      <c r="C43" s="37" t="s">
        <v>4</v>
      </c>
      <c r="D43" s="36" t="s">
        <v>5</v>
      </c>
      <c r="E43" s="38" t="s">
        <v>6</v>
      </c>
    </row>
    <row r="44" spans="1:6" x14ac:dyDescent="0.25">
      <c r="A44" s="98">
        <v>1</v>
      </c>
      <c r="B44" s="107" t="s">
        <v>0</v>
      </c>
      <c r="C44" s="14" t="s">
        <v>9</v>
      </c>
      <c r="D44" s="14">
        <v>6</v>
      </c>
      <c r="E44" s="15">
        <v>1</v>
      </c>
      <c r="F44" s="16"/>
    </row>
    <row r="45" spans="1:6" x14ac:dyDescent="0.25">
      <c r="A45" s="90"/>
      <c r="B45" s="108"/>
      <c r="C45" s="17" t="s">
        <v>8</v>
      </c>
      <c r="D45" s="17">
        <v>5</v>
      </c>
      <c r="E45" s="18">
        <v>5</v>
      </c>
      <c r="F45" s="16"/>
    </row>
    <row r="46" spans="1:6" x14ac:dyDescent="0.25">
      <c r="A46" s="90"/>
      <c r="B46" s="108" t="s">
        <v>1</v>
      </c>
      <c r="C46" s="17" t="s">
        <v>9</v>
      </c>
      <c r="D46" s="17">
        <v>6</v>
      </c>
      <c r="E46" s="18">
        <v>1</v>
      </c>
      <c r="F46" s="16"/>
    </row>
    <row r="47" spans="1:6" x14ac:dyDescent="0.25">
      <c r="A47" s="90"/>
      <c r="B47" s="108"/>
      <c r="C47" s="17" t="s">
        <v>8</v>
      </c>
      <c r="D47" s="17">
        <v>5</v>
      </c>
      <c r="E47" s="18">
        <v>1</v>
      </c>
      <c r="F47" s="16"/>
    </row>
    <row r="48" spans="1:6" x14ac:dyDescent="0.25">
      <c r="A48" s="90"/>
      <c r="B48" s="108"/>
      <c r="C48" s="19">
        <f>$B$3*0.83-$B$1</f>
        <v>10.337837837837839</v>
      </c>
      <c r="D48" s="17">
        <v>4</v>
      </c>
      <c r="E48" s="18">
        <v>4</v>
      </c>
      <c r="F48" s="16"/>
    </row>
    <row r="49" spans="1:6" x14ac:dyDescent="0.25">
      <c r="A49" s="90"/>
      <c r="B49" s="92" t="s">
        <v>7</v>
      </c>
      <c r="C49" s="17" t="s">
        <v>9</v>
      </c>
      <c r="D49" s="17">
        <v>6</v>
      </c>
      <c r="E49" s="18">
        <v>3</v>
      </c>
      <c r="F49" s="16"/>
    </row>
    <row r="50" spans="1:6" x14ac:dyDescent="0.25">
      <c r="A50" s="90"/>
      <c r="B50" s="92"/>
      <c r="C50" s="17" t="s">
        <v>8</v>
      </c>
      <c r="D50" s="17">
        <v>5</v>
      </c>
      <c r="E50" s="18">
        <v>3</v>
      </c>
      <c r="F50" s="16"/>
    </row>
    <row r="51" spans="1:6" ht="15.75" thickBot="1" x14ac:dyDescent="0.3">
      <c r="A51" s="91"/>
      <c r="B51" s="93"/>
      <c r="C51" s="39">
        <f>$B$3*0.8-$B$1</f>
        <v>6.8918918918919019</v>
      </c>
      <c r="D51" s="20">
        <v>4</v>
      </c>
      <c r="E51" s="21">
        <v>1</v>
      </c>
      <c r="F51" s="16"/>
    </row>
    <row r="52" spans="1:6" x14ac:dyDescent="0.25">
      <c r="A52" s="84">
        <v>2</v>
      </c>
      <c r="B52" s="100" t="s">
        <v>0</v>
      </c>
      <c r="C52" s="23" t="s">
        <v>9</v>
      </c>
      <c r="D52" s="23">
        <v>6</v>
      </c>
      <c r="E52" s="24">
        <v>3</v>
      </c>
      <c r="F52" s="16"/>
    </row>
    <row r="53" spans="1:6" x14ac:dyDescent="0.25">
      <c r="A53" s="85"/>
      <c r="B53" s="101"/>
      <c r="C53" s="25" t="s">
        <v>8</v>
      </c>
      <c r="D53" s="25">
        <v>5</v>
      </c>
      <c r="E53" s="26">
        <v>3</v>
      </c>
      <c r="F53" s="16"/>
    </row>
    <row r="54" spans="1:6" x14ac:dyDescent="0.25">
      <c r="A54" s="85"/>
      <c r="B54" s="87" t="s">
        <v>1</v>
      </c>
      <c r="C54" s="25" t="s">
        <v>9</v>
      </c>
      <c r="D54" s="25">
        <v>6</v>
      </c>
      <c r="E54" s="26">
        <v>1</v>
      </c>
      <c r="F54" s="16"/>
    </row>
    <row r="55" spans="1:6" x14ac:dyDescent="0.25">
      <c r="A55" s="85"/>
      <c r="B55" s="87"/>
      <c r="C55" s="25" t="s">
        <v>8</v>
      </c>
      <c r="D55" s="25">
        <v>5</v>
      </c>
      <c r="E55" s="26">
        <v>1</v>
      </c>
      <c r="F55" s="16"/>
    </row>
    <row r="56" spans="1:6" x14ac:dyDescent="0.25">
      <c r="A56" s="85"/>
      <c r="B56" s="87"/>
      <c r="C56" s="33">
        <f>$B$3*0.82-$B$1</f>
        <v>9.189189189189193</v>
      </c>
      <c r="D56" s="25">
        <v>5</v>
      </c>
      <c r="E56" s="26">
        <v>4</v>
      </c>
      <c r="F56" s="16"/>
    </row>
    <row r="57" spans="1:6" x14ac:dyDescent="0.25">
      <c r="A57" s="85"/>
      <c r="B57" s="87" t="s">
        <v>7</v>
      </c>
      <c r="C57" s="25" t="s">
        <v>9</v>
      </c>
      <c r="D57" s="25">
        <v>6</v>
      </c>
      <c r="E57" s="26">
        <v>1</v>
      </c>
      <c r="F57" s="16"/>
    </row>
    <row r="58" spans="1:6" x14ac:dyDescent="0.25">
      <c r="A58" s="85"/>
      <c r="B58" s="87"/>
      <c r="C58" s="25" t="s">
        <v>8</v>
      </c>
      <c r="D58" s="25">
        <v>5</v>
      </c>
      <c r="E58" s="26">
        <v>2</v>
      </c>
      <c r="F58" s="16"/>
    </row>
    <row r="59" spans="1:6" ht="15.75" thickBot="1" x14ac:dyDescent="0.3">
      <c r="A59" s="86"/>
      <c r="B59" s="88"/>
      <c r="C59" s="27">
        <f>$B$3*0.85-$B$1</f>
        <v>12.635135135135144</v>
      </c>
      <c r="D59" s="28">
        <v>4</v>
      </c>
      <c r="E59" s="29">
        <v>2</v>
      </c>
      <c r="F59" s="16"/>
    </row>
    <row r="60" spans="1:6" x14ac:dyDescent="0.25">
      <c r="A60" s="98">
        <v>3</v>
      </c>
      <c r="B60" s="99" t="s">
        <v>0</v>
      </c>
      <c r="C60" s="14" t="s">
        <v>9</v>
      </c>
      <c r="D60" s="14">
        <v>6</v>
      </c>
      <c r="E60" s="15">
        <v>1</v>
      </c>
      <c r="F60" s="16"/>
    </row>
    <row r="61" spans="1:6" x14ac:dyDescent="0.25">
      <c r="A61" s="90"/>
      <c r="B61" s="92"/>
      <c r="C61" s="17" t="s">
        <v>8</v>
      </c>
      <c r="D61" s="17">
        <v>5</v>
      </c>
      <c r="E61" s="18">
        <v>3</v>
      </c>
      <c r="F61" s="16"/>
    </row>
    <row r="62" spans="1:6" x14ac:dyDescent="0.25">
      <c r="A62" s="90"/>
      <c r="B62" s="92" t="s">
        <v>12</v>
      </c>
      <c r="C62" s="17" t="s">
        <v>9</v>
      </c>
      <c r="D62" s="17">
        <v>6</v>
      </c>
      <c r="E62" s="18">
        <v>1</v>
      </c>
      <c r="F62" s="16"/>
    </row>
    <row r="63" spans="1:6" x14ac:dyDescent="0.25">
      <c r="A63" s="90"/>
      <c r="B63" s="92"/>
      <c r="C63" s="17" t="s">
        <v>8</v>
      </c>
      <c r="D63" s="17">
        <v>5</v>
      </c>
      <c r="E63" s="18">
        <v>1</v>
      </c>
      <c r="F63" s="16"/>
    </row>
    <row r="64" spans="1:6" x14ac:dyDescent="0.25">
      <c r="A64" s="90"/>
      <c r="B64" s="92"/>
      <c r="C64" s="19">
        <f>$B$3*0.8-$B$1</f>
        <v>6.8918918918919019</v>
      </c>
      <c r="D64" s="17">
        <v>4</v>
      </c>
      <c r="E64" s="18">
        <v>4</v>
      </c>
      <c r="F64" s="16"/>
    </row>
    <row r="65" spans="1:6" x14ac:dyDescent="0.25">
      <c r="A65" s="90"/>
      <c r="B65" s="92" t="s">
        <v>7</v>
      </c>
      <c r="C65" s="17" t="s">
        <v>9</v>
      </c>
      <c r="D65" s="17">
        <v>5</v>
      </c>
      <c r="E65" s="18">
        <v>3</v>
      </c>
      <c r="F65" s="16"/>
    </row>
    <row r="66" spans="1:6" x14ac:dyDescent="0.25">
      <c r="A66" s="90"/>
      <c r="B66" s="92"/>
      <c r="C66" s="17" t="s">
        <v>8</v>
      </c>
      <c r="D66" s="17">
        <v>5</v>
      </c>
      <c r="E66" s="18">
        <v>3</v>
      </c>
      <c r="F66" s="16"/>
    </row>
    <row r="67" spans="1:6" ht="15.75" thickBot="1" x14ac:dyDescent="0.3">
      <c r="A67" s="91"/>
      <c r="B67" s="40" t="s">
        <v>13</v>
      </c>
      <c r="C67" s="20" t="s">
        <v>9</v>
      </c>
      <c r="D67" s="20">
        <v>6</v>
      </c>
      <c r="E67" s="21">
        <v>4</v>
      </c>
      <c r="F67" s="16"/>
    </row>
    <row r="68" spans="1:6" x14ac:dyDescent="0.25">
      <c r="A68" s="84">
        <v>4</v>
      </c>
      <c r="B68" s="94" t="s">
        <v>0</v>
      </c>
      <c r="C68" s="23" t="s">
        <v>9</v>
      </c>
      <c r="D68" s="23">
        <v>6</v>
      </c>
      <c r="E68" s="24">
        <v>2</v>
      </c>
      <c r="F68" s="16"/>
    </row>
    <row r="69" spans="1:6" x14ac:dyDescent="0.25">
      <c r="A69" s="85"/>
      <c r="B69" s="87"/>
      <c r="C69" s="25" t="s">
        <v>8</v>
      </c>
      <c r="D69" s="25">
        <v>5</v>
      </c>
      <c r="E69" s="26">
        <v>2</v>
      </c>
      <c r="F69" s="16"/>
    </row>
    <row r="70" spans="1:6" x14ac:dyDescent="0.25">
      <c r="A70" s="85"/>
      <c r="B70" s="87"/>
      <c r="C70" s="33">
        <f>$B$3*0.82-$B$1</f>
        <v>9.189189189189193</v>
      </c>
      <c r="D70" s="25">
        <v>4</v>
      </c>
      <c r="E70" s="26">
        <v>2</v>
      </c>
      <c r="F70" s="16"/>
    </row>
    <row r="71" spans="1:6" x14ac:dyDescent="0.25">
      <c r="A71" s="85"/>
      <c r="B71" s="41" t="s">
        <v>12</v>
      </c>
      <c r="C71" s="25" t="s">
        <v>9</v>
      </c>
      <c r="D71" s="25">
        <v>5</v>
      </c>
      <c r="E71" s="26">
        <v>5</v>
      </c>
      <c r="F71" s="16"/>
    </row>
    <row r="72" spans="1:6" x14ac:dyDescent="0.25">
      <c r="A72" s="85"/>
      <c r="B72" s="87" t="s">
        <v>7</v>
      </c>
      <c r="C72" s="25" t="s">
        <v>9</v>
      </c>
      <c r="D72" s="25">
        <v>5</v>
      </c>
      <c r="E72" s="26">
        <v>2</v>
      </c>
      <c r="F72" s="16"/>
    </row>
    <row r="73" spans="1:6" x14ac:dyDescent="0.25">
      <c r="A73" s="85"/>
      <c r="B73" s="87"/>
      <c r="C73" s="25" t="s">
        <v>8</v>
      </c>
      <c r="D73" s="25">
        <v>4</v>
      </c>
      <c r="E73" s="26">
        <v>2</v>
      </c>
      <c r="F73" s="16"/>
    </row>
    <row r="74" spans="1:6" x14ac:dyDescent="0.25">
      <c r="A74" s="85"/>
      <c r="B74" s="87"/>
      <c r="C74" s="33">
        <f>$B$3*0.88-$B$1</f>
        <v>16.081081081081081</v>
      </c>
      <c r="D74" s="25">
        <v>3</v>
      </c>
      <c r="E74" s="26">
        <v>2</v>
      </c>
      <c r="F74" s="16"/>
    </row>
    <row r="75" spans="1:6" x14ac:dyDescent="0.25">
      <c r="A75" s="85"/>
      <c r="B75" s="87" t="s">
        <v>13</v>
      </c>
      <c r="C75" s="25" t="s">
        <v>9</v>
      </c>
      <c r="D75" s="25">
        <v>6</v>
      </c>
      <c r="E75" s="26">
        <v>2</v>
      </c>
      <c r="F75" s="16"/>
    </row>
    <row r="76" spans="1:6" x14ac:dyDescent="0.25">
      <c r="A76" s="85"/>
      <c r="B76" s="87"/>
      <c r="C76" s="25" t="s">
        <v>8</v>
      </c>
      <c r="D76" s="25">
        <v>5</v>
      </c>
      <c r="E76" s="26">
        <v>2</v>
      </c>
      <c r="F76" s="16"/>
    </row>
    <row r="77" spans="1:6" ht="15.75" thickBot="1" x14ac:dyDescent="0.3">
      <c r="A77" s="86"/>
      <c r="B77" s="88"/>
      <c r="C77" s="27">
        <f>$B$3*0.81-$B$1</f>
        <v>8.0405405405405475</v>
      </c>
      <c r="D77" s="28">
        <v>4</v>
      </c>
      <c r="E77" s="29">
        <v>2</v>
      </c>
      <c r="F77" s="16"/>
    </row>
    <row r="78" spans="1:6" x14ac:dyDescent="0.25">
      <c r="A78" s="89">
        <v>5</v>
      </c>
      <c r="B78" s="95" t="s">
        <v>0</v>
      </c>
      <c r="C78" s="42" t="s">
        <v>9</v>
      </c>
      <c r="D78" s="42">
        <v>6</v>
      </c>
      <c r="E78" s="43">
        <v>3</v>
      </c>
      <c r="F78" s="16"/>
    </row>
    <row r="79" spans="1:6" x14ac:dyDescent="0.25">
      <c r="A79" s="90"/>
      <c r="B79" s="96"/>
      <c r="C79" s="17" t="s">
        <v>8</v>
      </c>
      <c r="D79" s="17">
        <v>5</v>
      </c>
      <c r="E79" s="18">
        <v>3</v>
      </c>
      <c r="F79" s="16"/>
    </row>
    <row r="80" spans="1:6" x14ac:dyDescent="0.25">
      <c r="A80" s="90"/>
      <c r="B80" s="97"/>
      <c r="C80" s="19">
        <f>$B$3*0.8-$B$1</f>
        <v>6.8918918918919019</v>
      </c>
      <c r="D80" s="17">
        <v>4</v>
      </c>
      <c r="E80" s="18">
        <v>3</v>
      </c>
      <c r="F80" s="16"/>
    </row>
    <row r="81" spans="1:6" x14ac:dyDescent="0.25">
      <c r="A81" s="90"/>
      <c r="B81" s="92" t="s">
        <v>1</v>
      </c>
      <c r="C81" s="17" t="s">
        <v>9</v>
      </c>
      <c r="D81" s="17">
        <v>5</v>
      </c>
      <c r="E81" s="18">
        <v>3</v>
      </c>
      <c r="F81" s="16"/>
    </row>
    <row r="82" spans="1:6" x14ac:dyDescent="0.25">
      <c r="A82" s="90"/>
      <c r="B82" s="92"/>
      <c r="C82" s="17" t="s">
        <v>8</v>
      </c>
      <c r="D82" s="17">
        <v>4</v>
      </c>
      <c r="E82" s="18">
        <v>3</v>
      </c>
      <c r="F82" s="16"/>
    </row>
    <row r="83" spans="1:6" x14ac:dyDescent="0.25">
      <c r="A83" s="90"/>
      <c r="B83" s="92" t="s">
        <v>7</v>
      </c>
      <c r="C83" s="17" t="s">
        <v>9</v>
      </c>
      <c r="D83" s="17">
        <v>5</v>
      </c>
      <c r="E83" s="18">
        <v>1</v>
      </c>
      <c r="F83" s="16"/>
    </row>
    <row r="84" spans="1:6" x14ac:dyDescent="0.25">
      <c r="A84" s="90"/>
      <c r="B84" s="92"/>
      <c r="C84" s="17" t="s">
        <v>8</v>
      </c>
      <c r="D84" s="17">
        <v>4</v>
      </c>
      <c r="E84" s="18">
        <v>1</v>
      </c>
      <c r="F84" s="16"/>
    </row>
    <row r="85" spans="1:6" ht="15.75" thickBot="1" x14ac:dyDescent="0.3">
      <c r="A85" s="91"/>
      <c r="B85" s="93"/>
      <c r="C85" s="39">
        <f>$B$3*0.9-$B$1</f>
        <v>18.378378378378386</v>
      </c>
      <c r="D85" s="20">
        <v>2</v>
      </c>
      <c r="E85" s="21">
        <v>3</v>
      </c>
      <c r="F85" s="16"/>
    </row>
    <row r="86" spans="1:6" x14ac:dyDescent="0.25">
      <c r="F86" s="16"/>
    </row>
  </sheetData>
  <sheetProtection algorithmName="SHA-512" hashValue="Y/an6Lg4AbhD4/YmkuCKk30k8oNT6OGAC/MBYoTphUPZyByGO+KkZorUAvTD814SvgZpWYbXbfjaR8tFdE0xlQ==" saltValue="dDXLRB7rYH8U39nqkYpIaw==" spinCount="100000" sheet="1" objects="1" scenarios="1"/>
  <mergeCells count="36">
    <mergeCell ref="A7:A13"/>
    <mergeCell ref="B7:B8"/>
    <mergeCell ref="B12:B13"/>
    <mergeCell ref="B15:B16"/>
    <mergeCell ref="B9:B11"/>
    <mergeCell ref="B17:B19"/>
    <mergeCell ref="A14:A19"/>
    <mergeCell ref="B44:B45"/>
    <mergeCell ref="B46:B48"/>
    <mergeCell ref="A34:A38"/>
    <mergeCell ref="B34:B35"/>
    <mergeCell ref="B37:B38"/>
    <mergeCell ref="A20:A24"/>
    <mergeCell ref="B22:B23"/>
    <mergeCell ref="A25:A33"/>
    <mergeCell ref="B31:B33"/>
    <mergeCell ref="B29:B30"/>
    <mergeCell ref="B25:B27"/>
    <mergeCell ref="A44:A51"/>
    <mergeCell ref="B49:B51"/>
    <mergeCell ref="A60:A67"/>
    <mergeCell ref="B65:B66"/>
    <mergeCell ref="B62:B64"/>
    <mergeCell ref="B60:B61"/>
    <mergeCell ref="B54:B56"/>
    <mergeCell ref="A52:A59"/>
    <mergeCell ref="B57:B59"/>
    <mergeCell ref="B52:B53"/>
    <mergeCell ref="A68:A77"/>
    <mergeCell ref="B75:B77"/>
    <mergeCell ref="A78:A85"/>
    <mergeCell ref="B83:B85"/>
    <mergeCell ref="B81:B82"/>
    <mergeCell ref="B72:B74"/>
    <mergeCell ref="B68:B70"/>
    <mergeCell ref="B78:B80"/>
  </mergeCells>
  <dataValidations count="1">
    <dataValidation type="list" allowBlank="1" showInputMessage="1" showErrorMessage="1" promptTitle="Количество подтягиваний" sqref="K2 B2">
      <formula1>$U$2:$U$5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showGridLines="0" showRowColHeaders="0" zoomScaleNormal="100" workbookViewId="0"/>
  </sheetViews>
  <sheetFormatPr defaultRowHeight="15" x14ac:dyDescent="0.25"/>
  <cols>
    <col min="1" max="1" width="25.85546875" style="3" customWidth="1"/>
    <col min="2" max="2" width="14.5703125" style="3" customWidth="1"/>
    <col min="3" max="3" width="9.5703125" style="3" bestFit="1" customWidth="1"/>
    <col min="4" max="4" width="14.42578125" style="3" customWidth="1"/>
    <col min="5" max="5" width="13.5703125" style="3" customWidth="1"/>
    <col min="6" max="9" width="9.140625" style="3"/>
    <col min="10" max="10" width="25.7109375" style="3" customWidth="1"/>
    <col min="11" max="18" width="9.140625" style="3"/>
    <col min="19" max="19" width="9.140625" style="3" customWidth="1"/>
    <col min="20" max="20" width="9.140625" style="3"/>
    <col min="21" max="21" width="9.140625" style="3" hidden="1" customWidth="1"/>
    <col min="22" max="16384" width="9.140625" style="3"/>
  </cols>
  <sheetData>
    <row r="1" spans="1:21" x14ac:dyDescent="0.25">
      <c r="A1" s="1" t="s">
        <v>14</v>
      </c>
      <c r="B1" s="44">
        <v>120</v>
      </c>
      <c r="C1" s="2"/>
    </row>
    <row r="2" spans="1:21" ht="15.75" thickBot="1" x14ac:dyDescent="0.3">
      <c r="A2" s="4" t="s">
        <v>15</v>
      </c>
      <c r="B2" s="45">
        <v>17</v>
      </c>
      <c r="C2" s="5">
        <f>IF(B2=17,69%,IF(B2=18,67%,IF(B2=19,66%,64%)))</f>
        <v>0.69</v>
      </c>
      <c r="L2" s="6"/>
      <c r="U2" s="3">
        <v>17</v>
      </c>
    </row>
    <row r="3" spans="1:21" ht="15.75" thickBot="1" x14ac:dyDescent="0.3">
      <c r="A3" s="7" t="s">
        <v>16</v>
      </c>
      <c r="B3" s="46">
        <f>B1/C2</f>
        <v>173.91304347826087</v>
      </c>
      <c r="C3" s="8"/>
      <c r="U3" s="3">
        <v>18</v>
      </c>
    </row>
    <row r="4" spans="1:21" x14ac:dyDescent="0.25">
      <c r="U4" s="3">
        <v>19</v>
      </c>
    </row>
    <row r="5" spans="1:21" ht="19.5" thickBot="1" x14ac:dyDescent="0.35">
      <c r="A5" s="9" t="s">
        <v>10</v>
      </c>
      <c r="U5" s="3">
        <v>20</v>
      </c>
    </row>
    <row r="6" spans="1:21" ht="30.75" thickBot="1" x14ac:dyDescent="0.3">
      <c r="A6" s="10" t="s">
        <v>2</v>
      </c>
      <c r="B6" s="11" t="s">
        <v>3</v>
      </c>
      <c r="C6" s="12" t="s">
        <v>4</v>
      </c>
      <c r="D6" s="11" t="s">
        <v>5</v>
      </c>
      <c r="E6" s="13" t="s">
        <v>6</v>
      </c>
    </row>
    <row r="7" spans="1:21" x14ac:dyDescent="0.25">
      <c r="A7" s="122">
        <v>1</v>
      </c>
      <c r="B7" s="107" t="s">
        <v>0</v>
      </c>
      <c r="C7" s="14" t="s">
        <v>9</v>
      </c>
      <c r="D7" s="14">
        <v>10</v>
      </c>
      <c r="E7" s="15">
        <v>3</v>
      </c>
      <c r="F7" s="16"/>
    </row>
    <row r="8" spans="1:21" x14ac:dyDescent="0.25">
      <c r="A8" s="122"/>
      <c r="B8" s="108"/>
      <c r="C8" s="17" t="s">
        <v>8</v>
      </c>
      <c r="D8" s="17">
        <v>10</v>
      </c>
      <c r="E8" s="18">
        <v>1</v>
      </c>
      <c r="F8" s="16"/>
    </row>
    <row r="9" spans="1:21" x14ac:dyDescent="0.25">
      <c r="A9" s="122"/>
      <c r="B9" s="108" t="s">
        <v>1</v>
      </c>
      <c r="C9" s="17" t="s">
        <v>9</v>
      </c>
      <c r="D9" s="17">
        <v>12</v>
      </c>
      <c r="E9" s="18">
        <v>3</v>
      </c>
      <c r="F9" s="16"/>
    </row>
    <row r="10" spans="1:21" x14ac:dyDescent="0.25">
      <c r="A10" s="122"/>
      <c r="B10" s="108"/>
      <c r="C10" s="17" t="s">
        <v>8</v>
      </c>
      <c r="D10" s="17">
        <v>10</v>
      </c>
      <c r="E10" s="18">
        <v>1</v>
      </c>
      <c r="F10" s="16"/>
    </row>
    <row r="11" spans="1:21" x14ac:dyDescent="0.25">
      <c r="A11" s="122"/>
      <c r="B11" s="108"/>
      <c r="C11" s="19">
        <f>$B$3*0.79-$B$1</f>
        <v>17.391304347826093</v>
      </c>
      <c r="D11" s="17">
        <v>8</v>
      </c>
      <c r="E11" s="18">
        <v>1</v>
      </c>
      <c r="F11" s="16"/>
    </row>
    <row r="12" spans="1:21" x14ac:dyDescent="0.25">
      <c r="A12" s="122"/>
      <c r="B12" s="125" t="s">
        <v>7</v>
      </c>
      <c r="C12" s="17" t="s">
        <v>9</v>
      </c>
      <c r="D12" s="17">
        <v>12</v>
      </c>
      <c r="E12" s="18">
        <v>1</v>
      </c>
      <c r="F12" s="16"/>
    </row>
    <row r="13" spans="1:21" x14ac:dyDescent="0.25">
      <c r="A13" s="122"/>
      <c r="B13" s="97"/>
      <c r="C13" s="47" t="s">
        <v>8</v>
      </c>
      <c r="D13" s="47">
        <v>15</v>
      </c>
      <c r="E13" s="48">
        <v>1</v>
      </c>
      <c r="F13" s="16"/>
    </row>
    <row r="14" spans="1:21" x14ac:dyDescent="0.25">
      <c r="A14" s="122"/>
      <c r="B14" s="125" t="s">
        <v>13</v>
      </c>
      <c r="C14" s="47" t="s">
        <v>9</v>
      </c>
      <c r="D14" s="47">
        <v>10</v>
      </c>
      <c r="E14" s="48">
        <v>2</v>
      </c>
      <c r="F14" s="16"/>
    </row>
    <row r="15" spans="1:21" ht="15.75" thickBot="1" x14ac:dyDescent="0.3">
      <c r="A15" s="122"/>
      <c r="B15" s="126"/>
      <c r="C15" s="20" t="s">
        <v>8</v>
      </c>
      <c r="D15" s="20">
        <v>8</v>
      </c>
      <c r="E15" s="21">
        <v>2</v>
      </c>
      <c r="F15" s="16"/>
    </row>
    <row r="16" spans="1:21" x14ac:dyDescent="0.25">
      <c r="A16" s="104">
        <v>2</v>
      </c>
      <c r="B16" s="22" t="s">
        <v>0</v>
      </c>
      <c r="C16" s="23" t="s">
        <v>9</v>
      </c>
      <c r="D16" s="23">
        <v>12</v>
      </c>
      <c r="E16" s="24">
        <v>5</v>
      </c>
      <c r="F16" s="16"/>
    </row>
    <row r="17" spans="1:6" x14ac:dyDescent="0.25">
      <c r="A17" s="105"/>
      <c r="B17" s="127" t="s">
        <v>1</v>
      </c>
      <c r="C17" s="25" t="s">
        <v>9</v>
      </c>
      <c r="D17" s="25">
        <v>10</v>
      </c>
      <c r="E17" s="26">
        <v>2</v>
      </c>
      <c r="F17" s="16"/>
    </row>
    <row r="18" spans="1:6" x14ac:dyDescent="0.25">
      <c r="A18" s="105"/>
      <c r="B18" s="128"/>
      <c r="C18" s="25" t="s">
        <v>8</v>
      </c>
      <c r="D18" s="25">
        <v>10</v>
      </c>
      <c r="E18" s="26">
        <v>2</v>
      </c>
      <c r="F18" s="16"/>
    </row>
    <row r="19" spans="1:6" x14ac:dyDescent="0.25">
      <c r="A19" s="105"/>
      <c r="B19" s="129"/>
      <c r="C19" s="33">
        <f>$B$3*0.78-$B$1</f>
        <v>15.652173913043498</v>
      </c>
      <c r="D19" s="25">
        <v>8</v>
      </c>
      <c r="E19" s="26">
        <v>1</v>
      </c>
      <c r="F19" s="16"/>
    </row>
    <row r="20" spans="1:6" x14ac:dyDescent="0.25">
      <c r="A20" s="105"/>
      <c r="B20" s="102" t="s">
        <v>7</v>
      </c>
      <c r="C20" s="25" t="s">
        <v>9</v>
      </c>
      <c r="D20" s="25">
        <v>12</v>
      </c>
      <c r="E20" s="26">
        <v>1</v>
      </c>
      <c r="F20" s="16"/>
    </row>
    <row r="21" spans="1:6" x14ac:dyDescent="0.25">
      <c r="A21" s="105"/>
      <c r="B21" s="102"/>
      <c r="C21" s="25" t="s">
        <v>8</v>
      </c>
      <c r="D21" s="25">
        <v>10</v>
      </c>
      <c r="E21" s="26">
        <v>1</v>
      </c>
      <c r="F21" s="16"/>
    </row>
    <row r="22" spans="1:6" ht="15.75" thickBot="1" x14ac:dyDescent="0.3">
      <c r="A22" s="106"/>
      <c r="B22" s="103"/>
      <c r="C22" s="27">
        <f>$B$3*0.8-$B$1</f>
        <v>19.130434782608717</v>
      </c>
      <c r="D22" s="28">
        <v>8</v>
      </c>
      <c r="E22" s="29">
        <v>1</v>
      </c>
      <c r="F22" s="16"/>
    </row>
    <row r="23" spans="1:6" x14ac:dyDescent="0.25">
      <c r="A23" s="130">
        <v>3</v>
      </c>
      <c r="B23" s="30" t="s">
        <v>0</v>
      </c>
      <c r="C23" s="14" t="s">
        <v>9</v>
      </c>
      <c r="D23" s="14">
        <v>10</v>
      </c>
      <c r="E23" s="15">
        <v>4</v>
      </c>
      <c r="F23" s="16"/>
    </row>
    <row r="24" spans="1:6" x14ac:dyDescent="0.25">
      <c r="A24" s="122"/>
      <c r="B24" s="31" t="s">
        <v>12</v>
      </c>
      <c r="C24" s="17" t="s">
        <v>9</v>
      </c>
      <c r="D24" s="17">
        <v>12</v>
      </c>
      <c r="E24" s="18">
        <v>3</v>
      </c>
      <c r="F24" s="16"/>
    </row>
    <row r="25" spans="1:6" x14ac:dyDescent="0.25">
      <c r="A25" s="122"/>
      <c r="B25" s="113" t="s">
        <v>7</v>
      </c>
      <c r="C25" s="17" t="s">
        <v>9</v>
      </c>
      <c r="D25" s="17">
        <v>12</v>
      </c>
      <c r="E25" s="18">
        <v>3</v>
      </c>
      <c r="F25" s="16"/>
    </row>
    <row r="26" spans="1:6" x14ac:dyDescent="0.25">
      <c r="A26" s="122"/>
      <c r="B26" s="113"/>
      <c r="C26" s="17" t="s">
        <v>8</v>
      </c>
      <c r="D26" s="17">
        <v>15</v>
      </c>
      <c r="E26" s="18">
        <v>1</v>
      </c>
      <c r="F26" s="16"/>
    </row>
    <row r="27" spans="1:6" x14ac:dyDescent="0.25">
      <c r="A27" s="122"/>
      <c r="B27" s="113" t="s">
        <v>13</v>
      </c>
      <c r="C27" s="17" t="s">
        <v>9</v>
      </c>
      <c r="D27" s="17">
        <v>10</v>
      </c>
      <c r="E27" s="18">
        <v>3</v>
      </c>
      <c r="F27" s="16"/>
    </row>
    <row r="28" spans="1:6" ht="15.75" thickBot="1" x14ac:dyDescent="0.3">
      <c r="A28" s="131"/>
      <c r="B28" s="113"/>
      <c r="C28" s="49" t="s">
        <v>8</v>
      </c>
      <c r="D28" s="20">
        <v>8</v>
      </c>
      <c r="E28" s="21">
        <v>3</v>
      </c>
      <c r="F28" s="16"/>
    </row>
    <row r="29" spans="1:6" x14ac:dyDescent="0.25">
      <c r="A29" s="116">
        <v>4</v>
      </c>
      <c r="B29" s="119" t="s">
        <v>0</v>
      </c>
      <c r="C29" s="23" t="s">
        <v>9</v>
      </c>
      <c r="D29" s="23">
        <v>12</v>
      </c>
      <c r="E29" s="24">
        <v>2</v>
      </c>
      <c r="F29" s="16"/>
    </row>
    <row r="30" spans="1:6" x14ac:dyDescent="0.25">
      <c r="A30" s="117"/>
      <c r="B30" s="120"/>
      <c r="C30" s="25" t="s">
        <v>8</v>
      </c>
      <c r="D30" s="25">
        <v>10</v>
      </c>
      <c r="E30" s="26">
        <v>2</v>
      </c>
      <c r="F30" s="16"/>
    </row>
    <row r="31" spans="1:6" x14ac:dyDescent="0.25">
      <c r="A31" s="117"/>
      <c r="B31" s="121"/>
      <c r="C31" s="33">
        <f>$B$3*0.77-$B$1</f>
        <v>13.913043478260875</v>
      </c>
      <c r="D31" s="25">
        <v>8</v>
      </c>
      <c r="E31" s="26">
        <v>3</v>
      </c>
      <c r="F31" s="16"/>
    </row>
    <row r="32" spans="1:6" x14ac:dyDescent="0.25">
      <c r="A32" s="117"/>
      <c r="B32" s="34" t="s">
        <v>12</v>
      </c>
      <c r="C32" s="25" t="s">
        <v>9</v>
      </c>
      <c r="D32" s="25">
        <v>12</v>
      </c>
      <c r="E32" s="26">
        <v>5</v>
      </c>
      <c r="F32" s="16"/>
    </row>
    <row r="33" spans="1:6" x14ac:dyDescent="0.25">
      <c r="A33" s="117"/>
      <c r="B33" s="102" t="s">
        <v>7</v>
      </c>
      <c r="C33" s="25" t="s">
        <v>9</v>
      </c>
      <c r="D33" s="25">
        <v>10</v>
      </c>
      <c r="E33" s="26">
        <v>3</v>
      </c>
      <c r="F33" s="16"/>
    </row>
    <row r="34" spans="1:6" x14ac:dyDescent="0.25">
      <c r="A34" s="117"/>
      <c r="B34" s="102"/>
      <c r="C34" s="25" t="s">
        <v>8</v>
      </c>
      <c r="D34" s="25">
        <v>8</v>
      </c>
      <c r="E34" s="26">
        <v>3</v>
      </c>
      <c r="F34" s="16"/>
    </row>
    <row r="35" spans="1:6" x14ac:dyDescent="0.25">
      <c r="A35" s="117"/>
      <c r="B35" s="102" t="s">
        <v>13</v>
      </c>
      <c r="C35" s="25" t="s">
        <v>9</v>
      </c>
      <c r="D35" s="25">
        <v>12</v>
      </c>
      <c r="E35" s="26">
        <v>2</v>
      </c>
      <c r="F35" s="16"/>
    </row>
    <row r="36" spans="1:6" x14ac:dyDescent="0.25">
      <c r="A36" s="117"/>
      <c r="B36" s="102"/>
      <c r="C36" s="25" t="s">
        <v>8</v>
      </c>
      <c r="D36" s="25">
        <v>12</v>
      </c>
      <c r="E36" s="26">
        <v>1</v>
      </c>
      <c r="F36" s="16"/>
    </row>
    <row r="37" spans="1:6" ht="15.75" thickBot="1" x14ac:dyDescent="0.3">
      <c r="A37" s="118"/>
      <c r="B37" s="103"/>
      <c r="C37" s="27">
        <f>$B$3*0.8-$B$1</f>
        <v>19.130434782608717</v>
      </c>
      <c r="D37" s="28">
        <v>10</v>
      </c>
      <c r="E37" s="29">
        <v>2</v>
      </c>
      <c r="F37" s="16"/>
    </row>
    <row r="38" spans="1:6" x14ac:dyDescent="0.25">
      <c r="A38" s="132">
        <v>5</v>
      </c>
      <c r="B38" s="112" t="s">
        <v>0</v>
      </c>
      <c r="C38" s="14" t="s">
        <v>9</v>
      </c>
      <c r="D38" s="14">
        <v>12</v>
      </c>
      <c r="E38" s="15">
        <v>3</v>
      </c>
      <c r="F38" s="16"/>
    </row>
    <row r="39" spans="1:6" x14ac:dyDescent="0.25">
      <c r="A39" s="133"/>
      <c r="B39" s="113"/>
      <c r="C39" s="17" t="s">
        <v>8</v>
      </c>
      <c r="D39" s="17">
        <v>10</v>
      </c>
      <c r="E39" s="18">
        <v>3</v>
      </c>
      <c r="F39" s="16"/>
    </row>
    <row r="40" spans="1:6" x14ac:dyDescent="0.25">
      <c r="A40" s="133"/>
      <c r="B40" s="31" t="s">
        <v>1</v>
      </c>
      <c r="C40" s="17" t="s">
        <v>9</v>
      </c>
      <c r="D40" s="17">
        <v>12</v>
      </c>
      <c r="E40" s="18">
        <v>5</v>
      </c>
      <c r="F40" s="16"/>
    </row>
    <row r="41" spans="1:6" x14ac:dyDescent="0.25">
      <c r="A41" s="133"/>
      <c r="B41" s="113" t="s">
        <v>7</v>
      </c>
      <c r="C41" s="17" t="s">
        <v>9</v>
      </c>
      <c r="D41" s="17">
        <v>10</v>
      </c>
      <c r="E41" s="18">
        <v>2</v>
      </c>
      <c r="F41" s="16"/>
    </row>
    <row r="42" spans="1:6" x14ac:dyDescent="0.25">
      <c r="A42" s="133"/>
      <c r="B42" s="113"/>
      <c r="C42" s="17" t="s">
        <v>8</v>
      </c>
      <c r="D42" s="17">
        <v>8</v>
      </c>
      <c r="E42" s="18">
        <v>1</v>
      </c>
      <c r="F42" s="16"/>
    </row>
    <row r="43" spans="1:6" ht="15.75" thickBot="1" x14ac:dyDescent="0.3">
      <c r="A43" s="134"/>
      <c r="B43" s="114"/>
      <c r="C43" s="39">
        <f>$B$3*0.82-$B$1</f>
        <v>22.608695652173907</v>
      </c>
      <c r="D43" s="20">
        <v>8</v>
      </c>
      <c r="E43" s="21">
        <v>1</v>
      </c>
      <c r="F43" s="16"/>
    </row>
    <row r="47" spans="1:6" ht="19.5" thickBot="1" x14ac:dyDescent="0.35">
      <c r="A47" s="9" t="s">
        <v>11</v>
      </c>
    </row>
    <row r="48" spans="1:6" ht="30.75" thickBot="1" x14ac:dyDescent="0.3">
      <c r="A48" s="35" t="s">
        <v>2</v>
      </c>
      <c r="B48" s="36" t="s">
        <v>3</v>
      </c>
      <c r="C48" s="37" t="s">
        <v>4</v>
      </c>
      <c r="D48" s="36" t="s">
        <v>5</v>
      </c>
      <c r="E48" s="38" t="s">
        <v>6</v>
      </c>
    </row>
    <row r="49" spans="1:6" x14ac:dyDescent="0.25">
      <c r="A49" s="98">
        <v>1</v>
      </c>
      <c r="B49" s="135" t="s">
        <v>0</v>
      </c>
      <c r="C49" s="14" t="s">
        <v>9</v>
      </c>
      <c r="D49" s="14">
        <v>6</v>
      </c>
      <c r="E49" s="15">
        <v>2</v>
      </c>
      <c r="F49" s="16"/>
    </row>
    <row r="50" spans="1:6" x14ac:dyDescent="0.25">
      <c r="A50" s="90"/>
      <c r="B50" s="136"/>
      <c r="C50" s="17" t="s">
        <v>8</v>
      </c>
      <c r="D50" s="17">
        <v>4</v>
      </c>
      <c r="E50" s="18">
        <v>2</v>
      </c>
      <c r="F50" s="16"/>
    </row>
    <row r="51" spans="1:6" x14ac:dyDescent="0.25">
      <c r="A51" s="90"/>
      <c r="B51" s="137"/>
      <c r="C51" s="19">
        <f>$B$3*0.8-$B$1</f>
        <v>19.130434782608717</v>
      </c>
      <c r="D51" s="17">
        <v>3</v>
      </c>
      <c r="E51" s="18">
        <v>2</v>
      </c>
      <c r="F51" s="16"/>
    </row>
    <row r="52" spans="1:6" x14ac:dyDescent="0.25">
      <c r="A52" s="90"/>
      <c r="B52" s="108" t="s">
        <v>1</v>
      </c>
      <c r="C52" s="17" t="s">
        <v>9</v>
      </c>
      <c r="D52" s="17">
        <v>6</v>
      </c>
      <c r="E52" s="18">
        <v>1</v>
      </c>
      <c r="F52" s="16"/>
    </row>
    <row r="53" spans="1:6" x14ac:dyDescent="0.25">
      <c r="A53" s="90"/>
      <c r="B53" s="108"/>
      <c r="C53" s="17" t="s">
        <v>8</v>
      </c>
      <c r="D53" s="17">
        <v>5</v>
      </c>
      <c r="E53" s="18">
        <v>1</v>
      </c>
      <c r="F53" s="16"/>
    </row>
    <row r="54" spans="1:6" x14ac:dyDescent="0.25">
      <c r="A54" s="90"/>
      <c r="B54" s="108"/>
      <c r="C54" s="19">
        <f>$B$3*0.83-$B$1</f>
        <v>24.34782608695653</v>
      </c>
      <c r="D54" s="17">
        <v>4</v>
      </c>
      <c r="E54" s="18">
        <v>3</v>
      </c>
      <c r="F54" s="16"/>
    </row>
    <row r="55" spans="1:6" x14ac:dyDescent="0.25">
      <c r="A55" s="90"/>
      <c r="B55" s="92" t="s">
        <v>7</v>
      </c>
      <c r="C55" s="17" t="s">
        <v>9</v>
      </c>
      <c r="D55" s="17">
        <v>6</v>
      </c>
      <c r="E55" s="18">
        <v>2</v>
      </c>
      <c r="F55" s="16"/>
    </row>
    <row r="56" spans="1:6" x14ac:dyDescent="0.25">
      <c r="A56" s="90"/>
      <c r="B56" s="92"/>
      <c r="C56" s="17" t="s">
        <v>8</v>
      </c>
      <c r="D56" s="17">
        <v>5</v>
      </c>
      <c r="E56" s="18">
        <v>2</v>
      </c>
      <c r="F56" s="16"/>
    </row>
    <row r="57" spans="1:6" ht="15.75" thickBot="1" x14ac:dyDescent="0.3">
      <c r="A57" s="91"/>
      <c r="B57" s="93"/>
      <c r="C57" s="39">
        <f>$B$3*0.85-$B$1</f>
        <v>27.826086956521749</v>
      </c>
      <c r="D57" s="20">
        <v>4</v>
      </c>
      <c r="E57" s="21">
        <v>2</v>
      </c>
      <c r="F57" s="16"/>
    </row>
    <row r="58" spans="1:6" x14ac:dyDescent="0.25">
      <c r="A58" s="138">
        <v>2</v>
      </c>
      <c r="B58" s="139" t="s">
        <v>0</v>
      </c>
      <c r="C58" s="50" t="s">
        <v>9</v>
      </c>
      <c r="D58" s="23">
        <v>6</v>
      </c>
      <c r="E58" s="24">
        <v>2</v>
      </c>
      <c r="F58" s="16"/>
    </row>
    <row r="59" spans="1:6" x14ac:dyDescent="0.25">
      <c r="A59" s="105"/>
      <c r="B59" s="140"/>
      <c r="C59" s="51" t="s">
        <v>8</v>
      </c>
      <c r="D59" s="25">
        <v>5</v>
      </c>
      <c r="E59" s="26">
        <v>2</v>
      </c>
      <c r="F59" s="16"/>
    </row>
    <row r="60" spans="1:6" x14ac:dyDescent="0.25">
      <c r="A60" s="105"/>
      <c r="B60" s="141"/>
      <c r="C60" s="52">
        <f>$B$3*0.83-$B$1</f>
        <v>24.34782608695653</v>
      </c>
      <c r="D60" s="25">
        <v>4</v>
      </c>
      <c r="E60" s="26">
        <v>2</v>
      </c>
      <c r="F60" s="16"/>
    </row>
    <row r="61" spans="1:6" x14ac:dyDescent="0.25">
      <c r="A61" s="105"/>
      <c r="B61" s="87" t="s">
        <v>1</v>
      </c>
      <c r="C61" s="25" t="s">
        <v>9</v>
      </c>
      <c r="D61" s="25">
        <v>6</v>
      </c>
      <c r="E61" s="26">
        <v>1</v>
      </c>
      <c r="F61" s="16"/>
    </row>
    <row r="62" spans="1:6" x14ac:dyDescent="0.25">
      <c r="A62" s="105"/>
      <c r="B62" s="87"/>
      <c r="C62" s="25" t="s">
        <v>8</v>
      </c>
      <c r="D62" s="25">
        <v>5</v>
      </c>
      <c r="E62" s="26">
        <v>1</v>
      </c>
      <c r="F62" s="16"/>
    </row>
    <row r="63" spans="1:6" x14ac:dyDescent="0.25">
      <c r="A63" s="105"/>
      <c r="B63" s="87"/>
      <c r="C63" s="33">
        <f>$B$3*0.77-$B$1</f>
        <v>13.913043478260875</v>
      </c>
      <c r="D63" s="25">
        <v>5</v>
      </c>
      <c r="E63" s="26">
        <v>4</v>
      </c>
      <c r="F63" s="16"/>
    </row>
    <row r="64" spans="1:6" x14ac:dyDescent="0.25">
      <c r="A64" s="105"/>
      <c r="B64" s="87" t="s">
        <v>7</v>
      </c>
      <c r="C64" s="25" t="s">
        <v>9</v>
      </c>
      <c r="D64" s="25">
        <v>6</v>
      </c>
      <c r="E64" s="26">
        <v>2</v>
      </c>
      <c r="F64" s="16"/>
    </row>
    <row r="65" spans="1:6" x14ac:dyDescent="0.25">
      <c r="A65" s="105"/>
      <c r="B65" s="87"/>
      <c r="C65" s="25" t="s">
        <v>8</v>
      </c>
      <c r="D65" s="25">
        <v>5</v>
      </c>
      <c r="E65" s="26">
        <v>2</v>
      </c>
      <c r="F65" s="16"/>
    </row>
    <row r="66" spans="1:6" ht="15.75" thickBot="1" x14ac:dyDescent="0.3">
      <c r="A66" s="106"/>
      <c r="B66" s="88"/>
      <c r="C66" s="27">
        <f>$B$3*0.85-$B$1</f>
        <v>27.826086956521749</v>
      </c>
      <c r="D66" s="28">
        <v>4</v>
      </c>
      <c r="E66" s="29">
        <v>1</v>
      </c>
      <c r="F66" s="16"/>
    </row>
    <row r="67" spans="1:6" x14ac:dyDescent="0.25">
      <c r="A67" s="98">
        <v>3</v>
      </c>
      <c r="B67" s="99" t="s">
        <v>0</v>
      </c>
      <c r="C67" s="14" t="s">
        <v>9</v>
      </c>
      <c r="D67" s="14">
        <v>6</v>
      </c>
      <c r="E67" s="15">
        <v>3</v>
      </c>
      <c r="F67" s="16"/>
    </row>
    <row r="68" spans="1:6" x14ac:dyDescent="0.25">
      <c r="A68" s="90"/>
      <c r="B68" s="92"/>
      <c r="C68" s="17" t="s">
        <v>8</v>
      </c>
      <c r="D68" s="17">
        <v>5</v>
      </c>
      <c r="E68" s="18">
        <v>3</v>
      </c>
      <c r="F68" s="16"/>
    </row>
    <row r="69" spans="1:6" x14ac:dyDescent="0.25">
      <c r="A69" s="90"/>
      <c r="B69" s="92" t="s">
        <v>12</v>
      </c>
      <c r="C69" s="17" t="s">
        <v>9</v>
      </c>
      <c r="D69" s="17">
        <v>6</v>
      </c>
      <c r="E69" s="18">
        <v>1</v>
      </c>
      <c r="F69" s="16"/>
    </row>
    <row r="70" spans="1:6" x14ac:dyDescent="0.25">
      <c r="A70" s="90"/>
      <c r="B70" s="92"/>
      <c r="C70" s="17" t="s">
        <v>8</v>
      </c>
      <c r="D70" s="17">
        <v>5</v>
      </c>
      <c r="E70" s="18">
        <v>1</v>
      </c>
      <c r="F70" s="16"/>
    </row>
    <row r="71" spans="1:6" x14ac:dyDescent="0.25">
      <c r="A71" s="90"/>
      <c r="B71" s="92"/>
      <c r="C71" s="19">
        <f>$B$3*0.8-$B$1</f>
        <v>19.130434782608717</v>
      </c>
      <c r="D71" s="17">
        <v>4</v>
      </c>
      <c r="E71" s="18">
        <v>4</v>
      </c>
      <c r="F71" s="16"/>
    </row>
    <row r="72" spans="1:6" x14ac:dyDescent="0.25">
      <c r="A72" s="90"/>
      <c r="B72" s="92" t="s">
        <v>7</v>
      </c>
      <c r="C72" s="17" t="s">
        <v>9</v>
      </c>
      <c r="D72" s="17">
        <v>5</v>
      </c>
      <c r="E72" s="18">
        <v>3</v>
      </c>
      <c r="F72" s="16"/>
    </row>
    <row r="73" spans="1:6" x14ac:dyDescent="0.25">
      <c r="A73" s="90"/>
      <c r="B73" s="92"/>
      <c r="C73" s="17" t="s">
        <v>8</v>
      </c>
      <c r="D73" s="17">
        <v>5</v>
      </c>
      <c r="E73" s="18">
        <v>3</v>
      </c>
      <c r="F73" s="16"/>
    </row>
    <row r="74" spans="1:6" x14ac:dyDescent="0.25">
      <c r="A74" s="90"/>
      <c r="B74" s="92" t="s">
        <v>13</v>
      </c>
      <c r="C74" s="17" t="s">
        <v>9</v>
      </c>
      <c r="D74" s="17">
        <v>5</v>
      </c>
      <c r="E74" s="18">
        <v>2</v>
      </c>
      <c r="F74" s="16"/>
    </row>
    <row r="75" spans="1:6" x14ac:dyDescent="0.25">
      <c r="A75" s="90"/>
      <c r="B75" s="92"/>
      <c r="C75" s="17" t="s">
        <v>8</v>
      </c>
      <c r="D75" s="17">
        <v>4</v>
      </c>
      <c r="E75" s="18">
        <v>2</v>
      </c>
      <c r="F75" s="16"/>
    </row>
    <row r="76" spans="1:6" ht="15.75" thickBot="1" x14ac:dyDescent="0.3">
      <c r="A76" s="91"/>
      <c r="B76" s="93"/>
      <c r="C76" s="39">
        <f>$B$3*0.85-$B$1</f>
        <v>27.826086956521749</v>
      </c>
      <c r="D76" s="20">
        <v>3</v>
      </c>
      <c r="E76" s="21">
        <v>2</v>
      </c>
      <c r="F76" s="16"/>
    </row>
    <row r="77" spans="1:6" x14ac:dyDescent="0.25">
      <c r="A77" s="104">
        <v>4</v>
      </c>
      <c r="B77" s="94" t="s">
        <v>0</v>
      </c>
      <c r="C77" s="23" t="s">
        <v>9</v>
      </c>
      <c r="D77" s="23">
        <v>6</v>
      </c>
      <c r="E77" s="24">
        <v>3</v>
      </c>
      <c r="F77" s="16"/>
    </row>
    <row r="78" spans="1:6" x14ac:dyDescent="0.25">
      <c r="A78" s="105"/>
      <c r="B78" s="87"/>
      <c r="C78" s="25" t="s">
        <v>8</v>
      </c>
      <c r="D78" s="25">
        <v>5</v>
      </c>
      <c r="E78" s="26">
        <v>1</v>
      </c>
      <c r="F78" s="16"/>
    </row>
    <row r="79" spans="1:6" x14ac:dyDescent="0.25">
      <c r="A79" s="105"/>
      <c r="B79" s="87"/>
      <c r="C79" s="33">
        <f>$B$3*0.78-$B$1</f>
        <v>15.652173913043498</v>
      </c>
      <c r="D79" s="25">
        <v>4</v>
      </c>
      <c r="E79" s="26">
        <v>3</v>
      </c>
      <c r="F79" s="16"/>
    </row>
    <row r="80" spans="1:6" x14ac:dyDescent="0.25">
      <c r="A80" s="105"/>
      <c r="B80" s="87" t="s">
        <v>12</v>
      </c>
      <c r="C80" s="25" t="s">
        <v>9</v>
      </c>
      <c r="D80" s="25">
        <v>5</v>
      </c>
      <c r="E80" s="26">
        <v>3</v>
      </c>
      <c r="F80" s="16"/>
    </row>
    <row r="81" spans="1:6" x14ac:dyDescent="0.25">
      <c r="A81" s="105"/>
      <c r="B81" s="87"/>
      <c r="C81" s="25" t="s">
        <v>8</v>
      </c>
      <c r="D81" s="25">
        <v>4</v>
      </c>
      <c r="E81" s="26">
        <v>3</v>
      </c>
      <c r="F81" s="16"/>
    </row>
    <row r="82" spans="1:6" x14ac:dyDescent="0.25">
      <c r="A82" s="105"/>
      <c r="B82" s="87" t="s">
        <v>7</v>
      </c>
      <c r="C82" s="25" t="s">
        <v>9</v>
      </c>
      <c r="D82" s="25">
        <v>5</v>
      </c>
      <c r="E82" s="26">
        <v>2</v>
      </c>
      <c r="F82" s="16"/>
    </row>
    <row r="83" spans="1:6" x14ac:dyDescent="0.25">
      <c r="A83" s="105"/>
      <c r="B83" s="87"/>
      <c r="C83" s="25" t="s">
        <v>8</v>
      </c>
      <c r="D83" s="25">
        <v>4</v>
      </c>
      <c r="E83" s="26">
        <v>2</v>
      </c>
      <c r="F83" s="16"/>
    </row>
    <row r="84" spans="1:6" x14ac:dyDescent="0.25">
      <c r="A84" s="105"/>
      <c r="B84" s="87"/>
      <c r="C84" s="33">
        <f>$B$3*0.88-$B$1</f>
        <v>33.043478260869563</v>
      </c>
      <c r="D84" s="25">
        <v>3</v>
      </c>
      <c r="E84" s="26">
        <v>2</v>
      </c>
      <c r="F84" s="16"/>
    </row>
    <row r="85" spans="1:6" x14ac:dyDescent="0.25">
      <c r="A85" s="105"/>
      <c r="B85" s="87" t="s">
        <v>13</v>
      </c>
      <c r="C85" s="25" t="s">
        <v>9</v>
      </c>
      <c r="D85" s="25">
        <v>6</v>
      </c>
      <c r="E85" s="26">
        <v>2</v>
      </c>
      <c r="F85" s="16"/>
    </row>
    <row r="86" spans="1:6" x14ac:dyDescent="0.25">
      <c r="A86" s="105"/>
      <c r="B86" s="87"/>
      <c r="C86" s="25" t="s">
        <v>8</v>
      </c>
      <c r="D86" s="25">
        <v>5</v>
      </c>
      <c r="E86" s="26">
        <v>2</v>
      </c>
      <c r="F86" s="16"/>
    </row>
    <row r="87" spans="1:6" ht="15.75" thickBot="1" x14ac:dyDescent="0.3">
      <c r="A87" s="106"/>
      <c r="B87" s="88"/>
      <c r="C87" s="27">
        <f>$B$3*0.86-$B$1</f>
        <v>29.565217391304344</v>
      </c>
      <c r="D87" s="28">
        <v>4</v>
      </c>
      <c r="E87" s="29">
        <v>2</v>
      </c>
      <c r="F87" s="16"/>
    </row>
    <row r="88" spans="1:6" x14ac:dyDescent="0.25">
      <c r="A88" s="130">
        <v>5</v>
      </c>
      <c r="B88" s="144" t="s">
        <v>0</v>
      </c>
      <c r="C88" s="53" t="s">
        <v>9</v>
      </c>
      <c r="D88" s="53">
        <v>6</v>
      </c>
      <c r="E88" s="54">
        <v>1</v>
      </c>
      <c r="F88" s="16"/>
    </row>
    <row r="89" spans="1:6" x14ac:dyDescent="0.25">
      <c r="A89" s="122"/>
      <c r="B89" s="145"/>
      <c r="C89" s="55" t="s">
        <v>8</v>
      </c>
      <c r="D89" s="55">
        <v>6</v>
      </c>
      <c r="E89" s="56">
        <v>3</v>
      </c>
      <c r="F89" s="16"/>
    </row>
    <row r="90" spans="1:6" x14ac:dyDescent="0.25">
      <c r="A90" s="122"/>
      <c r="B90" s="146"/>
      <c r="C90" s="19">
        <f>$B$3*0.75-$B$1</f>
        <v>10.434782608695656</v>
      </c>
      <c r="D90" s="55">
        <v>5</v>
      </c>
      <c r="E90" s="56">
        <v>3</v>
      </c>
      <c r="F90" s="16"/>
    </row>
    <row r="91" spans="1:6" x14ac:dyDescent="0.25">
      <c r="A91" s="122"/>
      <c r="B91" s="142" t="s">
        <v>1</v>
      </c>
      <c r="C91" s="55" t="s">
        <v>9</v>
      </c>
      <c r="D91" s="55">
        <v>6</v>
      </c>
      <c r="E91" s="56">
        <v>4</v>
      </c>
      <c r="F91" s="16"/>
    </row>
    <row r="92" spans="1:6" x14ac:dyDescent="0.25">
      <c r="A92" s="122"/>
      <c r="B92" s="142"/>
      <c r="C92" s="55" t="s">
        <v>8</v>
      </c>
      <c r="D92" s="55">
        <v>5</v>
      </c>
      <c r="E92" s="56">
        <v>4</v>
      </c>
      <c r="F92" s="16"/>
    </row>
    <row r="93" spans="1:6" x14ac:dyDescent="0.25">
      <c r="A93" s="122"/>
      <c r="B93" s="142" t="s">
        <v>7</v>
      </c>
      <c r="C93" s="55" t="s">
        <v>9</v>
      </c>
      <c r="D93" s="55">
        <v>5</v>
      </c>
      <c r="E93" s="56">
        <v>2</v>
      </c>
      <c r="F93" s="16"/>
    </row>
    <row r="94" spans="1:6" x14ac:dyDescent="0.25">
      <c r="A94" s="122"/>
      <c r="B94" s="142"/>
      <c r="C94" s="55" t="s">
        <v>8</v>
      </c>
      <c r="D94" s="55">
        <v>4</v>
      </c>
      <c r="E94" s="56">
        <v>2</v>
      </c>
      <c r="F94" s="16"/>
    </row>
    <row r="95" spans="1:6" ht="15.75" thickBot="1" x14ac:dyDescent="0.3">
      <c r="A95" s="131"/>
      <c r="B95" s="143"/>
      <c r="C95" s="57">
        <f>$B$3*0.9-$B$1</f>
        <v>36.521739130434781</v>
      </c>
      <c r="D95" s="58">
        <v>2</v>
      </c>
      <c r="E95" s="59">
        <v>2</v>
      </c>
      <c r="F95" s="16"/>
    </row>
    <row r="96" spans="1:6" x14ac:dyDescent="0.25">
      <c r="F96" s="16"/>
    </row>
  </sheetData>
  <sheetProtection algorithmName="SHA-512" hashValue="jbRLYeI7vvIOv9C3OcByZD+aHoPw2TPmnzacxTxnCBubnuW6HjSubogkVEgv7dpMl6Z7Hak6r2GRkvCGdYAA+Q==" saltValue="IatTDa8kgkZVuEXpseaE4g==" spinCount="100000" sheet="1" objects="1" scenarios="1"/>
  <mergeCells count="40">
    <mergeCell ref="A88:A95"/>
    <mergeCell ref="B91:B92"/>
    <mergeCell ref="B93:B95"/>
    <mergeCell ref="B77:B79"/>
    <mergeCell ref="B80:B81"/>
    <mergeCell ref="B88:B90"/>
    <mergeCell ref="B69:B71"/>
    <mergeCell ref="B72:B73"/>
    <mergeCell ref="A67:A76"/>
    <mergeCell ref="B74:B76"/>
    <mergeCell ref="A77:A87"/>
    <mergeCell ref="B82:B84"/>
    <mergeCell ref="B85:B87"/>
    <mergeCell ref="A58:A66"/>
    <mergeCell ref="B61:B63"/>
    <mergeCell ref="B64:B66"/>
    <mergeCell ref="B67:B68"/>
    <mergeCell ref="B58:B60"/>
    <mergeCell ref="B38:B39"/>
    <mergeCell ref="A49:A57"/>
    <mergeCell ref="B52:B54"/>
    <mergeCell ref="B55:B57"/>
    <mergeCell ref="A38:A43"/>
    <mergeCell ref="B41:B43"/>
    <mergeCell ref="B49:B51"/>
    <mergeCell ref="B25:B26"/>
    <mergeCell ref="A29:A37"/>
    <mergeCell ref="B29:B31"/>
    <mergeCell ref="B33:B34"/>
    <mergeCell ref="B35:B37"/>
    <mergeCell ref="B27:B28"/>
    <mergeCell ref="A23:A28"/>
    <mergeCell ref="A7:A15"/>
    <mergeCell ref="B7:B8"/>
    <mergeCell ref="B9:B11"/>
    <mergeCell ref="A16:A22"/>
    <mergeCell ref="B20:B22"/>
    <mergeCell ref="B12:B13"/>
    <mergeCell ref="B14:B15"/>
    <mergeCell ref="B17:B19"/>
  </mergeCells>
  <dataValidations count="1">
    <dataValidation type="list" allowBlank="1" showInputMessage="1" showErrorMessage="1" promptTitle="Количество подтягиваний" sqref="K2 B2">
      <formula1>$U$2:$U$5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"/>
  <sheetViews>
    <sheetView showGridLines="0" showRowColHeaders="0" zoomScaleNormal="100" workbookViewId="0"/>
  </sheetViews>
  <sheetFormatPr defaultRowHeight="15" x14ac:dyDescent="0.25"/>
  <cols>
    <col min="1" max="1" width="25.85546875" style="3" customWidth="1"/>
    <col min="2" max="2" width="14.5703125" style="3" customWidth="1"/>
    <col min="3" max="3" width="9.5703125" style="3" bestFit="1" customWidth="1"/>
    <col min="4" max="4" width="14.42578125" style="3" customWidth="1"/>
    <col min="5" max="5" width="13.5703125" style="3" customWidth="1"/>
    <col min="6" max="9" width="9.140625" style="3"/>
    <col min="10" max="10" width="25.7109375" style="3" customWidth="1"/>
    <col min="11" max="20" width="9.140625" style="3"/>
    <col min="21" max="21" width="9.140625" style="3" hidden="1" customWidth="1"/>
    <col min="22" max="16384" width="9.140625" style="3"/>
  </cols>
  <sheetData>
    <row r="1" spans="1:21" x14ac:dyDescent="0.25">
      <c r="A1" s="1" t="s">
        <v>14</v>
      </c>
      <c r="B1" s="44">
        <v>120</v>
      </c>
      <c r="C1" s="2"/>
    </row>
    <row r="2" spans="1:21" ht="15.75" thickBot="1" x14ac:dyDescent="0.3">
      <c r="A2" s="4" t="s">
        <v>15</v>
      </c>
      <c r="B2" s="45">
        <v>24</v>
      </c>
      <c r="C2" s="5">
        <f>IF(B2=21,63%,IF(B2=22,62%,IF(B2=23,61%,60%)))</f>
        <v>0.6</v>
      </c>
      <c r="L2" s="6"/>
      <c r="U2" s="3">
        <v>21</v>
      </c>
    </row>
    <row r="3" spans="1:21" ht="15.75" thickBot="1" x14ac:dyDescent="0.3">
      <c r="A3" s="7" t="s">
        <v>16</v>
      </c>
      <c r="B3" s="46">
        <f>B1/C2</f>
        <v>200</v>
      </c>
      <c r="C3" s="8"/>
      <c r="U3" s="3">
        <v>22</v>
      </c>
    </row>
    <row r="4" spans="1:21" x14ac:dyDescent="0.25">
      <c r="U4" s="3">
        <v>23</v>
      </c>
    </row>
    <row r="5" spans="1:21" ht="19.5" thickBot="1" x14ac:dyDescent="0.35">
      <c r="A5" s="9" t="s">
        <v>10</v>
      </c>
      <c r="U5" s="3">
        <v>24</v>
      </c>
    </row>
    <row r="6" spans="1:21" ht="30.75" thickBot="1" x14ac:dyDescent="0.3">
      <c r="A6" s="10" t="s">
        <v>2</v>
      </c>
      <c r="B6" s="11" t="s">
        <v>3</v>
      </c>
      <c r="C6" s="12" t="s">
        <v>4</v>
      </c>
      <c r="D6" s="11" t="s">
        <v>5</v>
      </c>
      <c r="E6" s="13" t="s">
        <v>6</v>
      </c>
    </row>
    <row r="7" spans="1:21" x14ac:dyDescent="0.25">
      <c r="A7" s="130">
        <v>1</v>
      </c>
      <c r="B7" s="107" t="s">
        <v>0</v>
      </c>
      <c r="C7" s="14" t="s">
        <v>9</v>
      </c>
      <c r="D7" s="14">
        <v>12</v>
      </c>
      <c r="E7" s="15">
        <v>3</v>
      </c>
      <c r="F7" s="16"/>
    </row>
    <row r="8" spans="1:21" x14ac:dyDescent="0.25">
      <c r="A8" s="122"/>
      <c r="B8" s="108"/>
      <c r="C8" s="17" t="s">
        <v>8</v>
      </c>
      <c r="D8" s="17">
        <v>12</v>
      </c>
      <c r="E8" s="18">
        <v>1</v>
      </c>
      <c r="F8" s="16"/>
    </row>
    <row r="9" spans="1:21" x14ac:dyDescent="0.25">
      <c r="A9" s="122"/>
      <c r="B9" s="108" t="s">
        <v>1</v>
      </c>
      <c r="C9" s="17" t="s">
        <v>9</v>
      </c>
      <c r="D9" s="17">
        <v>12</v>
      </c>
      <c r="E9" s="18">
        <v>3</v>
      </c>
      <c r="F9" s="16"/>
    </row>
    <row r="10" spans="1:21" x14ac:dyDescent="0.25">
      <c r="A10" s="122"/>
      <c r="B10" s="108"/>
      <c r="C10" s="17" t="s">
        <v>8</v>
      </c>
      <c r="D10" s="17">
        <v>10</v>
      </c>
      <c r="E10" s="18">
        <v>1</v>
      </c>
      <c r="F10" s="16"/>
    </row>
    <row r="11" spans="1:21" x14ac:dyDescent="0.25">
      <c r="A11" s="122"/>
      <c r="B11" s="108"/>
      <c r="C11" s="19">
        <f>$B$3*0.77-$B$1</f>
        <v>34</v>
      </c>
      <c r="D11" s="17">
        <v>8</v>
      </c>
      <c r="E11" s="18">
        <v>1</v>
      </c>
      <c r="F11" s="16"/>
    </row>
    <row r="12" spans="1:21" x14ac:dyDescent="0.25">
      <c r="A12" s="122"/>
      <c r="B12" s="125" t="s">
        <v>7</v>
      </c>
      <c r="C12" s="17" t="s">
        <v>9</v>
      </c>
      <c r="D12" s="17">
        <v>12</v>
      </c>
      <c r="E12" s="18">
        <v>1</v>
      </c>
      <c r="F12" s="16"/>
    </row>
    <row r="13" spans="1:21" x14ac:dyDescent="0.25">
      <c r="A13" s="122"/>
      <c r="B13" s="147"/>
      <c r="C13" s="47" t="s">
        <v>8</v>
      </c>
      <c r="D13" s="47">
        <v>15</v>
      </c>
      <c r="E13" s="48">
        <v>1</v>
      </c>
      <c r="F13" s="16"/>
    </row>
    <row r="14" spans="1:21" x14ac:dyDescent="0.25">
      <c r="A14" s="133"/>
      <c r="B14" s="153" t="s">
        <v>13</v>
      </c>
      <c r="C14" s="47" t="s">
        <v>9</v>
      </c>
      <c r="D14" s="47">
        <v>12</v>
      </c>
      <c r="E14" s="48">
        <v>2</v>
      </c>
      <c r="F14" s="16"/>
    </row>
    <row r="15" spans="1:21" x14ac:dyDescent="0.25">
      <c r="A15" s="133"/>
      <c r="B15" s="154"/>
      <c r="C15" s="47" t="s">
        <v>8</v>
      </c>
      <c r="D15" s="17">
        <v>10</v>
      </c>
      <c r="E15" s="18">
        <v>2</v>
      </c>
      <c r="F15" s="16"/>
    </row>
    <row r="16" spans="1:21" ht="15.75" thickBot="1" x14ac:dyDescent="0.3">
      <c r="A16" s="60"/>
      <c r="B16" s="155"/>
      <c r="C16" s="39">
        <f>$B$3*0.75-$B$1</f>
        <v>30</v>
      </c>
      <c r="D16" s="61">
        <v>8</v>
      </c>
      <c r="E16" s="21">
        <v>1</v>
      </c>
      <c r="F16" s="16"/>
    </row>
    <row r="17" spans="1:6" x14ac:dyDescent="0.25">
      <c r="A17" s="116">
        <v>2</v>
      </c>
      <c r="B17" s="156" t="s">
        <v>0</v>
      </c>
      <c r="C17" s="62" t="s">
        <v>9</v>
      </c>
      <c r="D17" s="62">
        <v>12</v>
      </c>
      <c r="E17" s="63">
        <v>3</v>
      </c>
      <c r="F17" s="16"/>
    </row>
    <row r="18" spans="1:6" x14ac:dyDescent="0.25">
      <c r="A18" s="117"/>
      <c r="B18" s="157"/>
      <c r="C18" s="62" t="s">
        <v>8</v>
      </c>
      <c r="D18" s="62">
        <v>15</v>
      </c>
      <c r="E18" s="63">
        <v>1</v>
      </c>
      <c r="F18" s="16"/>
    </row>
    <row r="19" spans="1:6" x14ac:dyDescent="0.25">
      <c r="A19" s="117"/>
      <c r="B19" s="127" t="s">
        <v>1</v>
      </c>
      <c r="C19" s="25" t="s">
        <v>9</v>
      </c>
      <c r="D19" s="25">
        <v>12</v>
      </c>
      <c r="E19" s="26">
        <v>2</v>
      </c>
      <c r="F19" s="16"/>
    </row>
    <row r="20" spans="1:6" x14ac:dyDescent="0.25">
      <c r="A20" s="117"/>
      <c r="B20" s="128"/>
      <c r="C20" s="25" t="s">
        <v>8</v>
      </c>
      <c r="D20" s="25">
        <v>10</v>
      </c>
      <c r="E20" s="26">
        <v>2</v>
      </c>
      <c r="F20" s="16"/>
    </row>
    <row r="21" spans="1:6" x14ac:dyDescent="0.25">
      <c r="A21" s="117"/>
      <c r="B21" s="129"/>
      <c r="C21" s="33">
        <f>$B$3*0.78-$B$1</f>
        <v>36</v>
      </c>
      <c r="D21" s="25">
        <v>8</v>
      </c>
      <c r="E21" s="26">
        <v>1</v>
      </c>
      <c r="F21" s="16"/>
    </row>
    <row r="22" spans="1:6" x14ac:dyDescent="0.25">
      <c r="A22" s="117"/>
      <c r="B22" s="102" t="s">
        <v>7</v>
      </c>
      <c r="C22" s="25" t="s">
        <v>9</v>
      </c>
      <c r="D22" s="25">
        <v>12</v>
      </c>
      <c r="E22" s="26">
        <v>1</v>
      </c>
      <c r="F22" s="16"/>
    </row>
    <row r="23" spans="1:6" x14ac:dyDescent="0.25">
      <c r="A23" s="117"/>
      <c r="B23" s="102"/>
      <c r="C23" s="25" t="s">
        <v>8</v>
      </c>
      <c r="D23" s="25">
        <v>10</v>
      </c>
      <c r="E23" s="26">
        <v>1</v>
      </c>
      <c r="F23" s="16"/>
    </row>
    <row r="24" spans="1:6" x14ac:dyDescent="0.25">
      <c r="A24" s="117"/>
      <c r="B24" s="102"/>
      <c r="C24" s="33">
        <f>$B$3*0.8-$B$1</f>
        <v>40</v>
      </c>
      <c r="D24" s="25">
        <v>8</v>
      </c>
      <c r="E24" s="26">
        <v>1</v>
      </c>
      <c r="F24" s="16"/>
    </row>
    <row r="25" spans="1:6" x14ac:dyDescent="0.25">
      <c r="A25" s="117"/>
      <c r="B25" s="87" t="s">
        <v>13</v>
      </c>
      <c r="C25" s="64" t="s">
        <v>9</v>
      </c>
      <c r="D25" s="25">
        <v>12</v>
      </c>
      <c r="E25" s="26">
        <v>3</v>
      </c>
      <c r="F25" s="16"/>
    </row>
    <row r="26" spans="1:6" ht="15.75" thickBot="1" x14ac:dyDescent="0.3">
      <c r="A26" s="118"/>
      <c r="B26" s="88"/>
      <c r="C26" s="65" t="s">
        <v>8</v>
      </c>
      <c r="D26" s="28">
        <v>10</v>
      </c>
      <c r="E26" s="29">
        <v>3</v>
      </c>
      <c r="F26" s="16"/>
    </row>
    <row r="27" spans="1:6" x14ac:dyDescent="0.25">
      <c r="A27" s="130">
        <v>3</v>
      </c>
      <c r="B27" s="95" t="s">
        <v>0</v>
      </c>
      <c r="C27" s="14" t="s">
        <v>9</v>
      </c>
      <c r="D27" s="14">
        <v>12</v>
      </c>
      <c r="E27" s="15">
        <v>2</v>
      </c>
      <c r="F27" s="16"/>
    </row>
    <row r="28" spans="1:6" x14ac:dyDescent="0.25">
      <c r="A28" s="122"/>
      <c r="B28" s="97"/>
      <c r="C28" s="42" t="s">
        <v>8</v>
      </c>
      <c r="D28" s="42">
        <v>10</v>
      </c>
      <c r="E28" s="43">
        <v>2</v>
      </c>
      <c r="F28" s="16"/>
    </row>
    <row r="29" spans="1:6" x14ac:dyDescent="0.25">
      <c r="A29" s="122"/>
      <c r="B29" s="66" t="s">
        <v>12</v>
      </c>
      <c r="C29" s="17" t="s">
        <v>9</v>
      </c>
      <c r="D29" s="17">
        <v>12</v>
      </c>
      <c r="E29" s="18">
        <v>5</v>
      </c>
      <c r="F29" s="16"/>
    </row>
    <row r="30" spans="1:6" x14ac:dyDescent="0.25">
      <c r="A30" s="122"/>
      <c r="B30" s="125" t="s">
        <v>7</v>
      </c>
      <c r="C30" s="17" t="s">
        <v>9</v>
      </c>
      <c r="D30" s="17">
        <v>12</v>
      </c>
      <c r="E30" s="18">
        <v>3</v>
      </c>
      <c r="F30" s="16"/>
    </row>
    <row r="31" spans="1:6" x14ac:dyDescent="0.25">
      <c r="A31" s="122"/>
      <c r="B31" s="97"/>
      <c r="C31" s="17" t="s">
        <v>8</v>
      </c>
      <c r="D31" s="17">
        <v>15</v>
      </c>
      <c r="E31" s="18">
        <v>1</v>
      </c>
      <c r="F31" s="16"/>
    </row>
    <row r="32" spans="1:6" x14ac:dyDescent="0.25">
      <c r="A32" s="122"/>
      <c r="B32" s="125" t="s">
        <v>13</v>
      </c>
      <c r="C32" s="17" t="s">
        <v>9</v>
      </c>
      <c r="D32" s="17">
        <v>12</v>
      </c>
      <c r="E32" s="18">
        <v>2</v>
      </c>
      <c r="F32" s="16"/>
    </row>
    <row r="33" spans="1:6" x14ac:dyDescent="0.25">
      <c r="A33" s="122"/>
      <c r="B33" s="96"/>
      <c r="C33" s="67" t="s">
        <v>8</v>
      </c>
      <c r="D33" s="68">
        <v>8</v>
      </c>
      <c r="E33" s="69">
        <v>2</v>
      </c>
      <c r="F33" s="16"/>
    </row>
    <row r="34" spans="1:6" ht="15.75" thickBot="1" x14ac:dyDescent="0.3">
      <c r="A34" s="131"/>
      <c r="B34" s="126"/>
      <c r="C34" s="70">
        <f>$B$3*0.75-$B$1</f>
        <v>30</v>
      </c>
      <c r="D34" s="71">
        <v>8</v>
      </c>
      <c r="E34" s="72">
        <v>2</v>
      </c>
      <c r="F34" s="16"/>
    </row>
    <row r="35" spans="1:6" x14ac:dyDescent="0.25">
      <c r="A35" s="116">
        <v>4</v>
      </c>
      <c r="B35" s="119" t="s">
        <v>0</v>
      </c>
      <c r="C35" s="23" t="s">
        <v>9</v>
      </c>
      <c r="D35" s="23">
        <v>12</v>
      </c>
      <c r="E35" s="24">
        <v>2</v>
      </c>
      <c r="F35" s="16"/>
    </row>
    <row r="36" spans="1:6" x14ac:dyDescent="0.25">
      <c r="A36" s="117"/>
      <c r="B36" s="120"/>
      <c r="C36" s="25" t="s">
        <v>8</v>
      </c>
      <c r="D36" s="25">
        <v>10</v>
      </c>
      <c r="E36" s="26">
        <v>2</v>
      </c>
      <c r="F36" s="16"/>
    </row>
    <row r="37" spans="1:6" x14ac:dyDescent="0.25">
      <c r="A37" s="117"/>
      <c r="B37" s="121"/>
      <c r="C37" s="33">
        <f>$B$3*0.72-$B$1</f>
        <v>24</v>
      </c>
      <c r="D37" s="25">
        <v>8</v>
      </c>
      <c r="E37" s="26">
        <v>3</v>
      </c>
      <c r="F37" s="16"/>
    </row>
    <row r="38" spans="1:6" x14ac:dyDescent="0.25">
      <c r="A38" s="117"/>
      <c r="B38" s="127" t="s">
        <v>12</v>
      </c>
      <c r="C38" s="25" t="s">
        <v>9</v>
      </c>
      <c r="D38" s="25">
        <v>12</v>
      </c>
      <c r="E38" s="26">
        <v>3</v>
      </c>
      <c r="F38" s="16"/>
    </row>
    <row r="39" spans="1:6" x14ac:dyDescent="0.25">
      <c r="A39" s="117"/>
      <c r="B39" s="129"/>
      <c r="C39" s="25" t="s">
        <v>8</v>
      </c>
      <c r="D39" s="25">
        <v>10</v>
      </c>
      <c r="E39" s="26">
        <v>3</v>
      </c>
      <c r="F39" s="16"/>
    </row>
    <row r="40" spans="1:6" x14ac:dyDescent="0.25">
      <c r="A40" s="117"/>
      <c r="B40" s="127" t="s">
        <v>7</v>
      </c>
      <c r="C40" s="25" t="s">
        <v>9</v>
      </c>
      <c r="D40" s="25">
        <v>10</v>
      </c>
      <c r="E40" s="26">
        <v>2</v>
      </c>
      <c r="F40" s="16"/>
    </row>
    <row r="41" spans="1:6" x14ac:dyDescent="0.25">
      <c r="A41" s="117"/>
      <c r="B41" s="128"/>
      <c r="C41" s="25" t="s">
        <v>8</v>
      </c>
      <c r="D41" s="25">
        <v>8</v>
      </c>
      <c r="E41" s="26">
        <v>2</v>
      </c>
      <c r="F41" s="16"/>
    </row>
    <row r="42" spans="1:6" x14ac:dyDescent="0.25">
      <c r="A42" s="117"/>
      <c r="B42" s="129"/>
      <c r="C42" s="33">
        <f>$B$3*0.78-$B$1</f>
        <v>36</v>
      </c>
      <c r="D42" s="25">
        <v>8</v>
      </c>
      <c r="E42" s="26">
        <v>1</v>
      </c>
      <c r="F42" s="16"/>
    </row>
    <row r="43" spans="1:6" x14ac:dyDescent="0.25">
      <c r="A43" s="117"/>
      <c r="B43" s="102" t="s">
        <v>13</v>
      </c>
      <c r="C43" s="25" t="s">
        <v>9</v>
      </c>
      <c r="D43" s="25">
        <v>12</v>
      </c>
      <c r="E43" s="26">
        <v>1</v>
      </c>
      <c r="F43" s="16"/>
    </row>
    <row r="44" spans="1:6" x14ac:dyDescent="0.25">
      <c r="A44" s="117"/>
      <c r="B44" s="102"/>
      <c r="C44" s="25" t="s">
        <v>8</v>
      </c>
      <c r="D44" s="25">
        <v>12</v>
      </c>
      <c r="E44" s="26">
        <v>1</v>
      </c>
      <c r="F44" s="16"/>
    </row>
    <row r="45" spans="1:6" ht="15.75" thickBot="1" x14ac:dyDescent="0.3">
      <c r="A45" s="118"/>
      <c r="B45" s="103"/>
      <c r="C45" s="27">
        <f>$B$3*0.68-$B$1</f>
        <v>16</v>
      </c>
      <c r="D45" s="28">
        <v>15</v>
      </c>
      <c r="E45" s="29">
        <v>1</v>
      </c>
      <c r="F45" s="16"/>
    </row>
    <row r="46" spans="1:6" x14ac:dyDescent="0.25">
      <c r="A46" s="132">
        <v>5</v>
      </c>
      <c r="B46" s="95" t="s">
        <v>0</v>
      </c>
      <c r="C46" s="14" t="s">
        <v>9</v>
      </c>
      <c r="D46" s="14">
        <v>12</v>
      </c>
      <c r="E46" s="15">
        <v>2</v>
      </c>
      <c r="F46" s="16"/>
    </row>
    <row r="47" spans="1:6" x14ac:dyDescent="0.25">
      <c r="A47" s="133"/>
      <c r="B47" s="96"/>
      <c r="C47" s="17" t="s">
        <v>8</v>
      </c>
      <c r="D47" s="17">
        <v>10</v>
      </c>
      <c r="E47" s="18">
        <v>2</v>
      </c>
      <c r="F47" s="16"/>
    </row>
    <row r="48" spans="1:6" x14ac:dyDescent="0.25">
      <c r="A48" s="133"/>
      <c r="B48" s="97"/>
      <c r="C48" s="19">
        <f>$B$3*0.78-$B$1</f>
        <v>36</v>
      </c>
      <c r="D48" s="17">
        <v>8</v>
      </c>
      <c r="E48" s="18">
        <v>2</v>
      </c>
      <c r="F48" s="16"/>
    </row>
    <row r="49" spans="1:6" x14ac:dyDescent="0.25">
      <c r="A49" s="133"/>
      <c r="B49" s="125" t="s">
        <v>1</v>
      </c>
      <c r="C49" s="17" t="s">
        <v>9</v>
      </c>
      <c r="D49" s="17">
        <v>12</v>
      </c>
      <c r="E49" s="18">
        <v>3</v>
      </c>
      <c r="F49" s="16"/>
    </row>
    <row r="50" spans="1:6" x14ac:dyDescent="0.25">
      <c r="A50" s="133"/>
      <c r="B50" s="97"/>
      <c r="C50" s="17" t="s">
        <v>8</v>
      </c>
      <c r="D50" s="17">
        <v>10</v>
      </c>
      <c r="E50" s="18">
        <v>3</v>
      </c>
      <c r="F50" s="16"/>
    </row>
    <row r="51" spans="1:6" x14ac:dyDescent="0.25">
      <c r="A51" s="133"/>
      <c r="B51" s="113" t="s">
        <v>7</v>
      </c>
      <c r="C51" s="17" t="s">
        <v>9</v>
      </c>
      <c r="D51" s="17">
        <v>10</v>
      </c>
      <c r="E51" s="18">
        <v>2</v>
      </c>
      <c r="F51" s="16"/>
    </row>
    <row r="52" spans="1:6" x14ac:dyDescent="0.25">
      <c r="A52" s="133"/>
      <c r="B52" s="113"/>
      <c r="C52" s="17" t="s">
        <v>8</v>
      </c>
      <c r="D52" s="17">
        <v>8</v>
      </c>
      <c r="E52" s="18">
        <v>1</v>
      </c>
      <c r="F52" s="16"/>
    </row>
    <row r="53" spans="1:6" ht="15.75" thickBot="1" x14ac:dyDescent="0.3">
      <c r="A53" s="134"/>
      <c r="B53" s="114"/>
      <c r="C53" s="39">
        <f>$B$3*0.8-$B$1</f>
        <v>40</v>
      </c>
      <c r="D53" s="20">
        <v>8</v>
      </c>
      <c r="E53" s="21">
        <v>1</v>
      </c>
      <c r="F53" s="16"/>
    </row>
    <row r="57" spans="1:6" ht="19.5" thickBot="1" x14ac:dyDescent="0.35">
      <c r="A57" s="9" t="s">
        <v>11</v>
      </c>
    </row>
    <row r="58" spans="1:6" ht="30.75" thickBot="1" x14ac:dyDescent="0.3">
      <c r="A58" s="35" t="s">
        <v>2</v>
      </c>
      <c r="B58" s="36" t="s">
        <v>3</v>
      </c>
      <c r="C58" s="37" t="s">
        <v>4</v>
      </c>
      <c r="D58" s="36" t="s">
        <v>5</v>
      </c>
      <c r="E58" s="38" t="s">
        <v>6</v>
      </c>
    </row>
    <row r="59" spans="1:6" x14ac:dyDescent="0.25">
      <c r="A59" s="98">
        <v>1</v>
      </c>
      <c r="B59" s="135" t="s">
        <v>0</v>
      </c>
      <c r="C59" s="14" t="s">
        <v>9</v>
      </c>
      <c r="D59" s="14">
        <v>6</v>
      </c>
      <c r="E59" s="15">
        <v>2</v>
      </c>
      <c r="F59" s="16"/>
    </row>
    <row r="60" spans="1:6" x14ac:dyDescent="0.25">
      <c r="A60" s="90"/>
      <c r="B60" s="136"/>
      <c r="C60" s="17" t="s">
        <v>8</v>
      </c>
      <c r="D60" s="17">
        <v>4</v>
      </c>
      <c r="E60" s="18">
        <v>2</v>
      </c>
      <c r="F60" s="16"/>
    </row>
    <row r="61" spans="1:6" x14ac:dyDescent="0.25">
      <c r="A61" s="90"/>
      <c r="B61" s="137"/>
      <c r="C61" s="19">
        <f>$B$3*0.8-$B$1</f>
        <v>40</v>
      </c>
      <c r="D61" s="17">
        <v>3</v>
      </c>
      <c r="E61" s="18">
        <v>2</v>
      </c>
      <c r="F61" s="16"/>
    </row>
    <row r="62" spans="1:6" x14ac:dyDescent="0.25">
      <c r="A62" s="90"/>
      <c r="B62" s="108" t="s">
        <v>1</v>
      </c>
      <c r="C62" s="17" t="s">
        <v>9</v>
      </c>
      <c r="D62" s="17">
        <v>6</v>
      </c>
      <c r="E62" s="18">
        <v>1</v>
      </c>
      <c r="F62" s="16"/>
    </row>
    <row r="63" spans="1:6" x14ac:dyDescent="0.25">
      <c r="A63" s="90"/>
      <c r="B63" s="108"/>
      <c r="C63" s="17" t="s">
        <v>8</v>
      </c>
      <c r="D63" s="17">
        <v>5</v>
      </c>
      <c r="E63" s="18">
        <v>1</v>
      </c>
      <c r="F63" s="16"/>
    </row>
    <row r="64" spans="1:6" x14ac:dyDescent="0.25">
      <c r="A64" s="90"/>
      <c r="B64" s="108"/>
      <c r="C64" s="19">
        <f>$B$3*0.75-$B$1</f>
        <v>30</v>
      </c>
      <c r="D64" s="17">
        <v>4</v>
      </c>
      <c r="E64" s="18">
        <v>1</v>
      </c>
      <c r="F64" s="16"/>
    </row>
    <row r="65" spans="1:6" x14ac:dyDescent="0.25">
      <c r="A65" s="90"/>
      <c r="B65" s="108"/>
      <c r="C65" s="19">
        <f>$B$3*0.83-$B$1</f>
        <v>46</v>
      </c>
      <c r="D65" s="17">
        <v>3</v>
      </c>
      <c r="E65" s="18">
        <v>3</v>
      </c>
      <c r="F65" s="16"/>
    </row>
    <row r="66" spans="1:6" x14ac:dyDescent="0.25">
      <c r="A66" s="90"/>
      <c r="B66" s="125" t="s">
        <v>7</v>
      </c>
      <c r="C66" s="17" t="s">
        <v>9</v>
      </c>
      <c r="D66" s="17">
        <v>6</v>
      </c>
      <c r="E66" s="18">
        <v>2</v>
      </c>
      <c r="F66" s="16"/>
    </row>
    <row r="67" spans="1:6" x14ac:dyDescent="0.25">
      <c r="A67" s="90"/>
      <c r="B67" s="96"/>
      <c r="C67" s="17" t="s">
        <v>8</v>
      </c>
      <c r="D67" s="17">
        <v>5</v>
      </c>
      <c r="E67" s="18">
        <v>2</v>
      </c>
      <c r="F67" s="16"/>
    </row>
    <row r="68" spans="1:6" x14ac:dyDescent="0.25">
      <c r="A68" s="152"/>
      <c r="B68" s="97"/>
      <c r="C68" s="73">
        <f>$B$3*0.77-$B$1</f>
        <v>34</v>
      </c>
      <c r="D68" s="47">
        <v>4</v>
      </c>
      <c r="E68" s="48">
        <v>2</v>
      </c>
      <c r="F68" s="16"/>
    </row>
    <row r="69" spans="1:6" x14ac:dyDescent="0.25">
      <c r="A69" s="152"/>
      <c r="B69" s="125" t="s">
        <v>13</v>
      </c>
      <c r="C69" s="17" t="s">
        <v>9</v>
      </c>
      <c r="D69" s="47">
        <v>6</v>
      </c>
      <c r="E69" s="48">
        <v>4</v>
      </c>
      <c r="F69" s="16"/>
    </row>
    <row r="70" spans="1:6" ht="15.75" thickBot="1" x14ac:dyDescent="0.3">
      <c r="A70" s="91"/>
      <c r="B70" s="126"/>
      <c r="C70" s="74" t="s">
        <v>8</v>
      </c>
      <c r="D70" s="20">
        <v>5</v>
      </c>
      <c r="E70" s="21">
        <v>4</v>
      </c>
      <c r="F70" s="16"/>
    </row>
    <row r="71" spans="1:6" x14ac:dyDescent="0.25">
      <c r="A71" s="138">
        <v>2</v>
      </c>
      <c r="B71" s="139" t="s">
        <v>0</v>
      </c>
      <c r="C71" s="50" t="s">
        <v>9</v>
      </c>
      <c r="D71" s="23">
        <v>6</v>
      </c>
      <c r="E71" s="24">
        <v>2</v>
      </c>
      <c r="F71" s="16"/>
    </row>
    <row r="72" spans="1:6" x14ac:dyDescent="0.25">
      <c r="A72" s="105"/>
      <c r="B72" s="140"/>
      <c r="C72" s="51" t="s">
        <v>8</v>
      </c>
      <c r="D72" s="25">
        <v>5</v>
      </c>
      <c r="E72" s="26">
        <v>2</v>
      </c>
      <c r="F72" s="16"/>
    </row>
    <row r="73" spans="1:6" x14ac:dyDescent="0.25">
      <c r="A73" s="105"/>
      <c r="B73" s="141"/>
      <c r="C73" s="52">
        <f>$B$3*0.83-$B$1</f>
        <v>46</v>
      </c>
      <c r="D73" s="25">
        <v>4</v>
      </c>
      <c r="E73" s="26">
        <v>2</v>
      </c>
      <c r="F73" s="16"/>
    </row>
    <row r="74" spans="1:6" x14ac:dyDescent="0.25">
      <c r="A74" s="105"/>
      <c r="B74" s="87" t="s">
        <v>1</v>
      </c>
      <c r="C74" s="25" t="s">
        <v>9</v>
      </c>
      <c r="D74" s="25">
        <v>6</v>
      </c>
      <c r="E74" s="26">
        <v>1</v>
      </c>
      <c r="F74" s="16"/>
    </row>
    <row r="75" spans="1:6" x14ac:dyDescent="0.25">
      <c r="A75" s="105"/>
      <c r="B75" s="87"/>
      <c r="C75" s="25" t="s">
        <v>8</v>
      </c>
      <c r="D75" s="25">
        <v>5</v>
      </c>
      <c r="E75" s="26">
        <v>1</v>
      </c>
      <c r="F75" s="16"/>
    </row>
    <row r="76" spans="1:6" x14ac:dyDescent="0.25">
      <c r="A76" s="105"/>
      <c r="B76" s="87"/>
      <c r="C76" s="33">
        <f>$B$3*0.77-$B$1</f>
        <v>34</v>
      </c>
      <c r="D76" s="25">
        <v>5</v>
      </c>
      <c r="E76" s="26">
        <v>4</v>
      </c>
      <c r="F76" s="16"/>
    </row>
    <row r="77" spans="1:6" x14ac:dyDescent="0.25">
      <c r="A77" s="105"/>
      <c r="B77" s="87" t="s">
        <v>7</v>
      </c>
      <c r="C77" s="25" t="s">
        <v>9</v>
      </c>
      <c r="D77" s="25">
        <v>6</v>
      </c>
      <c r="E77" s="26">
        <v>2</v>
      </c>
      <c r="F77" s="16"/>
    </row>
    <row r="78" spans="1:6" x14ac:dyDescent="0.25">
      <c r="A78" s="105"/>
      <c r="B78" s="87"/>
      <c r="C78" s="25" t="s">
        <v>8</v>
      </c>
      <c r="D78" s="25">
        <v>5</v>
      </c>
      <c r="E78" s="26">
        <v>2</v>
      </c>
      <c r="F78" s="16"/>
    </row>
    <row r="79" spans="1:6" x14ac:dyDescent="0.25">
      <c r="A79" s="151"/>
      <c r="B79" s="127"/>
      <c r="C79" s="52">
        <f>$B$3*0.78-$B$1</f>
        <v>36</v>
      </c>
      <c r="D79" s="75">
        <v>4</v>
      </c>
      <c r="E79" s="76">
        <v>1</v>
      </c>
      <c r="F79" s="16"/>
    </row>
    <row r="80" spans="1:6" ht="15.75" thickBot="1" x14ac:dyDescent="0.3">
      <c r="A80" s="106"/>
      <c r="B80" s="88"/>
      <c r="C80" s="27">
        <f>$B$3*0.85-$B$1</f>
        <v>50</v>
      </c>
      <c r="D80" s="28">
        <v>4</v>
      </c>
      <c r="E80" s="29">
        <v>1</v>
      </c>
      <c r="F80" s="16"/>
    </row>
    <row r="81" spans="1:6" x14ac:dyDescent="0.25">
      <c r="A81" s="98">
        <v>3</v>
      </c>
      <c r="B81" s="99" t="s">
        <v>0</v>
      </c>
      <c r="C81" s="14" t="s">
        <v>9</v>
      </c>
      <c r="D81" s="14">
        <v>6</v>
      </c>
      <c r="E81" s="15">
        <v>4</v>
      </c>
      <c r="F81" s="16"/>
    </row>
    <row r="82" spans="1:6" x14ac:dyDescent="0.25">
      <c r="A82" s="90"/>
      <c r="B82" s="92"/>
      <c r="C82" s="17" t="s">
        <v>8</v>
      </c>
      <c r="D82" s="17">
        <v>5</v>
      </c>
      <c r="E82" s="18">
        <v>4</v>
      </c>
      <c r="F82" s="16"/>
    </row>
    <row r="83" spans="1:6" x14ac:dyDescent="0.25">
      <c r="A83" s="90"/>
      <c r="B83" s="92" t="s">
        <v>12</v>
      </c>
      <c r="C83" s="17" t="s">
        <v>9</v>
      </c>
      <c r="D83" s="17">
        <v>6</v>
      </c>
      <c r="E83" s="18">
        <v>1</v>
      </c>
      <c r="F83" s="16"/>
    </row>
    <row r="84" spans="1:6" x14ac:dyDescent="0.25">
      <c r="A84" s="90"/>
      <c r="B84" s="92"/>
      <c r="C84" s="17" t="s">
        <v>8</v>
      </c>
      <c r="D84" s="17">
        <v>5</v>
      </c>
      <c r="E84" s="18">
        <v>1</v>
      </c>
      <c r="F84" s="16"/>
    </row>
    <row r="85" spans="1:6" x14ac:dyDescent="0.25">
      <c r="A85" s="90"/>
      <c r="B85" s="92"/>
      <c r="C85" s="19">
        <f>$B$3*0.8-$B$1</f>
        <v>40</v>
      </c>
      <c r="D85" s="17">
        <v>4</v>
      </c>
      <c r="E85" s="18">
        <v>4</v>
      </c>
      <c r="F85" s="16"/>
    </row>
    <row r="86" spans="1:6" x14ac:dyDescent="0.25">
      <c r="A86" s="90"/>
      <c r="B86" s="125" t="s">
        <v>7</v>
      </c>
      <c r="C86" s="17" t="s">
        <v>9</v>
      </c>
      <c r="D86" s="17">
        <v>6</v>
      </c>
      <c r="E86" s="18">
        <v>2</v>
      </c>
      <c r="F86" s="16"/>
    </row>
    <row r="87" spans="1:6" x14ac:dyDescent="0.25">
      <c r="A87" s="90"/>
      <c r="B87" s="96"/>
      <c r="C87" s="17" t="s">
        <v>8</v>
      </c>
      <c r="D87" s="17">
        <v>5</v>
      </c>
      <c r="E87" s="18">
        <v>2</v>
      </c>
      <c r="F87" s="16"/>
    </row>
    <row r="88" spans="1:6" x14ac:dyDescent="0.25">
      <c r="A88" s="90"/>
      <c r="B88" s="97"/>
      <c r="C88" s="19">
        <f>$B$3*0.83-$B$1</f>
        <v>46</v>
      </c>
      <c r="D88" s="17">
        <v>4</v>
      </c>
      <c r="E88" s="18">
        <v>2</v>
      </c>
      <c r="F88" s="16"/>
    </row>
    <row r="89" spans="1:6" x14ac:dyDescent="0.25">
      <c r="A89" s="90"/>
      <c r="B89" s="92" t="s">
        <v>13</v>
      </c>
      <c r="C89" s="17" t="s">
        <v>9</v>
      </c>
      <c r="D89" s="17">
        <v>5</v>
      </c>
      <c r="E89" s="18">
        <v>2</v>
      </c>
      <c r="F89" s="16"/>
    </row>
    <row r="90" spans="1:6" x14ac:dyDescent="0.25">
      <c r="A90" s="90"/>
      <c r="B90" s="92"/>
      <c r="C90" s="17" t="s">
        <v>8</v>
      </c>
      <c r="D90" s="17">
        <v>4</v>
      </c>
      <c r="E90" s="18">
        <v>2</v>
      </c>
      <c r="F90" s="16"/>
    </row>
    <row r="91" spans="1:6" ht="15.75" thickBot="1" x14ac:dyDescent="0.3">
      <c r="A91" s="91"/>
      <c r="B91" s="93"/>
      <c r="C91" s="39">
        <f>$B$3*0.85-$B$1</f>
        <v>50</v>
      </c>
      <c r="D91" s="20">
        <v>3</v>
      </c>
      <c r="E91" s="21">
        <v>2</v>
      </c>
      <c r="F91" s="16"/>
    </row>
    <row r="92" spans="1:6" x14ac:dyDescent="0.25">
      <c r="A92" s="104">
        <v>4</v>
      </c>
      <c r="B92" s="94" t="s">
        <v>0</v>
      </c>
      <c r="C92" s="23" t="s">
        <v>9</v>
      </c>
      <c r="D92" s="23">
        <v>6</v>
      </c>
      <c r="E92" s="24">
        <v>3</v>
      </c>
      <c r="F92" s="16"/>
    </row>
    <row r="93" spans="1:6" x14ac:dyDescent="0.25">
      <c r="A93" s="105"/>
      <c r="B93" s="87"/>
      <c r="C93" s="25" t="s">
        <v>8</v>
      </c>
      <c r="D93" s="25">
        <v>5</v>
      </c>
      <c r="E93" s="26">
        <v>1</v>
      </c>
      <c r="F93" s="16"/>
    </row>
    <row r="94" spans="1:6" x14ac:dyDescent="0.25">
      <c r="A94" s="105"/>
      <c r="B94" s="87"/>
      <c r="C94" s="33">
        <f>$B$3*0.76-$B$1</f>
        <v>32</v>
      </c>
      <c r="D94" s="25">
        <v>4</v>
      </c>
      <c r="E94" s="26">
        <v>3</v>
      </c>
      <c r="F94" s="16"/>
    </row>
    <row r="95" spans="1:6" x14ac:dyDescent="0.25">
      <c r="A95" s="105"/>
      <c r="B95" s="87" t="s">
        <v>12</v>
      </c>
      <c r="C95" s="25" t="s">
        <v>9</v>
      </c>
      <c r="D95" s="25">
        <v>6</v>
      </c>
      <c r="E95" s="26">
        <v>3</v>
      </c>
      <c r="F95" s="16"/>
    </row>
    <row r="96" spans="1:6" x14ac:dyDescent="0.25">
      <c r="A96" s="105"/>
      <c r="B96" s="87"/>
      <c r="C96" s="25" t="s">
        <v>8</v>
      </c>
      <c r="D96" s="25">
        <v>5</v>
      </c>
      <c r="E96" s="26">
        <v>3</v>
      </c>
      <c r="F96" s="16"/>
    </row>
    <row r="97" spans="1:6" x14ac:dyDescent="0.25">
      <c r="A97" s="105"/>
      <c r="B97" s="87" t="s">
        <v>7</v>
      </c>
      <c r="C97" s="25" t="s">
        <v>9</v>
      </c>
      <c r="D97" s="25">
        <v>5</v>
      </c>
      <c r="E97" s="26">
        <v>2</v>
      </c>
      <c r="F97" s="16"/>
    </row>
    <row r="98" spans="1:6" x14ac:dyDescent="0.25">
      <c r="A98" s="105"/>
      <c r="B98" s="87"/>
      <c r="C98" s="25" t="s">
        <v>8</v>
      </c>
      <c r="D98" s="25">
        <v>4</v>
      </c>
      <c r="E98" s="26">
        <v>2</v>
      </c>
      <c r="F98" s="16"/>
    </row>
    <row r="99" spans="1:6" x14ac:dyDescent="0.25">
      <c r="A99" s="105"/>
      <c r="B99" s="87"/>
      <c r="C99" s="33">
        <f>$B$3*0.8-$B$1</f>
        <v>40</v>
      </c>
      <c r="D99" s="25">
        <v>3</v>
      </c>
      <c r="E99" s="26">
        <v>2</v>
      </c>
      <c r="F99" s="16"/>
    </row>
    <row r="100" spans="1:6" x14ac:dyDescent="0.25">
      <c r="A100" s="105"/>
      <c r="B100" s="87"/>
      <c r="C100" s="33">
        <f>$B$3*0.88-$B$1</f>
        <v>56</v>
      </c>
      <c r="D100" s="25">
        <v>2</v>
      </c>
      <c r="E100" s="26">
        <v>2</v>
      </c>
      <c r="F100" s="16"/>
    </row>
    <row r="101" spans="1:6" x14ac:dyDescent="0.25">
      <c r="A101" s="105"/>
      <c r="B101" s="87" t="s">
        <v>13</v>
      </c>
      <c r="C101" s="25" t="s">
        <v>9</v>
      </c>
      <c r="D101" s="25">
        <v>6</v>
      </c>
      <c r="E101" s="26">
        <v>1</v>
      </c>
      <c r="F101" s="16"/>
    </row>
    <row r="102" spans="1:6" x14ac:dyDescent="0.25">
      <c r="A102" s="105"/>
      <c r="B102" s="87"/>
      <c r="C102" s="25" t="s">
        <v>8</v>
      </c>
      <c r="D102" s="25">
        <v>5</v>
      </c>
      <c r="E102" s="26">
        <v>1</v>
      </c>
      <c r="F102" s="16"/>
    </row>
    <row r="103" spans="1:6" x14ac:dyDescent="0.25">
      <c r="A103" s="151"/>
      <c r="B103" s="127"/>
      <c r="C103" s="33">
        <f>$B$3*0.783-$B$1</f>
        <v>36.599999999999994</v>
      </c>
      <c r="D103" s="75">
        <v>4</v>
      </c>
      <c r="E103" s="76">
        <v>2</v>
      </c>
      <c r="F103" s="16"/>
    </row>
    <row r="104" spans="1:6" ht="15.75" thickBot="1" x14ac:dyDescent="0.3">
      <c r="A104" s="151"/>
      <c r="B104" s="127"/>
      <c r="C104" s="77">
        <f>$B$3*0.86-$B$1</f>
        <v>52</v>
      </c>
      <c r="D104" s="75">
        <v>4</v>
      </c>
      <c r="E104" s="76">
        <v>2</v>
      </c>
      <c r="F104" s="16"/>
    </row>
    <row r="105" spans="1:6" x14ac:dyDescent="0.25">
      <c r="A105" s="130">
        <v>5</v>
      </c>
      <c r="B105" s="95" t="s">
        <v>0</v>
      </c>
      <c r="C105" s="78" t="s">
        <v>9</v>
      </c>
      <c r="D105" s="53">
        <v>6</v>
      </c>
      <c r="E105" s="54">
        <v>1</v>
      </c>
      <c r="F105" s="16"/>
    </row>
    <row r="106" spans="1:6" x14ac:dyDescent="0.25">
      <c r="A106" s="122"/>
      <c r="B106" s="96"/>
      <c r="C106" s="79" t="s">
        <v>8</v>
      </c>
      <c r="D106" s="55">
        <v>6</v>
      </c>
      <c r="E106" s="56">
        <v>3</v>
      </c>
      <c r="F106" s="16"/>
    </row>
    <row r="107" spans="1:6" x14ac:dyDescent="0.25">
      <c r="A107" s="122"/>
      <c r="B107" s="147"/>
      <c r="C107" s="80">
        <f>$B$3*0.78-$B$1</f>
        <v>36</v>
      </c>
      <c r="D107" s="55">
        <v>5</v>
      </c>
      <c r="E107" s="56">
        <v>3</v>
      </c>
      <c r="F107" s="16"/>
    </row>
    <row r="108" spans="1:6" x14ac:dyDescent="0.25">
      <c r="A108" s="122"/>
      <c r="B108" s="149" t="s">
        <v>1</v>
      </c>
      <c r="C108" s="79" t="s">
        <v>9</v>
      </c>
      <c r="D108" s="55">
        <v>6</v>
      </c>
      <c r="E108" s="56">
        <v>2</v>
      </c>
      <c r="F108" s="16"/>
    </row>
    <row r="109" spans="1:6" x14ac:dyDescent="0.25">
      <c r="A109" s="122"/>
      <c r="B109" s="96"/>
      <c r="C109" s="79" t="s">
        <v>8</v>
      </c>
      <c r="D109" s="55">
        <v>5</v>
      </c>
      <c r="E109" s="56">
        <v>2</v>
      </c>
      <c r="F109" s="16"/>
    </row>
    <row r="110" spans="1:6" x14ac:dyDescent="0.25">
      <c r="A110" s="122"/>
      <c r="B110" s="96"/>
      <c r="C110" s="80">
        <f>$B$3*0.78-$B$1</f>
        <v>36</v>
      </c>
      <c r="D110" s="55">
        <v>4</v>
      </c>
      <c r="E110" s="56">
        <v>2</v>
      </c>
      <c r="F110" s="16"/>
    </row>
    <row r="111" spans="1:6" x14ac:dyDescent="0.25">
      <c r="A111" s="122"/>
      <c r="B111" s="147"/>
      <c r="C111" s="80">
        <f>$B$3*0.85-$B$1</f>
        <v>50</v>
      </c>
      <c r="D111" s="55">
        <v>3</v>
      </c>
      <c r="E111" s="56">
        <v>2</v>
      </c>
      <c r="F111" s="16"/>
    </row>
    <row r="112" spans="1:6" x14ac:dyDescent="0.25">
      <c r="A112" s="122"/>
      <c r="B112" s="148" t="s">
        <v>7</v>
      </c>
      <c r="C112" s="79" t="s">
        <v>9</v>
      </c>
      <c r="D112" s="55">
        <v>5</v>
      </c>
      <c r="E112" s="56">
        <v>2</v>
      </c>
      <c r="F112" s="16"/>
    </row>
    <row r="113" spans="1:6" x14ac:dyDescent="0.25">
      <c r="A113" s="122"/>
      <c r="B113" s="148"/>
      <c r="C113" s="79" t="s">
        <v>8</v>
      </c>
      <c r="D113" s="55">
        <v>4</v>
      </c>
      <c r="E113" s="56">
        <v>2</v>
      </c>
      <c r="F113" s="16"/>
    </row>
    <row r="114" spans="1:6" x14ac:dyDescent="0.25">
      <c r="A114" s="122"/>
      <c r="B114" s="149"/>
      <c r="C114" s="80">
        <f>$B$3*0.8-$B$1</f>
        <v>40</v>
      </c>
      <c r="D114" s="81">
        <v>3</v>
      </c>
      <c r="E114" s="82">
        <v>2</v>
      </c>
      <c r="F114" s="16"/>
    </row>
    <row r="115" spans="1:6" ht="15.75" thickBot="1" x14ac:dyDescent="0.3">
      <c r="A115" s="131"/>
      <c r="B115" s="150"/>
      <c r="C115" s="83">
        <f>$B$3*0.9-$B$1</f>
        <v>60</v>
      </c>
      <c r="D115" s="58">
        <v>2</v>
      </c>
      <c r="E115" s="59">
        <v>2</v>
      </c>
      <c r="F115" s="16"/>
    </row>
    <row r="116" spans="1:6" x14ac:dyDescent="0.25">
      <c r="F116" s="16"/>
    </row>
  </sheetData>
  <sheetProtection algorithmName="SHA-512" hashValue="BZwdJqOxdEXNqNBFOIVIeBE1JqQN5E4FdUJWidzw6s1OGvMT8Or55XCFbRO7kd/I78U2/ZwYn1AX8WO6rfgaDw==" saltValue="0Ae/5GGlGeU9308YQtts+A==" spinCount="100000" sheet="1" objects="1" scenarios="1"/>
  <mergeCells count="46">
    <mergeCell ref="B22:B24"/>
    <mergeCell ref="B14:B16"/>
    <mergeCell ref="B17:B18"/>
    <mergeCell ref="A7:A15"/>
    <mergeCell ref="B7:B8"/>
    <mergeCell ref="B9:B11"/>
    <mergeCell ref="B12:B13"/>
    <mergeCell ref="B19:B21"/>
    <mergeCell ref="A17:A26"/>
    <mergeCell ref="B25:B26"/>
    <mergeCell ref="B30:B31"/>
    <mergeCell ref="A35:A45"/>
    <mergeCell ref="B35:B37"/>
    <mergeCell ref="B43:B45"/>
    <mergeCell ref="B27:B28"/>
    <mergeCell ref="B32:B34"/>
    <mergeCell ref="A27:A34"/>
    <mergeCell ref="B38:B39"/>
    <mergeCell ref="B40:B42"/>
    <mergeCell ref="B95:B96"/>
    <mergeCell ref="B97:B100"/>
    <mergeCell ref="A46:A53"/>
    <mergeCell ref="B51:B53"/>
    <mergeCell ref="A59:A70"/>
    <mergeCell ref="B59:B61"/>
    <mergeCell ref="B62:B65"/>
    <mergeCell ref="B66:B68"/>
    <mergeCell ref="B69:B70"/>
    <mergeCell ref="B46:B48"/>
    <mergeCell ref="B49:B50"/>
    <mergeCell ref="B101:B104"/>
    <mergeCell ref="A105:A115"/>
    <mergeCell ref="B105:B107"/>
    <mergeCell ref="B112:B115"/>
    <mergeCell ref="A71:A80"/>
    <mergeCell ref="B71:B73"/>
    <mergeCell ref="B74:B76"/>
    <mergeCell ref="B77:B80"/>
    <mergeCell ref="A81:A91"/>
    <mergeCell ref="B81:B82"/>
    <mergeCell ref="B83:B85"/>
    <mergeCell ref="B89:B91"/>
    <mergeCell ref="B108:B111"/>
    <mergeCell ref="B86:B88"/>
    <mergeCell ref="A92:A104"/>
    <mergeCell ref="B92:B94"/>
  </mergeCells>
  <dataValidations count="1">
    <dataValidation type="list" allowBlank="1" showInputMessage="1" showErrorMessage="1" promptTitle="Количество подтягиваний" sqref="K2 B2">
      <formula1>$U$2:$U$5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13-16 подтягиваний</vt:lpstr>
      <vt:lpstr>17-20 подтягиваний</vt:lpstr>
      <vt:lpstr>21-24 подтягивания</vt:lpstr>
      <vt:lpstr>Количество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Serge</cp:lastModifiedBy>
  <dcterms:created xsi:type="dcterms:W3CDTF">2021-06-08T13:56:48Z</dcterms:created>
  <dcterms:modified xsi:type="dcterms:W3CDTF">2021-11-16T09:09:12Z</dcterms:modified>
</cp:coreProperties>
</file>