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5F147B7B-9953-4115-AA37-4456B5034E58}" xr6:coauthVersionLast="47" xr6:coauthVersionMax="47" xr10:uidLastSave="{00000000-0000-0000-0000-000000000000}"/>
  <bookViews>
    <workbookView xWindow="4290" yWindow="429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 l="1"/>
  <c r="D40" i="1"/>
  <c r="D43" i="1" s="1"/>
  <c r="D39" i="1"/>
  <c r="B39" i="1"/>
  <c r="B38" i="1"/>
  <c r="D42" i="1" s="1"/>
  <c r="D31" i="1"/>
  <c r="G30" i="1"/>
  <c r="B30" i="1"/>
  <c r="I29" i="1"/>
  <c r="I32" i="1" s="1"/>
  <c r="D29" i="1"/>
  <c r="D32" i="1" s="1"/>
  <c r="I28" i="1"/>
  <c r="G28" i="1"/>
  <c r="D28" i="1"/>
  <c r="B28" i="1"/>
  <c r="G27" i="1"/>
  <c r="B27" i="1"/>
  <c r="D21" i="1"/>
  <c r="G19" i="1"/>
  <c r="B19" i="1"/>
  <c r="I18" i="1"/>
  <c r="I21" i="1" s="1"/>
  <c r="D18" i="1"/>
  <c r="I17" i="1"/>
  <c r="G17" i="1"/>
  <c r="D17" i="1"/>
  <c r="B17" i="1"/>
  <c r="G16" i="1"/>
  <c r="B16" i="1"/>
  <c r="G8" i="1"/>
  <c r="B8" i="1"/>
  <c r="I7" i="1"/>
  <c r="I10" i="1" s="1"/>
  <c r="D7" i="1"/>
  <c r="D10" i="1" s="1"/>
  <c r="I6" i="1"/>
  <c r="G6" i="1"/>
  <c r="D6" i="1"/>
  <c r="D9" i="1" s="1"/>
  <c r="B6" i="1"/>
  <c r="G5" i="1"/>
  <c r="B5" i="1"/>
  <c r="I20" i="1" l="1"/>
  <c r="I31" i="1"/>
  <c r="I9" i="1"/>
  <c r="D20" i="1"/>
  <c r="Q15" i="1"/>
  <c r="P15" i="1"/>
  <c r="O15" i="1"/>
  <c r="N15" i="1"/>
  <c r="M15" i="1"/>
  <c r="L15" i="1"/>
  <c r="Q27" i="1"/>
  <c r="P27" i="1"/>
  <c r="O27" i="1"/>
  <c r="O7" i="1"/>
  <c r="N27" i="1"/>
  <c r="N7" i="1"/>
  <c r="M27" i="1"/>
  <c r="M7" i="1"/>
  <c r="L7" i="1"/>
  <c r="P31" i="1" l="1"/>
  <c r="L27" i="1"/>
  <c r="L31" i="1"/>
  <c r="Q31" i="1"/>
  <c r="N31" i="1"/>
  <c r="O31" i="1"/>
  <c r="M31" i="1"/>
</calcChain>
</file>

<file path=xl/sharedStrings.xml><?xml version="1.0" encoding="utf-8"?>
<sst xmlns="http://schemas.openxmlformats.org/spreadsheetml/2006/main" count="131" uniqueCount="38">
  <si>
    <t>Predicted</t>
    <phoneticPr fontId="2" type="noConversion"/>
  </si>
  <si>
    <t>RF</t>
    <phoneticPr fontId="2" type="noConversion"/>
  </si>
  <si>
    <t>KNN</t>
    <phoneticPr fontId="2" type="noConversion"/>
  </si>
  <si>
    <t>TPR</t>
    <phoneticPr fontId="2" type="noConversion"/>
  </si>
  <si>
    <t>FPR</t>
    <phoneticPr fontId="2" type="noConversion"/>
  </si>
  <si>
    <t>AUC</t>
    <phoneticPr fontId="2" type="noConversion"/>
  </si>
  <si>
    <t>F1</t>
    <phoneticPr fontId="2" type="noConversion"/>
  </si>
  <si>
    <t>Precision</t>
    <phoneticPr fontId="2" type="noConversion"/>
  </si>
  <si>
    <t>LR</t>
    <phoneticPr fontId="2" type="noConversion"/>
  </si>
  <si>
    <t>DT</t>
    <phoneticPr fontId="2" type="noConversion"/>
  </si>
  <si>
    <t>SVM</t>
    <phoneticPr fontId="2" type="noConversion"/>
  </si>
  <si>
    <t>LSTM</t>
    <phoneticPr fontId="2" type="noConversion"/>
  </si>
  <si>
    <t>***********************************************************************************************************</t>
    <phoneticPr fontId="2" type="noConversion"/>
  </si>
  <si>
    <t>Accuracy</t>
    <phoneticPr fontId="2" type="noConversion"/>
  </si>
  <si>
    <t>TPR</t>
    <phoneticPr fontId="2" type="noConversion"/>
  </si>
  <si>
    <t>RF</t>
    <phoneticPr fontId="2" type="noConversion"/>
  </si>
  <si>
    <t>KNN</t>
    <phoneticPr fontId="2" type="noConversion"/>
  </si>
  <si>
    <t>DT</t>
    <phoneticPr fontId="2" type="noConversion"/>
  </si>
  <si>
    <t>SVM</t>
    <phoneticPr fontId="2" type="noConversion"/>
  </si>
  <si>
    <t>LSTM</t>
    <phoneticPr fontId="2" type="noConversion"/>
  </si>
  <si>
    <t>NN</t>
    <phoneticPr fontId="2" type="noConversion"/>
  </si>
  <si>
    <t>FPR</t>
    <phoneticPr fontId="2" type="noConversion"/>
  </si>
  <si>
    <t>AUC</t>
    <phoneticPr fontId="2" type="noConversion"/>
  </si>
  <si>
    <t>Accuracy</t>
    <phoneticPr fontId="2" type="noConversion"/>
  </si>
  <si>
    <t>F1 (1, Healthy)</t>
    <phoneticPr fontId="2" type="noConversion"/>
  </si>
  <si>
    <t>F1 (0, Failed)</t>
    <phoneticPr fontId="2" type="noConversion"/>
  </si>
  <si>
    <t>Precision (0, Failed)</t>
    <phoneticPr fontId="2" type="noConversion"/>
  </si>
  <si>
    <t>Precision (1, Healthy)</t>
    <phoneticPr fontId="2" type="noConversion"/>
  </si>
  <si>
    <t>***********************************************************************</t>
    <phoneticPr fontId="2" type="noConversion"/>
  </si>
  <si>
    <t>Seq2Seq</t>
    <phoneticPr fontId="2" type="noConversion"/>
  </si>
  <si>
    <t>MSE</t>
    <phoneticPr fontId="2" type="noConversion"/>
  </si>
  <si>
    <t>rbfSVM</t>
    <phoneticPr fontId="2" type="noConversion"/>
  </si>
  <si>
    <t>RF</t>
    <phoneticPr fontId="2" type="noConversion"/>
  </si>
  <si>
    <t>KNN</t>
    <phoneticPr fontId="2" type="noConversion"/>
  </si>
  <si>
    <t>LinearSVM</t>
    <phoneticPr fontId="2" type="noConversion"/>
  </si>
  <si>
    <t>DT</t>
    <phoneticPr fontId="2" type="noConversion"/>
  </si>
  <si>
    <t>CNN</t>
    <phoneticPr fontId="2" type="noConversion"/>
  </si>
  <si>
    <t>GL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</si>
</sst>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00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3" fontId="3" fillId="0" borderId="0" xfId="1" applyFont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workbookViewId="0">
      <selection activeCell="Q22" sqref="Q22"/>
    </sheetView>
  </sheetViews>
  <sheetFormatPr defaultRowHeight="14.25" x14ac:dyDescent="0.2"/>
  <sheetData>
    <row r="1" spans="1:17" x14ac:dyDescent="0.2">
      <c r="A1" s="13" t="s">
        <v>1</v>
      </c>
      <c r="B1" s="13"/>
      <c r="C1" s="10" t="b">
        <v>1</v>
      </c>
      <c r="D1" s="10"/>
      <c r="F1" s="13" t="s">
        <v>2</v>
      </c>
      <c r="G1" s="13"/>
      <c r="H1" s="10" t="b">
        <v>1</v>
      </c>
      <c r="I1" s="10"/>
      <c r="L1" s="14" t="s">
        <v>14</v>
      </c>
      <c r="M1" s="14"/>
      <c r="N1" s="14"/>
      <c r="O1" s="14"/>
      <c r="P1" s="14"/>
      <c r="Q1" s="14"/>
    </row>
    <row r="2" spans="1:17" x14ac:dyDescent="0.2">
      <c r="A2" s="13"/>
      <c r="B2" s="13"/>
      <c r="C2">
        <v>1</v>
      </c>
      <c r="D2">
        <v>0</v>
      </c>
      <c r="F2" s="13"/>
      <c r="G2" s="13"/>
      <c r="H2">
        <v>1</v>
      </c>
      <c r="I2">
        <v>0</v>
      </c>
      <c r="L2" s="1" t="s">
        <v>15</v>
      </c>
      <c r="M2" s="1" t="s">
        <v>16</v>
      </c>
      <c r="N2" s="1" t="s">
        <v>20</v>
      </c>
      <c r="O2" s="1" t="s">
        <v>18</v>
      </c>
      <c r="P2" s="1" t="s">
        <v>19</v>
      </c>
      <c r="Q2" s="1" t="s">
        <v>37</v>
      </c>
    </row>
    <row r="3" spans="1:17" x14ac:dyDescent="0.2">
      <c r="A3" s="11" t="s">
        <v>0</v>
      </c>
      <c r="B3">
        <v>1</v>
      </c>
      <c r="C3">
        <v>2005</v>
      </c>
      <c r="D3">
        <v>79</v>
      </c>
      <c r="F3" s="11" t="s">
        <v>0</v>
      </c>
      <c r="G3">
        <v>1</v>
      </c>
      <c r="H3">
        <v>1786</v>
      </c>
      <c r="I3">
        <v>37</v>
      </c>
      <c r="L3" s="2">
        <v>0.8307086614173228</v>
      </c>
      <c r="M3" s="2">
        <v>0.60236220472440949</v>
      </c>
      <c r="N3" s="2">
        <v>0.82283464566929132</v>
      </c>
      <c r="O3" s="2">
        <v>0.79527559055118113</v>
      </c>
      <c r="P3" s="2">
        <v>0.85213000000000005</v>
      </c>
      <c r="Q3" s="2">
        <v>0.93623999999999996</v>
      </c>
    </row>
    <row r="4" spans="1:17" x14ac:dyDescent="0.2">
      <c r="A4" s="11"/>
      <c r="B4">
        <v>0</v>
      </c>
      <c r="C4">
        <v>54</v>
      </c>
      <c r="D4">
        <v>429</v>
      </c>
      <c r="F4" s="11"/>
      <c r="G4">
        <v>0</v>
      </c>
      <c r="H4">
        <v>273</v>
      </c>
      <c r="I4">
        <v>471</v>
      </c>
      <c r="L4" s="10" t="s">
        <v>28</v>
      </c>
      <c r="M4" s="10"/>
      <c r="N4" s="10"/>
      <c r="O4" s="10"/>
      <c r="P4" s="10"/>
      <c r="Q4" s="10"/>
    </row>
    <row r="5" spans="1:17" x14ac:dyDescent="0.2">
      <c r="A5" s="6" t="s">
        <v>3</v>
      </c>
      <c r="B5" s="2">
        <f>C3/(C3+C4)</f>
        <v>0.97377367654201064</v>
      </c>
      <c r="C5" s="14" t="s">
        <v>7</v>
      </c>
      <c r="D5" s="14"/>
      <c r="F5" s="6" t="s">
        <v>3</v>
      </c>
      <c r="G5" s="2">
        <f>H3/(H3+H4)</f>
        <v>0.86741136474016511</v>
      </c>
      <c r="H5" s="14" t="s">
        <v>7</v>
      </c>
      <c r="I5" s="14"/>
      <c r="L5" s="14" t="s">
        <v>21</v>
      </c>
      <c r="M5" s="14"/>
      <c r="N5" s="14"/>
      <c r="O5" s="14"/>
      <c r="P5" s="14"/>
      <c r="Q5" s="14"/>
    </row>
    <row r="6" spans="1:17" x14ac:dyDescent="0.2">
      <c r="A6" s="6" t="s">
        <v>4</v>
      </c>
      <c r="B6" s="2">
        <f>D3/(D3+D4)</f>
        <v>0.15551181102362205</v>
      </c>
      <c r="C6" s="4">
        <v>1</v>
      </c>
      <c r="D6" s="2">
        <f>C3/(C3+D3)</f>
        <v>0.96209213051823417</v>
      </c>
      <c r="F6" s="6" t="s">
        <v>4</v>
      </c>
      <c r="G6" s="2">
        <f>I3/(I3+I4)</f>
        <v>7.2834645669291334E-2</v>
      </c>
      <c r="H6" s="4">
        <v>1</v>
      </c>
      <c r="I6" s="2">
        <f>H3/(H3+I3)</f>
        <v>0.97970378496982991</v>
      </c>
      <c r="L6" s="1" t="s">
        <v>15</v>
      </c>
      <c r="M6" s="1" t="s">
        <v>16</v>
      </c>
      <c r="N6" s="8" t="s">
        <v>20</v>
      </c>
      <c r="O6" s="1" t="s">
        <v>18</v>
      </c>
      <c r="P6" s="1" t="s">
        <v>19</v>
      </c>
      <c r="Q6" s="9" t="s">
        <v>37</v>
      </c>
    </row>
    <row r="7" spans="1:17" x14ac:dyDescent="0.2">
      <c r="A7" s="6" t="s">
        <v>5</v>
      </c>
      <c r="B7" s="2">
        <v>0.98939999999999995</v>
      </c>
      <c r="C7" s="4">
        <v>0</v>
      </c>
      <c r="D7" s="2">
        <f>D4/(C4+D4)</f>
        <v>0.88819875776397517</v>
      </c>
      <c r="F7" s="6" t="s">
        <v>5</v>
      </c>
      <c r="G7" s="2">
        <v>0.94257999999999997</v>
      </c>
      <c r="H7" s="4">
        <v>0</v>
      </c>
      <c r="I7" s="2">
        <f>I4/(H4+I4)</f>
        <v>0.63306451612903225</v>
      </c>
      <c r="L7" s="2">
        <f>$B$6</f>
        <v>0.15551181102362205</v>
      </c>
      <c r="M7" s="2">
        <f>$G$6</f>
        <v>7.2834645669291334E-2</v>
      </c>
      <c r="N7" s="2">
        <f>$G$17</f>
        <v>0.1062992125984252</v>
      </c>
      <c r="O7" s="2">
        <f>$B$28</f>
        <v>0.1437007874015748</v>
      </c>
      <c r="P7" s="2">
        <v>3.6700000000000003E-2</v>
      </c>
      <c r="Q7" s="2">
        <v>1.3476E-2</v>
      </c>
    </row>
    <row r="8" spans="1:17" x14ac:dyDescent="0.2">
      <c r="A8" s="6" t="s">
        <v>13</v>
      </c>
      <c r="B8">
        <f>(C3+D4)/(C3+C4+D3+D4)</f>
        <v>0.94818854694195565</v>
      </c>
      <c r="C8" s="15" t="s">
        <v>6</v>
      </c>
      <c r="D8" s="15"/>
      <c r="F8" s="6" t="s">
        <v>13</v>
      </c>
      <c r="G8">
        <f>(H3+I4)/(H3+H4+I3+I4)</f>
        <v>0.87923646279703938</v>
      </c>
      <c r="H8" s="15" t="s">
        <v>6</v>
      </c>
      <c r="I8" s="15"/>
      <c r="L8" s="10" t="s">
        <v>28</v>
      </c>
      <c r="M8" s="10"/>
      <c r="N8" s="10"/>
      <c r="O8" s="10"/>
      <c r="P8" s="10"/>
      <c r="Q8" s="10"/>
    </row>
    <row r="9" spans="1:17" x14ac:dyDescent="0.2">
      <c r="C9" s="4">
        <v>1</v>
      </c>
      <c r="D9" s="2">
        <f>2*D6*B5/(D6+B5)</f>
        <v>0.96789765870142397</v>
      </c>
      <c r="H9" s="4">
        <v>1</v>
      </c>
      <c r="I9" s="2">
        <f>2*I6*G5/(I6+G5)</f>
        <v>0.92014425553838219</v>
      </c>
      <c r="L9" s="14" t="s">
        <v>22</v>
      </c>
      <c r="M9" s="14"/>
      <c r="N9" s="14"/>
      <c r="O9" s="14"/>
      <c r="P9" s="14"/>
      <c r="Q9" s="14"/>
    </row>
    <row r="10" spans="1:17" x14ac:dyDescent="0.2">
      <c r="C10" s="4">
        <v>0</v>
      </c>
      <c r="D10" s="2">
        <f>2*D7*D4/(D4+D3) / (D7+D4/(D4+D3))</f>
        <v>0.86579212916246207</v>
      </c>
      <c r="H10" s="4">
        <v>0</v>
      </c>
      <c r="I10" s="2">
        <f>2*I7*I4/(I4+I3) / (I7+I4/(I4+I3))</f>
        <v>0.75239616613418536</v>
      </c>
      <c r="L10" s="1" t="s">
        <v>15</v>
      </c>
      <c r="M10" s="1" t="s">
        <v>16</v>
      </c>
      <c r="N10" s="8" t="s">
        <v>20</v>
      </c>
      <c r="O10" s="1" t="s">
        <v>18</v>
      </c>
      <c r="P10" s="1" t="s">
        <v>19</v>
      </c>
      <c r="Q10" s="9" t="s">
        <v>37</v>
      </c>
    </row>
    <row r="11" spans="1:17" x14ac:dyDescent="0.2">
      <c r="A11" s="10" t="s">
        <v>12</v>
      </c>
      <c r="B11" s="10"/>
      <c r="C11" s="10"/>
      <c r="D11" s="10"/>
      <c r="E11" s="10"/>
      <c r="F11" s="10"/>
      <c r="G11" s="10"/>
      <c r="H11" s="10"/>
      <c r="I11" s="10"/>
      <c r="L11" s="2">
        <v>0.91727362204724405</v>
      </c>
      <c r="M11" s="2">
        <v>0.90889517716535395</v>
      </c>
      <c r="N11" s="2">
        <v>0.87829232283464498</v>
      </c>
      <c r="O11" s="2">
        <v>0.90831692913385798</v>
      </c>
      <c r="P11" s="2">
        <v>0.92607283464566903</v>
      </c>
      <c r="Q11" s="2">
        <v>0.964586614173228</v>
      </c>
    </row>
    <row r="12" spans="1:17" x14ac:dyDescent="0.2">
      <c r="A12" s="13" t="s">
        <v>8</v>
      </c>
      <c r="B12" s="13"/>
      <c r="C12" s="10" t="b">
        <v>1</v>
      </c>
      <c r="D12" s="10"/>
      <c r="F12" s="13" t="s">
        <v>9</v>
      </c>
      <c r="G12" s="13"/>
      <c r="H12" s="10" t="b">
        <v>1</v>
      </c>
      <c r="I12" s="10"/>
      <c r="L12" s="10" t="s">
        <v>28</v>
      </c>
      <c r="M12" s="10"/>
      <c r="N12" s="10"/>
      <c r="O12" s="10"/>
      <c r="P12" s="10"/>
      <c r="Q12" s="10"/>
    </row>
    <row r="13" spans="1:17" x14ac:dyDescent="0.2">
      <c r="A13" s="13"/>
      <c r="B13" s="13"/>
      <c r="C13">
        <v>1</v>
      </c>
      <c r="D13">
        <v>0</v>
      </c>
      <c r="F13" s="13"/>
      <c r="G13" s="13"/>
      <c r="H13">
        <v>1</v>
      </c>
      <c r="I13">
        <v>0</v>
      </c>
      <c r="L13" s="14" t="s">
        <v>23</v>
      </c>
      <c r="M13" s="14"/>
      <c r="N13" s="14"/>
      <c r="O13" s="14"/>
      <c r="P13" s="14"/>
      <c r="Q13" s="14"/>
    </row>
    <row r="14" spans="1:17" x14ac:dyDescent="0.2">
      <c r="A14" s="11" t="s">
        <v>0</v>
      </c>
      <c r="B14">
        <v>1</v>
      </c>
      <c r="C14">
        <v>2059</v>
      </c>
      <c r="D14">
        <v>508</v>
      </c>
      <c r="F14" s="11" t="s">
        <v>0</v>
      </c>
      <c r="G14">
        <v>1</v>
      </c>
      <c r="H14">
        <v>1990</v>
      </c>
      <c r="I14">
        <v>54</v>
      </c>
      <c r="L14" s="1" t="s">
        <v>15</v>
      </c>
      <c r="M14" s="1" t="s">
        <v>16</v>
      </c>
      <c r="N14" s="8" t="s">
        <v>20</v>
      </c>
      <c r="O14" s="1" t="s">
        <v>18</v>
      </c>
      <c r="P14" s="1" t="s">
        <v>19</v>
      </c>
      <c r="Q14" s="9" t="s">
        <v>37</v>
      </c>
    </row>
    <row r="15" spans="1:17" x14ac:dyDescent="0.2">
      <c r="A15" s="11"/>
      <c r="B15">
        <v>0</v>
      </c>
      <c r="C15">
        <v>0</v>
      </c>
      <c r="D15">
        <v>0</v>
      </c>
      <c r="F15" s="11"/>
      <c r="G15">
        <v>0</v>
      </c>
      <c r="H15">
        <v>69</v>
      </c>
      <c r="I15">
        <v>454</v>
      </c>
      <c r="L15" s="2">
        <f>$B$8</f>
        <v>0.94818854694195565</v>
      </c>
      <c r="M15" s="2">
        <f>$G$8</f>
        <v>0.87923646279703938</v>
      </c>
      <c r="N15" s="2">
        <f>$G$19</f>
        <v>0.9520841449162446</v>
      </c>
      <c r="O15" s="2">
        <f>$B$30</f>
        <v>0.95481106349824696</v>
      </c>
      <c r="P15" s="2">
        <f>$G$30</f>
        <v>0.97818465134398125</v>
      </c>
      <c r="Q15" s="2">
        <f>$B$41</f>
        <v>0.97662641215426571</v>
      </c>
    </row>
    <row r="16" spans="1:17" x14ac:dyDescent="0.2">
      <c r="A16" s="5" t="s">
        <v>3</v>
      </c>
      <c r="B16" s="2">
        <f>C14/(C14+C15)</f>
        <v>1</v>
      </c>
      <c r="C16" s="10" t="s">
        <v>7</v>
      </c>
      <c r="D16" s="10"/>
      <c r="F16" s="5" t="s">
        <v>3</v>
      </c>
      <c r="G16" s="2">
        <f>H14/(H14+H15)</f>
        <v>0.96648858669256921</v>
      </c>
      <c r="H16" s="10" t="s">
        <v>7</v>
      </c>
      <c r="I16" s="10"/>
      <c r="L16" s="10" t="s">
        <v>28</v>
      </c>
      <c r="M16" s="10"/>
      <c r="N16" s="10"/>
      <c r="O16" s="10"/>
      <c r="P16" s="10"/>
      <c r="Q16" s="10"/>
    </row>
    <row r="17" spans="1:17" x14ac:dyDescent="0.2">
      <c r="A17" s="5" t="s">
        <v>4</v>
      </c>
      <c r="B17" s="2">
        <f>D14/(D14+D15)</f>
        <v>1</v>
      </c>
      <c r="C17" s="4">
        <v>1</v>
      </c>
      <c r="D17" s="2">
        <f>C14/(C14+D14)</f>
        <v>0.80210362290611614</v>
      </c>
      <c r="F17" s="5" t="s">
        <v>4</v>
      </c>
      <c r="G17" s="2">
        <f>I14/(I14+I15)</f>
        <v>0.1062992125984252</v>
      </c>
      <c r="H17" s="4">
        <v>1</v>
      </c>
      <c r="I17" s="2">
        <f>H14/(H14+I14)</f>
        <v>0.97358121330724068</v>
      </c>
      <c r="L17" s="14" t="s">
        <v>24</v>
      </c>
      <c r="M17" s="14"/>
      <c r="N17" s="14"/>
      <c r="O17" s="14"/>
      <c r="P17" s="14"/>
      <c r="Q17" s="14"/>
    </row>
    <row r="18" spans="1:17" x14ac:dyDescent="0.2">
      <c r="A18" s="5" t="s">
        <v>5</v>
      </c>
      <c r="B18" s="2">
        <v>0.98939999999999995</v>
      </c>
      <c r="C18" s="4">
        <v>0</v>
      </c>
      <c r="D18" s="2">
        <f>0</f>
        <v>0</v>
      </c>
      <c r="F18" s="5" t="s">
        <v>5</v>
      </c>
      <c r="G18" s="2">
        <v>0.93009399999999998</v>
      </c>
      <c r="H18" s="4">
        <v>0</v>
      </c>
      <c r="I18" s="2">
        <f>I15/(H15+I15)</f>
        <v>0.8680688336520076</v>
      </c>
      <c r="L18" s="1" t="s">
        <v>15</v>
      </c>
      <c r="M18" s="1" t="s">
        <v>16</v>
      </c>
      <c r="N18" s="8" t="s">
        <v>20</v>
      </c>
      <c r="O18" s="1" t="s">
        <v>18</v>
      </c>
      <c r="P18" s="1" t="s">
        <v>19</v>
      </c>
      <c r="Q18" s="9" t="s">
        <v>37</v>
      </c>
    </row>
    <row r="19" spans="1:17" x14ac:dyDescent="0.2">
      <c r="A19" s="6" t="s">
        <v>13</v>
      </c>
      <c r="B19">
        <f>(C14+D15)/(C14+C15+D14+D15)</f>
        <v>0.80210362290611614</v>
      </c>
      <c r="C19" s="12" t="s">
        <v>6</v>
      </c>
      <c r="D19" s="12"/>
      <c r="F19" s="6" t="s">
        <v>13</v>
      </c>
      <c r="G19">
        <f>(H14+I15)/(H14+H15+I14+I15)</f>
        <v>0.9520841449162446</v>
      </c>
      <c r="H19" s="12" t="s">
        <v>6</v>
      </c>
      <c r="I19" s="12"/>
      <c r="L19" s="2">
        <v>0.94559099437148231</v>
      </c>
      <c r="M19" s="2">
        <v>0.92992874109263668</v>
      </c>
      <c r="N19" s="2">
        <v>0.93844221105527637</v>
      </c>
      <c r="O19" s="2">
        <v>0.95073891625615747</v>
      </c>
      <c r="P19" s="2">
        <v>0.98063710181136798</v>
      </c>
      <c r="Q19" s="2">
        <v>0.98368883312421584</v>
      </c>
    </row>
    <row r="20" spans="1:17" x14ac:dyDescent="0.2">
      <c r="C20" s="4">
        <v>1</v>
      </c>
      <c r="D20" s="2">
        <f>2*D17*B16/(D17+B16)</f>
        <v>0.89018590575010803</v>
      </c>
      <c r="H20" s="4">
        <v>1</v>
      </c>
      <c r="I20" s="2">
        <f>2*I17*G16/(I17+G16)</f>
        <v>0.97002193516938828</v>
      </c>
      <c r="L20" s="10" t="s">
        <v>28</v>
      </c>
      <c r="M20" s="10"/>
      <c r="N20" s="10"/>
      <c r="O20" s="10"/>
      <c r="P20" s="10"/>
      <c r="Q20" s="10"/>
    </row>
    <row r="21" spans="1:17" x14ac:dyDescent="0.2">
      <c r="C21" s="4">
        <v>0</v>
      </c>
      <c r="D21" s="2">
        <f>0</f>
        <v>0</v>
      </c>
      <c r="H21" s="4">
        <v>0</v>
      </c>
      <c r="I21" s="2">
        <f>2*I18*I15/(I15+I14) / (I18+I15/(I15+I14))</f>
        <v>0.88069835111542183</v>
      </c>
      <c r="L21" s="14" t="s">
        <v>25</v>
      </c>
      <c r="M21" s="14"/>
      <c r="N21" s="14"/>
      <c r="O21" s="14"/>
      <c r="P21" s="14"/>
      <c r="Q21" s="14"/>
    </row>
    <row r="22" spans="1:17" x14ac:dyDescent="0.2">
      <c r="A22" s="10" t="s">
        <v>12</v>
      </c>
      <c r="B22" s="10"/>
      <c r="C22" s="10"/>
      <c r="D22" s="10"/>
      <c r="E22" s="10"/>
      <c r="F22" s="10"/>
      <c r="G22" s="10"/>
      <c r="H22" s="10"/>
      <c r="I22" s="10"/>
      <c r="L22" s="1" t="s">
        <v>15</v>
      </c>
      <c r="M22" s="1" t="s">
        <v>16</v>
      </c>
      <c r="N22" s="1" t="s">
        <v>17</v>
      </c>
      <c r="O22" s="1" t="s">
        <v>18</v>
      </c>
      <c r="P22" s="1" t="s">
        <v>19</v>
      </c>
      <c r="Q22" s="9" t="s">
        <v>37</v>
      </c>
    </row>
    <row r="23" spans="1:17" x14ac:dyDescent="0.2">
      <c r="A23" s="13" t="s">
        <v>10</v>
      </c>
      <c r="B23" s="13"/>
      <c r="C23" s="10" t="b">
        <v>1</v>
      </c>
      <c r="D23" s="10"/>
      <c r="F23" s="13" t="s">
        <v>11</v>
      </c>
      <c r="G23" s="13"/>
      <c r="H23" s="10" t="b">
        <v>1</v>
      </c>
      <c r="I23" s="10"/>
      <c r="L23" s="2">
        <v>0.82907662082514721</v>
      </c>
      <c r="M23" s="2">
        <v>0.72169811320754718</v>
      </c>
      <c r="N23" s="2">
        <v>0.81007751937984496</v>
      </c>
      <c r="O23" s="2">
        <v>0.83471074380165289</v>
      </c>
      <c r="P23" s="2">
        <v>0.87319999999999998</v>
      </c>
      <c r="Q23" s="2">
        <v>0.94941634241245143</v>
      </c>
    </row>
    <row r="24" spans="1:17" x14ac:dyDescent="0.2">
      <c r="A24" s="13"/>
      <c r="B24" s="13"/>
      <c r="C24">
        <v>1</v>
      </c>
      <c r="D24">
        <v>0</v>
      </c>
      <c r="F24" s="13"/>
      <c r="G24" s="13"/>
      <c r="H24">
        <v>1</v>
      </c>
      <c r="I24">
        <v>0</v>
      </c>
      <c r="L24" s="10" t="s">
        <v>28</v>
      </c>
      <c r="M24" s="10"/>
      <c r="N24" s="10"/>
      <c r="O24" s="10"/>
      <c r="P24" s="10"/>
      <c r="Q24" s="10"/>
    </row>
    <row r="25" spans="1:17" x14ac:dyDescent="0.2">
      <c r="A25" s="11" t="s">
        <v>0</v>
      </c>
      <c r="B25">
        <v>1</v>
      </c>
      <c r="C25">
        <v>2016</v>
      </c>
      <c r="D25">
        <v>73</v>
      </c>
      <c r="F25" s="11" t="s">
        <v>0</v>
      </c>
      <c r="G25">
        <v>1</v>
      </c>
      <c r="H25">
        <v>2022</v>
      </c>
      <c r="I25">
        <v>19</v>
      </c>
      <c r="L25" s="14" t="s">
        <v>27</v>
      </c>
      <c r="M25" s="14"/>
      <c r="N25" s="14"/>
      <c r="O25" s="14"/>
      <c r="P25" s="14"/>
      <c r="Q25" s="14"/>
    </row>
    <row r="26" spans="1:17" x14ac:dyDescent="0.2">
      <c r="A26" s="11"/>
      <c r="B26">
        <v>0</v>
      </c>
      <c r="C26">
        <v>43</v>
      </c>
      <c r="D26">
        <v>435</v>
      </c>
      <c r="F26" s="11"/>
      <c r="G26">
        <v>0</v>
      </c>
      <c r="H26">
        <v>37</v>
      </c>
      <c r="I26">
        <v>489</v>
      </c>
      <c r="L26" s="1" t="s">
        <v>15</v>
      </c>
      <c r="M26" s="1" t="s">
        <v>16</v>
      </c>
      <c r="N26" s="1" t="s">
        <v>17</v>
      </c>
      <c r="O26" s="1" t="s">
        <v>18</v>
      </c>
      <c r="P26" s="1" t="s">
        <v>19</v>
      </c>
      <c r="Q26" s="1" t="s">
        <v>20</v>
      </c>
    </row>
    <row r="27" spans="1:17" x14ac:dyDescent="0.2">
      <c r="A27" s="5" t="s">
        <v>3</v>
      </c>
      <c r="B27" s="2">
        <f>C25/(C25+C26)</f>
        <v>0.97911607576493442</v>
      </c>
      <c r="C27" s="10" t="s">
        <v>7</v>
      </c>
      <c r="D27" s="10"/>
      <c r="F27" s="5" t="s">
        <v>3</v>
      </c>
      <c r="G27" s="2">
        <f>H25/(H25+H26)</f>
        <v>0.982030111704711</v>
      </c>
      <c r="H27" s="10" t="s">
        <v>7</v>
      </c>
      <c r="I27" s="10"/>
      <c r="L27" s="2">
        <f>$D$6</f>
        <v>0.96209213051823417</v>
      </c>
      <c r="M27" s="2">
        <f>$I$6</f>
        <v>0.97970378496982991</v>
      </c>
      <c r="N27" s="2">
        <f>$I$17</f>
        <v>0.97358121330724068</v>
      </c>
      <c r="O27" s="2">
        <f>$D$28</f>
        <v>0.96505505026328386</v>
      </c>
      <c r="P27" s="2">
        <f>$I$28</f>
        <v>0.99069083782459577</v>
      </c>
      <c r="Q27" s="2">
        <f>$D$39</f>
        <v>0.9873232569478303</v>
      </c>
    </row>
    <row r="28" spans="1:17" x14ac:dyDescent="0.2">
      <c r="A28" s="5" t="s">
        <v>4</v>
      </c>
      <c r="B28" s="2">
        <f>D25/(D25+D26)</f>
        <v>0.1437007874015748</v>
      </c>
      <c r="C28" s="4">
        <v>1</v>
      </c>
      <c r="D28" s="2">
        <f>C25/(C25+D25)</f>
        <v>0.96505505026328386</v>
      </c>
      <c r="F28" s="5" t="s">
        <v>4</v>
      </c>
      <c r="G28" s="2">
        <f>I25/(I25+I26)</f>
        <v>3.7401574803149609E-2</v>
      </c>
      <c r="H28" s="4">
        <v>1</v>
      </c>
      <c r="I28" s="2">
        <f>H25/(H25+I25)</f>
        <v>0.99069083782459577</v>
      </c>
      <c r="L28" s="10" t="s">
        <v>28</v>
      </c>
      <c r="M28" s="10"/>
      <c r="N28" s="10"/>
      <c r="O28" s="10"/>
      <c r="P28" s="10"/>
      <c r="Q28" s="10"/>
    </row>
    <row r="29" spans="1:17" x14ac:dyDescent="0.2">
      <c r="A29" s="5" t="s">
        <v>5</v>
      </c>
      <c r="B29" s="2">
        <v>0.98517900000000003</v>
      </c>
      <c r="C29" s="4">
        <v>0</v>
      </c>
      <c r="D29" s="2">
        <f>D26/(C26+D26)</f>
        <v>0.91004184100418406</v>
      </c>
      <c r="F29" s="5" t="s">
        <v>5</v>
      </c>
      <c r="G29" s="2">
        <v>0.99056858000000003</v>
      </c>
      <c r="H29" s="4">
        <v>0</v>
      </c>
      <c r="I29" s="2">
        <f>I26/(H26+I26)</f>
        <v>0.92965779467680609</v>
      </c>
      <c r="L29" s="14" t="s">
        <v>26</v>
      </c>
      <c r="M29" s="14"/>
      <c r="N29" s="14"/>
      <c r="O29" s="14"/>
      <c r="P29" s="14"/>
      <c r="Q29" s="14"/>
    </row>
    <row r="30" spans="1:17" x14ac:dyDescent="0.2">
      <c r="A30" s="6" t="s">
        <v>13</v>
      </c>
      <c r="B30">
        <f>(C25+D26)/(C25+C26+D25+D26)</f>
        <v>0.95481106349824696</v>
      </c>
      <c r="C30" s="12" t="s">
        <v>6</v>
      </c>
      <c r="D30" s="12"/>
      <c r="F30" s="6" t="s">
        <v>13</v>
      </c>
      <c r="G30">
        <f>(H25+I26)/(H25+H26+I25+I26)</f>
        <v>0.97818465134398125</v>
      </c>
      <c r="H30" s="12" t="s">
        <v>6</v>
      </c>
      <c r="I30" s="12"/>
      <c r="L30" s="1" t="s">
        <v>15</v>
      </c>
      <c r="M30" s="1" t="s">
        <v>16</v>
      </c>
      <c r="N30" s="1" t="s">
        <v>17</v>
      </c>
      <c r="O30" s="1" t="s">
        <v>18</v>
      </c>
      <c r="P30" s="1" t="s">
        <v>19</v>
      </c>
      <c r="Q30" s="1" t="s">
        <v>20</v>
      </c>
    </row>
    <row r="31" spans="1:17" x14ac:dyDescent="0.2">
      <c r="C31" s="4">
        <v>1</v>
      </c>
      <c r="D31" s="2">
        <f>2*D28*B27/(D28+B27)</f>
        <v>0.97203471552555443</v>
      </c>
      <c r="H31" s="4">
        <v>1</v>
      </c>
      <c r="I31" s="2">
        <f>2*I28*G27/(I28+G27)</f>
        <v>0.98634146341463413</v>
      </c>
      <c r="L31" s="2">
        <f>$D$7</f>
        <v>0.88819875776397517</v>
      </c>
      <c r="M31" s="2">
        <f>$I$7</f>
        <v>0.63306451612903225</v>
      </c>
      <c r="N31" s="2">
        <f>$I$18</f>
        <v>0.8680688336520076</v>
      </c>
      <c r="O31" s="2">
        <f>$D$29</f>
        <v>0.91004184100418406</v>
      </c>
      <c r="P31" s="2">
        <f>$I$29</f>
        <v>0.92965779467680609</v>
      </c>
      <c r="Q31" s="2">
        <f>$D$40</f>
        <v>0.93410852713178294</v>
      </c>
    </row>
    <row r="32" spans="1:17" x14ac:dyDescent="0.2">
      <c r="C32" s="4">
        <v>0</v>
      </c>
      <c r="D32" s="2">
        <f>2*D29*D26/(D26+D25) / (D29+D26/(D26+D25))</f>
        <v>0.88235294117647067</v>
      </c>
      <c r="H32" s="4">
        <v>0</v>
      </c>
      <c r="I32" s="2">
        <f>2*I29*I26/(I26+I25) / (I29+I26/(I26+I25))</f>
        <v>0.9458413926499033</v>
      </c>
      <c r="L32" s="10" t="s">
        <v>28</v>
      </c>
      <c r="M32" s="10"/>
      <c r="N32" s="10"/>
      <c r="O32" s="10"/>
      <c r="P32" s="10"/>
      <c r="Q32" s="10"/>
    </row>
    <row r="33" spans="1:18" x14ac:dyDescent="0.2">
      <c r="A33" s="10" t="s">
        <v>12</v>
      </c>
      <c r="B33" s="10"/>
      <c r="C33" s="10"/>
      <c r="D33" s="10"/>
      <c r="E33" s="10"/>
      <c r="F33" s="10"/>
      <c r="G33" s="10"/>
      <c r="H33" s="10"/>
      <c r="I33" s="10"/>
      <c r="L33" s="14" t="s">
        <v>30</v>
      </c>
      <c r="M33" s="14"/>
      <c r="N33" s="14"/>
      <c r="O33" s="14"/>
      <c r="P33" s="14"/>
      <c r="Q33" s="14"/>
      <c r="R33" s="14"/>
    </row>
    <row r="34" spans="1:18" x14ac:dyDescent="0.2">
      <c r="A34" s="13" t="s">
        <v>36</v>
      </c>
      <c r="B34" s="13"/>
      <c r="C34" s="10" t="b">
        <v>1</v>
      </c>
      <c r="D34" s="10"/>
      <c r="M34" s="3" t="s">
        <v>29</v>
      </c>
      <c r="N34" s="3" t="s">
        <v>31</v>
      </c>
      <c r="O34" s="3" t="s">
        <v>32</v>
      </c>
      <c r="P34" s="3" t="s">
        <v>33</v>
      </c>
      <c r="Q34" s="3" t="s">
        <v>34</v>
      </c>
      <c r="R34" s="3" t="s">
        <v>35</v>
      </c>
    </row>
    <row r="35" spans="1:18" x14ac:dyDescent="0.2">
      <c r="A35" s="13"/>
      <c r="B35" s="13"/>
      <c r="C35">
        <v>1</v>
      </c>
      <c r="D35">
        <v>0</v>
      </c>
      <c r="L35">
        <v>1</v>
      </c>
      <c r="M35" s="2">
        <v>2.0508982629811101E-2</v>
      </c>
      <c r="N35">
        <v>2.56149111841877E-2</v>
      </c>
      <c r="O35">
        <v>2.11744712780382E-2</v>
      </c>
      <c r="P35">
        <v>2.19932356294021E-2</v>
      </c>
      <c r="Q35">
        <v>2.8566769221247901E-2</v>
      </c>
      <c r="R35">
        <v>2.27710924497967E-2</v>
      </c>
    </row>
    <row r="36" spans="1:18" x14ac:dyDescent="0.2">
      <c r="A36" s="11" t="s">
        <v>0</v>
      </c>
      <c r="B36">
        <v>1</v>
      </c>
      <c r="C36">
        <v>2025</v>
      </c>
      <c r="D36">
        <v>26</v>
      </c>
      <c r="J36" s="2"/>
      <c r="K36" s="2"/>
      <c r="L36">
        <v>2</v>
      </c>
      <c r="M36" s="2">
        <v>2.4861401325678201E-2</v>
      </c>
      <c r="N36">
        <v>5.4608486977910403E-2</v>
      </c>
      <c r="O36" s="2">
        <v>2.3451953706712401E-2</v>
      </c>
      <c r="P36">
        <v>3.8303805885850299E-2</v>
      </c>
      <c r="Q36" s="2">
        <v>3.2474701301686199E-2</v>
      </c>
      <c r="R36">
        <v>2.3353992992784602E-2</v>
      </c>
    </row>
    <row r="37" spans="1:18" x14ac:dyDescent="0.2">
      <c r="A37" s="11"/>
      <c r="B37">
        <v>0</v>
      </c>
      <c r="C37">
        <v>34</v>
      </c>
      <c r="D37">
        <v>482</v>
      </c>
      <c r="L37" s="7">
        <v>3</v>
      </c>
      <c r="M37" s="2">
        <v>2.5778059316760599E-2</v>
      </c>
      <c r="N37">
        <v>4.9744067531356101E-2</v>
      </c>
      <c r="O37">
        <v>3.93062355520023E-2</v>
      </c>
      <c r="P37">
        <v>4.7431500246693403E-2</v>
      </c>
      <c r="Q37">
        <v>3.4584645554889902E-2</v>
      </c>
      <c r="R37">
        <v>4.7745314276950598E-2</v>
      </c>
    </row>
    <row r="38" spans="1:18" x14ac:dyDescent="0.2">
      <c r="A38" s="5" t="s">
        <v>3</v>
      </c>
      <c r="B38" s="2">
        <f>C36/(C36+C37)</f>
        <v>0.98348712967459928</v>
      </c>
      <c r="C38" s="10" t="s">
        <v>7</v>
      </c>
      <c r="D38" s="10"/>
      <c r="L38">
        <v>4</v>
      </c>
      <c r="M38" s="2">
        <v>2.7023052456519901E-2</v>
      </c>
      <c r="N38">
        <v>6.4137366543003893E-2</v>
      </c>
      <c r="O38">
        <v>4.61775113036638E-2</v>
      </c>
      <c r="P38">
        <v>4.9048432776755302E-2</v>
      </c>
      <c r="Q38">
        <v>3.6803643841375397E-2</v>
      </c>
      <c r="R38">
        <v>5.5775165878812101E-2</v>
      </c>
    </row>
    <row r="39" spans="1:18" x14ac:dyDescent="0.2">
      <c r="A39" s="5" t="s">
        <v>4</v>
      </c>
      <c r="B39" s="2">
        <f>D36/(D36+D37)</f>
        <v>5.1181102362204724E-2</v>
      </c>
      <c r="C39" s="4">
        <v>1</v>
      </c>
      <c r="D39" s="2">
        <f>C36/(C36+D36)</f>
        <v>0.9873232569478303</v>
      </c>
      <c r="L39">
        <v>5</v>
      </c>
      <c r="M39" s="2">
        <v>3.0445687927618099E-2</v>
      </c>
      <c r="N39">
        <v>0.14908455559033401</v>
      </c>
      <c r="O39">
        <v>8.0414728392268806E-2</v>
      </c>
      <c r="P39">
        <v>7.4794492587144795E-2</v>
      </c>
      <c r="Q39">
        <v>4.22820092193196E-2</v>
      </c>
      <c r="R39">
        <v>4.6879858699500697E-2</v>
      </c>
    </row>
    <row r="40" spans="1:18" x14ac:dyDescent="0.2">
      <c r="A40" s="5" t="s">
        <v>5</v>
      </c>
      <c r="B40" s="2">
        <v>0.99408397100000001</v>
      </c>
      <c r="C40" s="4">
        <v>0</v>
      </c>
      <c r="D40" s="2">
        <f>D37/(C37+D37)</f>
        <v>0.93410852713178294</v>
      </c>
      <c r="L40">
        <v>6</v>
      </c>
      <c r="M40" s="2">
        <v>3.1121368415420399E-2</v>
      </c>
      <c r="N40">
        <v>0.30390837339252402</v>
      </c>
      <c r="O40">
        <v>0.13454300009174899</v>
      </c>
      <c r="P40">
        <v>0.125909825463664</v>
      </c>
      <c r="Q40">
        <v>4.5991157261566301E-2</v>
      </c>
      <c r="R40">
        <v>9.6064367192239805E-2</v>
      </c>
    </row>
    <row r="41" spans="1:18" x14ac:dyDescent="0.2">
      <c r="A41" s="6" t="s">
        <v>13</v>
      </c>
      <c r="B41">
        <f>(C36+D37)/(C36+C37+D36+D37)</f>
        <v>0.97662641215426571</v>
      </c>
      <c r="C41" s="12" t="s">
        <v>6</v>
      </c>
      <c r="D41" s="12"/>
    </row>
    <row r="42" spans="1:18" x14ac:dyDescent="0.2">
      <c r="C42" s="4">
        <v>1</v>
      </c>
      <c r="D42" s="2">
        <f>2*D39*B38/(D39+B38)</f>
        <v>0.98540145985401462</v>
      </c>
    </row>
    <row r="43" spans="1:18" x14ac:dyDescent="0.2">
      <c r="C43" s="4">
        <v>0</v>
      </c>
      <c r="D43" s="2">
        <f>2*D40*D37/(D37+D36) / (D40+D37/(D37+D36))</f>
        <v>0.94140625</v>
      </c>
    </row>
    <row r="44" spans="1:18" x14ac:dyDescent="0.2">
      <c r="A44" s="10" t="s">
        <v>12</v>
      </c>
      <c r="B44" s="10"/>
      <c r="C44" s="10"/>
      <c r="D44" s="10"/>
      <c r="E44" s="10"/>
      <c r="F44" s="10"/>
      <c r="G44" s="10"/>
      <c r="H44" s="10"/>
      <c r="I44" s="10"/>
    </row>
  </sheetData>
  <mergeCells count="56">
    <mergeCell ref="L20:Q20"/>
    <mergeCell ref="L24:Q24"/>
    <mergeCell ref="L28:Q28"/>
    <mergeCell ref="L21:Q21"/>
    <mergeCell ref="L1:Q1"/>
    <mergeCell ref="L5:Q5"/>
    <mergeCell ref="L9:Q9"/>
    <mergeCell ref="L13:Q13"/>
    <mergeCell ref="L17:Q17"/>
    <mergeCell ref="L4:Q4"/>
    <mergeCell ref="L8:Q8"/>
    <mergeCell ref="L12:Q12"/>
    <mergeCell ref="L16:Q16"/>
    <mergeCell ref="C1:D1"/>
    <mergeCell ref="A3:A4"/>
    <mergeCell ref="A1:B2"/>
    <mergeCell ref="F1:G2"/>
    <mergeCell ref="H1:I1"/>
    <mergeCell ref="F3:F4"/>
    <mergeCell ref="C5:D5"/>
    <mergeCell ref="C8:D8"/>
    <mergeCell ref="H5:I5"/>
    <mergeCell ref="H8:I8"/>
    <mergeCell ref="A12:B13"/>
    <mergeCell ref="C12:D12"/>
    <mergeCell ref="F12:G13"/>
    <mergeCell ref="H12:I12"/>
    <mergeCell ref="A11:I11"/>
    <mergeCell ref="A22:I22"/>
    <mergeCell ref="A33:I33"/>
    <mergeCell ref="L33:R33"/>
    <mergeCell ref="C30:D30"/>
    <mergeCell ref="F23:G24"/>
    <mergeCell ref="A25:A26"/>
    <mergeCell ref="C27:D27"/>
    <mergeCell ref="L32:Q32"/>
    <mergeCell ref="L25:Q25"/>
    <mergeCell ref="L29:Q29"/>
    <mergeCell ref="A14:A15"/>
    <mergeCell ref="C16:D16"/>
    <mergeCell ref="C19:D19"/>
    <mergeCell ref="F14:F15"/>
    <mergeCell ref="H16:I16"/>
    <mergeCell ref="H19:I19"/>
    <mergeCell ref="A44:I44"/>
    <mergeCell ref="H23:I23"/>
    <mergeCell ref="F25:F26"/>
    <mergeCell ref="H27:I27"/>
    <mergeCell ref="H30:I30"/>
    <mergeCell ref="A34:B35"/>
    <mergeCell ref="C34:D34"/>
    <mergeCell ref="A23:B24"/>
    <mergeCell ref="C23:D23"/>
    <mergeCell ref="A36:A37"/>
    <mergeCell ref="C38:D38"/>
    <mergeCell ref="C41:D4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2022-05-24T09:53:13Z</dcterms:modified>
</cp:coreProperties>
</file>