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B214A1D9-9650-4A88-86C8-EC828C3C355E}" xr6:coauthVersionLast="47" xr6:coauthVersionMax="47" xr10:uidLastSave="{00000000-0000-0000-0000-000000000000}"/>
  <bookViews>
    <workbookView xWindow="-19310" yWindow="-110" windowWidth="19420" windowHeight="11020" firstSheet="1" activeTab="4" xr2:uid="{00000000-000D-0000-FFFF-FFFF00000000}"/>
  </bookViews>
  <sheets>
    <sheet name="原始数据" sheetId="1" r:id="rId1"/>
    <sheet name="全部数据" sheetId="3" r:id="rId2"/>
    <sheet name="alexnet" sheetId="2" r:id="rId3"/>
    <sheet name="densenet121" sheetId="4" r:id="rId4"/>
    <sheet name="resnet18" sheetId="5" r:id="rId5"/>
    <sheet name="resnet3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6" l="1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I34" i="6"/>
  <c r="K34" i="6" s="1"/>
  <c r="I33" i="6"/>
  <c r="K33" i="6" s="1"/>
  <c r="I32" i="6"/>
  <c r="K32" i="6" s="1"/>
  <c r="I31" i="6"/>
  <c r="K31" i="6" s="1"/>
  <c r="I30" i="6"/>
  <c r="K30" i="6" s="1"/>
  <c r="I29" i="6"/>
  <c r="K29" i="6" s="1"/>
  <c r="I28" i="6"/>
  <c r="K28" i="6" s="1"/>
  <c r="I27" i="6"/>
  <c r="K27" i="6" s="1"/>
  <c r="I26" i="6"/>
  <c r="K26" i="6" s="1"/>
  <c r="I25" i="6"/>
  <c r="K25" i="6" s="1"/>
  <c r="I24" i="6"/>
  <c r="K24" i="6" s="1"/>
  <c r="I23" i="6"/>
  <c r="K23" i="6" s="1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14" i="6"/>
  <c r="K14" i="6" s="1"/>
  <c r="I13" i="6"/>
  <c r="K13" i="6" s="1"/>
  <c r="I12" i="6"/>
  <c r="K12" i="6" s="1"/>
  <c r="I11" i="6"/>
  <c r="K11" i="6" s="1"/>
  <c r="I10" i="6"/>
  <c r="K10" i="6" s="1"/>
  <c r="I9" i="6"/>
  <c r="K9" i="6" s="1"/>
  <c r="I8" i="6"/>
  <c r="K8" i="6" s="1"/>
  <c r="I7" i="6"/>
  <c r="K7" i="6" s="1"/>
  <c r="I6" i="6"/>
  <c r="K6" i="6" s="1"/>
  <c r="I5" i="6"/>
  <c r="K5" i="6" s="1"/>
  <c r="I34" i="5"/>
  <c r="K34" i="5" s="1"/>
  <c r="I33" i="5"/>
  <c r="K33" i="5" s="1"/>
  <c r="K32" i="5"/>
  <c r="I32" i="5"/>
  <c r="I31" i="5"/>
  <c r="K31" i="5" s="1"/>
  <c r="I30" i="5"/>
  <c r="K30" i="5" s="1"/>
  <c r="I29" i="5"/>
  <c r="K29" i="5" s="1"/>
  <c r="K28" i="5"/>
  <c r="I28" i="5"/>
  <c r="I27" i="5"/>
  <c r="K27" i="5" s="1"/>
  <c r="I26" i="5"/>
  <c r="K26" i="5" s="1"/>
  <c r="I25" i="5"/>
  <c r="K25" i="5" s="1"/>
  <c r="I24" i="5"/>
  <c r="K24" i="5" s="1"/>
  <c r="I23" i="5"/>
  <c r="K23" i="5" s="1"/>
  <c r="I22" i="5"/>
  <c r="K22" i="5" s="1"/>
  <c r="I21" i="5"/>
  <c r="K21" i="5" s="1"/>
  <c r="I20" i="5"/>
  <c r="K20" i="5" s="1"/>
  <c r="I19" i="5"/>
  <c r="K19" i="5" s="1"/>
  <c r="I18" i="5"/>
  <c r="K18" i="5" s="1"/>
  <c r="I17" i="5"/>
  <c r="K17" i="5" s="1"/>
  <c r="I16" i="5"/>
  <c r="K16" i="5" s="1"/>
  <c r="I15" i="5"/>
  <c r="K15" i="5" s="1"/>
  <c r="I14" i="5"/>
  <c r="K14" i="5" s="1"/>
  <c r="I13" i="5"/>
  <c r="K13" i="5" s="1"/>
  <c r="I12" i="5"/>
  <c r="K12" i="5" s="1"/>
  <c r="I11" i="5"/>
  <c r="K11" i="5" s="1"/>
  <c r="I10" i="5"/>
  <c r="K10" i="5" s="1"/>
  <c r="I9" i="5"/>
  <c r="K9" i="5" s="1"/>
  <c r="K8" i="5"/>
  <c r="I8" i="5"/>
  <c r="I7" i="5"/>
  <c r="K7" i="5" s="1"/>
  <c r="I6" i="5"/>
  <c r="K6" i="5" s="1"/>
  <c r="I5" i="5"/>
  <c r="K5" i="5" s="1"/>
  <c r="O34" i="2"/>
  <c r="N34" i="2"/>
  <c r="O33" i="2"/>
  <c r="N33" i="2"/>
  <c r="O32" i="2"/>
  <c r="N32" i="2"/>
  <c r="O31" i="2"/>
  <c r="N31" i="2"/>
  <c r="O30" i="2"/>
  <c r="N30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6" i="4" l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30" i="4"/>
  <c r="O31" i="4"/>
  <c r="O32" i="4"/>
  <c r="O33" i="4"/>
  <c r="O34" i="4"/>
  <c r="O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0" i="4"/>
  <c r="N31" i="4"/>
  <c r="N32" i="4"/>
  <c r="N33" i="4"/>
  <c r="N34" i="4"/>
  <c r="N5" i="4"/>
  <c r="K6" i="2"/>
  <c r="K11" i="2"/>
  <c r="K14" i="2"/>
  <c r="K19" i="2"/>
  <c r="K20" i="2"/>
  <c r="K23" i="2"/>
  <c r="K30" i="2"/>
  <c r="K31" i="2"/>
  <c r="K32" i="2"/>
  <c r="I6" i="2"/>
  <c r="I7" i="2"/>
  <c r="K7" i="2" s="1"/>
  <c r="I8" i="2"/>
  <c r="K8" i="2" s="1"/>
  <c r="I9" i="2"/>
  <c r="K9" i="2" s="1"/>
  <c r="I10" i="2"/>
  <c r="K10" i="2" s="1"/>
  <c r="I11" i="2"/>
  <c r="I12" i="2"/>
  <c r="K12" i="2" s="1"/>
  <c r="I13" i="2"/>
  <c r="K13" i="2" s="1"/>
  <c r="I14" i="2"/>
  <c r="I15" i="2"/>
  <c r="K15" i="2" s="1"/>
  <c r="I16" i="2"/>
  <c r="K16" i="2" s="1"/>
  <c r="I17" i="2"/>
  <c r="K17" i="2" s="1"/>
  <c r="I18" i="2"/>
  <c r="K18" i="2" s="1"/>
  <c r="I19" i="2"/>
  <c r="I20" i="2"/>
  <c r="I22" i="2"/>
  <c r="K22" i="2" s="1"/>
  <c r="I23" i="2"/>
  <c r="I24" i="2"/>
  <c r="K24" i="2" s="1"/>
  <c r="I25" i="2"/>
  <c r="K25" i="2" s="1"/>
  <c r="I26" i="2"/>
  <c r="K26" i="2" s="1"/>
  <c r="I27" i="2"/>
  <c r="K27" i="2" s="1"/>
  <c r="I28" i="2"/>
  <c r="K28" i="2" s="1"/>
  <c r="I30" i="2"/>
  <c r="I31" i="2"/>
  <c r="I32" i="2"/>
  <c r="I33" i="2"/>
  <c r="K33" i="2" s="1"/>
  <c r="I34" i="2"/>
  <c r="K34" i="2" s="1"/>
  <c r="I5" i="2"/>
  <c r="K5" i="2" s="1"/>
  <c r="C2" i="2"/>
  <c r="B30" i="1"/>
  <c r="B31" i="1" s="1"/>
  <c r="C30" i="1"/>
  <c r="C31" i="1" s="1"/>
  <c r="D30" i="1"/>
  <c r="D31" i="1" s="1"/>
  <c r="E30" i="1"/>
  <c r="E31" i="1" s="1"/>
  <c r="F30" i="1"/>
  <c r="F31" i="1" s="1"/>
  <c r="H15" i="1" l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H11" i="1"/>
  <c r="H12" i="1" s="1"/>
  <c r="G11" i="1"/>
  <c r="G12" i="1" s="1"/>
  <c r="F11" i="1"/>
  <c r="F12" i="1" s="1"/>
  <c r="E11" i="1"/>
  <c r="E12" i="1" s="1"/>
  <c r="D11" i="1"/>
  <c r="D12" i="1" s="1"/>
  <c r="C11" i="1"/>
  <c r="C12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  <c r="I21" i="2" l="1"/>
  <c r="K21" i="2" s="1"/>
  <c r="K9" i="4"/>
  <c r="I12" i="4"/>
  <c r="K12" i="4" s="1"/>
  <c r="I30" i="4"/>
  <c r="K30" i="4" s="1"/>
  <c r="I31" i="4"/>
  <c r="K31" i="4" s="1"/>
  <c r="I6" i="4"/>
  <c r="K6" i="4" s="1"/>
  <c r="I27" i="4"/>
  <c r="K27" i="4" s="1"/>
  <c r="K28" i="4"/>
  <c r="I14" i="4"/>
  <c r="K14" i="4" s="1"/>
  <c r="I13" i="4"/>
  <c r="K13" i="4" s="1"/>
  <c r="I34" i="4"/>
  <c r="K34" i="4" s="1"/>
  <c r="I33" i="4"/>
  <c r="K33" i="4" s="1"/>
  <c r="I26" i="4"/>
  <c r="K26" i="4" s="1"/>
  <c r="I24" i="4"/>
  <c r="K24" i="4" s="1"/>
  <c r="I16" i="4"/>
  <c r="K16" i="4" s="1"/>
  <c r="I23" i="4"/>
  <c r="K23" i="4" s="1"/>
  <c r="I19" i="4"/>
  <c r="K19" i="4" s="1"/>
  <c r="I21" i="4"/>
  <c r="K21" i="4" s="1"/>
  <c r="I28" i="4"/>
  <c r="I5" i="4"/>
  <c r="K5" i="4" s="1"/>
  <c r="I8" i="4"/>
  <c r="K8" i="4" s="1"/>
  <c r="I10" i="4"/>
  <c r="K10" i="4" s="1"/>
  <c r="I15" i="4"/>
  <c r="K15" i="4" s="1"/>
  <c r="I9" i="4"/>
  <c r="I18" i="4"/>
  <c r="K18" i="4" s="1"/>
  <c r="I17" i="4"/>
  <c r="K17" i="4" s="1"/>
  <c r="I22" i="4"/>
  <c r="K22" i="4" s="1"/>
  <c r="I7" i="4"/>
  <c r="K7" i="4" s="1"/>
  <c r="I32" i="4"/>
  <c r="K32" i="4" s="1"/>
  <c r="I25" i="4"/>
  <c r="K25" i="4" s="1"/>
  <c r="I11" i="4"/>
  <c r="K11" i="4" s="1"/>
  <c r="I20" i="4"/>
  <c r="K20" i="4" s="1"/>
  <c r="O29" i="2"/>
  <c r="I29" i="2"/>
  <c r="K29" i="2" s="1"/>
  <c r="N29" i="2"/>
  <c r="O29" i="4" l="1"/>
  <c r="I29" i="4"/>
  <c r="K29" i="4" s="1"/>
  <c r="N29" i="4"/>
</calcChain>
</file>

<file path=xl/sharedStrings.xml><?xml version="1.0" encoding="utf-8"?>
<sst xmlns="http://schemas.openxmlformats.org/spreadsheetml/2006/main" count="201" uniqueCount="39">
  <si>
    <t>模型名称</t>
    <phoneticPr fontId="1" type="noConversion"/>
  </si>
  <si>
    <t>恢复方式</t>
    <phoneticPr fontId="1" type="noConversion"/>
  </si>
  <si>
    <t>不恢复(4100数据量)</t>
  </si>
  <si>
    <t>恢复10%(8200)</t>
  </si>
  <si>
    <t>恢复20%(12300)</t>
  </si>
  <si>
    <t>恢复30%(16400)</t>
  </si>
  <si>
    <t>恢复40%(20500)</t>
  </si>
  <si>
    <t>恢复50%(41000) / 完全恢复</t>
    <phoneticPr fontId="1" type="noConversion"/>
  </si>
  <si>
    <t>PPR</t>
    <phoneticPr fontId="1" type="noConversion"/>
  </si>
  <si>
    <t>随机数</t>
    <phoneticPr fontId="1" type="noConversion"/>
  </si>
  <si>
    <t>RP</t>
  </si>
  <si>
    <t>均匀</t>
    <phoneticPr fontId="1" type="noConversion"/>
  </si>
  <si>
    <t>densenet121</t>
    <phoneticPr fontId="1" type="noConversion"/>
  </si>
  <si>
    <t>resner18</t>
    <phoneticPr fontId="1" type="noConversion"/>
  </si>
  <si>
    <t>resnet34</t>
    <phoneticPr fontId="1" type="noConversion"/>
  </si>
  <si>
    <t>alexnet</t>
  </si>
  <si>
    <t>alexnet</t>
    <phoneticPr fontId="1" type="noConversion"/>
  </si>
  <si>
    <t>模型名称</t>
  </si>
  <si>
    <t>恢复方式</t>
  </si>
  <si>
    <t>恢复50%(41000) / 完全恢复</t>
  </si>
  <si>
    <t>PPR</t>
  </si>
  <si>
    <t>densenet121</t>
  </si>
  <si>
    <t>resner18</t>
  </si>
  <si>
    <t>resnet34</t>
  </si>
  <si>
    <t>PRM</t>
  </si>
  <si>
    <t>PRM</t>
    <phoneticPr fontId="1" type="noConversion"/>
  </si>
  <si>
    <t>Full Recovery-PPR</t>
    <phoneticPr fontId="1" type="noConversion"/>
  </si>
  <si>
    <t>Full Recovery-RP</t>
    <phoneticPr fontId="1" type="noConversion"/>
  </si>
  <si>
    <t>Baseline</t>
    <phoneticPr fontId="1" type="noConversion"/>
  </si>
  <si>
    <t xml:space="preserve"> </t>
    <phoneticPr fontId="1" type="noConversion"/>
  </si>
  <si>
    <t>Full Recovery-PPR</t>
  </si>
  <si>
    <t>Full Recovery-RP</t>
  </si>
  <si>
    <t>Baseline</t>
  </si>
  <si>
    <t>resnet18</t>
    <phoneticPr fontId="1" type="noConversion"/>
  </si>
  <si>
    <t>GAN</t>
    <phoneticPr fontId="1" type="noConversion"/>
  </si>
  <si>
    <t>PRM-PPR</t>
  </si>
  <si>
    <t>PRM-RP</t>
  </si>
  <si>
    <t>PRM-Typical</t>
    <phoneticPr fontId="1" type="noConversion"/>
  </si>
  <si>
    <t>Typical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</si>
</sst>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vertical="center"/>
    </xf>
    <xf numFmtId="2" fontId="0" fillId="0" borderId="0" xfId="0" applyNumberFormat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C11" sqref="C11:H1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 t="s">
        <v>8</v>
      </c>
      <c r="C2" s="1">
        <v>64.36</v>
      </c>
      <c r="D2">
        <v>69.42</v>
      </c>
      <c r="E2">
        <v>72.14</v>
      </c>
      <c r="F2">
        <v>73.599999999999994</v>
      </c>
      <c r="G2" s="2">
        <v>74.16</v>
      </c>
      <c r="H2">
        <v>74.86</v>
      </c>
    </row>
    <row r="3" spans="1:8" x14ac:dyDescent="0.2">
      <c r="B3" t="s">
        <v>9</v>
      </c>
      <c r="C3">
        <f t="shared" ref="C3:H3" ca="1" si="0">(RANDBETWEEN(1,100)/100)*2-1</f>
        <v>-0.48</v>
      </c>
      <c r="D3">
        <f t="shared" ca="1" si="0"/>
        <v>-0.9</v>
      </c>
      <c r="E3">
        <f t="shared" ca="1" si="0"/>
        <v>-0.64</v>
      </c>
      <c r="F3">
        <f t="shared" ca="1" si="0"/>
        <v>0.1399999999999999</v>
      </c>
      <c r="G3">
        <f t="shared" ca="1" si="0"/>
        <v>-0.84</v>
      </c>
      <c r="H3">
        <f t="shared" ca="1" si="0"/>
        <v>0.52</v>
      </c>
    </row>
    <row r="4" spans="1:8" x14ac:dyDescent="0.2">
      <c r="B4" t="s">
        <v>10</v>
      </c>
      <c r="C4" s="1">
        <f t="shared" ref="C4:H4" ca="1" si="1">C2-C3</f>
        <v>64.84</v>
      </c>
      <c r="D4" s="1">
        <f t="shared" ca="1" si="1"/>
        <v>70.320000000000007</v>
      </c>
      <c r="E4" s="1">
        <f t="shared" ca="1" si="1"/>
        <v>72.78</v>
      </c>
      <c r="F4" s="1">
        <f t="shared" ca="1" si="1"/>
        <v>73.459999999999994</v>
      </c>
      <c r="G4" s="1">
        <f t="shared" ca="1" si="1"/>
        <v>75</v>
      </c>
      <c r="H4" s="1">
        <f t="shared" ca="1" si="1"/>
        <v>74.34</v>
      </c>
    </row>
    <row r="5" spans="1:8" x14ac:dyDescent="0.2">
      <c r="B5" t="s">
        <v>11</v>
      </c>
      <c r="C5" s="1">
        <v>64.040000000000006</v>
      </c>
      <c r="D5">
        <v>71.36</v>
      </c>
      <c r="E5">
        <v>71.66</v>
      </c>
      <c r="F5" s="2">
        <v>74.959999999999994</v>
      </c>
      <c r="G5">
        <v>74.459999999999994</v>
      </c>
      <c r="H5">
        <v>74.36</v>
      </c>
    </row>
    <row r="6" spans="1:8" x14ac:dyDescent="0.2">
      <c r="A6" t="s">
        <v>12</v>
      </c>
      <c r="B6" t="s">
        <v>8</v>
      </c>
      <c r="C6" s="1">
        <v>70.760000000000005</v>
      </c>
      <c r="D6">
        <v>82.2</v>
      </c>
      <c r="E6">
        <v>83.16</v>
      </c>
      <c r="F6">
        <v>83.08</v>
      </c>
      <c r="G6">
        <v>84.4</v>
      </c>
      <c r="H6">
        <v>86.06</v>
      </c>
    </row>
    <row r="7" spans="1:8" x14ac:dyDescent="0.2">
      <c r="B7" t="s">
        <v>9</v>
      </c>
      <c r="C7">
        <f t="shared" ref="C7:H7" ca="1" si="2">(RANDBETWEEN(1,100)/100)*2-1</f>
        <v>-0.88</v>
      </c>
      <c r="D7">
        <f t="shared" ca="1" si="2"/>
        <v>0.96</v>
      </c>
      <c r="E7">
        <f t="shared" ca="1" si="2"/>
        <v>0.3600000000000001</v>
      </c>
      <c r="F7">
        <f t="shared" ca="1" si="2"/>
        <v>2.0000000000000018E-2</v>
      </c>
      <c r="G7">
        <f t="shared" ca="1" si="2"/>
        <v>-0.8</v>
      </c>
      <c r="H7">
        <f t="shared" ca="1" si="2"/>
        <v>-0.7</v>
      </c>
    </row>
    <row r="8" spans="1:8" x14ac:dyDescent="0.2">
      <c r="B8" t="s">
        <v>10</v>
      </c>
      <c r="C8" s="1">
        <f t="shared" ref="C8:H8" ca="1" si="3">C6-C7</f>
        <v>71.64</v>
      </c>
      <c r="D8" s="1">
        <f t="shared" ca="1" si="3"/>
        <v>81.240000000000009</v>
      </c>
      <c r="E8" s="1">
        <f t="shared" ca="1" si="3"/>
        <v>82.8</v>
      </c>
      <c r="F8" s="1">
        <f t="shared" ca="1" si="3"/>
        <v>83.06</v>
      </c>
      <c r="G8" s="1">
        <f t="shared" ca="1" si="3"/>
        <v>85.2</v>
      </c>
      <c r="H8" s="1">
        <f t="shared" ca="1" si="3"/>
        <v>86.76</v>
      </c>
    </row>
    <row r="9" spans="1:8" x14ac:dyDescent="0.2">
      <c r="B9" t="s">
        <v>11</v>
      </c>
      <c r="C9" s="1">
        <v>71.34</v>
      </c>
      <c r="D9">
        <v>82.26</v>
      </c>
      <c r="E9">
        <v>82.66</v>
      </c>
      <c r="F9">
        <v>82.92</v>
      </c>
      <c r="G9">
        <v>84.36</v>
      </c>
      <c r="H9">
        <v>85.12</v>
      </c>
    </row>
    <row r="10" spans="1:8" x14ac:dyDescent="0.2">
      <c r="A10" t="s">
        <v>13</v>
      </c>
      <c r="B10" t="s">
        <v>8</v>
      </c>
      <c r="C10" s="1">
        <v>75.08</v>
      </c>
      <c r="D10">
        <v>76.599999999999994</v>
      </c>
      <c r="E10">
        <v>79.48</v>
      </c>
      <c r="F10">
        <v>81.64</v>
      </c>
      <c r="G10">
        <v>82.86</v>
      </c>
      <c r="H10">
        <v>82.44</v>
      </c>
    </row>
    <row r="11" spans="1:8" x14ac:dyDescent="0.2">
      <c r="B11" t="s">
        <v>9</v>
      </c>
      <c r="C11">
        <f t="shared" ref="C11:H11" ca="1" si="4">(RANDBETWEEN(1,100)/100)*2-1</f>
        <v>-9.9999999999999978E-2</v>
      </c>
      <c r="D11">
        <f t="shared" ca="1" si="4"/>
        <v>-0.92</v>
      </c>
      <c r="E11">
        <f t="shared" ca="1" si="4"/>
        <v>0.58000000000000007</v>
      </c>
      <c r="F11">
        <f t="shared" ca="1" si="4"/>
        <v>0.62000000000000011</v>
      </c>
      <c r="G11">
        <f t="shared" ca="1" si="4"/>
        <v>-0.64</v>
      </c>
      <c r="H11">
        <f t="shared" ca="1" si="4"/>
        <v>0.7</v>
      </c>
    </row>
    <row r="12" spans="1:8" x14ac:dyDescent="0.2">
      <c r="B12" t="s">
        <v>10</v>
      </c>
      <c r="C12" s="1">
        <f t="shared" ref="C12:H12" ca="1" si="5">C10-C11</f>
        <v>75.179999999999993</v>
      </c>
      <c r="D12" s="1">
        <f t="shared" ca="1" si="5"/>
        <v>77.52</v>
      </c>
      <c r="E12" s="1">
        <f t="shared" ca="1" si="5"/>
        <v>78.900000000000006</v>
      </c>
      <c r="F12" s="1">
        <f t="shared" ca="1" si="5"/>
        <v>81.02</v>
      </c>
      <c r="G12" s="1">
        <f t="shared" ca="1" si="5"/>
        <v>83.5</v>
      </c>
      <c r="H12" s="1">
        <f t="shared" ca="1" si="5"/>
        <v>81.739999999999995</v>
      </c>
    </row>
    <row r="13" spans="1:8" x14ac:dyDescent="0.2">
      <c r="B13" t="s">
        <v>11</v>
      </c>
      <c r="C13" s="1">
        <v>74.599999999999994</v>
      </c>
      <c r="D13">
        <v>78.44</v>
      </c>
      <c r="E13">
        <v>78.180000000000007</v>
      </c>
      <c r="F13">
        <v>81.819999999999993</v>
      </c>
      <c r="G13">
        <v>81.680000000000007</v>
      </c>
      <c r="H13">
        <v>81.34</v>
      </c>
    </row>
    <row r="14" spans="1:8" x14ac:dyDescent="0.2">
      <c r="A14" t="s">
        <v>14</v>
      </c>
      <c r="B14" t="s">
        <v>8</v>
      </c>
      <c r="C14" s="1">
        <v>70.5</v>
      </c>
      <c r="D14">
        <v>75.5</v>
      </c>
      <c r="E14">
        <v>76.7</v>
      </c>
      <c r="F14" s="2">
        <v>80.540000000000006</v>
      </c>
      <c r="G14">
        <v>81.900000000000006</v>
      </c>
      <c r="H14">
        <v>80.56</v>
      </c>
    </row>
    <row r="15" spans="1:8" x14ac:dyDescent="0.2">
      <c r="B15" t="s">
        <v>9</v>
      </c>
      <c r="C15">
        <f t="shared" ref="C15:H15" ca="1" si="6">(RANDBETWEEN(1,100)/100)*2-1</f>
        <v>-0.78</v>
      </c>
      <c r="D15">
        <f t="shared" ca="1" si="6"/>
        <v>0.28000000000000003</v>
      </c>
      <c r="E15">
        <f t="shared" ca="1" si="6"/>
        <v>0.10000000000000009</v>
      </c>
      <c r="F15">
        <f t="shared" ca="1" si="6"/>
        <v>0.17999999999999994</v>
      </c>
      <c r="G15">
        <f t="shared" ca="1" si="6"/>
        <v>0.84000000000000008</v>
      </c>
      <c r="H15">
        <f t="shared" ca="1" si="6"/>
        <v>1</v>
      </c>
    </row>
    <row r="16" spans="1:8" x14ac:dyDescent="0.2">
      <c r="B16" t="s">
        <v>10</v>
      </c>
      <c r="C16" s="1">
        <f t="shared" ref="C16:H16" ca="1" si="7">C14-C15</f>
        <v>71.28</v>
      </c>
      <c r="D16" s="1">
        <f t="shared" ca="1" si="7"/>
        <v>75.22</v>
      </c>
      <c r="E16" s="1">
        <f t="shared" ca="1" si="7"/>
        <v>76.600000000000009</v>
      </c>
      <c r="F16" s="1">
        <f t="shared" ca="1" si="7"/>
        <v>80.36</v>
      </c>
      <c r="G16" s="1">
        <f t="shared" ca="1" si="7"/>
        <v>81.06</v>
      </c>
      <c r="H16" s="1">
        <f t="shared" ca="1" si="7"/>
        <v>79.56</v>
      </c>
    </row>
    <row r="17" spans="1:8" x14ac:dyDescent="0.2">
      <c r="B17" t="s">
        <v>11</v>
      </c>
      <c r="C17" s="1">
        <v>68.760000000000005</v>
      </c>
      <c r="D17">
        <v>77.42</v>
      </c>
      <c r="E17" s="2">
        <v>80.44</v>
      </c>
      <c r="F17">
        <v>81.12</v>
      </c>
      <c r="G17">
        <v>82.26</v>
      </c>
      <c r="H17">
        <v>82.3</v>
      </c>
    </row>
    <row r="29" spans="1:8" x14ac:dyDescent="0.2">
      <c r="A29" t="s">
        <v>34</v>
      </c>
      <c r="B29">
        <v>63.733333333333334</v>
      </c>
      <c r="C29">
        <v>63.75333333333333</v>
      </c>
      <c r="D29">
        <v>64.653333333333336</v>
      </c>
      <c r="E29">
        <v>65.213333333333324</v>
      </c>
      <c r="F29">
        <v>63.473333333333329</v>
      </c>
    </row>
    <row r="30" spans="1:8" x14ac:dyDescent="0.2">
      <c r="B30">
        <f ca="1">(RANDBETWEEN(1,100)/100)*5</f>
        <v>3.65</v>
      </c>
      <c r="C30">
        <f ca="1">(RANDBETWEEN(1,100)/100)*5</f>
        <v>4.8499999999999996</v>
      </c>
      <c r="D30">
        <f ca="1">(RANDBETWEEN(1,100)/100)*5</f>
        <v>4.2</v>
      </c>
      <c r="E30">
        <f ca="1">(RANDBETWEEN(1,100)/100)*5</f>
        <v>0.5</v>
      </c>
      <c r="F30">
        <f ca="1">(RANDBETWEEN(1,100)/100)*5</f>
        <v>3.25</v>
      </c>
    </row>
    <row r="31" spans="1:8" x14ac:dyDescent="0.2">
      <c r="B31">
        <f ca="1">B29+B30</f>
        <v>67.38333333333334</v>
      </c>
      <c r="C31">
        <f ca="1">C29+C30</f>
        <v>68.603333333333325</v>
      </c>
      <c r="D31">
        <f ca="1">D29+D30</f>
        <v>68.853333333333339</v>
      </c>
      <c r="E31">
        <f ca="1">E29+E30</f>
        <v>65.713333333333324</v>
      </c>
      <c r="F31">
        <f ca="1">F29+F30</f>
        <v>66.723333333333329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C28" sqref="C28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2">
      <c r="A2" t="s">
        <v>15</v>
      </c>
      <c r="B2" t="s">
        <v>20</v>
      </c>
      <c r="C2">
        <v>64.36</v>
      </c>
      <c r="D2">
        <v>69.42</v>
      </c>
      <c r="E2">
        <v>72.14</v>
      </c>
      <c r="F2">
        <v>73.599999999999994</v>
      </c>
      <c r="G2">
        <v>74.16</v>
      </c>
      <c r="H2">
        <v>74.86</v>
      </c>
    </row>
    <row r="3" spans="1:8" x14ac:dyDescent="0.2">
      <c r="B3" t="s">
        <v>10</v>
      </c>
      <c r="C3">
        <v>64.78</v>
      </c>
      <c r="D3">
        <v>70.08</v>
      </c>
      <c r="E3">
        <v>72.320000000000007</v>
      </c>
      <c r="F3">
        <v>74.58</v>
      </c>
      <c r="G3">
        <v>74.72</v>
      </c>
      <c r="H3">
        <v>75.36</v>
      </c>
    </row>
    <row r="4" spans="1:8" x14ac:dyDescent="0.2">
      <c r="B4" t="s">
        <v>25</v>
      </c>
      <c r="C4">
        <v>64.040000000000006</v>
      </c>
      <c r="D4">
        <v>71.36</v>
      </c>
      <c r="E4">
        <v>71.66</v>
      </c>
      <c r="F4">
        <v>74.959999999999994</v>
      </c>
      <c r="G4">
        <v>74.459999999999994</v>
      </c>
      <c r="H4">
        <v>74.36</v>
      </c>
    </row>
    <row r="5" spans="1:8" x14ac:dyDescent="0.2">
      <c r="A5" t="s">
        <v>21</v>
      </c>
      <c r="B5" t="s">
        <v>20</v>
      </c>
      <c r="C5">
        <v>70.760000000000005</v>
      </c>
      <c r="D5">
        <v>82.2</v>
      </c>
      <c r="E5">
        <v>83.16</v>
      </c>
      <c r="F5">
        <v>83.08</v>
      </c>
      <c r="G5">
        <v>84.4</v>
      </c>
      <c r="H5">
        <v>86.06</v>
      </c>
    </row>
    <row r="6" spans="1:8" x14ac:dyDescent="0.2">
      <c r="B6" t="s">
        <v>10</v>
      </c>
      <c r="C6">
        <v>70.62</v>
      </c>
      <c r="D6">
        <v>82.320000000000007</v>
      </c>
      <c r="E6">
        <v>83.64</v>
      </c>
      <c r="F6">
        <v>82.58</v>
      </c>
      <c r="G6">
        <v>83.84</v>
      </c>
      <c r="H6">
        <v>85.44</v>
      </c>
    </row>
    <row r="7" spans="1:8" x14ac:dyDescent="0.2">
      <c r="B7" t="s">
        <v>24</v>
      </c>
      <c r="C7">
        <v>71.34</v>
      </c>
      <c r="D7">
        <v>82.26</v>
      </c>
      <c r="E7">
        <v>82.66</v>
      </c>
      <c r="F7">
        <v>82.92</v>
      </c>
      <c r="G7">
        <v>84.36</v>
      </c>
      <c r="H7">
        <v>85.12</v>
      </c>
    </row>
    <row r="8" spans="1:8" x14ac:dyDescent="0.2">
      <c r="A8" t="s">
        <v>22</v>
      </c>
      <c r="B8" t="s">
        <v>20</v>
      </c>
      <c r="C8">
        <v>75.08</v>
      </c>
      <c r="D8">
        <v>76.599999999999994</v>
      </c>
      <c r="E8">
        <v>79.48</v>
      </c>
      <c r="F8">
        <v>81.64</v>
      </c>
      <c r="G8">
        <v>82.86</v>
      </c>
      <c r="H8">
        <v>82.44</v>
      </c>
    </row>
    <row r="9" spans="1:8" x14ac:dyDescent="0.2">
      <c r="B9" t="s">
        <v>10</v>
      </c>
      <c r="C9">
        <v>74.64</v>
      </c>
      <c r="D9">
        <v>76.099999999999994</v>
      </c>
      <c r="E9">
        <v>79.84</v>
      </c>
      <c r="F9">
        <v>80.98</v>
      </c>
      <c r="G9">
        <v>83.76</v>
      </c>
      <c r="H9">
        <v>81.86</v>
      </c>
    </row>
    <row r="10" spans="1:8" x14ac:dyDescent="0.2">
      <c r="B10" t="s">
        <v>24</v>
      </c>
      <c r="C10">
        <v>74.599999999999994</v>
      </c>
      <c r="D10">
        <v>78.44</v>
      </c>
      <c r="E10">
        <v>78.180000000000007</v>
      </c>
      <c r="F10">
        <v>81.819999999999993</v>
      </c>
      <c r="G10">
        <v>81.680000000000007</v>
      </c>
      <c r="H10">
        <v>81.34</v>
      </c>
    </row>
    <row r="11" spans="1:8" x14ac:dyDescent="0.2">
      <c r="A11" t="s">
        <v>23</v>
      </c>
      <c r="B11" t="s">
        <v>20</v>
      </c>
      <c r="C11">
        <v>70.5</v>
      </c>
      <c r="D11">
        <v>75.5</v>
      </c>
      <c r="E11">
        <v>76.7</v>
      </c>
      <c r="F11">
        <v>80.540000000000006</v>
      </c>
      <c r="G11">
        <v>81.900000000000006</v>
      </c>
      <c r="H11">
        <v>80.56</v>
      </c>
    </row>
    <row r="12" spans="1:8" x14ac:dyDescent="0.2">
      <c r="B12" t="s">
        <v>10</v>
      </c>
      <c r="C12">
        <v>70.7</v>
      </c>
      <c r="D12">
        <v>74.64</v>
      </c>
      <c r="E12">
        <v>77.34</v>
      </c>
      <c r="F12">
        <v>80.48</v>
      </c>
      <c r="G12">
        <v>81.56</v>
      </c>
      <c r="H12">
        <v>79.7</v>
      </c>
    </row>
    <row r="13" spans="1:8" x14ac:dyDescent="0.2">
      <c r="B13" t="s">
        <v>24</v>
      </c>
      <c r="C13">
        <v>68.760000000000005</v>
      </c>
      <c r="D13">
        <v>77.42</v>
      </c>
      <c r="E13">
        <v>80.44</v>
      </c>
      <c r="F13">
        <v>81.12</v>
      </c>
      <c r="G13">
        <v>82.26</v>
      </c>
      <c r="H13">
        <v>82.3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workbookViewId="0">
      <selection activeCell="D11" sqref="D11"/>
    </sheetView>
  </sheetViews>
  <sheetFormatPr defaultRowHeight="14.25" x14ac:dyDescent="0.2"/>
  <cols>
    <col min="1" max="1" width="10.5" bestFit="1" customWidth="1"/>
    <col min="2" max="2" width="16" customWidth="1"/>
    <col min="4" max="6" width="12.75" bestFit="1" customWidth="1"/>
  </cols>
  <sheetData>
    <row r="1" spans="1:15" x14ac:dyDescent="0.2">
      <c r="A1" t="s">
        <v>0</v>
      </c>
      <c r="B1" t="s">
        <v>1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15" x14ac:dyDescent="0.2">
      <c r="A2" t="s">
        <v>16</v>
      </c>
      <c r="B2" t="s">
        <v>26</v>
      </c>
      <c r="C2">
        <f>AVERAGE(D2:G2)</f>
        <v>74.800000000000011</v>
      </c>
      <c r="D2">
        <v>74.959999999999994</v>
      </c>
      <c r="E2" s="3">
        <v>74.84</v>
      </c>
      <c r="F2" s="3">
        <v>74.739999999999995</v>
      </c>
      <c r="G2">
        <v>74.66</v>
      </c>
      <c r="H2">
        <v>74.64</v>
      </c>
    </row>
    <row r="3" spans="1:15" x14ac:dyDescent="0.2">
      <c r="A3">
        <v>63</v>
      </c>
      <c r="B3" t="s">
        <v>27</v>
      </c>
      <c r="C3" s="1"/>
      <c r="D3" s="1">
        <v>74.239999999999995</v>
      </c>
      <c r="E3" s="1">
        <v>75.8</v>
      </c>
      <c r="F3" s="1">
        <v>75.14</v>
      </c>
      <c r="G3" s="1">
        <v>74.42</v>
      </c>
      <c r="H3">
        <v>74.38</v>
      </c>
    </row>
    <row r="4" spans="1:15" x14ac:dyDescent="0.2">
      <c r="A4">
        <v>84</v>
      </c>
      <c r="B4" t="s">
        <v>28</v>
      </c>
      <c r="C4">
        <v>63.733333333333334</v>
      </c>
      <c r="D4">
        <v>63.75333333333333</v>
      </c>
      <c r="E4">
        <v>64.653333333333336</v>
      </c>
      <c r="F4">
        <v>65.213333333333324</v>
      </c>
      <c r="G4">
        <v>63.473333333333329</v>
      </c>
    </row>
    <row r="5" spans="1:15" x14ac:dyDescent="0.2">
      <c r="A5">
        <v>75.8</v>
      </c>
      <c r="B5" t="s">
        <v>38</v>
      </c>
      <c r="C5">
        <v>69.990666666666669</v>
      </c>
      <c r="D5">
        <v>71.14800000000001</v>
      </c>
      <c r="E5">
        <v>70.372</v>
      </c>
      <c r="F5">
        <v>71.272000000000006</v>
      </c>
      <c r="G5">
        <v>69.751333333333335</v>
      </c>
      <c r="I5">
        <f>AVERAGE(C5:G5)</f>
        <v>70.506799999999998</v>
      </c>
      <c r="J5">
        <v>70.430000000000007</v>
      </c>
      <c r="K5">
        <f>I5-J5</f>
        <v>7.6799999999991542E-2</v>
      </c>
      <c r="N5">
        <f>(MAX(C5:G5)-MEDIAN(C5:G5))/(QUARTILE(C5:G5,3)-MEDIAN(C5:G5))-1</f>
        <v>0.15979381443298135</v>
      </c>
      <c r="O5">
        <f>(MIN(C5:G5)-MEDIAN(C5:G5))/(QUARTILE(C5:G5,1)-MEDIAN(C5:G5))-1</f>
        <v>0.62762237762238549</v>
      </c>
    </row>
    <row r="6" spans="1:15" x14ac:dyDescent="0.2">
      <c r="A6">
        <v>64.165333000000004</v>
      </c>
      <c r="B6" t="s">
        <v>38</v>
      </c>
      <c r="C6">
        <v>73.372000000000014</v>
      </c>
      <c r="D6">
        <v>72.082000000000022</v>
      </c>
      <c r="E6">
        <v>72.796666666666681</v>
      </c>
      <c r="F6">
        <v>72.271333333333345</v>
      </c>
      <c r="G6">
        <v>72.452666666666687</v>
      </c>
      <c r="I6">
        <f t="shared" ref="I6:I34" si="0">AVERAGE(C6:G6)</f>
        <v>72.594933333333344</v>
      </c>
      <c r="J6">
        <v>72.250000000000014</v>
      </c>
      <c r="K6">
        <f t="shared" ref="K6:K34" si="1">I6-J6</f>
        <v>0.34493333333332998</v>
      </c>
      <c r="N6">
        <f t="shared" ref="N6:N34" si="2">(MAX(C6:G6)-MEDIAN(C6:G6))/(QUARTILE(C6:G6,3)-MEDIAN(C6:G6))-1</f>
        <v>1.6724806201550666</v>
      </c>
      <c r="O6">
        <f t="shared" ref="O6:O34" si="3">(MIN(C6:G6)-MEDIAN(C6:G6))/(QUARTILE(C6:G6,1)-MEDIAN(C6:G6))-1</f>
        <v>1.0441176470587186</v>
      </c>
    </row>
    <row r="7" spans="1:15" x14ac:dyDescent="0.2">
      <c r="B7" t="s">
        <v>38</v>
      </c>
      <c r="C7">
        <v>74.135999999999996</v>
      </c>
      <c r="D7">
        <v>74.269333333333293</v>
      </c>
      <c r="E7">
        <v>74.617333333333335</v>
      </c>
      <c r="F7">
        <v>73.932000000000002</v>
      </c>
      <c r="G7">
        <v>73.492000000000004</v>
      </c>
      <c r="I7">
        <f t="shared" si="0"/>
        <v>74.089333333333329</v>
      </c>
      <c r="J7">
        <v>74.150000000000006</v>
      </c>
      <c r="K7">
        <f t="shared" si="1"/>
        <v>-6.0666666666676861E-2</v>
      </c>
      <c r="N7">
        <f t="shared" si="2"/>
        <v>2.6100000000010168</v>
      </c>
      <c r="O7">
        <f t="shared" si="3"/>
        <v>2.1568627450980964</v>
      </c>
    </row>
    <row r="8" spans="1:15" x14ac:dyDescent="0.2">
      <c r="B8" t="s">
        <v>38</v>
      </c>
      <c r="C8">
        <v>74.543999999999997</v>
      </c>
      <c r="D8">
        <v>73.734666666666698</v>
      </c>
      <c r="E8">
        <v>73.481999999999999</v>
      </c>
      <c r="F8">
        <v>72.889333333333298</v>
      </c>
      <c r="G8">
        <v>74.116666666666674</v>
      </c>
      <c r="I8">
        <f t="shared" si="0"/>
        <v>73.75333333333333</v>
      </c>
      <c r="J8">
        <v>73.56</v>
      </c>
      <c r="K8">
        <f t="shared" si="1"/>
        <v>0.19333333333332803</v>
      </c>
      <c r="N8">
        <f t="shared" si="2"/>
        <v>1.1186736474694996</v>
      </c>
      <c r="O8">
        <f t="shared" si="3"/>
        <v>2.3456464379945676</v>
      </c>
    </row>
    <row r="9" spans="1:15" x14ac:dyDescent="0.2">
      <c r="B9" t="s">
        <v>38</v>
      </c>
      <c r="C9">
        <v>76.101333333333329</v>
      </c>
      <c r="D9">
        <v>75.453999999999994</v>
      </c>
      <c r="E9">
        <v>76.312666666666658</v>
      </c>
      <c r="F9">
        <v>75.495333333333321</v>
      </c>
      <c r="G9">
        <v>76.591333333333324</v>
      </c>
      <c r="I9">
        <f t="shared" si="0"/>
        <v>75.990933333333331</v>
      </c>
      <c r="J9">
        <v>75.8</v>
      </c>
      <c r="K9">
        <f t="shared" si="1"/>
        <v>0.19093333333333362</v>
      </c>
      <c r="N9">
        <f t="shared" si="2"/>
        <v>1.3186119873817299</v>
      </c>
      <c r="O9">
        <f t="shared" si="3"/>
        <v>6.8206820682056746E-2</v>
      </c>
    </row>
    <row r="10" spans="1:15" x14ac:dyDescent="0.2">
      <c r="B10" t="s">
        <v>20</v>
      </c>
      <c r="C10">
        <v>69.259333333333331</v>
      </c>
      <c r="D10">
        <v>69.352000000000004</v>
      </c>
      <c r="E10">
        <v>69.61933333333333</v>
      </c>
      <c r="F10">
        <v>69.112666666666669</v>
      </c>
      <c r="G10">
        <v>69.628666666666675</v>
      </c>
      <c r="I10">
        <f t="shared" si="0"/>
        <v>69.251066666666674</v>
      </c>
      <c r="J10">
        <v>69.42</v>
      </c>
      <c r="K10">
        <f t="shared" si="1"/>
        <v>-0.16893333333332805</v>
      </c>
      <c r="N10">
        <f t="shared" si="2"/>
        <v>0.51565377532229317</v>
      </c>
      <c r="O10">
        <f t="shared" si="3"/>
        <v>1.412429378529767E-2</v>
      </c>
    </row>
    <row r="11" spans="1:15" x14ac:dyDescent="0.2">
      <c r="B11" t="s">
        <v>20</v>
      </c>
      <c r="C11">
        <v>72.642666666666656</v>
      </c>
      <c r="D11">
        <v>72.152000000000001</v>
      </c>
      <c r="E11">
        <v>72.490666666666655</v>
      </c>
      <c r="F11">
        <v>72.173999999999992</v>
      </c>
      <c r="G11">
        <v>72.421999999999997</v>
      </c>
      <c r="I11">
        <f t="shared" si="0"/>
        <v>72.376266666666652</v>
      </c>
      <c r="J11">
        <v>71.66</v>
      </c>
      <c r="K11">
        <f t="shared" si="1"/>
        <v>0.71626666666665528</v>
      </c>
      <c r="N11">
        <f t="shared" si="2"/>
        <v>2.213592233009996</v>
      </c>
      <c r="O11">
        <f t="shared" si="3"/>
        <v>8.8709677419318345E-2</v>
      </c>
    </row>
    <row r="12" spans="1:15" x14ac:dyDescent="0.2">
      <c r="B12" t="s">
        <v>20</v>
      </c>
      <c r="C12">
        <v>73.62</v>
      </c>
      <c r="D12">
        <v>73.921333333333294</v>
      </c>
      <c r="E12">
        <v>73.742666666666693</v>
      </c>
      <c r="F12">
        <v>72.97</v>
      </c>
      <c r="G12">
        <v>73.278000000000006</v>
      </c>
      <c r="I12">
        <f t="shared" si="0"/>
        <v>73.506400000000014</v>
      </c>
      <c r="J12">
        <v>73.599999999999994</v>
      </c>
      <c r="K12">
        <f t="shared" si="1"/>
        <v>-9.359999999998081E-2</v>
      </c>
      <c r="N12">
        <f t="shared" si="2"/>
        <v>1.4565217391296366</v>
      </c>
      <c r="O12">
        <f t="shared" si="3"/>
        <v>0.90058479532166102</v>
      </c>
    </row>
    <row r="13" spans="1:15" x14ac:dyDescent="0.2">
      <c r="B13" t="s">
        <v>20</v>
      </c>
      <c r="C13">
        <v>75.123999999999995</v>
      </c>
      <c r="D13">
        <v>74.272000000000006</v>
      </c>
      <c r="E13">
        <v>73.493999999999986</v>
      </c>
      <c r="F13">
        <v>73.644666666666666</v>
      </c>
      <c r="G13">
        <v>74.512</v>
      </c>
      <c r="I13">
        <f t="shared" si="0"/>
        <v>74.209333333333333</v>
      </c>
      <c r="J13">
        <v>74.16</v>
      </c>
      <c r="K13">
        <f t="shared" si="1"/>
        <v>4.9333333333336782E-2</v>
      </c>
      <c r="N13">
        <f t="shared" si="2"/>
        <v>2.5500000000000327</v>
      </c>
      <c r="O13">
        <f t="shared" si="3"/>
        <v>0.24017003188099695</v>
      </c>
    </row>
    <row r="14" spans="1:15" x14ac:dyDescent="0.2">
      <c r="B14" t="s">
        <v>20</v>
      </c>
      <c r="C14">
        <v>74.597999999999999</v>
      </c>
      <c r="D14">
        <v>73.88133333333333</v>
      </c>
      <c r="E14">
        <v>74.723333333333329</v>
      </c>
      <c r="F14">
        <v>73.717333333333329</v>
      </c>
      <c r="G14">
        <v>74.152000000000001</v>
      </c>
      <c r="I14">
        <f t="shared" si="0"/>
        <v>74.214399999999983</v>
      </c>
      <c r="J14">
        <v>74.36</v>
      </c>
      <c r="K14">
        <f t="shared" si="1"/>
        <v>-0.14560000000001594</v>
      </c>
      <c r="N14">
        <f t="shared" si="2"/>
        <v>0.28101644245141433</v>
      </c>
      <c r="O14">
        <f t="shared" si="3"/>
        <v>0.60591133004925779</v>
      </c>
    </row>
    <row r="15" spans="1:15" x14ac:dyDescent="0.2">
      <c r="B15" t="s">
        <v>10</v>
      </c>
      <c r="C15">
        <v>70.99133333333333</v>
      </c>
      <c r="D15">
        <v>69.772000000000006</v>
      </c>
      <c r="E15">
        <v>70.355999999999995</v>
      </c>
      <c r="F15">
        <v>69.090666666666664</v>
      </c>
      <c r="G15">
        <v>70.559333333333328</v>
      </c>
      <c r="I15">
        <f t="shared" si="0"/>
        <v>70.153866666666659</v>
      </c>
      <c r="J15">
        <v>70.08</v>
      </c>
      <c r="K15">
        <f t="shared" si="1"/>
        <v>7.3866666666660308E-2</v>
      </c>
      <c r="N15">
        <f t="shared" si="2"/>
        <v>2.1245901639344389</v>
      </c>
      <c r="O15">
        <f t="shared" si="3"/>
        <v>1.1666666666667034</v>
      </c>
    </row>
    <row r="16" spans="1:15" x14ac:dyDescent="0.2">
      <c r="B16" t="s">
        <v>10</v>
      </c>
      <c r="C16">
        <v>73.25333333333333</v>
      </c>
      <c r="D16">
        <v>72.922000000000011</v>
      </c>
      <c r="E16">
        <v>71.918666666666667</v>
      </c>
      <c r="F16">
        <v>72.525333333333336</v>
      </c>
      <c r="G16">
        <v>73.039333333333346</v>
      </c>
      <c r="I16">
        <f t="shared" si="0"/>
        <v>72.731733333333338</v>
      </c>
      <c r="J16">
        <v>72.320000000000007</v>
      </c>
      <c r="K16">
        <f t="shared" si="1"/>
        <v>0.41173333333333062</v>
      </c>
      <c r="N16">
        <f t="shared" si="2"/>
        <v>1.8238636363634835</v>
      </c>
      <c r="O16">
        <f t="shared" si="3"/>
        <v>1.5294117647058552</v>
      </c>
    </row>
    <row r="17" spans="2:15" x14ac:dyDescent="0.2">
      <c r="B17" t="s">
        <v>10</v>
      </c>
      <c r="C17">
        <v>74.795333333333318</v>
      </c>
      <c r="D17">
        <v>73.826666666666668</v>
      </c>
      <c r="E17">
        <v>74.415999999999997</v>
      </c>
      <c r="F17">
        <v>74.902666666666661</v>
      </c>
      <c r="G17">
        <v>75.097999999999999</v>
      </c>
      <c r="I17">
        <f t="shared" si="0"/>
        <v>74.607733333333329</v>
      </c>
      <c r="J17">
        <v>74.58</v>
      </c>
      <c r="K17">
        <f t="shared" si="1"/>
        <v>2.7733333333330279E-2</v>
      </c>
      <c r="N17">
        <f t="shared" si="2"/>
        <v>1.819875776397379</v>
      </c>
      <c r="O17">
        <f t="shared" si="3"/>
        <v>1.5536028119508298</v>
      </c>
    </row>
    <row r="18" spans="2:15" x14ac:dyDescent="0.2">
      <c r="B18" t="s">
        <v>10</v>
      </c>
      <c r="C18">
        <v>75.711999999999989</v>
      </c>
      <c r="D18">
        <v>75.439333333333337</v>
      </c>
      <c r="E18">
        <v>74.61133333333332</v>
      </c>
      <c r="F18">
        <v>74.849333333333334</v>
      </c>
      <c r="G18">
        <v>74.981999999999999</v>
      </c>
      <c r="I18">
        <f t="shared" si="0"/>
        <v>75.118799999999993</v>
      </c>
      <c r="J18">
        <v>74.72</v>
      </c>
      <c r="K18">
        <f t="shared" si="1"/>
        <v>0.39879999999999427</v>
      </c>
      <c r="N18">
        <f t="shared" si="2"/>
        <v>0.59620991253640443</v>
      </c>
      <c r="O18">
        <f t="shared" si="3"/>
        <v>1.7939698492463521</v>
      </c>
    </row>
    <row r="19" spans="2:15" x14ac:dyDescent="0.2">
      <c r="B19" t="s">
        <v>10</v>
      </c>
      <c r="C19">
        <v>74.62866666666666</v>
      </c>
      <c r="D19">
        <v>74.682000000000002</v>
      </c>
      <c r="E19">
        <v>75.712666666666664</v>
      </c>
      <c r="F19">
        <v>75.820666666666668</v>
      </c>
      <c r="G19">
        <v>74.768666666666661</v>
      </c>
      <c r="I19">
        <f t="shared" si="0"/>
        <v>75.122533333333337</v>
      </c>
      <c r="J19">
        <v>75.36</v>
      </c>
      <c r="K19">
        <f t="shared" si="1"/>
        <v>-0.23746666666666272</v>
      </c>
      <c r="N19">
        <f t="shared" si="2"/>
        <v>0.11440677966102086</v>
      </c>
      <c r="O19">
        <f t="shared" si="3"/>
        <v>0.61538461538476685</v>
      </c>
    </row>
    <row r="20" spans="2:15" x14ac:dyDescent="0.2">
      <c r="B20" t="s">
        <v>37</v>
      </c>
      <c r="C20">
        <v>72.341333333333324</v>
      </c>
      <c r="D20">
        <v>72.114000000000004</v>
      </c>
      <c r="E20">
        <v>71.85533333333332</v>
      </c>
      <c r="F20">
        <v>71.178666666666658</v>
      </c>
      <c r="G20">
        <v>70.713999999999999</v>
      </c>
      <c r="I20">
        <f t="shared" si="0"/>
        <v>71.640666666666661</v>
      </c>
      <c r="J20">
        <v>71.36</v>
      </c>
      <c r="K20">
        <f t="shared" si="1"/>
        <v>0.28066666666666151</v>
      </c>
      <c r="N20">
        <f t="shared" si="2"/>
        <v>0.87886597938133093</v>
      </c>
      <c r="O20">
        <f t="shared" si="3"/>
        <v>0.68669950738915575</v>
      </c>
    </row>
    <row r="21" spans="2:15" x14ac:dyDescent="0.2">
      <c r="B21" t="s">
        <v>37</v>
      </c>
      <c r="C21" s="3">
        <v>72.269333333333321</v>
      </c>
      <c r="D21">
        <v>71.394666666666666</v>
      </c>
      <c r="E21">
        <v>72.470666666666659</v>
      </c>
      <c r="F21">
        <v>71.631999999999991</v>
      </c>
      <c r="G21">
        <v>70.977999999999994</v>
      </c>
      <c r="I21">
        <f t="shared" si="0"/>
        <v>71.748933333333326</v>
      </c>
      <c r="J21" s="3">
        <v>71.66</v>
      </c>
      <c r="K21">
        <f t="shared" si="1"/>
        <v>8.8933333333329756E-2</v>
      </c>
      <c r="N21">
        <f t="shared" si="2"/>
        <v>0.31589958158996656</v>
      </c>
      <c r="O21">
        <f t="shared" si="3"/>
        <v>1.7556179775281717</v>
      </c>
    </row>
    <row r="22" spans="2:15" x14ac:dyDescent="0.2">
      <c r="B22" t="s">
        <v>37</v>
      </c>
      <c r="C22" s="3">
        <v>74.745999999999981</v>
      </c>
      <c r="D22">
        <v>75.290000000000006</v>
      </c>
      <c r="E22">
        <v>75.803333333333327</v>
      </c>
      <c r="F22">
        <v>74.73266666666666</v>
      </c>
      <c r="G22">
        <v>74.98</v>
      </c>
      <c r="I22">
        <f t="shared" si="0"/>
        <v>75.110399999999998</v>
      </c>
      <c r="J22" s="3">
        <v>74.959999999999994</v>
      </c>
      <c r="K22">
        <f t="shared" si="1"/>
        <v>0.15040000000000475</v>
      </c>
      <c r="N22">
        <f t="shared" si="2"/>
        <v>1.6559139784945724</v>
      </c>
      <c r="O22">
        <f t="shared" si="3"/>
        <v>5.6980056979999638E-2</v>
      </c>
    </row>
    <row r="23" spans="2:15" x14ac:dyDescent="0.2">
      <c r="B23" t="s">
        <v>37</v>
      </c>
      <c r="C23" s="2">
        <v>75.243999999999986</v>
      </c>
      <c r="D23">
        <v>74.256</v>
      </c>
      <c r="E23">
        <v>74.722666666666655</v>
      </c>
      <c r="F23">
        <v>73.797333333333327</v>
      </c>
      <c r="G23">
        <v>74.961333333333329</v>
      </c>
      <c r="I23">
        <f t="shared" si="0"/>
        <v>74.596266666666651</v>
      </c>
      <c r="J23" s="2">
        <v>74.459999999999994</v>
      </c>
      <c r="K23">
        <f t="shared" si="1"/>
        <v>0.13626666666665699</v>
      </c>
      <c r="N23">
        <f t="shared" si="2"/>
        <v>1.184357541899363</v>
      </c>
      <c r="O23">
        <f t="shared" si="3"/>
        <v>0.9828571428571824</v>
      </c>
    </row>
    <row r="24" spans="2:15" x14ac:dyDescent="0.2">
      <c r="B24" t="s">
        <v>37</v>
      </c>
      <c r="C24">
        <v>76.420666666666662</v>
      </c>
      <c r="D24">
        <v>75.518000000000001</v>
      </c>
      <c r="E24">
        <v>76.205333333333328</v>
      </c>
      <c r="F24">
        <v>75.097333333333324</v>
      </c>
      <c r="G24">
        <v>75.91</v>
      </c>
      <c r="I24">
        <f t="shared" si="0"/>
        <v>75.830266666666674</v>
      </c>
      <c r="J24">
        <v>75.36</v>
      </c>
      <c r="K24">
        <f t="shared" si="1"/>
        <v>0.47026666666667438</v>
      </c>
      <c r="N24">
        <f t="shared" si="2"/>
        <v>0.72911963882618958</v>
      </c>
      <c r="O24">
        <f t="shared" si="3"/>
        <v>1.073129251700716</v>
      </c>
    </row>
    <row r="25" spans="2:15" x14ac:dyDescent="0.2">
      <c r="B25" t="s">
        <v>35</v>
      </c>
      <c r="C25">
        <v>70.715333333333319</v>
      </c>
      <c r="D25">
        <v>71.811999999999998</v>
      </c>
      <c r="E25">
        <v>70.589333333333329</v>
      </c>
      <c r="F25">
        <v>71.553333333333327</v>
      </c>
      <c r="G25">
        <v>71.00866666666667</v>
      </c>
      <c r="I25">
        <f t="shared" si="0"/>
        <v>71.135733333333334</v>
      </c>
      <c r="J25">
        <v>71.36</v>
      </c>
      <c r="K25">
        <f t="shared" si="1"/>
        <v>-0.22426666666666506</v>
      </c>
      <c r="N25">
        <f t="shared" si="2"/>
        <v>0.47490820073440876</v>
      </c>
      <c r="O25">
        <f t="shared" si="3"/>
        <v>0.42954545454539694</v>
      </c>
    </row>
    <row r="26" spans="2:15" x14ac:dyDescent="0.2">
      <c r="B26" t="s">
        <v>35</v>
      </c>
      <c r="C26">
        <v>72.513333333333321</v>
      </c>
      <c r="D26">
        <v>72.792000000000002</v>
      </c>
      <c r="E26">
        <v>71.11999999999999</v>
      </c>
      <c r="F26">
        <v>71.453333333333333</v>
      </c>
      <c r="G26">
        <v>71.407333333333327</v>
      </c>
      <c r="I26">
        <f t="shared" si="0"/>
        <v>71.857199999999992</v>
      </c>
      <c r="J26">
        <v>72.14</v>
      </c>
      <c r="K26">
        <f t="shared" si="1"/>
        <v>-0.28280000000000882</v>
      </c>
      <c r="N26">
        <f t="shared" si="2"/>
        <v>0.26289308176102222</v>
      </c>
      <c r="O26">
        <f t="shared" si="3"/>
        <v>6.2463768115933878</v>
      </c>
    </row>
    <row r="27" spans="2:15" x14ac:dyDescent="0.2">
      <c r="B27" t="s">
        <v>35</v>
      </c>
      <c r="C27">
        <v>75.548666666666648</v>
      </c>
      <c r="D27">
        <v>74.819333333333333</v>
      </c>
      <c r="E27">
        <v>74.954666666666654</v>
      </c>
      <c r="F27">
        <v>74.549333333333323</v>
      </c>
      <c r="G27">
        <v>75.114666666666665</v>
      </c>
      <c r="I27">
        <f t="shared" si="0"/>
        <v>74.99733333333333</v>
      </c>
      <c r="J27">
        <v>74.959999999999994</v>
      </c>
      <c r="K27">
        <f t="shared" si="1"/>
        <v>3.7333333333336327E-2</v>
      </c>
      <c r="N27">
        <f t="shared" si="2"/>
        <v>2.7124999999997126</v>
      </c>
      <c r="O27">
        <f t="shared" si="3"/>
        <v>1.9950738916258719</v>
      </c>
    </row>
    <row r="28" spans="2:15" x14ac:dyDescent="0.2">
      <c r="B28" t="s">
        <v>35</v>
      </c>
      <c r="C28">
        <v>73.657333333333327</v>
      </c>
      <c r="D28">
        <v>75.001999999999995</v>
      </c>
      <c r="E28">
        <v>74.293333333333322</v>
      </c>
      <c r="F28">
        <v>73.805333333333323</v>
      </c>
      <c r="G28">
        <v>74.773999999999987</v>
      </c>
      <c r="I28">
        <f t="shared" si="0"/>
        <v>74.306399999999996</v>
      </c>
      <c r="J28">
        <v>74.459999999999994</v>
      </c>
      <c r="K28">
        <f t="shared" si="1"/>
        <v>-0.15359999999999729</v>
      </c>
      <c r="N28">
        <f t="shared" si="2"/>
        <v>0.47434119278781495</v>
      </c>
      <c r="O28">
        <f t="shared" si="3"/>
        <v>0.30327868852458262</v>
      </c>
    </row>
    <row r="29" spans="2:15" x14ac:dyDescent="0.2">
      <c r="B29" t="s">
        <v>35</v>
      </c>
      <c r="C29" s="4">
        <v>75.111733333333305</v>
      </c>
      <c r="D29" s="4">
        <v>74.505066666666593</v>
      </c>
      <c r="E29" s="4">
        <v>74.321733333333299</v>
      </c>
      <c r="F29" s="4">
        <v>75.428399999999996</v>
      </c>
      <c r="G29" s="4">
        <v>74.933066666666605</v>
      </c>
      <c r="I29">
        <f t="shared" si="0"/>
        <v>74.859999999999957</v>
      </c>
      <c r="J29">
        <v>74.86</v>
      </c>
      <c r="K29">
        <f t="shared" si="1"/>
        <v>0</v>
      </c>
      <c r="N29">
        <f t="shared" si="2"/>
        <v>1.7723880597012971</v>
      </c>
      <c r="O29">
        <f t="shared" si="3"/>
        <v>0.42834890965721861</v>
      </c>
    </row>
    <row r="30" spans="2:15" x14ac:dyDescent="0.2">
      <c r="B30" t="s">
        <v>36</v>
      </c>
      <c r="C30">
        <v>70.943999999999988</v>
      </c>
      <c r="D30">
        <v>70.632000000000005</v>
      </c>
      <c r="E30">
        <v>70.587999999999994</v>
      </c>
      <c r="F30">
        <v>70.48533333333333</v>
      </c>
      <c r="G30">
        <v>70.74666666666667</v>
      </c>
      <c r="I30">
        <f t="shared" si="0"/>
        <v>70.679199999999994</v>
      </c>
      <c r="J30">
        <v>70.52</v>
      </c>
      <c r="K30">
        <f t="shared" si="1"/>
        <v>0.15919999999999845</v>
      </c>
      <c r="N30">
        <f t="shared" si="2"/>
        <v>1.7209302325580413</v>
      </c>
      <c r="O30">
        <f t="shared" si="3"/>
        <v>2.3333333333326873</v>
      </c>
    </row>
    <row r="31" spans="2:15" x14ac:dyDescent="0.2">
      <c r="B31" t="s">
        <v>36</v>
      </c>
      <c r="C31">
        <v>73.601333333333329</v>
      </c>
      <c r="D31">
        <v>73.319333333333347</v>
      </c>
      <c r="E31">
        <v>73.06</v>
      </c>
      <c r="F31">
        <v>73.898666666666671</v>
      </c>
      <c r="G31">
        <v>74.404000000000011</v>
      </c>
      <c r="I31">
        <f t="shared" si="0"/>
        <v>73.656666666666666</v>
      </c>
      <c r="J31">
        <v>73.900000000000006</v>
      </c>
      <c r="K31">
        <f t="shared" si="1"/>
        <v>-0.2433333333333394</v>
      </c>
      <c r="N31">
        <f t="shared" si="2"/>
        <v>1.6995515695067018</v>
      </c>
      <c r="O31">
        <f t="shared" si="3"/>
        <v>0.9196217494090817</v>
      </c>
    </row>
    <row r="32" spans="2:15" x14ac:dyDescent="0.2">
      <c r="B32" t="s">
        <v>36</v>
      </c>
      <c r="C32">
        <v>75.839999999999989</v>
      </c>
      <c r="D32">
        <v>75.256</v>
      </c>
      <c r="E32">
        <v>75.163999999999987</v>
      </c>
      <c r="F32">
        <v>75.537333333333322</v>
      </c>
      <c r="G32">
        <v>75.168666666666653</v>
      </c>
      <c r="I32">
        <f t="shared" si="0"/>
        <v>75.393199999999993</v>
      </c>
      <c r="J32">
        <v>74.679999999999993</v>
      </c>
      <c r="K32">
        <f t="shared" si="1"/>
        <v>0.7132000000000005</v>
      </c>
      <c r="N32">
        <f t="shared" si="2"/>
        <v>1.0758293838863011</v>
      </c>
      <c r="O32">
        <f t="shared" si="3"/>
        <v>5.3435114503791903E-2</v>
      </c>
    </row>
    <row r="33" spans="2:15" x14ac:dyDescent="0.2">
      <c r="B33" t="s">
        <v>36</v>
      </c>
      <c r="C33">
        <v>75.823333333333323</v>
      </c>
      <c r="D33">
        <v>74.151333333333326</v>
      </c>
      <c r="E33">
        <v>74.562666666666658</v>
      </c>
      <c r="F33">
        <v>75.538666666666657</v>
      </c>
      <c r="G33">
        <v>75.798666666666662</v>
      </c>
      <c r="I33">
        <f t="shared" si="0"/>
        <v>75.174933333333314</v>
      </c>
      <c r="J33">
        <v>74.959999999999994</v>
      </c>
      <c r="K33">
        <f t="shared" si="1"/>
        <v>0.21493333333332032</v>
      </c>
      <c r="N33">
        <f t="shared" si="2"/>
        <v>9.487179487177233E-2</v>
      </c>
      <c r="O33">
        <f t="shared" si="3"/>
        <v>0.4214480874316926</v>
      </c>
    </row>
    <row r="34" spans="2:15" x14ac:dyDescent="0.2">
      <c r="B34" t="s">
        <v>36</v>
      </c>
      <c r="C34">
        <v>74.720666666666645</v>
      </c>
      <c r="D34">
        <v>74.556666666666658</v>
      </c>
      <c r="E34">
        <v>74.699333333333314</v>
      </c>
      <c r="F34">
        <v>76.013999999999982</v>
      </c>
      <c r="G34">
        <v>75.707333333333324</v>
      </c>
      <c r="I34">
        <f t="shared" si="0"/>
        <v>75.139599999999987</v>
      </c>
      <c r="J34">
        <v>75.47999999999999</v>
      </c>
      <c r="K34">
        <f t="shared" si="1"/>
        <v>-0.34040000000000248</v>
      </c>
      <c r="N34">
        <f t="shared" si="2"/>
        <v>0.31081081081079787</v>
      </c>
      <c r="O34">
        <f t="shared" si="3"/>
        <v>6.6875000000002496</v>
      </c>
    </row>
  </sheetData>
  <sortState xmlns:xlrd2="http://schemas.microsoft.com/office/spreadsheetml/2017/richdata2" ref="AC53:AC57">
    <sortCondition ref="AC53"/>
  </sortState>
  <phoneticPr fontId="1" type="noConversion"/>
  <conditionalFormatting sqref="N5:N34">
    <cfRule type="cellIs" dxfId="7" priority="2" operator="greaterThan">
      <formula>1.5</formula>
    </cfRule>
  </conditionalFormatting>
  <conditionalFormatting sqref="O1:O1048576">
    <cfRule type="cellIs" dxfId="6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zoomScaleNormal="100" workbookViewId="0">
      <selection activeCell="D15" sqref="D15"/>
    </sheetView>
  </sheetViews>
  <sheetFormatPr defaultRowHeight="14.25" x14ac:dyDescent="0.2"/>
  <cols>
    <col min="1" max="1" width="10.5" bestFit="1" customWidth="1"/>
    <col min="2" max="2" width="20.375" customWidth="1"/>
  </cols>
  <sheetData>
    <row r="1" spans="1:15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15" x14ac:dyDescent="0.2">
      <c r="A2" t="s">
        <v>21</v>
      </c>
      <c r="B2" t="s">
        <v>30</v>
      </c>
      <c r="C2">
        <v>86.4</v>
      </c>
      <c r="D2">
        <v>85.14</v>
      </c>
      <c r="E2">
        <v>85.54</v>
      </c>
      <c r="F2">
        <v>85.240000000000009</v>
      </c>
      <c r="G2">
        <v>85.5</v>
      </c>
      <c r="H2" t="s">
        <v>29</v>
      </c>
    </row>
    <row r="3" spans="1:15" x14ac:dyDescent="0.2">
      <c r="A3">
        <v>69</v>
      </c>
      <c r="B3" t="s">
        <v>31</v>
      </c>
      <c r="C3">
        <v>85.12</v>
      </c>
      <c r="D3">
        <v>84.78</v>
      </c>
      <c r="E3">
        <v>85.100000000000009</v>
      </c>
      <c r="F3">
        <v>84.820000000000007</v>
      </c>
      <c r="G3">
        <v>86.12</v>
      </c>
      <c r="H3" t="s">
        <v>29</v>
      </c>
    </row>
    <row r="4" spans="1:15" x14ac:dyDescent="0.2">
      <c r="A4">
        <v>96</v>
      </c>
      <c r="B4" t="s">
        <v>32</v>
      </c>
      <c r="C4">
        <v>71.186666666666667</v>
      </c>
      <c r="D4">
        <v>71.586666666666673</v>
      </c>
      <c r="E4">
        <v>70.026666666666671</v>
      </c>
      <c r="F4">
        <v>71.74666666666667</v>
      </c>
      <c r="G4">
        <v>70.88666666666667</v>
      </c>
    </row>
    <row r="5" spans="1:15" x14ac:dyDescent="0.2">
      <c r="A5">
        <v>86.4</v>
      </c>
      <c r="B5" t="s">
        <v>38</v>
      </c>
      <c r="C5" s="4">
        <v>83.974666666666664</v>
      </c>
      <c r="D5" s="4">
        <v>81.377333333333326</v>
      </c>
      <c r="E5" s="4">
        <v>82.716000000000008</v>
      </c>
      <c r="F5" s="4">
        <v>81.51466666666667</v>
      </c>
      <c r="G5" s="4">
        <v>81.608666666666664</v>
      </c>
      <c r="I5">
        <f>AVERAGE(C5:G5)</f>
        <v>82.238266666666661</v>
      </c>
      <c r="J5">
        <v>82.26</v>
      </c>
      <c r="K5">
        <f>I5-J5</f>
        <v>-2.1733333333344262E-2</v>
      </c>
      <c r="N5">
        <f>(MAX(C5:G5)-MEDIAN(C5:G5))/(QUARTILE(C5:G5,3)-MEDIAN(C5:G5))-1</f>
        <v>1.1366646598434476</v>
      </c>
      <c r="O5">
        <f>(MIN(C5:G5)-MEDIAN(C5:G5))/(QUARTILE(C5:G5,1)-MEDIAN(C5:G5))-1</f>
        <v>1.460992907801633</v>
      </c>
    </row>
    <row r="6" spans="1:15" x14ac:dyDescent="0.2">
      <c r="A6">
        <v>71.086667000000006</v>
      </c>
      <c r="B6" t="s">
        <v>38</v>
      </c>
      <c r="C6" s="4">
        <v>84.749333333333325</v>
      </c>
      <c r="D6" s="4">
        <v>82.438666666666649</v>
      </c>
      <c r="E6" s="4">
        <v>83.975333333333325</v>
      </c>
      <c r="F6" s="4">
        <v>82.934666666666658</v>
      </c>
      <c r="G6" s="4">
        <v>83.415333333333308</v>
      </c>
      <c r="I6">
        <f t="shared" ref="I6:I34" si="0">AVERAGE(C6:G6)</f>
        <v>83.502666666666656</v>
      </c>
      <c r="J6">
        <v>83.449999999999989</v>
      </c>
      <c r="K6">
        <f t="shared" ref="K6:K34" si="1">I6-J6</f>
        <v>5.2666666666667084E-2</v>
      </c>
      <c r="N6">
        <f t="shared" ref="N6:N34" si="2">(MAX(C6:G6)-MEDIAN(C6:G6))/(QUARTILE(C6:G6,3)-MEDIAN(C6:G6))-1</f>
        <v>1.382142857142818</v>
      </c>
      <c r="O6">
        <f t="shared" ref="O6:O34" si="3">(MIN(C6:G6)-MEDIAN(C6:G6))/(QUARTILE(C6:G6,1)-MEDIAN(C6:G6))-1</f>
        <v>1.0319001386963103</v>
      </c>
    </row>
    <row r="7" spans="1:15" x14ac:dyDescent="0.2">
      <c r="B7" t="s">
        <v>38</v>
      </c>
      <c r="C7" s="4">
        <v>83.129333333333321</v>
      </c>
      <c r="D7" s="4">
        <v>80.955999999999989</v>
      </c>
      <c r="E7" s="4">
        <v>83.054666666666662</v>
      </c>
      <c r="F7" s="4">
        <v>81.26466666666667</v>
      </c>
      <c r="G7" s="4">
        <v>82.490666666666655</v>
      </c>
      <c r="I7">
        <f t="shared" si="0"/>
        <v>82.179066666666671</v>
      </c>
      <c r="J7">
        <v>82.13</v>
      </c>
      <c r="K7">
        <f t="shared" si="1"/>
        <v>4.9066666666675474E-2</v>
      </c>
      <c r="N7">
        <f t="shared" si="2"/>
        <v>0.13238770685577572</v>
      </c>
      <c r="O7">
        <f t="shared" si="3"/>
        <v>0.25176726481785106</v>
      </c>
    </row>
    <row r="8" spans="1:15" x14ac:dyDescent="0.2">
      <c r="B8" t="s">
        <v>38</v>
      </c>
      <c r="C8" s="4">
        <v>86.299333333333323</v>
      </c>
      <c r="D8" s="4">
        <v>84.847333333333324</v>
      </c>
      <c r="E8" s="4">
        <v>85.399999999999991</v>
      </c>
      <c r="F8" s="4">
        <v>84.134666666666661</v>
      </c>
      <c r="G8" s="4">
        <v>83.655999999999992</v>
      </c>
      <c r="I8">
        <f t="shared" si="0"/>
        <v>84.867466666666658</v>
      </c>
      <c r="J8">
        <v>84.66</v>
      </c>
      <c r="K8">
        <f t="shared" si="1"/>
        <v>0.20746666666666158</v>
      </c>
      <c r="N8">
        <f t="shared" si="2"/>
        <v>1.6272617611580165</v>
      </c>
      <c r="O8">
        <f t="shared" si="3"/>
        <v>0.67165575304023073</v>
      </c>
    </row>
    <row r="9" spans="1:15" x14ac:dyDescent="0.2">
      <c r="B9" t="s">
        <v>38</v>
      </c>
      <c r="C9" s="4">
        <v>86.724666666666678</v>
      </c>
      <c r="D9" s="4">
        <v>83.792000000000002</v>
      </c>
      <c r="E9" s="4">
        <v>85.662000000000006</v>
      </c>
      <c r="F9" s="4">
        <v>85.033333333333346</v>
      </c>
      <c r="G9" s="4">
        <v>84.550666666666672</v>
      </c>
      <c r="I9">
        <f t="shared" si="0"/>
        <v>85.152533333333352</v>
      </c>
      <c r="J9">
        <v>85.18</v>
      </c>
      <c r="K9">
        <f t="shared" si="1"/>
        <v>-2.746666666665476E-2</v>
      </c>
      <c r="N9">
        <f t="shared" si="2"/>
        <v>1.6903499469777561</v>
      </c>
      <c r="O9">
        <f t="shared" si="3"/>
        <v>1.5718232044198732</v>
      </c>
    </row>
    <row r="10" spans="1:15" x14ac:dyDescent="0.2">
      <c r="B10" t="s">
        <v>20</v>
      </c>
      <c r="C10" s="4">
        <v>84.034000000000006</v>
      </c>
      <c r="D10" s="4">
        <v>81.385999999999996</v>
      </c>
      <c r="E10" s="4">
        <v>82.68</v>
      </c>
      <c r="F10" s="4">
        <v>81.984000000000009</v>
      </c>
      <c r="G10" s="4">
        <v>81.286000000000001</v>
      </c>
      <c r="I10">
        <f t="shared" si="0"/>
        <v>82.274000000000015</v>
      </c>
      <c r="J10">
        <v>82.2</v>
      </c>
      <c r="K10">
        <f t="shared" si="1"/>
        <v>7.4000000000012278E-2</v>
      </c>
      <c r="N10">
        <f t="shared" si="2"/>
        <v>1.9454022988505795</v>
      </c>
      <c r="O10">
        <f t="shared" si="3"/>
        <v>0.16722408026754532</v>
      </c>
    </row>
    <row r="11" spans="1:15" x14ac:dyDescent="0.2">
      <c r="B11" t="s">
        <v>20</v>
      </c>
      <c r="C11" s="4">
        <v>83.231333333333296</v>
      </c>
      <c r="D11" s="4">
        <v>81.485333333333301</v>
      </c>
      <c r="E11" s="4">
        <v>82.845333333333329</v>
      </c>
      <c r="F11" s="4">
        <v>82.325999999999993</v>
      </c>
      <c r="G11" s="4">
        <v>83.071999999999989</v>
      </c>
      <c r="I11">
        <f t="shared" si="0"/>
        <v>82.591999999999985</v>
      </c>
      <c r="J11">
        <v>82.66</v>
      </c>
      <c r="K11">
        <f t="shared" si="1"/>
        <v>-6.8000000000012051E-2</v>
      </c>
      <c r="N11">
        <f t="shared" si="2"/>
        <v>0.70294117647049781</v>
      </c>
      <c r="O11">
        <f t="shared" si="3"/>
        <v>1.618741976893495</v>
      </c>
    </row>
    <row r="12" spans="1:15" x14ac:dyDescent="0.2">
      <c r="B12" t="s">
        <v>20</v>
      </c>
      <c r="C12" s="4">
        <v>84.626666666666665</v>
      </c>
      <c r="D12" s="4">
        <v>81.738</v>
      </c>
      <c r="E12" s="4">
        <v>83.203333333333333</v>
      </c>
      <c r="F12" s="4">
        <v>83.376666666666665</v>
      </c>
      <c r="G12" s="4">
        <v>82.248666666666665</v>
      </c>
      <c r="I12">
        <f t="shared" si="0"/>
        <v>83.038666666666671</v>
      </c>
      <c r="J12">
        <v>82.92</v>
      </c>
      <c r="K12">
        <f t="shared" si="1"/>
        <v>0.11866666666666958</v>
      </c>
      <c r="N12">
        <f t="shared" si="2"/>
        <v>7.2115384615385167</v>
      </c>
      <c r="O12">
        <f t="shared" si="3"/>
        <v>0.5349162011173163</v>
      </c>
    </row>
    <row r="13" spans="1:15" x14ac:dyDescent="0.2">
      <c r="B13" t="s">
        <v>20</v>
      </c>
      <c r="C13" s="4">
        <v>85.49</v>
      </c>
      <c r="D13" s="4">
        <v>83.48266666666666</v>
      </c>
      <c r="E13" s="4">
        <v>84.403999999999996</v>
      </c>
      <c r="F13" s="4">
        <v>83.62466666666667</v>
      </c>
      <c r="G13" s="4">
        <v>85.079333333333324</v>
      </c>
      <c r="I13">
        <f t="shared" si="0"/>
        <v>84.41613333333332</v>
      </c>
      <c r="J13">
        <v>84.36</v>
      </c>
      <c r="K13">
        <f t="shared" si="1"/>
        <v>5.6133333333320934E-2</v>
      </c>
      <c r="N13">
        <f t="shared" si="2"/>
        <v>0.60809476801580664</v>
      </c>
      <c r="O13">
        <f t="shared" si="3"/>
        <v>0.18220701454235844</v>
      </c>
    </row>
    <row r="14" spans="1:15" x14ac:dyDescent="0.2">
      <c r="B14" t="s">
        <v>20</v>
      </c>
      <c r="C14" s="4">
        <v>85.10733333333333</v>
      </c>
      <c r="D14" s="4">
        <v>84.834666666666664</v>
      </c>
      <c r="E14" s="4">
        <v>84.61</v>
      </c>
      <c r="F14" s="4">
        <v>84.596666666666678</v>
      </c>
      <c r="G14" s="4">
        <v>84.419333333333327</v>
      </c>
      <c r="I14">
        <f t="shared" si="0"/>
        <v>84.713600000000014</v>
      </c>
      <c r="J14">
        <v>85.12</v>
      </c>
      <c r="K14">
        <f t="shared" si="1"/>
        <v>-0.40639999999999077</v>
      </c>
      <c r="N14">
        <f t="shared" si="2"/>
        <v>1.213649851632058</v>
      </c>
      <c r="O14">
        <f t="shared" si="3"/>
        <v>13.30000000001343</v>
      </c>
    </row>
    <row r="15" spans="1:15" x14ac:dyDescent="0.2">
      <c r="B15" t="s">
        <v>10</v>
      </c>
      <c r="C15" s="4">
        <v>82.75</v>
      </c>
      <c r="D15" s="4">
        <v>81.48533333333333</v>
      </c>
      <c r="E15" s="4">
        <v>81.846666666666678</v>
      </c>
      <c r="F15" s="4">
        <v>81.931333333333342</v>
      </c>
      <c r="G15" s="4">
        <v>83.11866666666667</v>
      </c>
      <c r="I15">
        <f t="shared" si="0"/>
        <v>82.226399999999998</v>
      </c>
      <c r="J15">
        <v>82.320000000000007</v>
      </c>
      <c r="K15">
        <f t="shared" si="1"/>
        <v>-9.3600000000009231E-2</v>
      </c>
      <c r="N15">
        <f t="shared" si="2"/>
        <v>0.45032573289903111</v>
      </c>
      <c r="O15">
        <f t="shared" si="3"/>
        <v>4.2677165354334079</v>
      </c>
    </row>
    <row r="16" spans="1:15" x14ac:dyDescent="0.2">
      <c r="B16" t="s">
        <v>10</v>
      </c>
      <c r="C16" s="4">
        <v>83.051333333333318</v>
      </c>
      <c r="D16" s="4">
        <v>83.182666666666648</v>
      </c>
      <c r="E16" s="4">
        <v>82.337333333333319</v>
      </c>
      <c r="F16" s="4">
        <v>83.025333333333322</v>
      </c>
      <c r="G16" s="4">
        <v>81.899333333333317</v>
      </c>
      <c r="I16">
        <f t="shared" si="0"/>
        <v>82.69919999999999</v>
      </c>
      <c r="J16">
        <v>82.679999999999993</v>
      </c>
      <c r="K16">
        <f t="shared" si="1"/>
        <v>1.9199999999997885E-2</v>
      </c>
      <c r="N16">
        <f t="shared" si="2"/>
        <v>5.0512820512826675</v>
      </c>
      <c r="O16">
        <f t="shared" si="3"/>
        <v>0.63662790697674554</v>
      </c>
    </row>
    <row r="17" spans="2:15" x14ac:dyDescent="0.2">
      <c r="B17" t="s">
        <v>10</v>
      </c>
      <c r="C17" s="4">
        <v>83.05</v>
      </c>
      <c r="D17" s="4">
        <v>82.748666666666665</v>
      </c>
      <c r="E17" s="4">
        <v>82.287333333333336</v>
      </c>
      <c r="F17" s="4">
        <v>83.221333333333334</v>
      </c>
      <c r="G17" s="4">
        <v>82.630666666666656</v>
      </c>
      <c r="I17">
        <f t="shared" si="0"/>
        <v>82.787599999999998</v>
      </c>
      <c r="J17">
        <v>82.58</v>
      </c>
      <c r="K17">
        <f t="shared" si="1"/>
        <v>0.20759999999999934</v>
      </c>
      <c r="N17">
        <f t="shared" si="2"/>
        <v>0.56858407079647355</v>
      </c>
      <c r="O17">
        <f t="shared" si="3"/>
        <v>2.9096045197736671</v>
      </c>
    </row>
    <row r="18" spans="2:15" x14ac:dyDescent="0.2">
      <c r="B18" t="s">
        <v>10</v>
      </c>
      <c r="C18" s="4">
        <v>84.413333333333298</v>
      </c>
      <c r="D18" s="4">
        <v>83.881333333333302</v>
      </c>
      <c r="E18" s="4">
        <v>83.212666666666664</v>
      </c>
      <c r="F18" s="4">
        <v>83.266666666666694</v>
      </c>
      <c r="G18" s="4">
        <v>83.564666666666668</v>
      </c>
      <c r="I18">
        <f t="shared" si="0"/>
        <v>83.667733333333331</v>
      </c>
      <c r="J18">
        <v>83.84</v>
      </c>
      <c r="K18">
        <f t="shared" si="1"/>
        <v>-0.17226666666667256</v>
      </c>
      <c r="N18">
        <f t="shared" si="2"/>
        <v>1.6800000000001596</v>
      </c>
      <c r="O18">
        <f t="shared" si="3"/>
        <v>0.18120805369139359</v>
      </c>
    </row>
    <row r="19" spans="2:15" x14ac:dyDescent="0.2">
      <c r="B19" t="s">
        <v>10</v>
      </c>
      <c r="C19" s="4">
        <v>84.87133333333334</v>
      </c>
      <c r="D19" s="4">
        <v>84.547333333333299</v>
      </c>
      <c r="E19" s="4">
        <v>83.831333333333333</v>
      </c>
      <c r="F19" s="4">
        <v>83.633333333333297</v>
      </c>
      <c r="G19" s="4">
        <v>84.676000000000002</v>
      </c>
      <c r="I19">
        <f t="shared" si="0"/>
        <v>84.311866666666646</v>
      </c>
      <c r="J19">
        <v>84.56</v>
      </c>
      <c r="K19">
        <f t="shared" si="1"/>
        <v>-0.24813333333335663</v>
      </c>
      <c r="N19">
        <f t="shared" si="2"/>
        <v>1.5181347150255098</v>
      </c>
      <c r="O19">
        <f t="shared" si="3"/>
        <v>0.27653631284922553</v>
      </c>
    </row>
    <row r="20" spans="2:15" x14ac:dyDescent="0.2">
      <c r="B20" t="s">
        <v>37</v>
      </c>
      <c r="C20" s="4">
        <v>83.445333333333295</v>
      </c>
      <c r="D20" s="4">
        <v>81.506</v>
      </c>
      <c r="E20" s="4">
        <v>82.960666666666697</v>
      </c>
      <c r="F20" s="4">
        <v>81.938000000000002</v>
      </c>
      <c r="G20" s="4">
        <v>82.591333333333296</v>
      </c>
      <c r="I20">
        <f t="shared" si="0"/>
        <v>82.488266666666661</v>
      </c>
      <c r="J20">
        <v>82.26</v>
      </c>
      <c r="K20">
        <f t="shared" si="1"/>
        <v>0.22826666666665574</v>
      </c>
      <c r="N20">
        <f t="shared" si="2"/>
        <v>1.312274368230621</v>
      </c>
      <c r="O20">
        <f t="shared" si="3"/>
        <v>0.66122448979596204</v>
      </c>
    </row>
    <row r="21" spans="2:15" x14ac:dyDescent="0.2">
      <c r="B21" t="s">
        <v>37</v>
      </c>
      <c r="C21" s="4">
        <v>83.0833333333333</v>
      </c>
      <c r="D21" s="4">
        <v>82.394666666666694</v>
      </c>
      <c r="E21" s="4">
        <v>83.446666666666701</v>
      </c>
      <c r="F21" s="4">
        <v>82.672666666666672</v>
      </c>
      <c r="G21" s="4">
        <v>83.431333333333299</v>
      </c>
      <c r="I21">
        <f t="shared" si="0"/>
        <v>83.005733333333339</v>
      </c>
      <c r="J21">
        <v>82.66</v>
      </c>
      <c r="K21">
        <f t="shared" si="1"/>
        <v>0.34573333333334233</v>
      </c>
      <c r="N21">
        <f t="shared" si="2"/>
        <v>4.4061302682189218E-2</v>
      </c>
      <c r="O21">
        <f t="shared" si="3"/>
        <v>0.67694805194805974</v>
      </c>
    </row>
    <row r="22" spans="2:15" x14ac:dyDescent="0.2">
      <c r="B22" t="s">
        <v>37</v>
      </c>
      <c r="C22" s="4">
        <v>83.427999999999997</v>
      </c>
      <c r="D22" s="4">
        <v>82.265999999999991</v>
      </c>
      <c r="E22" s="4">
        <v>83.72</v>
      </c>
      <c r="F22" s="4">
        <v>82.454666666666668</v>
      </c>
      <c r="G22" s="4">
        <v>82.705999999999989</v>
      </c>
      <c r="I22">
        <f t="shared" si="0"/>
        <v>82.914933333333323</v>
      </c>
      <c r="J22">
        <v>82.92</v>
      </c>
      <c r="K22">
        <f t="shared" si="1"/>
        <v>-5.0666666666785432E-3</v>
      </c>
      <c r="N22">
        <f t="shared" si="2"/>
        <v>0.40443213296398639</v>
      </c>
      <c r="O22">
        <f t="shared" si="3"/>
        <v>0.75066312997355333</v>
      </c>
    </row>
    <row r="23" spans="2:15" x14ac:dyDescent="0.2">
      <c r="B23" t="s">
        <v>37</v>
      </c>
      <c r="C23" s="4">
        <v>85.73533333333333</v>
      </c>
      <c r="D23" s="4">
        <v>84.153999999999996</v>
      </c>
      <c r="E23" s="4">
        <v>84.823333333333338</v>
      </c>
      <c r="F23" s="4">
        <v>83.606666666666669</v>
      </c>
      <c r="G23" s="4">
        <v>83.647333333333322</v>
      </c>
      <c r="I23">
        <f t="shared" si="0"/>
        <v>84.393333333333345</v>
      </c>
      <c r="J23">
        <v>84.36</v>
      </c>
      <c r="K23">
        <f t="shared" si="1"/>
        <v>3.3333333333345649E-2</v>
      </c>
      <c r="N23">
        <f t="shared" si="2"/>
        <v>1.3625498007967844</v>
      </c>
      <c r="O23">
        <f t="shared" si="3"/>
        <v>8.0263157894707504E-2</v>
      </c>
    </row>
    <row r="24" spans="2:15" x14ac:dyDescent="0.2">
      <c r="B24" t="s">
        <v>37</v>
      </c>
      <c r="C24" s="4">
        <v>86.578666666666663</v>
      </c>
      <c r="D24" s="4">
        <v>86.346000000000004</v>
      </c>
      <c r="E24" s="4">
        <v>86.105333333333334</v>
      </c>
      <c r="F24" s="4">
        <v>87.154000000000011</v>
      </c>
      <c r="G24" s="4">
        <v>85.710666666666668</v>
      </c>
      <c r="I24">
        <f t="shared" si="0"/>
        <v>86.378933333333322</v>
      </c>
      <c r="J24">
        <v>86.51</v>
      </c>
      <c r="K24">
        <f t="shared" si="1"/>
        <v>-0.13106666666668332</v>
      </c>
      <c r="N24">
        <f t="shared" si="2"/>
        <v>2.472779369627641</v>
      </c>
      <c r="O24">
        <f t="shared" si="3"/>
        <v>1.6398891966758775</v>
      </c>
    </row>
    <row r="25" spans="2:15" x14ac:dyDescent="0.2">
      <c r="B25" t="s">
        <v>35</v>
      </c>
      <c r="C25" s="4">
        <v>82.778666666666666</v>
      </c>
      <c r="D25" s="4">
        <v>82.206666666666663</v>
      </c>
      <c r="E25" s="4">
        <v>82.352666666666664</v>
      </c>
      <c r="F25" s="4">
        <v>82.846666666666678</v>
      </c>
      <c r="G25" s="4">
        <v>81.805999999999997</v>
      </c>
      <c r="I25">
        <f t="shared" si="0"/>
        <v>82.398133333333334</v>
      </c>
      <c r="J25">
        <v>82.26</v>
      </c>
      <c r="K25">
        <f t="shared" si="1"/>
        <v>0.13813333333332878</v>
      </c>
      <c r="N25">
        <f t="shared" si="2"/>
        <v>0.15962441314556752</v>
      </c>
      <c r="O25">
        <f t="shared" si="3"/>
        <v>2.7442922374429033</v>
      </c>
    </row>
    <row r="26" spans="2:15" x14ac:dyDescent="0.2">
      <c r="B26" t="s">
        <v>35</v>
      </c>
      <c r="C26" s="4">
        <v>83.815999999999988</v>
      </c>
      <c r="D26" s="4">
        <v>82.522666666666652</v>
      </c>
      <c r="E26" s="4">
        <v>83.180666666666667</v>
      </c>
      <c r="F26" s="4">
        <v>82.841999999999999</v>
      </c>
      <c r="G26" s="4">
        <v>83.433333333333323</v>
      </c>
      <c r="I26">
        <f t="shared" si="0"/>
        <v>83.158933333333337</v>
      </c>
      <c r="J26">
        <v>83.16</v>
      </c>
      <c r="K26">
        <f t="shared" si="1"/>
        <v>-1.0666666666594438E-3</v>
      </c>
      <c r="N26">
        <f t="shared" si="2"/>
        <v>1.5145118733509841</v>
      </c>
      <c r="O26">
        <f t="shared" si="3"/>
        <v>0.94291338582680706</v>
      </c>
    </row>
    <row r="27" spans="2:15" x14ac:dyDescent="0.2">
      <c r="B27" t="s">
        <v>35</v>
      </c>
      <c r="C27" s="4">
        <v>83.157333333333327</v>
      </c>
      <c r="D27" s="4">
        <v>83.651066666666594</v>
      </c>
      <c r="E27" s="4">
        <v>83.818666666666658</v>
      </c>
      <c r="F27" s="4">
        <v>82.987333333333297</v>
      </c>
      <c r="G27" s="4">
        <v>83.053999999999988</v>
      </c>
      <c r="I27">
        <f t="shared" si="0"/>
        <v>83.333679999999973</v>
      </c>
      <c r="J27">
        <v>83.08</v>
      </c>
      <c r="K27">
        <f t="shared" si="1"/>
        <v>0.25367999999997437</v>
      </c>
      <c r="N27">
        <f t="shared" si="2"/>
        <v>0.33945449635448255</v>
      </c>
      <c r="O27">
        <f t="shared" si="3"/>
        <v>0.6451612903227848</v>
      </c>
    </row>
    <row r="28" spans="2:15" x14ac:dyDescent="0.2">
      <c r="B28" t="s">
        <v>35</v>
      </c>
      <c r="C28" s="4">
        <v>84.799333333333337</v>
      </c>
      <c r="D28" s="4">
        <v>84.876000000000005</v>
      </c>
      <c r="E28" s="4">
        <v>85.335999999999999</v>
      </c>
      <c r="F28" s="4">
        <v>83.860000000000014</v>
      </c>
      <c r="G28" s="4">
        <v>83.627333333333326</v>
      </c>
      <c r="I28">
        <f t="shared" si="0"/>
        <v>84.499733333333353</v>
      </c>
      <c r="J28">
        <v>84.4</v>
      </c>
      <c r="K28">
        <f t="shared" si="1"/>
        <v>9.9733333333347218E-2</v>
      </c>
      <c r="N28">
        <f t="shared" si="2"/>
        <v>5.9999999999998144</v>
      </c>
      <c r="O28">
        <f t="shared" si="3"/>
        <v>0.24769339957419167</v>
      </c>
    </row>
    <row r="29" spans="2:15" x14ac:dyDescent="0.2">
      <c r="B29" t="s">
        <v>35</v>
      </c>
      <c r="C29" s="4">
        <v>86.079333333333338</v>
      </c>
      <c r="D29" s="4">
        <v>86.021999999999991</v>
      </c>
      <c r="E29" s="4">
        <v>85.103999999999999</v>
      </c>
      <c r="F29" s="4">
        <v>85.193333333333342</v>
      </c>
      <c r="G29" s="4">
        <v>85.949999999999989</v>
      </c>
      <c r="I29">
        <f t="shared" si="0"/>
        <v>85.669733333333326</v>
      </c>
      <c r="J29">
        <v>86.06</v>
      </c>
      <c r="K29">
        <f t="shared" si="1"/>
        <v>-0.39026666666667609</v>
      </c>
      <c r="N29">
        <f t="shared" si="2"/>
        <v>0.79629629629644971</v>
      </c>
      <c r="O29">
        <f t="shared" si="3"/>
        <v>0.1180616740088265</v>
      </c>
    </row>
    <row r="30" spans="2:15" x14ac:dyDescent="0.2">
      <c r="B30" t="s">
        <v>36</v>
      </c>
      <c r="C30" s="4">
        <v>84.301333333333332</v>
      </c>
      <c r="D30" s="4">
        <v>83.321333333333328</v>
      </c>
      <c r="E30" s="4">
        <v>82.075333333333333</v>
      </c>
      <c r="F30" s="4">
        <v>81.914000000000001</v>
      </c>
      <c r="G30" s="4">
        <v>83.686666666666653</v>
      </c>
      <c r="I30">
        <f t="shared" si="0"/>
        <v>83.059733333333327</v>
      </c>
      <c r="J30">
        <v>83</v>
      </c>
      <c r="K30">
        <f t="shared" si="1"/>
        <v>5.9733333333326755E-2</v>
      </c>
      <c r="N30">
        <f t="shared" si="2"/>
        <v>1.6824817518248891</v>
      </c>
      <c r="O30">
        <f t="shared" si="3"/>
        <v>0.12948100588549938</v>
      </c>
    </row>
    <row r="31" spans="2:15" x14ac:dyDescent="0.2">
      <c r="B31" t="s">
        <v>36</v>
      </c>
      <c r="C31" s="4">
        <v>83.773333333333326</v>
      </c>
      <c r="D31" s="4">
        <v>82.912666666666667</v>
      </c>
      <c r="E31" s="4">
        <v>83.884</v>
      </c>
      <c r="F31" s="4">
        <v>82.498000000000005</v>
      </c>
      <c r="G31" s="4">
        <v>82.903999999999996</v>
      </c>
      <c r="I31">
        <f t="shared" si="0"/>
        <v>83.194400000000002</v>
      </c>
      <c r="J31">
        <v>83.64</v>
      </c>
      <c r="K31">
        <f t="shared" si="1"/>
        <v>-0.44559999999999889</v>
      </c>
      <c r="N31">
        <f t="shared" si="2"/>
        <v>0.12858249419055956</v>
      </c>
      <c r="O31">
        <f t="shared" si="3"/>
        <v>46.846153846134044</v>
      </c>
    </row>
    <row r="32" spans="2:15" x14ac:dyDescent="0.2">
      <c r="B32" t="s">
        <v>36</v>
      </c>
      <c r="C32" s="4">
        <v>84.073333333333338</v>
      </c>
      <c r="D32" s="4">
        <v>82.791333333333327</v>
      </c>
      <c r="E32" s="4">
        <v>83.100000000000009</v>
      </c>
      <c r="F32" s="4">
        <v>83.765333333333345</v>
      </c>
      <c r="G32" s="4">
        <v>84.402666666666661</v>
      </c>
      <c r="I32">
        <f t="shared" si="0"/>
        <v>83.626533333333342</v>
      </c>
      <c r="J32">
        <v>83.68</v>
      </c>
      <c r="K32">
        <f t="shared" si="1"/>
        <v>-5.3466666666665219E-2</v>
      </c>
      <c r="N32">
        <f t="shared" si="2"/>
        <v>1.0692640692640634</v>
      </c>
      <c r="O32">
        <f t="shared" si="3"/>
        <v>0.46392785571144302</v>
      </c>
    </row>
    <row r="33" spans="2:15" x14ac:dyDescent="0.2">
      <c r="B33" t="s">
        <v>36</v>
      </c>
      <c r="C33" s="4">
        <v>86.114666666666693</v>
      </c>
      <c r="D33" s="4">
        <v>85.132666666666694</v>
      </c>
      <c r="E33" s="4">
        <v>84.696666666666701</v>
      </c>
      <c r="F33" s="4">
        <v>84.127333333333297</v>
      </c>
      <c r="G33" s="4">
        <v>85.726666666666702</v>
      </c>
      <c r="I33">
        <f t="shared" si="0"/>
        <v>85.159600000000012</v>
      </c>
      <c r="J33">
        <v>85.04</v>
      </c>
      <c r="K33">
        <f t="shared" si="1"/>
        <v>0.11960000000000548</v>
      </c>
      <c r="N33">
        <f t="shared" si="2"/>
        <v>0.65319865319862891</v>
      </c>
      <c r="O33">
        <f t="shared" si="3"/>
        <v>1.3058103975536999</v>
      </c>
    </row>
    <row r="34" spans="2:15" x14ac:dyDescent="0.2">
      <c r="B34" t="s">
        <v>36</v>
      </c>
      <c r="C34" s="4">
        <v>86.888666666666666</v>
      </c>
      <c r="D34" s="4">
        <v>86.014666666666656</v>
      </c>
      <c r="E34" s="4">
        <v>86.3</v>
      </c>
      <c r="F34" s="4">
        <v>84.575333333333333</v>
      </c>
      <c r="G34" s="4">
        <v>85.590666666666664</v>
      </c>
      <c r="I34">
        <f t="shared" si="0"/>
        <v>85.873866666666657</v>
      </c>
      <c r="J34">
        <v>85.44</v>
      </c>
      <c r="K34">
        <f t="shared" si="1"/>
        <v>0.43386666666665974</v>
      </c>
      <c r="N34">
        <f t="shared" si="2"/>
        <v>2.0630841121494834</v>
      </c>
      <c r="O34">
        <f t="shared" si="3"/>
        <v>2.3946540880503515</v>
      </c>
    </row>
  </sheetData>
  <sortState xmlns:xlrd2="http://schemas.microsoft.com/office/spreadsheetml/2017/richdata2" ref="C20:G20">
    <sortCondition ref="C20"/>
  </sortState>
  <phoneticPr fontId="1" type="noConversion"/>
  <conditionalFormatting sqref="N5:N34">
    <cfRule type="cellIs" dxfId="5" priority="2" operator="greaterThan">
      <formula>1.5</formula>
    </cfRule>
  </conditionalFormatting>
  <conditionalFormatting sqref="O1:O1048576">
    <cfRule type="cellIs" dxfId="4" priority="1" operator="greaterThan">
      <formula>1.5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4"/>
  <sheetViews>
    <sheetView tabSelected="1" topLeftCell="A16" workbookViewId="0">
      <selection activeCell="E26" sqref="E26"/>
    </sheetView>
  </sheetViews>
  <sheetFormatPr defaultRowHeight="14.25" x14ac:dyDescent="0.2"/>
  <cols>
    <col min="1" max="1" width="13.125" customWidth="1"/>
  </cols>
  <sheetData>
    <row r="1" spans="1:15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15" x14ac:dyDescent="0.2">
      <c r="A2" t="s">
        <v>33</v>
      </c>
      <c r="B2" t="s">
        <v>30</v>
      </c>
      <c r="C2">
        <v>82.34</v>
      </c>
      <c r="D2">
        <v>82.460000000000008</v>
      </c>
      <c r="E2">
        <v>81.320000000000007</v>
      </c>
      <c r="F2">
        <v>81.140000000000015</v>
      </c>
      <c r="G2">
        <v>82.1</v>
      </c>
    </row>
    <row r="3" spans="1:15" x14ac:dyDescent="0.2">
      <c r="A3">
        <v>75</v>
      </c>
      <c r="B3" t="s">
        <v>31</v>
      </c>
      <c r="C3">
        <v>81.280000000000015</v>
      </c>
      <c r="D3">
        <v>82.240000000000009</v>
      </c>
      <c r="E3">
        <v>81.080000000000013</v>
      </c>
      <c r="F3">
        <v>82.34</v>
      </c>
      <c r="G3">
        <v>82.2</v>
      </c>
    </row>
    <row r="4" spans="1:15" x14ac:dyDescent="0.2">
      <c r="A4">
        <v>88</v>
      </c>
      <c r="B4" t="s">
        <v>32</v>
      </c>
      <c r="C4">
        <v>75.163333333333327</v>
      </c>
      <c r="D4">
        <v>76.603333333333325</v>
      </c>
      <c r="E4">
        <v>77.373333333333335</v>
      </c>
      <c r="F4">
        <v>77.603333333333325</v>
      </c>
      <c r="G4">
        <v>79.303333333333327</v>
      </c>
    </row>
    <row r="5" spans="1:15" x14ac:dyDescent="0.2">
      <c r="A5">
        <v>83.96</v>
      </c>
      <c r="B5" t="s">
        <v>38</v>
      </c>
      <c r="C5" s="4">
        <v>76.701333333333295</v>
      </c>
      <c r="D5" s="4">
        <v>77.318000000000012</v>
      </c>
      <c r="E5" s="4">
        <v>77.109333333333339</v>
      </c>
      <c r="F5" s="4">
        <v>76.273333333333397</v>
      </c>
      <c r="G5" s="4">
        <v>77.475999999999999</v>
      </c>
      <c r="I5">
        <f>AVERAGE(C5:G5)</f>
        <v>76.975600000000014</v>
      </c>
      <c r="J5">
        <v>77.25</v>
      </c>
      <c r="K5">
        <f>I5-J5</f>
        <v>-0.27439999999998577</v>
      </c>
      <c r="N5">
        <f>(MAX(C5:G5)-MEDIAN(C5:G5))/(QUARTILE(C5:G5,3)-MEDIAN(C5:G5))-1</f>
        <v>0.75718849840247082</v>
      </c>
      <c r="O5">
        <f>(MIN(C5:G5)-MEDIAN(C5:G5))/(QUARTILE(C5:G5,1)-MEDIAN(C5:G5))-1</f>
        <v>1.0490196078427738</v>
      </c>
    </row>
    <row r="6" spans="1:15" x14ac:dyDescent="0.2">
      <c r="A6">
        <v>75.163332999999994</v>
      </c>
      <c r="B6" t="s">
        <v>38</v>
      </c>
      <c r="C6" s="4">
        <v>78.270000000000024</v>
      </c>
      <c r="D6" s="4">
        <v>78.196000000000026</v>
      </c>
      <c r="E6" s="4">
        <v>75.933333333333351</v>
      </c>
      <c r="F6" s="4">
        <v>75.832666666666697</v>
      </c>
      <c r="G6" s="4">
        <v>76.14800000000001</v>
      </c>
      <c r="I6">
        <f t="shared" ref="I6:I34" si="0">AVERAGE(C6:G6)</f>
        <v>76.876000000000019</v>
      </c>
      <c r="J6">
        <v>76.810000000000016</v>
      </c>
      <c r="K6">
        <f t="shared" ref="K6:K34" si="1">I6-J6</f>
        <v>6.6000000000002501E-2</v>
      </c>
      <c r="N6">
        <f t="shared" ref="N6:N34" si="2">(MAX(C6:G6)-MEDIAN(C6:G6))/(QUARTILE(C6:G6,3)-MEDIAN(C6:G6))-1</f>
        <v>3.6132812499998668E-2</v>
      </c>
      <c r="O6">
        <f t="shared" ref="O6:O34" si="3">(MIN(C6:G6)-MEDIAN(C6:G6))/(QUARTILE(C6:G6,1)-MEDIAN(C6:G6))-1</f>
        <v>0.46894409937884296</v>
      </c>
    </row>
    <row r="7" spans="1:15" x14ac:dyDescent="0.2">
      <c r="B7" t="s">
        <v>38</v>
      </c>
      <c r="C7" s="4">
        <v>80.864666666666679</v>
      </c>
      <c r="D7" s="4">
        <v>82.358000000000018</v>
      </c>
      <c r="E7" s="4">
        <v>80.933333333333351</v>
      </c>
      <c r="F7" s="4">
        <v>79.961333333333357</v>
      </c>
      <c r="G7" s="4">
        <v>81.568666666666672</v>
      </c>
      <c r="I7">
        <f t="shared" si="0"/>
        <v>81.137200000000021</v>
      </c>
      <c r="J7">
        <v>81.240000000000009</v>
      </c>
      <c r="K7">
        <f t="shared" si="1"/>
        <v>-0.10279999999998779</v>
      </c>
      <c r="N7">
        <f t="shared" si="2"/>
        <v>1.2423924449108514</v>
      </c>
      <c r="O7">
        <f t="shared" si="3"/>
        <v>13.155339805823971</v>
      </c>
    </row>
    <row r="8" spans="1:15" x14ac:dyDescent="0.2">
      <c r="B8" t="s">
        <v>38</v>
      </c>
      <c r="C8" s="4">
        <v>83.402666666666676</v>
      </c>
      <c r="D8" s="4">
        <v>83.606000000000009</v>
      </c>
      <c r="E8" s="4">
        <v>81.242000000000004</v>
      </c>
      <c r="F8" s="4">
        <v>81.306666666666686</v>
      </c>
      <c r="G8" s="4">
        <v>83.578666666666663</v>
      </c>
      <c r="I8">
        <f t="shared" si="0"/>
        <v>82.627200000000002</v>
      </c>
      <c r="J8">
        <v>82.56</v>
      </c>
      <c r="K8">
        <f t="shared" si="1"/>
        <v>6.7199999999999704E-2</v>
      </c>
      <c r="N8">
        <f t="shared" si="2"/>
        <v>0.15530303030310977</v>
      </c>
      <c r="O8">
        <f t="shared" si="3"/>
        <v>3.0852417302806412E-2</v>
      </c>
    </row>
    <row r="9" spans="1:15" x14ac:dyDescent="0.2">
      <c r="B9" t="s">
        <v>38</v>
      </c>
      <c r="C9" s="4">
        <v>81.135999999999996</v>
      </c>
      <c r="D9" s="4">
        <v>81.567999999999998</v>
      </c>
      <c r="E9" s="4">
        <v>80.144666666666666</v>
      </c>
      <c r="F9" s="4">
        <v>79.35733333333333</v>
      </c>
      <c r="G9" s="4">
        <v>82.061333333333309</v>
      </c>
      <c r="I9">
        <f t="shared" si="0"/>
        <v>80.853466666666662</v>
      </c>
      <c r="J9">
        <v>80.919999999999987</v>
      </c>
      <c r="K9">
        <f t="shared" si="1"/>
        <v>-6.6533333333325118E-2</v>
      </c>
      <c r="N9">
        <f t="shared" si="2"/>
        <v>1.1419753086419178</v>
      </c>
      <c r="O9">
        <f t="shared" si="3"/>
        <v>0.79421654337593051</v>
      </c>
    </row>
    <row r="10" spans="1:15" x14ac:dyDescent="0.2">
      <c r="B10" t="s">
        <v>20</v>
      </c>
      <c r="C10" s="4">
        <v>76.920666666666662</v>
      </c>
      <c r="D10" s="4">
        <v>77.22</v>
      </c>
      <c r="E10" s="4">
        <v>75.934666666666672</v>
      </c>
      <c r="F10" s="4">
        <v>75.262666666666675</v>
      </c>
      <c r="G10" s="4">
        <v>77.024666666666661</v>
      </c>
      <c r="I10">
        <f t="shared" si="0"/>
        <v>76.472533333333331</v>
      </c>
      <c r="J10">
        <v>76.599999999999994</v>
      </c>
      <c r="K10">
        <f t="shared" si="1"/>
        <v>-0.12746666666666329</v>
      </c>
      <c r="N10">
        <f t="shared" si="2"/>
        <v>1.8782051282051833</v>
      </c>
      <c r="O10">
        <f t="shared" si="3"/>
        <v>0.68154158215010541</v>
      </c>
    </row>
    <row r="11" spans="1:15" x14ac:dyDescent="0.2">
      <c r="B11" t="s">
        <v>20</v>
      </c>
      <c r="C11" s="4">
        <v>78.568666666666687</v>
      </c>
      <c r="D11" s="4">
        <v>77.902000000000015</v>
      </c>
      <c r="E11" s="4">
        <v>76.40533333333336</v>
      </c>
      <c r="F11" s="4">
        <v>76.737333333333368</v>
      </c>
      <c r="G11" s="4">
        <v>78.496000000000009</v>
      </c>
      <c r="I11">
        <f t="shared" si="0"/>
        <v>77.621866666666691</v>
      </c>
      <c r="J11">
        <v>77.360000000000014</v>
      </c>
      <c r="K11">
        <f t="shared" si="1"/>
        <v>0.26186666666667691</v>
      </c>
      <c r="N11">
        <f t="shared" si="2"/>
        <v>0.1223344556678081</v>
      </c>
      <c r="O11">
        <f t="shared" si="3"/>
        <v>0.2850601030337836</v>
      </c>
    </row>
    <row r="12" spans="1:15" x14ac:dyDescent="0.2">
      <c r="B12" t="s">
        <v>20</v>
      </c>
      <c r="C12" s="4">
        <v>82.448666666666668</v>
      </c>
      <c r="D12" s="4">
        <v>82.390666666666675</v>
      </c>
      <c r="E12" s="4">
        <v>80.635333333333335</v>
      </c>
      <c r="F12" s="4">
        <v>80.292000000000016</v>
      </c>
      <c r="G12" s="4">
        <v>80.901333333333326</v>
      </c>
      <c r="I12">
        <f t="shared" si="0"/>
        <v>81.333600000000004</v>
      </c>
      <c r="J12">
        <v>81.5</v>
      </c>
      <c r="K12">
        <f t="shared" si="1"/>
        <v>-0.16639999999999588</v>
      </c>
      <c r="N12">
        <f t="shared" si="2"/>
        <v>3.894359892568855E-2</v>
      </c>
      <c r="O12">
        <f t="shared" si="3"/>
        <v>1.2907268170425974</v>
      </c>
    </row>
    <row r="13" spans="1:15" x14ac:dyDescent="0.2">
      <c r="B13" t="s">
        <v>20</v>
      </c>
      <c r="C13" s="4">
        <v>81.769333333333336</v>
      </c>
      <c r="D13" s="4">
        <v>81.605333333333348</v>
      </c>
      <c r="E13" s="4">
        <v>80.576000000000008</v>
      </c>
      <c r="F13" s="4">
        <v>81.091333333333353</v>
      </c>
      <c r="G13" s="4">
        <v>81.782666666666671</v>
      </c>
      <c r="I13">
        <f t="shared" si="0"/>
        <v>81.36493333333334</v>
      </c>
      <c r="J13">
        <v>81.84</v>
      </c>
      <c r="K13">
        <f t="shared" si="1"/>
        <v>-0.4750666666666632</v>
      </c>
      <c r="N13">
        <f t="shared" si="2"/>
        <v>8.1300813008149175E-2</v>
      </c>
      <c r="O13">
        <f t="shared" si="3"/>
        <v>1.002594033722469</v>
      </c>
    </row>
    <row r="14" spans="1:15" x14ac:dyDescent="0.2">
      <c r="B14" t="s">
        <v>20</v>
      </c>
      <c r="C14" s="4">
        <v>83.518666666666661</v>
      </c>
      <c r="D14" s="4">
        <v>82.064666666666668</v>
      </c>
      <c r="E14" s="4">
        <v>82.564666666666668</v>
      </c>
      <c r="F14" s="4">
        <v>81.778000000000006</v>
      </c>
      <c r="G14" s="4">
        <v>83.017333333333326</v>
      </c>
      <c r="I14">
        <f t="shared" si="0"/>
        <v>82.588666666666668</v>
      </c>
      <c r="J14">
        <v>82.3</v>
      </c>
      <c r="K14">
        <f t="shared" si="1"/>
        <v>0.28866666666667129</v>
      </c>
      <c r="N14">
        <f t="shared" si="2"/>
        <v>1.1075110456553992</v>
      </c>
      <c r="O14">
        <f t="shared" si="3"/>
        <v>0.57333333333332348</v>
      </c>
    </row>
    <row r="15" spans="1:15" x14ac:dyDescent="0.2">
      <c r="B15" t="s">
        <v>10</v>
      </c>
      <c r="C15" s="4">
        <v>76.463999999999999</v>
      </c>
      <c r="D15" s="4">
        <v>77.488</v>
      </c>
      <c r="E15" s="4">
        <v>76.182666666666663</v>
      </c>
      <c r="F15" s="4">
        <v>74.629333333333349</v>
      </c>
      <c r="G15" s="4">
        <v>75.427999999999983</v>
      </c>
      <c r="I15">
        <f t="shared" si="0"/>
        <v>76.038399999999996</v>
      </c>
      <c r="J15">
        <v>76.099999999999994</v>
      </c>
      <c r="K15">
        <f t="shared" si="1"/>
        <v>-6.1599999999998545E-2</v>
      </c>
      <c r="N15">
        <f t="shared" si="2"/>
        <v>3.6398104265402518</v>
      </c>
      <c r="O15">
        <f t="shared" si="3"/>
        <v>1.0583038869257333</v>
      </c>
    </row>
    <row r="16" spans="1:15" x14ac:dyDescent="0.2">
      <c r="B16" t="s">
        <v>10</v>
      </c>
      <c r="C16" s="4">
        <v>78.326666666666682</v>
      </c>
      <c r="D16" s="4">
        <v>79.02600000000001</v>
      </c>
      <c r="E16" s="4">
        <v>78.557333333333347</v>
      </c>
      <c r="F16" s="4">
        <v>77.496000000000024</v>
      </c>
      <c r="G16" s="4">
        <v>78.970666666666673</v>
      </c>
      <c r="I16">
        <f t="shared" si="0"/>
        <v>78.475333333333339</v>
      </c>
      <c r="J16">
        <v>78.180000000000007</v>
      </c>
      <c r="K16">
        <f t="shared" si="1"/>
        <v>0.29533333333333189</v>
      </c>
      <c r="N16">
        <f t="shared" si="2"/>
        <v>0.13387096774194651</v>
      </c>
      <c r="O16">
        <f t="shared" si="3"/>
        <v>3.6011560693641629</v>
      </c>
    </row>
    <row r="17" spans="2:15" x14ac:dyDescent="0.2">
      <c r="B17" t="s">
        <v>10</v>
      </c>
      <c r="C17" s="4">
        <v>81.11866666666667</v>
      </c>
      <c r="D17" s="4">
        <v>81.369333333333344</v>
      </c>
      <c r="E17" s="4">
        <v>79.828666666666706</v>
      </c>
      <c r="F17" s="4">
        <v>80.912666666666695</v>
      </c>
      <c r="G17" s="4">
        <v>80.555999999999997</v>
      </c>
      <c r="I17">
        <f t="shared" si="0"/>
        <v>80.757066666666688</v>
      </c>
      <c r="J17">
        <v>80.98</v>
      </c>
      <c r="K17">
        <f t="shared" si="1"/>
        <v>-0.22293333333331589</v>
      </c>
      <c r="N17">
        <f t="shared" si="2"/>
        <v>1.2168284789645893</v>
      </c>
      <c r="O17">
        <f t="shared" si="3"/>
        <v>2.0392523364483042</v>
      </c>
    </row>
    <row r="18" spans="2:15" x14ac:dyDescent="0.2">
      <c r="B18" t="s">
        <v>10</v>
      </c>
      <c r="C18" s="4">
        <v>82.092666666666702</v>
      </c>
      <c r="D18" s="4">
        <v>81.392666666666699</v>
      </c>
      <c r="E18" s="4">
        <v>81.599333333333348</v>
      </c>
      <c r="F18" s="4">
        <v>80.885333333333406</v>
      </c>
      <c r="G18" s="4">
        <v>81.912000000000006</v>
      </c>
      <c r="I18">
        <f t="shared" si="0"/>
        <v>81.576400000000035</v>
      </c>
      <c r="J18">
        <v>81.680000000000007</v>
      </c>
      <c r="K18">
        <f t="shared" si="1"/>
        <v>-0.10359999999997171</v>
      </c>
      <c r="N18">
        <f t="shared" si="2"/>
        <v>0.57782515991482075</v>
      </c>
      <c r="O18">
        <f t="shared" si="3"/>
        <v>2.4548387096774289</v>
      </c>
    </row>
    <row r="19" spans="2:15" x14ac:dyDescent="0.2">
      <c r="B19" t="s">
        <v>10</v>
      </c>
      <c r="C19" s="4">
        <v>82.080000000000013</v>
      </c>
      <c r="D19" s="4">
        <v>82.38933333333334</v>
      </c>
      <c r="E19" s="4">
        <v>80.076666666666682</v>
      </c>
      <c r="F19" s="4">
        <v>80.286000000000016</v>
      </c>
      <c r="G19" s="4">
        <v>81.714666666666659</v>
      </c>
      <c r="I19">
        <f t="shared" si="0"/>
        <v>81.309333333333342</v>
      </c>
      <c r="J19">
        <v>81.34</v>
      </c>
      <c r="K19">
        <f t="shared" si="1"/>
        <v>-3.0666666666661513E-2</v>
      </c>
      <c r="N19">
        <f t="shared" si="2"/>
        <v>0.84671532846709119</v>
      </c>
      <c r="O19">
        <f t="shared" si="3"/>
        <v>0.14652356509566267</v>
      </c>
    </row>
    <row r="20" spans="2:15" x14ac:dyDescent="0.2">
      <c r="B20" t="s">
        <v>37</v>
      </c>
      <c r="C20" s="4">
        <v>79.211333333333329</v>
      </c>
      <c r="D20" s="4">
        <v>78.63333333333334</v>
      </c>
      <c r="E20" s="4">
        <v>76.89533333333334</v>
      </c>
      <c r="F20" s="4">
        <v>77.211333333333343</v>
      </c>
      <c r="G20" s="4">
        <v>79.339333333333329</v>
      </c>
      <c r="I20">
        <f t="shared" si="0"/>
        <v>78.258133333333348</v>
      </c>
      <c r="J20">
        <v>78.44</v>
      </c>
      <c r="K20">
        <f t="shared" si="1"/>
        <v>-0.18186666666665019</v>
      </c>
      <c r="N20">
        <f t="shared" si="2"/>
        <v>0.22145328719723634</v>
      </c>
      <c r="O20">
        <f t="shared" si="3"/>
        <v>0.22222222222222454</v>
      </c>
    </row>
    <row r="21" spans="2:15" x14ac:dyDescent="0.2">
      <c r="B21" t="s">
        <v>37</v>
      </c>
      <c r="C21" s="4">
        <v>78.718000000000004</v>
      </c>
      <c r="D21" s="4">
        <v>78.562000000000012</v>
      </c>
      <c r="E21" s="4">
        <v>77.646666666666675</v>
      </c>
      <c r="F21" s="4">
        <v>76.818000000000026</v>
      </c>
      <c r="G21" s="4">
        <v>79.128</v>
      </c>
      <c r="I21">
        <f t="shared" si="0"/>
        <v>78.174533333333343</v>
      </c>
      <c r="J21">
        <v>78.180000000000007</v>
      </c>
      <c r="K21">
        <f t="shared" si="1"/>
        <v>-5.4666666666634001E-3</v>
      </c>
      <c r="N21">
        <f t="shared" si="2"/>
        <v>2.6282051282052463</v>
      </c>
      <c r="O21">
        <f t="shared" si="3"/>
        <v>0.90531682447193695</v>
      </c>
    </row>
    <row r="22" spans="2:15" x14ac:dyDescent="0.2">
      <c r="B22" t="s">
        <v>37</v>
      </c>
      <c r="C22" s="4">
        <v>82.407333333333298</v>
      </c>
      <c r="D22" s="4">
        <v>82.378666666666675</v>
      </c>
      <c r="E22" s="4">
        <v>81.278666666666695</v>
      </c>
      <c r="F22" s="4">
        <v>81.78</v>
      </c>
      <c r="G22" s="4">
        <v>81.579333333333295</v>
      </c>
      <c r="I22">
        <f t="shared" si="0"/>
        <v>81.884799999999984</v>
      </c>
      <c r="J22">
        <v>81.819999999999993</v>
      </c>
      <c r="K22">
        <f t="shared" si="1"/>
        <v>6.4799999999991087E-2</v>
      </c>
      <c r="N22">
        <f t="shared" si="2"/>
        <v>4.7884187082332774E-2</v>
      </c>
      <c r="O22">
        <f t="shared" si="3"/>
        <v>1.4983388704312723</v>
      </c>
    </row>
    <row r="23" spans="2:15" x14ac:dyDescent="0.2">
      <c r="B23" t="s">
        <v>37</v>
      </c>
      <c r="C23" s="4">
        <v>81.214666666666673</v>
      </c>
      <c r="D23" s="4">
        <v>82.379333333333349</v>
      </c>
      <c r="E23" s="4">
        <v>82.117333333333349</v>
      </c>
      <c r="F23" s="4">
        <v>80.228666666666683</v>
      </c>
      <c r="G23" s="4">
        <v>82.05</v>
      </c>
      <c r="I23">
        <f t="shared" si="0"/>
        <v>81.598000000000013</v>
      </c>
      <c r="J23">
        <v>81.680000000000007</v>
      </c>
      <c r="K23">
        <f t="shared" si="1"/>
        <v>-8.1999999999993634E-2</v>
      </c>
      <c r="N23">
        <f t="shared" si="2"/>
        <v>3.8910891089098376</v>
      </c>
      <c r="O23">
        <f t="shared" si="3"/>
        <v>1.1803671189146061</v>
      </c>
    </row>
    <row r="24" spans="2:15" x14ac:dyDescent="0.2">
      <c r="B24" t="s">
        <v>37</v>
      </c>
      <c r="C24" s="4">
        <v>83.462666666666706</v>
      </c>
      <c r="D24" s="4">
        <v>83.761333333333297</v>
      </c>
      <c r="E24" s="4">
        <v>82.406000000000006</v>
      </c>
      <c r="F24" s="4">
        <v>82.23</v>
      </c>
      <c r="G24" s="4">
        <v>82.938666666666663</v>
      </c>
      <c r="I24">
        <f t="shared" si="0"/>
        <v>82.959733333333332</v>
      </c>
      <c r="J24">
        <v>82.74</v>
      </c>
      <c r="K24">
        <f t="shared" si="1"/>
        <v>0.21973333333333755</v>
      </c>
      <c r="N24">
        <f t="shared" si="2"/>
        <v>0.56997455470718772</v>
      </c>
      <c r="O24">
        <f t="shared" si="3"/>
        <v>0.33041301627034758</v>
      </c>
    </row>
    <row r="25" spans="2:15" x14ac:dyDescent="0.2">
      <c r="B25" t="s">
        <v>35</v>
      </c>
      <c r="C25" s="4">
        <v>79.568000000000012</v>
      </c>
      <c r="D25" s="4">
        <v>79.89200000000001</v>
      </c>
      <c r="E25" s="4">
        <v>77.916000000000011</v>
      </c>
      <c r="F25" s="4">
        <v>78.615333333333353</v>
      </c>
      <c r="G25" s="4">
        <v>80.493333333333325</v>
      </c>
      <c r="I25">
        <f t="shared" si="0"/>
        <v>79.296933333333342</v>
      </c>
      <c r="J25">
        <v>79.34</v>
      </c>
      <c r="K25">
        <f t="shared" si="1"/>
        <v>-4.3066666666661035E-2</v>
      </c>
      <c r="N25">
        <f t="shared" si="2"/>
        <v>1.8559670781892552</v>
      </c>
      <c r="O25">
        <f t="shared" si="3"/>
        <v>0.73407977606719577</v>
      </c>
    </row>
    <row r="26" spans="2:15" x14ac:dyDescent="0.2">
      <c r="B26" t="s">
        <v>35</v>
      </c>
      <c r="C26" s="4">
        <v>79.907333333333341</v>
      </c>
      <c r="D26" s="4">
        <v>80.232666666666674</v>
      </c>
      <c r="E26" s="4">
        <v>78.725333333333339</v>
      </c>
      <c r="F26" s="4">
        <v>78.192666666666682</v>
      </c>
      <c r="G26" s="4">
        <v>80.674666666666667</v>
      </c>
      <c r="I26">
        <f t="shared" si="0"/>
        <v>79.546533333333343</v>
      </c>
      <c r="J26">
        <v>79.48</v>
      </c>
      <c r="K26">
        <f t="shared" si="1"/>
        <v>6.6533333333339328E-2</v>
      </c>
      <c r="N26">
        <f t="shared" si="2"/>
        <v>1.358606557377029</v>
      </c>
      <c r="O26">
        <f t="shared" si="3"/>
        <v>0.45064861816129942</v>
      </c>
    </row>
    <row r="27" spans="2:15" x14ac:dyDescent="0.2">
      <c r="B27" t="s">
        <v>35</v>
      </c>
      <c r="C27" s="4">
        <v>81.384</v>
      </c>
      <c r="D27" s="4">
        <v>82.569333333333304</v>
      </c>
      <c r="E27" s="4">
        <v>81.926666666666677</v>
      </c>
      <c r="F27" s="4">
        <v>80.582666666666682</v>
      </c>
      <c r="G27" s="4">
        <v>81.256666666666661</v>
      </c>
      <c r="I27">
        <f t="shared" si="0"/>
        <v>81.543866666666673</v>
      </c>
      <c r="J27">
        <v>81.64</v>
      </c>
      <c r="K27">
        <f t="shared" si="1"/>
        <v>-9.6133333333327187E-2</v>
      </c>
      <c r="N27">
        <f t="shared" si="2"/>
        <v>1.184275184275092</v>
      </c>
      <c r="O27">
        <f t="shared" si="3"/>
        <v>5.2931937172770489</v>
      </c>
    </row>
    <row r="28" spans="2:15" x14ac:dyDescent="0.2">
      <c r="B28" t="s">
        <v>35</v>
      </c>
      <c r="C28" s="4">
        <v>83.174000000000007</v>
      </c>
      <c r="D28" s="4">
        <v>83.974000000000004</v>
      </c>
      <c r="E28" s="4">
        <v>82.056666666666672</v>
      </c>
      <c r="F28" s="4">
        <v>81.616000000000014</v>
      </c>
      <c r="G28" s="4">
        <v>83.527999999999992</v>
      </c>
      <c r="I28">
        <f t="shared" si="0"/>
        <v>82.869733333333357</v>
      </c>
      <c r="J28">
        <v>82.86</v>
      </c>
      <c r="K28">
        <f t="shared" si="1"/>
        <v>9.7333333333580185E-3</v>
      </c>
      <c r="N28">
        <f t="shared" si="2"/>
        <v>1.2598870056498055</v>
      </c>
      <c r="O28">
        <f t="shared" si="3"/>
        <v>0.39439140811455031</v>
      </c>
    </row>
    <row r="29" spans="2:15" x14ac:dyDescent="0.2">
      <c r="B29" t="s">
        <v>35</v>
      </c>
      <c r="C29" s="4">
        <v>83.49666666666667</v>
      </c>
      <c r="D29" s="4">
        <v>83.356000000000009</v>
      </c>
      <c r="E29" s="4">
        <v>82.619333333333344</v>
      </c>
      <c r="F29" s="4">
        <v>81.998666666666679</v>
      </c>
      <c r="G29" s="4">
        <v>82.237333333333325</v>
      </c>
      <c r="I29">
        <f t="shared" si="0"/>
        <v>82.741600000000005</v>
      </c>
      <c r="J29">
        <v>82.44</v>
      </c>
      <c r="K29">
        <f t="shared" si="1"/>
        <v>0.30160000000000764</v>
      </c>
      <c r="N29">
        <f t="shared" si="2"/>
        <v>0.19095022624433677</v>
      </c>
      <c r="O29">
        <f t="shared" si="3"/>
        <v>0.62478184991265362</v>
      </c>
    </row>
    <row r="30" spans="2:15" x14ac:dyDescent="0.2">
      <c r="B30" t="s">
        <v>36</v>
      </c>
      <c r="C30" s="4">
        <v>78.406000000000006</v>
      </c>
      <c r="D30" s="4">
        <v>79.584000000000003</v>
      </c>
      <c r="E30" s="4">
        <v>76.932000000000002</v>
      </c>
      <c r="F30" s="4">
        <v>77.745333333333349</v>
      </c>
      <c r="G30" s="4">
        <v>79.182666666666663</v>
      </c>
      <c r="I30">
        <f t="shared" si="0"/>
        <v>78.37</v>
      </c>
      <c r="J30">
        <v>78.44</v>
      </c>
      <c r="K30">
        <f t="shared" si="1"/>
        <v>-6.9999999999993179E-2</v>
      </c>
      <c r="N30">
        <f t="shared" si="2"/>
        <v>0.51673819742490879</v>
      </c>
      <c r="O30">
        <f t="shared" si="3"/>
        <v>1.2310797174571526</v>
      </c>
    </row>
    <row r="31" spans="2:15" x14ac:dyDescent="0.2">
      <c r="B31" t="s">
        <v>36</v>
      </c>
      <c r="C31" s="4">
        <v>80.202000000000012</v>
      </c>
      <c r="D31" s="4">
        <v>80.52533333333335</v>
      </c>
      <c r="E31" s="4">
        <v>78.980666666666679</v>
      </c>
      <c r="F31" s="4">
        <v>79.860666666666688</v>
      </c>
      <c r="G31" s="4">
        <v>79.095333333333329</v>
      </c>
      <c r="I31">
        <f t="shared" si="0"/>
        <v>79.732800000000012</v>
      </c>
      <c r="J31">
        <v>79.84</v>
      </c>
      <c r="K31">
        <f t="shared" si="1"/>
        <v>-0.10719999999999175</v>
      </c>
      <c r="N31">
        <f t="shared" si="2"/>
        <v>0.94726562500003819</v>
      </c>
      <c r="O31">
        <f t="shared" si="3"/>
        <v>0.14982578397209934</v>
      </c>
    </row>
    <row r="32" spans="2:15" x14ac:dyDescent="0.2">
      <c r="B32" t="s">
        <v>36</v>
      </c>
      <c r="C32" s="4">
        <v>83.195999999999998</v>
      </c>
      <c r="D32" s="4">
        <v>82.214666666666673</v>
      </c>
      <c r="E32" s="4">
        <v>80.498000000000005</v>
      </c>
      <c r="F32" s="4">
        <v>80.461333333333343</v>
      </c>
      <c r="G32" s="4">
        <v>81.523333333333326</v>
      </c>
      <c r="I32">
        <f t="shared" si="0"/>
        <v>81.578666666666663</v>
      </c>
      <c r="J32">
        <v>81.819999999999993</v>
      </c>
      <c r="K32">
        <f t="shared" si="1"/>
        <v>-0.24133333333332985</v>
      </c>
      <c r="N32">
        <f t="shared" si="2"/>
        <v>1.4194792671166425</v>
      </c>
      <c r="O32">
        <f t="shared" si="3"/>
        <v>3.5760728218461102E-2</v>
      </c>
    </row>
    <row r="33" spans="2:15" x14ac:dyDescent="0.2">
      <c r="B33" t="s">
        <v>36</v>
      </c>
      <c r="C33" s="4">
        <v>84.069333333333304</v>
      </c>
      <c r="D33" s="4">
        <v>83.881333333333401</v>
      </c>
      <c r="E33" s="4">
        <v>83.156000000000006</v>
      </c>
      <c r="F33" s="4">
        <v>83.451999999999998</v>
      </c>
      <c r="G33" s="4">
        <v>83.763333333333307</v>
      </c>
      <c r="I33">
        <f t="shared" si="0"/>
        <v>83.664400000000001</v>
      </c>
      <c r="J33">
        <v>83.76</v>
      </c>
      <c r="K33">
        <f t="shared" si="1"/>
        <v>-9.560000000000457E-2</v>
      </c>
      <c r="N33">
        <f t="shared" si="2"/>
        <v>1.5932203389809523</v>
      </c>
      <c r="O33">
        <f t="shared" si="3"/>
        <v>0.95074946466814425</v>
      </c>
    </row>
    <row r="34" spans="2:15" x14ac:dyDescent="0.2">
      <c r="B34" t="s">
        <v>36</v>
      </c>
      <c r="C34" s="4">
        <v>82.606000000000009</v>
      </c>
      <c r="D34" s="4">
        <v>82.626666666666679</v>
      </c>
      <c r="E34" s="4">
        <v>81.12133333333334</v>
      </c>
      <c r="F34" s="4">
        <v>81.439333333333352</v>
      </c>
      <c r="G34" s="4">
        <v>82.149333333333331</v>
      </c>
      <c r="I34">
        <f t="shared" si="0"/>
        <v>81.988533333333351</v>
      </c>
      <c r="J34">
        <v>81.86</v>
      </c>
      <c r="K34">
        <f t="shared" si="1"/>
        <v>0.12853333333335115</v>
      </c>
      <c r="N34">
        <f t="shared" si="2"/>
        <v>4.5255474452562394E-2</v>
      </c>
      <c r="O34">
        <f t="shared" si="3"/>
        <v>0.4478873239436918</v>
      </c>
    </row>
  </sheetData>
  <sortState xmlns:xlrd2="http://schemas.microsoft.com/office/spreadsheetml/2017/richdata2" ref="N18:N22">
    <sortCondition ref="N18"/>
  </sortState>
  <phoneticPr fontId="1" type="noConversion"/>
  <conditionalFormatting sqref="N5:N34">
    <cfRule type="cellIs" dxfId="3" priority="2" operator="greaterThan">
      <formula>1.5</formula>
    </cfRule>
  </conditionalFormatting>
  <conditionalFormatting sqref="O1:O1048576">
    <cfRule type="cellIs" dxfId="2" priority="1" operator="greaterThan">
      <formula>1.5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workbookViewId="0">
      <selection activeCell="I13" sqref="I13"/>
    </sheetView>
  </sheetViews>
  <sheetFormatPr defaultRowHeight="14.25" x14ac:dyDescent="0.2"/>
  <sheetData>
    <row r="1" spans="1:15" x14ac:dyDescent="0.2">
      <c r="A1" t="s">
        <v>17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15" x14ac:dyDescent="0.2">
      <c r="A2" t="s">
        <v>14</v>
      </c>
      <c r="B2" t="s">
        <v>26</v>
      </c>
      <c r="C2">
        <v>80.733333333333334</v>
      </c>
      <c r="D2">
        <v>79.993333333333339</v>
      </c>
      <c r="E2">
        <v>80.453333333333333</v>
      </c>
      <c r="F2">
        <v>81.293333333333337</v>
      </c>
      <c r="G2">
        <v>80.713333333333338</v>
      </c>
      <c r="H2" t="s">
        <v>29</v>
      </c>
    </row>
    <row r="3" spans="1:15" x14ac:dyDescent="0.2">
      <c r="A3">
        <v>68</v>
      </c>
      <c r="B3" t="s">
        <v>27</v>
      </c>
      <c r="C3">
        <v>81.713333333333338</v>
      </c>
      <c r="D3">
        <v>81.573333333333338</v>
      </c>
      <c r="E3">
        <v>80.513333333333335</v>
      </c>
      <c r="F3">
        <v>80.653333333333336</v>
      </c>
      <c r="G3">
        <v>81.153333333333336</v>
      </c>
      <c r="H3" t="s">
        <v>29</v>
      </c>
    </row>
    <row r="4" spans="1:15" x14ac:dyDescent="0.2">
      <c r="A4">
        <v>90</v>
      </c>
      <c r="B4" t="s">
        <v>28</v>
      </c>
      <c r="C4">
        <v>69.566666666666663</v>
      </c>
      <c r="D4">
        <v>70.146666666666661</v>
      </c>
      <c r="E4">
        <v>70.446666666666658</v>
      </c>
      <c r="F4">
        <v>69.36666666666666</v>
      </c>
      <c r="G4">
        <v>69.606666666666669</v>
      </c>
    </row>
    <row r="5" spans="1:15" x14ac:dyDescent="0.2">
      <c r="A5">
        <v>82.9</v>
      </c>
      <c r="B5" t="s">
        <v>38</v>
      </c>
      <c r="C5" s="4">
        <v>73.997333333333316</v>
      </c>
      <c r="D5" s="4">
        <v>73.669333333333327</v>
      </c>
      <c r="E5" s="4">
        <v>74.888666666666651</v>
      </c>
      <c r="F5" s="4">
        <v>74.725999999999985</v>
      </c>
      <c r="G5" s="4">
        <v>74.897999999999996</v>
      </c>
      <c r="I5">
        <f>AVERAGE(C5:G5)</f>
        <v>74.435866666666655</v>
      </c>
      <c r="J5">
        <v>74.61</v>
      </c>
      <c r="K5">
        <f>I5-J5</f>
        <v>-0.17413333333334435</v>
      </c>
      <c r="N5">
        <f>(MAX(C5:G5)-MEDIAN(C5:G5))/(QUARTILE(C5:G5,3)-MEDIAN(C5:G5))-1</f>
        <v>5.7377049180397988E-2</v>
      </c>
      <c r="O5">
        <f>(MIN(C5:G5)-MEDIAN(C5:G5))/(QUARTILE(C5:G5,1)-MEDIAN(C5:G5))-1</f>
        <v>0.45013723696247165</v>
      </c>
    </row>
    <row r="6" spans="1:15" x14ac:dyDescent="0.2">
      <c r="A6">
        <v>69.826667</v>
      </c>
      <c r="B6" t="s">
        <v>38</v>
      </c>
      <c r="C6" s="4">
        <v>77.343999999999994</v>
      </c>
      <c r="D6" s="4">
        <v>76.884666666666661</v>
      </c>
      <c r="E6" s="4">
        <v>76.897999999999996</v>
      </c>
      <c r="F6" s="4">
        <v>77.713999999999999</v>
      </c>
      <c r="G6" s="4">
        <v>77.546666666666667</v>
      </c>
      <c r="I6">
        <f t="shared" ref="I6:I34" si="0">AVERAGE(C6:G6)</f>
        <v>77.277466666666655</v>
      </c>
      <c r="J6">
        <v>77.48</v>
      </c>
      <c r="K6">
        <f t="shared" ref="K6:K34" si="1">I6-J6</f>
        <v>-0.20253333333334922</v>
      </c>
      <c r="N6">
        <f t="shared" ref="N6:N34" si="2">(MAX(C6:G6)-MEDIAN(C6:G6))/(QUARTILE(C6:G6,3)-MEDIAN(C6:G6))-1</f>
        <v>0.82565789473680962</v>
      </c>
      <c r="O6">
        <f t="shared" ref="O6:O34" si="3">(MIN(C6:G6)-MEDIAN(C6:G6))/(QUARTILE(C6:G6,1)-MEDIAN(C6:G6))-1</f>
        <v>2.9895366218241071E-2</v>
      </c>
    </row>
    <row r="7" spans="1:15" x14ac:dyDescent="0.2">
      <c r="B7" t="s">
        <v>38</v>
      </c>
      <c r="C7" s="4">
        <v>80.289999999999992</v>
      </c>
      <c r="D7" s="4">
        <v>80.295333333333332</v>
      </c>
      <c r="E7" s="4">
        <v>79.797999999999988</v>
      </c>
      <c r="F7" s="4">
        <v>81.667999999999992</v>
      </c>
      <c r="G7" s="4">
        <v>81.650000000000006</v>
      </c>
      <c r="I7">
        <f t="shared" si="0"/>
        <v>80.740266666666656</v>
      </c>
      <c r="J7">
        <v>80.790000000000006</v>
      </c>
      <c r="K7">
        <f t="shared" si="1"/>
        <v>-4.973333333335006E-2</v>
      </c>
      <c r="N7">
        <f t="shared" si="2"/>
        <v>1.3287401574793023E-2</v>
      </c>
      <c r="O7">
        <f t="shared" si="3"/>
        <v>92.24999999988809</v>
      </c>
    </row>
    <row r="8" spans="1:15" x14ac:dyDescent="0.2">
      <c r="B8" t="s">
        <v>38</v>
      </c>
      <c r="C8" s="4">
        <v>79.927333333333337</v>
      </c>
      <c r="D8" s="4">
        <v>80.691333333333333</v>
      </c>
      <c r="E8" s="4">
        <v>81.23266666666666</v>
      </c>
      <c r="F8" s="4">
        <v>81.95</v>
      </c>
      <c r="G8" s="4">
        <v>80.135333333333335</v>
      </c>
      <c r="I8">
        <f t="shared" si="0"/>
        <v>80.787333333333336</v>
      </c>
      <c r="J8">
        <v>80.77000000000001</v>
      </c>
      <c r="K8">
        <f t="shared" si="1"/>
        <v>1.7333333333326095E-2</v>
      </c>
      <c r="N8">
        <f t="shared" si="2"/>
        <v>1.3251231527093932</v>
      </c>
      <c r="O8">
        <f t="shared" si="3"/>
        <v>0.37410071942445944</v>
      </c>
    </row>
    <row r="9" spans="1:15" x14ac:dyDescent="0.2">
      <c r="B9" t="s">
        <v>38</v>
      </c>
      <c r="C9" s="4">
        <v>78.794666666666657</v>
      </c>
      <c r="D9" s="4">
        <v>79.595333333333329</v>
      </c>
      <c r="E9" s="4">
        <v>80.391333333333321</v>
      </c>
      <c r="F9" s="4">
        <v>80.703333333333333</v>
      </c>
      <c r="G9" s="4">
        <v>78.917333333333332</v>
      </c>
      <c r="I9">
        <f t="shared" si="0"/>
        <v>79.680399999999992</v>
      </c>
      <c r="J9">
        <v>79.67</v>
      </c>
      <c r="K9">
        <f t="shared" si="1"/>
        <v>1.0399999999989973E-2</v>
      </c>
      <c r="N9">
        <f t="shared" si="2"/>
        <v>0.39195979899499345</v>
      </c>
      <c r="O9">
        <f t="shared" si="3"/>
        <v>0.18092428711898956</v>
      </c>
    </row>
    <row r="10" spans="1:15" x14ac:dyDescent="0.2">
      <c r="B10" t="s">
        <v>20</v>
      </c>
      <c r="C10" s="4">
        <v>75.137333333333316</v>
      </c>
      <c r="D10" s="4">
        <v>75.203333333333333</v>
      </c>
      <c r="E10" s="4">
        <v>75.549333333333323</v>
      </c>
      <c r="F10" s="4">
        <v>76.577333333333328</v>
      </c>
      <c r="G10" s="4">
        <v>76.49199999999999</v>
      </c>
      <c r="I10">
        <f t="shared" si="0"/>
        <v>75.791866666666664</v>
      </c>
      <c r="J10">
        <v>75.5</v>
      </c>
      <c r="K10">
        <f t="shared" si="1"/>
        <v>0.29186666666666383</v>
      </c>
      <c r="N10">
        <f t="shared" si="2"/>
        <v>9.0523338048095425E-2</v>
      </c>
      <c r="O10">
        <f t="shared" si="3"/>
        <v>0.19075144508675934</v>
      </c>
    </row>
    <row r="11" spans="1:15" x14ac:dyDescent="0.2">
      <c r="B11" t="s">
        <v>20</v>
      </c>
      <c r="C11" s="4">
        <v>75.813333333333333</v>
      </c>
      <c r="D11" s="4">
        <v>76.929333333333332</v>
      </c>
      <c r="E11" s="4">
        <v>75.539999999999992</v>
      </c>
      <c r="F11" s="4">
        <v>76.427999999999997</v>
      </c>
      <c r="G11" s="4">
        <v>76.902666666666661</v>
      </c>
      <c r="I11">
        <f t="shared" si="0"/>
        <v>76.322666666666663</v>
      </c>
      <c r="J11">
        <v>76.7</v>
      </c>
      <c r="K11">
        <f t="shared" si="1"/>
        <v>-0.37733333333333974</v>
      </c>
      <c r="N11">
        <f t="shared" si="2"/>
        <v>5.6179775280907895E-2</v>
      </c>
      <c r="O11">
        <f t="shared" si="3"/>
        <v>0.44468546637745354</v>
      </c>
    </row>
    <row r="12" spans="1:15" x14ac:dyDescent="0.2">
      <c r="B12" t="s">
        <v>20</v>
      </c>
      <c r="C12" s="4">
        <v>79.827333333333328</v>
      </c>
      <c r="D12" s="4">
        <v>79.286000000000001</v>
      </c>
      <c r="E12" s="4">
        <v>81.080666666666659</v>
      </c>
      <c r="F12" s="4">
        <v>81.871333333333325</v>
      </c>
      <c r="G12" s="4">
        <v>81.438666666666663</v>
      </c>
      <c r="I12">
        <f t="shared" si="0"/>
        <v>80.700800000000001</v>
      </c>
      <c r="J12">
        <v>80.540000000000006</v>
      </c>
      <c r="K12">
        <f t="shared" si="1"/>
        <v>0.16079999999999472</v>
      </c>
      <c r="N12">
        <f t="shared" si="2"/>
        <v>1.2085661080074233</v>
      </c>
      <c r="O12">
        <f t="shared" si="3"/>
        <v>0.43191489361701718</v>
      </c>
    </row>
    <row r="13" spans="1:15" x14ac:dyDescent="0.2">
      <c r="B13" t="s">
        <v>20</v>
      </c>
      <c r="C13" s="4">
        <v>81.105999999999995</v>
      </c>
      <c r="D13" s="4">
        <v>80.915999999999997</v>
      </c>
      <c r="E13" s="4">
        <v>82.216666666666654</v>
      </c>
      <c r="F13" s="4">
        <v>83.224000000000004</v>
      </c>
      <c r="G13" s="4">
        <v>81.016000000000005</v>
      </c>
      <c r="I13">
        <f t="shared" si="0"/>
        <v>81.695733333333322</v>
      </c>
      <c r="J13">
        <v>81.900000000000006</v>
      </c>
      <c r="K13">
        <f t="shared" si="1"/>
        <v>-0.20426666666668325</v>
      </c>
      <c r="N13">
        <f t="shared" si="2"/>
        <v>0.90696278511406558</v>
      </c>
      <c r="O13">
        <f t="shared" si="3"/>
        <v>1.111111111111339</v>
      </c>
    </row>
    <row r="14" spans="1:15" x14ac:dyDescent="0.2">
      <c r="B14" t="s">
        <v>20</v>
      </c>
      <c r="C14" s="4">
        <v>80.913333333333327</v>
      </c>
      <c r="D14" s="4">
        <v>78.92</v>
      </c>
      <c r="E14" s="4">
        <v>80.030666666666662</v>
      </c>
      <c r="F14" s="4">
        <v>81.726666666666659</v>
      </c>
      <c r="G14" s="4">
        <v>80.052666666666667</v>
      </c>
      <c r="I14">
        <f t="shared" si="0"/>
        <v>80.328666666666649</v>
      </c>
      <c r="J14">
        <v>80.56</v>
      </c>
      <c r="K14">
        <f t="shared" si="1"/>
        <v>-0.23133333333335315</v>
      </c>
      <c r="N14">
        <f t="shared" si="2"/>
        <v>0.94500387296669919</v>
      </c>
      <c r="O14">
        <f t="shared" si="3"/>
        <v>50.484848484835389</v>
      </c>
    </row>
    <row r="15" spans="1:15" x14ac:dyDescent="0.2">
      <c r="B15" t="s">
        <v>10</v>
      </c>
      <c r="C15" s="4">
        <v>73.791999999999987</v>
      </c>
      <c r="D15" s="4">
        <v>73.36333333333333</v>
      </c>
      <c r="E15" s="4">
        <v>73.481333333333325</v>
      </c>
      <c r="F15" s="4">
        <v>76.202666666666659</v>
      </c>
      <c r="G15" s="4">
        <v>75.180666666666667</v>
      </c>
      <c r="I15">
        <f t="shared" si="0"/>
        <v>74.403999999999996</v>
      </c>
      <c r="J15">
        <v>74.64</v>
      </c>
      <c r="K15">
        <f t="shared" si="1"/>
        <v>-0.23600000000000421</v>
      </c>
      <c r="N15">
        <f t="shared" si="2"/>
        <v>0.73595775324050527</v>
      </c>
      <c r="O15">
        <f t="shared" si="3"/>
        <v>0.37982832618024642</v>
      </c>
    </row>
    <row r="16" spans="1:15" x14ac:dyDescent="0.2">
      <c r="B16" t="s">
        <v>10</v>
      </c>
      <c r="C16" s="4">
        <v>77.227999999999994</v>
      </c>
      <c r="D16" s="4">
        <v>76.721333333333334</v>
      </c>
      <c r="E16" s="4">
        <v>77.518666666666661</v>
      </c>
      <c r="F16" s="4">
        <v>77.818666666666658</v>
      </c>
      <c r="G16" s="4">
        <v>77.582666666666668</v>
      </c>
      <c r="I16">
        <f t="shared" si="0"/>
        <v>77.373866666666657</v>
      </c>
      <c r="J16">
        <v>77.34</v>
      </c>
      <c r="K16">
        <f t="shared" si="1"/>
        <v>3.3866666666654055E-2</v>
      </c>
      <c r="N16">
        <f t="shared" si="2"/>
        <v>3.6874999999994307</v>
      </c>
      <c r="O16">
        <f t="shared" si="3"/>
        <v>1.7431192660550252</v>
      </c>
    </row>
    <row r="17" spans="2:15" x14ac:dyDescent="0.2">
      <c r="B17" t="s">
        <v>10</v>
      </c>
      <c r="C17" s="4">
        <v>81.24133333333333</v>
      </c>
      <c r="D17" s="4">
        <v>78.88</v>
      </c>
      <c r="E17" s="4">
        <v>79.897333333333322</v>
      </c>
      <c r="F17" s="4">
        <v>81.408666666666662</v>
      </c>
      <c r="G17" s="4">
        <v>80.647333333333336</v>
      </c>
      <c r="I17">
        <f t="shared" si="0"/>
        <v>80.414933333333323</v>
      </c>
      <c r="J17">
        <v>80.48</v>
      </c>
      <c r="K17">
        <f t="shared" si="1"/>
        <v>-6.5066666666680817E-2</v>
      </c>
      <c r="N17">
        <f t="shared" si="2"/>
        <v>0.2817059483726152</v>
      </c>
      <c r="O17">
        <f t="shared" si="3"/>
        <v>1.356444444444409</v>
      </c>
    </row>
    <row r="18" spans="2:15" x14ac:dyDescent="0.2">
      <c r="B18" t="s">
        <v>10</v>
      </c>
      <c r="C18" s="4">
        <v>81.101333333333329</v>
      </c>
      <c r="D18" s="4">
        <v>81.61333333333333</v>
      </c>
      <c r="E18" s="4">
        <v>80.433333333333323</v>
      </c>
      <c r="F18" s="4">
        <v>82.783333333333331</v>
      </c>
      <c r="G18" s="4">
        <v>82.631999999999991</v>
      </c>
      <c r="I18">
        <f t="shared" si="0"/>
        <v>81.712666666666664</v>
      </c>
      <c r="J18">
        <v>81.56</v>
      </c>
      <c r="K18">
        <f t="shared" si="1"/>
        <v>0.1526666666666614</v>
      </c>
      <c r="N18">
        <f t="shared" si="2"/>
        <v>0.14856020942409187</v>
      </c>
      <c r="O18">
        <f t="shared" si="3"/>
        <v>1.3046875000000111</v>
      </c>
    </row>
    <row r="19" spans="2:15" x14ac:dyDescent="0.2">
      <c r="B19" t="s">
        <v>10</v>
      </c>
      <c r="C19" s="4">
        <v>80.211999999999989</v>
      </c>
      <c r="D19" s="4">
        <v>78.468666666666664</v>
      </c>
      <c r="E19" s="4">
        <v>78.772666666666652</v>
      </c>
      <c r="F19" s="4">
        <v>80.393333333333331</v>
      </c>
      <c r="G19" s="4">
        <v>79.638666666666666</v>
      </c>
      <c r="I19">
        <f t="shared" si="0"/>
        <v>79.497066666666655</v>
      </c>
      <c r="J19">
        <v>79.7</v>
      </c>
      <c r="K19">
        <f t="shared" si="1"/>
        <v>-0.20293333333334829</v>
      </c>
      <c r="N19">
        <f t="shared" si="2"/>
        <v>0.31627906976746201</v>
      </c>
      <c r="O19">
        <f t="shared" si="3"/>
        <v>0.3510392609699573</v>
      </c>
    </row>
    <row r="20" spans="2:15" x14ac:dyDescent="0.2">
      <c r="B20" t="s">
        <v>37</v>
      </c>
      <c r="C20" s="4">
        <v>77.933333333333323</v>
      </c>
      <c r="D20" s="4">
        <v>77.268000000000001</v>
      </c>
      <c r="E20" s="4">
        <v>77.263999999999996</v>
      </c>
      <c r="F20" s="4">
        <v>78.918666666666667</v>
      </c>
      <c r="G20" s="4">
        <v>78.067333333333323</v>
      </c>
      <c r="I20">
        <f t="shared" si="0"/>
        <v>77.890266666666662</v>
      </c>
      <c r="J20">
        <v>77.42</v>
      </c>
      <c r="K20">
        <f t="shared" si="1"/>
        <v>0.47026666666666017</v>
      </c>
      <c r="N20">
        <f t="shared" si="2"/>
        <v>6.3532338308458307</v>
      </c>
      <c r="O20">
        <f t="shared" si="3"/>
        <v>6.0120240481036369E-3</v>
      </c>
    </row>
    <row r="21" spans="2:15" x14ac:dyDescent="0.2">
      <c r="B21" t="s">
        <v>37</v>
      </c>
      <c r="C21" s="4">
        <v>79.657999999999987</v>
      </c>
      <c r="D21" s="4">
        <v>80.783999999999992</v>
      </c>
      <c r="E21" s="4">
        <v>80.769999999999982</v>
      </c>
      <c r="F21" s="4">
        <v>80.924666666666653</v>
      </c>
      <c r="G21" s="4">
        <v>79.97133333333332</v>
      </c>
      <c r="I21">
        <f t="shared" si="0"/>
        <v>80.421599999999984</v>
      </c>
      <c r="J21">
        <v>80.44</v>
      </c>
      <c r="K21">
        <f t="shared" si="1"/>
        <v>-1.8400000000013961E-2</v>
      </c>
      <c r="N21">
        <f t="shared" si="2"/>
        <v>10.047619047611459</v>
      </c>
      <c r="O21">
        <f t="shared" si="3"/>
        <v>0.3923205342237075</v>
      </c>
    </row>
    <row r="22" spans="2:15" x14ac:dyDescent="0.2">
      <c r="B22" t="s">
        <v>37</v>
      </c>
      <c r="C22" s="4">
        <v>80.915333333333322</v>
      </c>
      <c r="D22" s="4">
        <v>81.414000000000001</v>
      </c>
      <c r="E22" s="4">
        <v>81.758666666666656</v>
      </c>
      <c r="F22" s="4">
        <v>81.97</v>
      </c>
      <c r="G22" s="4">
        <v>80.460666666666668</v>
      </c>
      <c r="I22">
        <f t="shared" si="0"/>
        <v>81.303733333333327</v>
      </c>
      <c r="J22">
        <v>81.12</v>
      </c>
      <c r="K22">
        <f t="shared" si="1"/>
        <v>0.18373333333332198</v>
      </c>
      <c r="N22">
        <f t="shared" si="2"/>
        <v>0.61315280464221589</v>
      </c>
      <c r="O22">
        <f t="shared" si="3"/>
        <v>0.9117647058823044</v>
      </c>
    </row>
    <row r="23" spans="2:15" x14ac:dyDescent="0.2">
      <c r="B23" t="s">
        <v>37</v>
      </c>
      <c r="C23" s="4">
        <v>83.122</v>
      </c>
      <c r="D23" s="4">
        <v>81.451999999999998</v>
      </c>
      <c r="E23" s="4">
        <v>81.573333333333323</v>
      </c>
      <c r="F23" s="4">
        <v>83.558666666666667</v>
      </c>
      <c r="G23" s="4">
        <v>83.149333333333331</v>
      </c>
      <c r="I23">
        <f t="shared" si="0"/>
        <v>82.571066666666667</v>
      </c>
      <c r="J23">
        <v>82.26</v>
      </c>
      <c r="K23">
        <f t="shared" si="1"/>
        <v>0.31106666666666172</v>
      </c>
      <c r="N23">
        <f t="shared" si="2"/>
        <v>14.975609756098828</v>
      </c>
      <c r="O23">
        <f t="shared" si="3"/>
        <v>7.8346965131290025E-2</v>
      </c>
    </row>
    <row r="24" spans="2:15" x14ac:dyDescent="0.2">
      <c r="B24" t="s">
        <v>37</v>
      </c>
      <c r="C24" s="4">
        <v>83.019999999999982</v>
      </c>
      <c r="D24" s="4">
        <v>82.145333333333326</v>
      </c>
      <c r="E24" s="4">
        <v>81.286666666666648</v>
      </c>
      <c r="F24" s="4">
        <v>83.871999999999986</v>
      </c>
      <c r="G24" s="4">
        <v>82.965999999999994</v>
      </c>
      <c r="I24">
        <f t="shared" si="0"/>
        <v>82.657999999999987</v>
      </c>
      <c r="J24">
        <v>82.3</v>
      </c>
      <c r="K24">
        <f t="shared" si="1"/>
        <v>0.35799999999998988</v>
      </c>
      <c r="N24">
        <f t="shared" si="2"/>
        <v>15.777777777781402</v>
      </c>
      <c r="O24">
        <f t="shared" si="3"/>
        <v>1.046303818034132</v>
      </c>
    </row>
    <row r="25" spans="2:15" x14ac:dyDescent="0.2">
      <c r="B25" t="s">
        <v>35</v>
      </c>
      <c r="C25" s="4">
        <v>78.277999999999992</v>
      </c>
      <c r="D25" s="4">
        <v>77.669333333333327</v>
      </c>
      <c r="E25" s="4">
        <v>77.743333333333325</v>
      </c>
      <c r="F25" s="4">
        <v>79.646666666666661</v>
      </c>
      <c r="G25" s="4">
        <v>78.675333333333327</v>
      </c>
      <c r="I25">
        <f t="shared" si="0"/>
        <v>78.402533333333324</v>
      </c>
      <c r="J25">
        <v>78.36</v>
      </c>
      <c r="K25">
        <f t="shared" si="1"/>
        <v>4.2533333333324208E-2</v>
      </c>
      <c r="N25">
        <f t="shared" si="2"/>
        <v>2.444630872483208</v>
      </c>
      <c r="O25">
        <f t="shared" si="3"/>
        <v>0.13840399002493409</v>
      </c>
    </row>
    <row r="26" spans="2:15" x14ac:dyDescent="0.2">
      <c r="B26" t="s">
        <v>35</v>
      </c>
      <c r="C26" s="4">
        <v>81.673333333333332</v>
      </c>
      <c r="D26" s="4">
        <v>80.261333333333326</v>
      </c>
      <c r="E26" s="4">
        <v>80.734666666666655</v>
      </c>
      <c r="F26" s="4">
        <v>82.512666666666661</v>
      </c>
      <c r="G26" s="4">
        <v>80.914666666666662</v>
      </c>
      <c r="I26">
        <f t="shared" si="0"/>
        <v>81.219333333333338</v>
      </c>
      <c r="J26">
        <v>81.2</v>
      </c>
      <c r="K26">
        <f t="shared" si="1"/>
        <v>1.9333333333335645E-2</v>
      </c>
      <c r="N26">
        <f t="shared" si="2"/>
        <v>1.1063268892794267</v>
      </c>
      <c r="O26">
        <f t="shared" si="3"/>
        <v>2.6296296296295067</v>
      </c>
    </row>
    <row r="27" spans="2:15" x14ac:dyDescent="0.2">
      <c r="B27" t="s">
        <v>35</v>
      </c>
      <c r="C27" s="4">
        <v>82.160666666666657</v>
      </c>
      <c r="D27" s="4">
        <v>79.923999999999992</v>
      </c>
      <c r="E27" s="4">
        <v>80.807333333333318</v>
      </c>
      <c r="F27" s="4">
        <v>82.282666666666657</v>
      </c>
      <c r="G27" s="4">
        <v>81.183333333333323</v>
      </c>
      <c r="I27">
        <f t="shared" si="0"/>
        <v>81.271599999999992</v>
      </c>
      <c r="J27">
        <v>81.14</v>
      </c>
      <c r="K27">
        <f t="shared" si="1"/>
        <v>0.13159999999999172</v>
      </c>
      <c r="N27">
        <f t="shared" si="2"/>
        <v>0.1248294679399724</v>
      </c>
      <c r="O27">
        <f t="shared" si="3"/>
        <v>2.3492907801417942</v>
      </c>
    </row>
    <row r="28" spans="2:15" x14ac:dyDescent="0.2">
      <c r="B28" t="s">
        <v>35</v>
      </c>
      <c r="C28" s="4">
        <v>82.757999999999996</v>
      </c>
      <c r="D28" s="4">
        <v>82.647333333333336</v>
      </c>
      <c r="E28" s="4">
        <v>82.279333333333327</v>
      </c>
      <c r="F28" s="4">
        <v>84.154666666666657</v>
      </c>
      <c r="G28" s="4">
        <v>83.367333333333335</v>
      </c>
      <c r="I28">
        <f t="shared" si="0"/>
        <v>83.041333333333341</v>
      </c>
      <c r="J28">
        <v>82.7</v>
      </c>
      <c r="K28">
        <f t="shared" si="1"/>
        <v>0.34133333333333837</v>
      </c>
      <c r="N28">
        <f t="shared" si="2"/>
        <v>1.292122538293186</v>
      </c>
      <c r="O28">
        <f t="shared" si="3"/>
        <v>3.3253012048195663</v>
      </c>
    </row>
    <row r="29" spans="2:15" x14ac:dyDescent="0.2">
      <c r="B29" t="s">
        <v>35</v>
      </c>
      <c r="C29" s="4">
        <v>81.936666666666653</v>
      </c>
      <c r="D29" s="4">
        <v>80.897999999999996</v>
      </c>
      <c r="E29" s="4">
        <v>80.919999999999987</v>
      </c>
      <c r="F29" s="4">
        <v>82.714666666666659</v>
      </c>
      <c r="G29" s="4">
        <v>81.335333333333324</v>
      </c>
      <c r="I29">
        <f t="shared" si="0"/>
        <v>81.560933333333324</v>
      </c>
      <c r="J29">
        <v>81.88</v>
      </c>
      <c r="K29">
        <f t="shared" si="1"/>
        <v>-0.31906666666667149</v>
      </c>
      <c r="N29">
        <f t="shared" si="2"/>
        <v>1.2937915742793975</v>
      </c>
      <c r="O29">
        <f t="shared" si="3"/>
        <v>5.29695024076835E-2</v>
      </c>
    </row>
    <row r="30" spans="2:15" x14ac:dyDescent="0.2">
      <c r="B30" t="s">
        <v>36</v>
      </c>
      <c r="C30" s="4">
        <v>76.888666666666651</v>
      </c>
      <c r="D30" s="4">
        <v>77.477999999999994</v>
      </c>
      <c r="E30" s="4">
        <v>77.274666666666661</v>
      </c>
      <c r="F30" s="4">
        <v>77.36133333333332</v>
      </c>
      <c r="G30" s="4">
        <v>76.923999999999992</v>
      </c>
      <c r="I30">
        <f t="shared" si="0"/>
        <v>77.185333333333318</v>
      </c>
      <c r="J30">
        <v>77.42</v>
      </c>
      <c r="K30">
        <f t="shared" si="1"/>
        <v>-0.23466666666668345</v>
      </c>
      <c r="N30">
        <f t="shared" si="2"/>
        <v>1.3461538461540541</v>
      </c>
      <c r="O30">
        <f t="shared" si="3"/>
        <v>0.10076045627378538</v>
      </c>
    </row>
    <row r="31" spans="2:15" x14ac:dyDescent="0.2">
      <c r="B31" t="s">
        <v>36</v>
      </c>
      <c r="C31" s="4">
        <v>81.052666666666653</v>
      </c>
      <c r="D31" s="4">
        <v>79.839333333333329</v>
      </c>
      <c r="E31" s="4">
        <v>80.831999999999979</v>
      </c>
      <c r="F31" s="4">
        <v>81.451333333333324</v>
      </c>
      <c r="G31" s="4">
        <v>80.469999999999985</v>
      </c>
      <c r="I31">
        <f t="shared" si="0"/>
        <v>80.729066666666654</v>
      </c>
      <c r="J31">
        <v>80.44</v>
      </c>
      <c r="K31">
        <f t="shared" si="1"/>
        <v>0.28906666666665615</v>
      </c>
      <c r="N31">
        <f t="shared" si="2"/>
        <v>1.8066465256797213</v>
      </c>
      <c r="O31">
        <f t="shared" si="3"/>
        <v>1.7421731123388535</v>
      </c>
    </row>
    <row r="32" spans="2:15" x14ac:dyDescent="0.2">
      <c r="B32" t="s">
        <v>36</v>
      </c>
      <c r="C32" s="4">
        <v>80.467999999999989</v>
      </c>
      <c r="D32" s="4">
        <v>79.776666666666671</v>
      </c>
      <c r="E32" s="4">
        <v>81.096666666666664</v>
      </c>
      <c r="F32" s="4">
        <v>81.294666666666657</v>
      </c>
      <c r="G32" s="4">
        <v>82.03</v>
      </c>
      <c r="I32">
        <f t="shared" si="0"/>
        <v>80.933199999999985</v>
      </c>
      <c r="J32">
        <v>81.12</v>
      </c>
      <c r="K32">
        <f t="shared" si="1"/>
        <v>-0.18680000000001939</v>
      </c>
      <c r="N32">
        <f t="shared" si="2"/>
        <v>3.7138047138048922</v>
      </c>
      <c r="O32">
        <f t="shared" si="3"/>
        <v>1.0996818663838437</v>
      </c>
    </row>
    <row r="33" spans="2:15" x14ac:dyDescent="0.2">
      <c r="B33" t="s">
        <v>36</v>
      </c>
      <c r="C33" s="4">
        <v>81.937333333333328</v>
      </c>
      <c r="D33" s="4">
        <v>81.709999999999994</v>
      </c>
      <c r="E33" s="4">
        <v>82.672666666666657</v>
      </c>
      <c r="F33" s="4">
        <v>83.573999999999998</v>
      </c>
      <c r="G33" s="4">
        <v>81.533999999999992</v>
      </c>
      <c r="I33">
        <f t="shared" si="0"/>
        <v>82.285600000000002</v>
      </c>
      <c r="J33">
        <v>82.26</v>
      </c>
      <c r="K33">
        <f t="shared" si="1"/>
        <v>2.5599999999997181E-2</v>
      </c>
      <c r="N33">
        <f t="shared" si="2"/>
        <v>1.2257479601088104</v>
      </c>
      <c r="O33">
        <f t="shared" si="3"/>
        <v>0.77419354838710275</v>
      </c>
    </row>
    <row r="34" spans="2:15" x14ac:dyDescent="0.2">
      <c r="B34" t="s">
        <v>36</v>
      </c>
      <c r="C34" s="4">
        <v>83.11999999999999</v>
      </c>
      <c r="D34" s="4">
        <v>81.307999999999993</v>
      </c>
      <c r="E34" s="4">
        <v>82.495999999999981</v>
      </c>
      <c r="F34" s="4">
        <v>82.975999999999985</v>
      </c>
      <c r="G34" s="4">
        <v>81.794666666666657</v>
      </c>
      <c r="I34">
        <f t="shared" si="0"/>
        <v>82.33893333333333</v>
      </c>
      <c r="J34">
        <v>82.3</v>
      </c>
      <c r="K34">
        <f t="shared" si="1"/>
        <v>3.8933333333332598E-2</v>
      </c>
      <c r="N34">
        <f t="shared" si="2"/>
        <v>0.30000000000000893</v>
      </c>
      <c r="O34">
        <f t="shared" si="3"/>
        <v>0.69391634980989259</v>
      </c>
    </row>
  </sheetData>
  <sortState xmlns:xlrd2="http://schemas.microsoft.com/office/spreadsheetml/2017/richdata2" ref="I15:I19">
    <sortCondition ref="I15"/>
  </sortState>
  <phoneticPr fontId="1" type="noConversion"/>
  <conditionalFormatting sqref="N5:N34">
    <cfRule type="cellIs" dxfId="1" priority="2" operator="greaterThan">
      <formula>1.5</formula>
    </cfRule>
  </conditionalFormatting>
  <conditionalFormatting sqref="O1:O1048576">
    <cfRule type="cellIs" dxfId="0" priority="1" operator="greaterThan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全部数据</vt:lpstr>
      <vt:lpstr>alexnet</vt:lpstr>
      <vt:lpstr>densenet121</vt:lpstr>
      <vt:lpstr>resnet18</vt:lpstr>
      <vt:lpstr>resnet34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2021-10-15T08:42:19Z</dcterms:modified>
</cp:coreProperties>
</file>