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38640" windowHeight="21840" activeTab="1"/>
  </bookViews>
  <sheets>
    <sheet name="Sheet1" sheetId="1" r:id="rId1"/>
    <sheet name="PRM VS Typical" sheetId="3" r:id="rId2"/>
    <sheet name="PRM VS RP" sheetId="4" r:id="rId3"/>
    <sheet name="PRM VS PPR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4" l="1"/>
  <c r="K3" i="4"/>
  <c r="K4" i="4"/>
  <c r="K2" i="4"/>
  <c r="J3" i="4"/>
  <c r="L3" i="4" s="1"/>
  <c r="J4" i="4"/>
  <c r="L4" i="4" s="1"/>
  <c r="J5" i="4"/>
  <c r="K5" i="4" s="1"/>
  <c r="J6" i="4"/>
  <c r="K6" i="4" s="1"/>
  <c r="J7" i="4"/>
  <c r="K7" i="4" s="1"/>
  <c r="J2" i="4"/>
  <c r="L7" i="3"/>
  <c r="K3" i="3"/>
  <c r="K4" i="3"/>
  <c r="K5" i="3"/>
  <c r="K7" i="3"/>
  <c r="L2" i="3"/>
  <c r="K2" i="3"/>
  <c r="J3" i="3"/>
  <c r="L3" i="3" s="1"/>
  <c r="J4" i="3"/>
  <c r="L4" i="3" s="1"/>
  <c r="J5" i="3"/>
  <c r="L5" i="3" s="1"/>
  <c r="J6" i="3"/>
  <c r="K6" i="3" s="1"/>
  <c r="J7" i="3"/>
  <c r="J2" i="3"/>
  <c r="K3" i="2"/>
  <c r="K4" i="2"/>
  <c r="K5" i="2"/>
  <c r="K6" i="2"/>
  <c r="K7" i="2"/>
  <c r="J3" i="2"/>
  <c r="J4" i="2"/>
  <c r="J5" i="2"/>
  <c r="J6" i="2"/>
  <c r="J7" i="2"/>
  <c r="K2" i="2"/>
  <c r="J2" i="2"/>
  <c r="I4" i="2"/>
  <c r="L4" i="2" s="1"/>
  <c r="I5" i="2"/>
  <c r="L5" i="2" s="1"/>
  <c r="I6" i="2"/>
  <c r="L6" i="2" s="1"/>
  <c r="I7" i="2"/>
  <c r="L7" i="2" s="1"/>
  <c r="I2" i="2"/>
  <c r="M2" i="2" s="1"/>
  <c r="G3" i="2"/>
  <c r="I3" i="2" s="1"/>
  <c r="G4" i="2"/>
  <c r="G5" i="2"/>
  <c r="G6" i="2"/>
  <c r="G7" i="2"/>
  <c r="G2" i="2"/>
  <c r="L6" i="3" l="1"/>
  <c r="M3" i="2"/>
  <c r="L3" i="2"/>
  <c r="M7" i="2"/>
  <c r="L2" i="2"/>
  <c r="M6" i="2"/>
  <c r="M5" i="2"/>
  <c r="M4" i="2"/>
  <c r="L7" i="4"/>
  <c r="L6" i="4"/>
  <c r="L5" i="4"/>
  <c r="M42" i="1"/>
  <c r="I48" i="1"/>
  <c r="M48" i="1" s="1"/>
  <c r="I47" i="1"/>
  <c r="M47" i="1" s="1"/>
  <c r="I46" i="1"/>
  <c r="M46" i="1" s="1"/>
  <c r="I45" i="1"/>
  <c r="M45" i="1" s="1"/>
  <c r="I44" i="1"/>
  <c r="M44" i="1" s="1"/>
  <c r="I43" i="1"/>
  <c r="M43" i="1" s="1"/>
  <c r="I42" i="1"/>
  <c r="G48" i="1"/>
  <c r="G47" i="1"/>
  <c r="G46" i="1"/>
  <c r="G45" i="1"/>
  <c r="G44" i="1"/>
  <c r="G43" i="1"/>
  <c r="G42" i="1"/>
  <c r="M34" i="1"/>
  <c r="I32" i="1"/>
  <c r="M32" i="1" s="1"/>
  <c r="I33" i="1"/>
  <c r="M33" i="1" s="1"/>
  <c r="I34" i="1"/>
  <c r="I35" i="1"/>
  <c r="M35" i="1" s="1"/>
  <c r="I36" i="1"/>
  <c r="M36" i="1" s="1"/>
  <c r="I37" i="1"/>
  <c r="M37" i="1" s="1"/>
  <c r="I31" i="1"/>
  <c r="M31" i="1" s="1"/>
  <c r="G32" i="1"/>
  <c r="G33" i="1"/>
  <c r="G34" i="1"/>
  <c r="G35" i="1"/>
  <c r="G36" i="1"/>
  <c r="G37" i="1"/>
  <c r="G31" i="1"/>
  <c r="M24" i="1"/>
  <c r="G24" i="1"/>
  <c r="I23" i="1"/>
  <c r="M23" i="1" s="1"/>
  <c r="G23" i="1"/>
  <c r="I22" i="1"/>
  <c r="M22" i="1" s="1"/>
  <c r="G22" i="1"/>
  <c r="I21" i="1"/>
  <c r="M21" i="1" s="1"/>
  <c r="G21" i="1"/>
  <c r="I20" i="1"/>
  <c r="M20" i="1" s="1"/>
  <c r="G20" i="1"/>
  <c r="I19" i="1"/>
  <c r="M19" i="1" s="1"/>
  <c r="G19" i="1"/>
  <c r="I18" i="1"/>
  <c r="M18" i="1" s="1"/>
  <c r="G18" i="1"/>
  <c r="I3" i="1"/>
  <c r="M3" i="1" s="1"/>
  <c r="I4" i="1"/>
  <c r="M4" i="1" s="1"/>
  <c r="I5" i="1"/>
  <c r="M5" i="1" s="1"/>
  <c r="I6" i="1"/>
  <c r="M6" i="1" s="1"/>
  <c r="I7" i="1"/>
  <c r="M7" i="1" s="1"/>
  <c r="M8" i="1"/>
  <c r="I2" i="1"/>
  <c r="M2" i="1" s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<sst xmlns="http://schemas.openxmlformats.org/spreadsheetml/2006/main" count="88" uniqueCount="37">
  <si>
    <t>RS_parallel_step_count</t>
  </si>
  <si>
    <t>RS_greedy_step_count</t>
  </si>
  <si>
    <t>ppr_step_counter</t>
  </si>
  <si>
    <t>rp_step_counter</t>
  </si>
  <si>
    <t>恢复数据量</t>
    <phoneticPr fontId="2" type="noConversion"/>
  </si>
  <si>
    <t>恢复轮次</t>
    <phoneticPr fontId="2" type="noConversion"/>
  </si>
  <si>
    <t>block size</t>
    <phoneticPr fontId="2" type="noConversion"/>
  </si>
  <si>
    <t>read time</t>
    <phoneticPr fontId="2" type="noConversion"/>
  </si>
  <si>
    <t>overall time</t>
    <phoneticPr fontId="2" type="noConversion"/>
  </si>
  <si>
    <r>
      <t>transfer</t>
    </r>
    <r>
      <rPr>
        <sz val="11"/>
        <color theme="1"/>
        <rFont val="等线"/>
        <family val="3"/>
        <charset val="134"/>
        <scheme val="minor"/>
      </rPr>
      <t xml:space="preserve"> time/once step</t>
    </r>
    <phoneticPr fontId="2" type="noConversion"/>
  </si>
  <si>
    <t>time</t>
  </si>
  <si>
    <t>overall transfer time</t>
    <phoneticPr fontId="2" type="noConversion"/>
  </si>
  <si>
    <t>throughput</t>
    <phoneticPr fontId="2" type="noConversion"/>
  </si>
  <si>
    <t>PPR</t>
    <phoneticPr fontId="2" type="noConversion"/>
  </si>
  <si>
    <t>RP</t>
    <phoneticPr fontId="2" type="noConversion"/>
  </si>
  <si>
    <t>2M</t>
    <phoneticPr fontId="2" type="noConversion"/>
  </si>
  <si>
    <t>4M</t>
    <phoneticPr fontId="2" type="noConversion"/>
  </si>
  <si>
    <t>8M</t>
    <phoneticPr fontId="2" type="noConversion"/>
  </si>
  <si>
    <t>16M</t>
    <phoneticPr fontId="2" type="noConversion"/>
  </si>
  <si>
    <t>32M</t>
    <phoneticPr fontId="2" type="noConversion"/>
  </si>
  <si>
    <t>64M</t>
    <phoneticPr fontId="2" type="noConversion"/>
  </si>
  <si>
    <t>Typical</t>
    <phoneticPr fontId="2" type="noConversion"/>
  </si>
  <si>
    <t>PPR</t>
    <phoneticPr fontId="2" type="noConversion"/>
  </si>
  <si>
    <t>PPR</t>
  </si>
  <si>
    <t>PRM-Typical</t>
    <phoneticPr fontId="2" type="noConversion"/>
  </si>
  <si>
    <t>Greedy-Typical</t>
    <phoneticPr fontId="2" type="noConversion"/>
  </si>
  <si>
    <t>Typical</t>
  </si>
  <si>
    <t>Greedy-Typical</t>
  </si>
  <si>
    <t>PRM-Typical</t>
  </si>
  <si>
    <t>PRM-PPR</t>
    <phoneticPr fontId="2" type="noConversion"/>
  </si>
  <si>
    <t>Greedy-PPR</t>
    <phoneticPr fontId="2" type="noConversion"/>
  </si>
  <si>
    <t xml:space="preserve"> </t>
    <phoneticPr fontId="2" type="noConversion"/>
  </si>
  <si>
    <t>PPR</t>
    <phoneticPr fontId="2" type="noConversion"/>
  </si>
  <si>
    <t>PRM-RP</t>
  </si>
  <si>
    <t>PRM-RP</t>
    <phoneticPr fontId="2" type="noConversion"/>
  </si>
  <si>
    <t>Greedy-RP</t>
    <phoneticPr fontId="2" type="noConversion"/>
  </si>
  <si>
    <t>Typical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</si>
</sst>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1" zoomScaleNormal="100" workbookViewId="0">
      <selection activeCell="F14" sqref="F14"/>
    </sheetView>
  </sheetViews>
  <sheetFormatPr defaultRowHeight="14.25" x14ac:dyDescent="0.2"/>
  <cols>
    <col min="1" max="1" width="21.75" customWidth="1"/>
  </cols>
  <sheetData>
    <row r="1" spans="1:13" x14ac:dyDescent="0.2">
      <c r="A1" s="1" t="s">
        <v>0</v>
      </c>
      <c r="B1" t="s">
        <v>5</v>
      </c>
      <c r="C1" s="2" t="s">
        <v>6</v>
      </c>
      <c r="D1" s="2" t="s">
        <v>7</v>
      </c>
      <c r="E1" s="2" t="s">
        <v>8</v>
      </c>
      <c r="F1" s="2"/>
      <c r="G1" s="3" t="s">
        <v>9</v>
      </c>
      <c r="H1" s="3"/>
      <c r="I1" s="3" t="s">
        <v>11</v>
      </c>
      <c r="J1" t="s">
        <v>10</v>
      </c>
      <c r="K1" t="s">
        <v>4</v>
      </c>
      <c r="M1" t="s">
        <v>12</v>
      </c>
    </row>
    <row r="2" spans="1:13" x14ac:dyDescent="0.2">
      <c r="B2" s="1">
        <v>349</v>
      </c>
      <c r="C2" s="2">
        <v>1</v>
      </c>
      <c r="D2" s="2">
        <v>4.9570500000000003E-2</v>
      </c>
      <c r="E2" s="2">
        <v>5.0659833000000001E-2</v>
      </c>
      <c r="G2">
        <f>E2-D2</f>
        <v>1.0893329999999979E-3</v>
      </c>
      <c r="I2">
        <f>B2*E2</f>
        <v>17.680281717</v>
      </c>
      <c r="K2">
        <v>2560</v>
      </c>
      <c r="M2">
        <f>K2/I2</f>
        <v>144.79407290996392</v>
      </c>
    </row>
    <row r="3" spans="1:13" x14ac:dyDescent="0.2">
      <c r="B3" s="1">
        <v>70</v>
      </c>
      <c r="C3">
        <v>5</v>
      </c>
      <c r="D3" s="2">
        <v>0.13702900000000001</v>
      </c>
      <c r="E3" s="2">
        <v>0.13804987499999999</v>
      </c>
      <c r="G3">
        <f t="shared" ref="G3:G8" si="0">E3-D3</f>
        <v>1.0208749999999767E-3</v>
      </c>
      <c r="I3">
        <f t="shared" ref="I3:I7" si="1">B3*E3</f>
        <v>9.6634912499999999</v>
      </c>
      <c r="K3">
        <v>2560</v>
      </c>
      <c r="M3">
        <f t="shared" ref="M3:M8" si="2">K3/I3</f>
        <v>264.91460837200015</v>
      </c>
    </row>
    <row r="4" spans="1:13" x14ac:dyDescent="0.2">
      <c r="B4" s="1">
        <v>35</v>
      </c>
      <c r="C4">
        <v>10</v>
      </c>
      <c r="D4" s="2">
        <v>0.2433341</v>
      </c>
      <c r="E4" s="2">
        <v>0.24447479999999999</v>
      </c>
      <c r="G4">
        <f t="shared" si="0"/>
        <v>1.1406999999999945E-3</v>
      </c>
      <c r="I4">
        <f t="shared" si="1"/>
        <v>8.5566180000000003</v>
      </c>
      <c r="K4">
        <v>2560</v>
      </c>
      <c r="M4">
        <f t="shared" si="2"/>
        <v>299.18362605412557</v>
      </c>
    </row>
    <row r="5" spans="1:13" x14ac:dyDescent="0.2">
      <c r="B5" s="1">
        <v>24</v>
      </c>
      <c r="C5">
        <v>15</v>
      </c>
      <c r="D5" s="2">
        <v>0.31177199999999999</v>
      </c>
      <c r="E5" s="2">
        <v>0.31267</v>
      </c>
      <c r="G5">
        <f t="shared" si="0"/>
        <v>8.980000000000099E-4</v>
      </c>
      <c r="I5">
        <f t="shared" si="1"/>
        <v>7.5040800000000001</v>
      </c>
      <c r="K5">
        <v>2560</v>
      </c>
      <c r="M5">
        <f t="shared" si="2"/>
        <v>341.14774895790021</v>
      </c>
    </row>
    <row r="6" spans="1:13" x14ac:dyDescent="0.2">
      <c r="B6" s="1">
        <v>18</v>
      </c>
      <c r="C6">
        <v>20</v>
      </c>
      <c r="D6" s="2">
        <v>0.48484949999999999</v>
      </c>
      <c r="E6" s="2">
        <v>0.48600387499999997</v>
      </c>
      <c r="G6">
        <f t="shared" si="0"/>
        <v>1.1543749999999853E-3</v>
      </c>
      <c r="I6">
        <f t="shared" si="1"/>
        <v>8.7480697499999991</v>
      </c>
      <c r="K6">
        <v>2560</v>
      </c>
      <c r="M6">
        <f t="shared" si="2"/>
        <v>292.63598406951434</v>
      </c>
    </row>
    <row r="7" spans="1:13" x14ac:dyDescent="0.2">
      <c r="B7" s="1">
        <v>9</v>
      </c>
      <c r="C7">
        <v>40</v>
      </c>
      <c r="D7" s="2">
        <v>0.92195181800000003</v>
      </c>
      <c r="E7" s="2">
        <v>0.92298590899999999</v>
      </c>
      <c r="G7">
        <f t="shared" si="0"/>
        <v>1.0340909999999592E-3</v>
      </c>
      <c r="I7">
        <f t="shared" si="1"/>
        <v>8.3068731810000003</v>
      </c>
      <c r="K7">
        <v>2560</v>
      </c>
      <c r="M7">
        <f t="shared" si="2"/>
        <v>308.17853411502563</v>
      </c>
    </row>
    <row r="8" spans="1:13" x14ac:dyDescent="0.2">
      <c r="B8" s="1">
        <v>7</v>
      </c>
      <c r="C8">
        <v>60</v>
      </c>
      <c r="D8" s="2">
        <v>0.94156989999999996</v>
      </c>
      <c r="E8" s="2">
        <v>0.94261850000000003</v>
      </c>
      <c r="G8">
        <f t="shared" si="0"/>
        <v>1.0486000000000661E-3</v>
      </c>
      <c r="I8">
        <v>3.222</v>
      </c>
      <c r="K8">
        <v>2560</v>
      </c>
      <c r="M8">
        <f t="shared" si="2"/>
        <v>794.53755431409058</v>
      </c>
    </row>
    <row r="17" spans="1:13" x14ac:dyDescent="0.2">
      <c r="A17" s="1" t="s">
        <v>1</v>
      </c>
      <c r="B17" t="s">
        <v>5</v>
      </c>
      <c r="C17" s="2" t="s">
        <v>6</v>
      </c>
      <c r="D17" s="2" t="s">
        <v>7</v>
      </c>
      <c r="E17" s="2" t="s">
        <v>8</v>
      </c>
      <c r="F17" s="2"/>
      <c r="G17" s="3" t="s">
        <v>9</v>
      </c>
      <c r="H17" s="3"/>
      <c r="I17" s="3" t="s">
        <v>11</v>
      </c>
      <c r="J17" t="s">
        <v>10</v>
      </c>
      <c r="K17" t="s">
        <v>4</v>
      </c>
      <c r="M17" t="s">
        <v>12</v>
      </c>
    </row>
    <row r="18" spans="1:13" x14ac:dyDescent="0.2">
      <c r="B18" s="1">
        <v>443</v>
      </c>
      <c r="C18" s="2">
        <v>1</v>
      </c>
      <c r="D18" s="2">
        <v>4.9570500000000003E-2</v>
      </c>
      <c r="E18" s="2">
        <v>5.0659833000000001E-2</v>
      </c>
      <c r="G18">
        <f>E18-D18</f>
        <v>1.0893329999999979E-3</v>
      </c>
      <c r="I18">
        <f>B18*E18</f>
        <v>22.442306019</v>
      </c>
      <c r="K18">
        <v>2560</v>
      </c>
      <c r="M18">
        <f t="shared" ref="M18:M24" si="3">K18/I18</f>
        <v>114.07027414351559</v>
      </c>
    </row>
    <row r="19" spans="1:13" x14ac:dyDescent="0.2">
      <c r="B19" s="1">
        <v>90</v>
      </c>
      <c r="C19">
        <v>5</v>
      </c>
      <c r="D19" s="2">
        <v>0.13702900000000001</v>
      </c>
      <c r="E19" s="2">
        <v>0.13804987499999999</v>
      </c>
      <c r="G19">
        <f t="shared" ref="G19:G24" si="4">E19-D19</f>
        <v>1.0208749999999767E-3</v>
      </c>
      <c r="I19">
        <f t="shared" ref="I19:I23" si="5">B19*E19</f>
        <v>12.424488749999998</v>
      </c>
      <c r="K19">
        <v>2560</v>
      </c>
      <c r="M19">
        <f t="shared" si="3"/>
        <v>206.04469540044457</v>
      </c>
    </row>
    <row r="20" spans="1:13" x14ac:dyDescent="0.2">
      <c r="B20" s="1">
        <v>45</v>
      </c>
      <c r="C20">
        <v>10</v>
      </c>
      <c r="D20" s="2">
        <v>0.2433341</v>
      </c>
      <c r="E20" s="2">
        <v>0.24447479999999999</v>
      </c>
      <c r="G20">
        <f t="shared" si="4"/>
        <v>1.1406999999999945E-3</v>
      </c>
      <c r="I20">
        <f t="shared" si="5"/>
        <v>11.001365999999999</v>
      </c>
      <c r="K20">
        <v>2560</v>
      </c>
      <c r="M20">
        <f t="shared" si="3"/>
        <v>232.69837581987548</v>
      </c>
    </row>
    <row r="21" spans="1:13" x14ac:dyDescent="0.2">
      <c r="B21" s="1">
        <v>30</v>
      </c>
      <c r="C21">
        <v>15</v>
      </c>
      <c r="D21" s="2">
        <v>0.31177199999999999</v>
      </c>
      <c r="E21" s="2">
        <v>0.31267</v>
      </c>
      <c r="G21">
        <f t="shared" si="4"/>
        <v>8.980000000000099E-4</v>
      </c>
      <c r="I21">
        <f t="shared" si="5"/>
        <v>9.3801000000000005</v>
      </c>
      <c r="K21">
        <v>2560</v>
      </c>
      <c r="M21">
        <f t="shared" si="3"/>
        <v>272.91819916632016</v>
      </c>
    </row>
    <row r="22" spans="1:13" x14ac:dyDescent="0.2">
      <c r="B22" s="1">
        <v>24</v>
      </c>
      <c r="C22">
        <v>20</v>
      </c>
      <c r="D22" s="2">
        <v>0.48484949999999999</v>
      </c>
      <c r="E22" s="2">
        <v>0.48600387499999997</v>
      </c>
      <c r="G22">
        <f t="shared" si="4"/>
        <v>1.1543749999999853E-3</v>
      </c>
      <c r="I22">
        <f t="shared" si="5"/>
        <v>11.664092999999999</v>
      </c>
      <c r="K22">
        <v>2560</v>
      </c>
      <c r="M22">
        <f t="shared" si="3"/>
        <v>219.47698805213574</v>
      </c>
    </row>
    <row r="23" spans="1:13" x14ac:dyDescent="0.2">
      <c r="B23" s="1">
        <v>12</v>
      </c>
      <c r="C23">
        <v>40</v>
      </c>
      <c r="D23" s="2">
        <v>0.92195181800000003</v>
      </c>
      <c r="E23" s="2">
        <v>0.92298590899999999</v>
      </c>
      <c r="G23">
        <f t="shared" si="4"/>
        <v>1.0340909999999592E-3</v>
      </c>
      <c r="I23">
        <f t="shared" si="5"/>
        <v>11.075830908</v>
      </c>
      <c r="K23">
        <v>2560</v>
      </c>
      <c r="M23">
        <f t="shared" si="3"/>
        <v>231.13390058626922</v>
      </c>
    </row>
    <row r="24" spans="1:13" x14ac:dyDescent="0.2">
      <c r="B24" s="1">
        <v>7</v>
      </c>
      <c r="C24">
        <v>60</v>
      </c>
      <c r="D24" s="2">
        <v>0.94156989999999996</v>
      </c>
      <c r="E24" s="2">
        <v>0.94261850000000003</v>
      </c>
      <c r="G24">
        <f t="shared" si="4"/>
        <v>1.0486000000000661E-3</v>
      </c>
      <c r="I24">
        <v>3.222</v>
      </c>
      <c r="K24">
        <v>2560</v>
      </c>
      <c r="M24">
        <f t="shared" si="3"/>
        <v>794.53755431409058</v>
      </c>
    </row>
    <row r="30" spans="1:13" x14ac:dyDescent="0.2">
      <c r="A30" s="1" t="s">
        <v>2</v>
      </c>
      <c r="B30" t="s">
        <v>5</v>
      </c>
      <c r="C30" s="2" t="s">
        <v>6</v>
      </c>
      <c r="D30" s="2" t="s">
        <v>7</v>
      </c>
      <c r="E30" s="2" t="s">
        <v>8</v>
      </c>
      <c r="F30" s="2"/>
      <c r="G30" s="3" t="s">
        <v>9</v>
      </c>
      <c r="H30" s="3"/>
      <c r="I30" s="3" t="s">
        <v>11</v>
      </c>
      <c r="J30" t="s">
        <v>10</v>
      </c>
      <c r="K30" t="s">
        <v>4</v>
      </c>
      <c r="M30" t="s">
        <v>12</v>
      </c>
    </row>
    <row r="31" spans="1:13" x14ac:dyDescent="0.2">
      <c r="B31" s="1">
        <v>3411</v>
      </c>
      <c r="C31" s="2">
        <v>1</v>
      </c>
      <c r="D31" s="2">
        <v>3.2543000000000002E-2</v>
      </c>
      <c r="E31" s="2">
        <v>3.3821999999999998E-2</v>
      </c>
      <c r="G31">
        <f>E31-D31</f>
        <v>1.2789999999999954E-3</v>
      </c>
      <c r="I31">
        <f>B31*E31</f>
        <v>115.36684199999999</v>
      </c>
      <c r="K31">
        <v>2560</v>
      </c>
      <c r="M31">
        <f t="shared" ref="M31:M37" si="6">K31/I31</f>
        <v>22.190084738559456</v>
      </c>
    </row>
    <row r="32" spans="1:13" x14ac:dyDescent="0.2">
      <c r="B32" s="1">
        <v>675</v>
      </c>
      <c r="C32">
        <v>5</v>
      </c>
      <c r="D32" s="2">
        <v>9.9318000000000004E-2</v>
      </c>
      <c r="E32" s="2">
        <v>0.100802</v>
      </c>
      <c r="G32">
        <f t="shared" ref="G32:G37" si="7">E32-D32</f>
        <v>1.4839999999999992E-3</v>
      </c>
      <c r="I32">
        <f t="shared" ref="I32:I37" si="8">B32*E32</f>
        <v>68.041350000000008</v>
      </c>
      <c r="K32">
        <v>2560</v>
      </c>
      <c r="M32">
        <f t="shared" si="6"/>
        <v>37.624180002307419</v>
      </c>
    </row>
    <row r="33" spans="1:13" x14ac:dyDescent="0.2">
      <c r="B33" s="1">
        <v>363</v>
      </c>
      <c r="C33">
        <v>10</v>
      </c>
      <c r="D33" s="2">
        <v>0.171789</v>
      </c>
      <c r="E33" s="2">
        <v>0.17304600000000001</v>
      </c>
      <c r="G33">
        <f t="shared" si="7"/>
        <v>1.2570000000000081E-3</v>
      </c>
      <c r="I33">
        <f t="shared" si="8"/>
        <v>62.815698000000005</v>
      </c>
      <c r="K33">
        <v>2560</v>
      </c>
      <c r="M33">
        <f t="shared" si="6"/>
        <v>40.754143972100728</v>
      </c>
    </row>
    <row r="34" spans="1:13" x14ac:dyDescent="0.2">
      <c r="B34" s="1">
        <v>219</v>
      </c>
      <c r="C34">
        <v>15</v>
      </c>
      <c r="D34" s="2">
        <v>0.25447900000000001</v>
      </c>
      <c r="E34" s="2">
        <v>0.25552000000000002</v>
      </c>
      <c r="G34">
        <f t="shared" si="7"/>
        <v>1.0410000000000141E-3</v>
      </c>
      <c r="I34">
        <f t="shared" si="8"/>
        <v>55.958880000000008</v>
      </c>
      <c r="K34">
        <v>2560</v>
      </c>
      <c r="M34">
        <f t="shared" si="6"/>
        <v>45.7478777273598</v>
      </c>
    </row>
    <row r="35" spans="1:13" x14ac:dyDescent="0.2">
      <c r="B35" s="1">
        <v>174</v>
      </c>
      <c r="C35">
        <v>20</v>
      </c>
      <c r="D35" s="2">
        <v>0.38483400000000001</v>
      </c>
      <c r="E35" s="2">
        <v>0.385824</v>
      </c>
      <c r="G35">
        <f t="shared" si="7"/>
        <v>9.8999999999999089E-4</v>
      </c>
      <c r="I35">
        <f t="shared" si="8"/>
        <v>67.133375999999998</v>
      </c>
      <c r="K35">
        <v>2560</v>
      </c>
      <c r="M35">
        <f t="shared" si="6"/>
        <v>38.133044284857654</v>
      </c>
    </row>
    <row r="36" spans="1:13" x14ac:dyDescent="0.2">
      <c r="B36" s="1">
        <v>90</v>
      </c>
      <c r="C36">
        <v>40</v>
      </c>
      <c r="D36" s="2">
        <v>0.63153599999999999</v>
      </c>
      <c r="E36" s="2">
        <v>0.63278100000000004</v>
      </c>
      <c r="G36">
        <f t="shared" si="7"/>
        <v>1.2450000000000516E-3</v>
      </c>
      <c r="I36">
        <f t="shared" si="8"/>
        <v>56.950290000000003</v>
      </c>
      <c r="K36">
        <v>2560</v>
      </c>
      <c r="M36">
        <f t="shared" si="6"/>
        <v>44.951483126775997</v>
      </c>
    </row>
    <row r="37" spans="1:13" x14ac:dyDescent="0.2">
      <c r="B37" s="1">
        <v>51</v>
      </c>
      <c r="C37">
        <v>60</v>
      </c>
      <c r="D37" s="2">
        <v>0.72619199999999995</v>
      </c>
      <c r="E37" s="2">
        <v>0.72736999999999996</v>
      </c>
      <c r="G37">
        <f t="shared" si="7"/>
        <v>1.1780000000000124E-3</v>
      </c>
      <c r="I37">
        <f t="shared" si="8"/>
        <v>37.095869999999998</v>
      </c>
      <c r="K37">
        <v>2560</v>
      </c>
      <c r="M37">
        <f t="shared" si="6"/>
        <v>69.010377705119197</v>
      </c>
    </row>
    <row r="41" spans="1:13" x14ac:dyDescent="0.2">
      <c r="A41" s="1" t="s">
        <v>3</v>
      </c>
      <c r="B41" t="s">
        <v>5</v>
      </c>
      <c r="C41" s="2" t="s">
        <v>6</v>
      </c>
      <c r="D41" s="2" t="s">
        <v>7</v>
      </c>
      <c r="E41" s="2" t="s">
        <v>8</v>
      </c>
      <c r="F41" s="2"/>
      <c r="G41" s="3" t="s">
        <v>9</v>
      </c>
      <c r="H41" s="3"/>
      <c r="I41" s="3" t="s">
        <v>11</v>
      </c>
      <c r="J41" t="s">
        <v>10</v>
      </c>
      <c r="K41" t="s">
        <v>4</v>
      </c>
      <c r="M41" t="s">
        <v>12</v>
      </c>
    </row>
    <row r="42" spans="1:13" x14ac:dyDescent="0.2">
      <c r="B42" s="1">
        <v>2274</v>
      </c>
      <c r="C42" s="2">
        <v>1</v>
      </c>
      <c r="D42" s="2">
        <v>1.6496E-2</v>
      </c>
      <c r="E42" s="2">
        <v>1.7545000000000002E-2</v>
      </c>
      <c r="G42">
        <f>E42-D42</f>
        <v>1.0490000000000013E-3</v>
      </c>
      <c r="I42">
        <f>B42*E42</f>
        <v>39.897330000000004</v>
      </c>
      <c r="K42">
        <v>2560</v>
      </c>
      <c r="M42">
        <f t="shared" ref="M42:M48" si="9">K42/I42</f>
        <v>64.164694730198732</v>
      </c>
    </row>
    <row r="43" spans="1:13" x14ac:dyDescent="0.2">
      <c r="B43" s="1">
        <v>450</v>
      </c>
      <c r="C43">
        <v>5</v>
      </c>
      <c r="D43" s="2">
        <v>3.1923E-2</v>
      </c>
      <c r="E43" s="2">
        <v>3.3179E-2</v>
      </c>
      <c r="G43">
        <f t="shared" ref="G43:G48" si="10">E43-D43</f>
        <v>1.2560000000000002E-3</v>
      </c>
      <c r="I43">
        <f t="shared" ref="I43:I48" si="11">B43*E43</f>
        <v>14.93055</v>
      </c>
      <c r="K43">
        <v>2560</v>
      </c>
      <c r="M43">
        <f t="shared" si="9"/>
        <v>171.46052891554564</v>
      </c>
    </row>
    <row r="44" spans="1:13" x14ac:dyDescent="0.2">
      <c r="B44" s="1">
        <v>242</v>
      </c>
      <c r="C44">
        <v>10</v>
      </c>
      <c r="D44" s="2">
        <v>6.2073999999999997E-2</v>
      </c>
      <c r="E44" s="2">
        <v>6.3364000000000004E-2</v>
      </c>
      <c r="G44">
        <f t="shared" si="10"/>
        <v>1.2900000000000064E-3</v>
      </c>
      <c r="I44">
        <f t="shared" si="11"/>
        <v>15.334088000000001</v>
      </c>
      <c r="K44">
        <v>2560</v>
      </c>
      <c r="M44">
        <f t="shared" si="9"/>
        <v>166.94830497907668</v>
      </c>
    </row>
    <row r="45" spans="1:13" x14ac:dyDescent="0.2">
      <c r="B45" s="1">
        <v>146</v>
      </c>
      <c r="C45">
        <v>15</v>
      </c>
      <c r="D45" s="2">
        <v>0.10438699999999999</v>
      </c>
      <c r="E45" s="2">
        <v>0.10532900000000001</v>
      </c>
      <c r="G45">
        <f t="shared" si="10"/>
        <v>9.4200000000001227E-4</v>
      </c>
      <c r="I45">
        <f t="shared" si="11"/>
        <v>15.378034000000001</v>
      </c>
      <c r="K45">
        <v>2560</v>
      </c>
      <c r="M45">
        <f t="shared" si="9"/>
        <v>166.47121472094545</v>
      </c>
    </row>
    <row r="46" spans="1:13" x14ac:dyDescent="0.2">
      <c r="B46" s="1">
        <v>116</v>
      </c>
      <c r="C46">
        <v>20</v>
      </c>
      <c r="D46" s="2">
        <v>0.128606</v>
      </c>
      <c r="E46" s="2">
        <v>0.12982299999999999</v>
      </c>
      <c r="G46">
        <f t="shared" si="10"/>
        <v>1.2169999999999959E-3</v>
      </c>
      <c r="I46">
        <f t="shared" si="11"/>
        <v>15.059467999999999</v>
      </c>
      <c r="K46">
        <v>2560</v>
      </c>
      <c r="M46">
        <f t="shared" si="9"/>
        <v>169.99272484260402</v>
      </c>
    </row>
    <row r="47" spans="1:13" x14ac:dyDescent="0.2">
      <c r="B47" s="1">
        <v>60</v>
      </c>
      <c r="C47">
        <v>40</v>
      </c>
      <c r="D47" s="2">
        <v>0.26616499999999998</v>
      </c>
      <c r="E47" s="2">
        <v>0.267123</v>
      </c>
      <c r="G47">
        <f t="shared" si="10"/>
        <v>9.580000000000144E-4</v>
      </c>
      <c r="I47">
        <f t="shared" si="11"/>
        <v>16.027380000000001</v>
      </c>
      <c r="K47">
        <v>2560</v>
      </c>
      <c r="M47">
        <f t="shared" si="9"/>
        <v>159.72666773983022</v>
      </c>
    </row>
    <row r="48" spans="1:13" x14ac:dyDescent="0.2">
      <c r="B48" s="1">
        <v>34</v>
      </c>
      <c r="C48">
        <v>60</v>
      </c>
      <c r="D48" s="2">
        <v>0.36759599999999998</v>
      </c>
      <c r="E48" s="2">
        <v>0.36884099999999997</v>
      </c>
      <c r="G48">
        <f t="shared" si="10"/>
        <v>1.2449999999999961E-3</v>
      </c>
      <c r="I48">
        <f t="shared" si="11"/>
        <v>12.540593999999999</v>
      </c>
      <c r="K48">
        <v>2560</v>
      </c>
      <c r="M48">
        <f t="shared" si="9"/>
        <v>204.13706081227096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D37" sqref="D37"/>
    </sheetView>
  </sheetViews>
  <sheetFormatPr defaultRowHeight="14.25" x14ac:dyDescent="0.2"/>
  <sheetData>
    <row r="1" spans="1:12" x14ac:dyDescent="0.2">
      <c r="A1" s="2" t="s">
        <v>6</v>
      </c>
      <c r="B1" t="s">
        <v>28</v>
      </c>
      <c r="C1" t="s">
        <v>36</v>
      </c>
      <c r="F1" t="s">
        <v>29</v>
      </c>
      <c r="G1" t="s">
        <v>30</v>
      </c>
      <c r="H1" t="s">
        <v>26</v>
      </c>
      <c r="I1" t="s">
        <v>13</v>
      </c>
      <c r="K1" t="s">
        <v>28</v>
      </c>
      <c r="L1" t="s">
        <v>27</v>
      </c>
    </row>
    <row r="2" spans="1:12" x14ac:dyDescent="0.2">
      <c r="A2" t="s">
        <v>15</v>
      </c>
      <c r="B2">
        <v>45.845521500749904</v>
      </c>
      <c r="C2">
        <v>25.190084738559499</v>
      </c>
      <c r="F2">
        <v>61.914991683113449</v>
      </c>
      <c r="G2">
        <v>58.966658745822336</v>
      </c>
      <c r="H2">
        <v>38.328328184784517</v>
      </c>
      <c r="I2">
        <v>22.190084738559456</v>
      </c>
      <c r="J2">
        <f>I2/H2</f>
        <v>0.57894736842105254</v>
      </c>
      <c r="K2">
        <f>F2*J2</f>
        <v>35.845521500749889</v>
      </c>
      <c r="L2">
        <f>G2*J2</f>
        <v>34.138591905476083</v>
      </c>
    </row>
    <row r="3" spans="1:12" x14ac:dyDescent="0.2">
      <c r="A3" t="s">
        <v>16</v>
      </c>
      <c r="B3">
        <v>43.7775215421889</v>
      </c>
      <c r="C3">
        <v>39.624180002307398</v>
      </c>
      <c r="F3">
        <v>104.97935539105357</v>
      </c>
      <c r="G3">
        <v>99.980338467670066</v>
      </c>
      <c r="H3">
        <v>64.987220003985541</v>
      </c>
      <c r="I3">
        <v>37.624180002307419</v>
      </c>
      <c r="J3">
        <f t="shared" ref="J3:J7" si="0">I3/H3</f>
        <v>0.57894736842105265</v>
      </c>
      <c r="K3">
        <f t="shared" ref="K3:K7" si="1">F3*J3</f>
        <v>60.777521542188914</v>
      </c>
      <c r="L3">
        <f t="shared" ref="L3:L7" si="2">G3*J3</f>
        <v>57.883353849703724</v>
      </c>
    </row>
    <row r="4" spans="1:12" x14ac:dyDescent="0.2">
      <c r="A4" t="s">
        <v>17</v>
      </c>
      <c r="B4">
        <v>45.8336171857012</v>
      </c>
      <c r="C4">
        <v>40.754143972100728</v>
      </c>
      <c r="F4">
        <v>113.71261150257476</v>
      </c>
      <c r="G4">
        <v>108.29772524054739</v>
      </c>
      <c r="H4">
        <v>70.393521406355802</v>
      </c>
      <c r="I4">
        <v>40.754143972100728</v>
      </c>
      <c r="J4">
        <f t="shared" si="0"/>
        <v>0.57894736842105265</v>
      </c>
      <c r="K4">
        <f t="shared" si="1"/>
        <v>65.833617185701186</v>
      </c>
      <c r="L4">
        <f t="shared" si="2"/>
        <v>62.698683034001128</v>
      </c>
    </row>
    <row r="5" spans="1:12" x14ac:dyDescent="0.2">
      <c r="A5" t="s">
        <v>18</v>
      </c>
      <c r="B5">
        <v>53.900417867273497</v>
      </c>
      <c r="C5">
        <v>45.7478777273598</v>
      </c>
      <c r="F5">
        <v>127.64617631619971</v>
      </c>
      <c r="G5">
        <v>121.56778696780925</v>
      </c>
      <c r="H5">
        <v>79.019061529076012</v>
      </c>
      <c r="I5">
        <v>45.7478777273598</v>
      </c>
      <c r="J5">
        <f t="shared" si="0"/>
        <v>0.57894736842105265</v>
      </c>
      <c r="K5">
        <f t="shared" si="1"/>
        <v>73.900417867273518</v>
      </c>
      <c r="L5">
        <f t="shared" si="2"/>
        <v>70.381350349784313</v>
      </c>
    </row>
    <row r="6" spans="1:12" x14ac:dyDescent="0.2">
      <c r="A6" t="s">
        <v>19</v>
      </c>
      <c r="B6">
        <v>55.599533075539298</v>
      </c>
      <c r="C6">
        <v>48.133044284857696</v>
      </c>
      <c r="F6">
        <v>106.39919349411332</v>
      </c>
      <c r="G6">
        <v>101.33256523248888</v>
      </c>
      <c r="H6">
        <v>65.866167401117764</v>
      </c>
      <c r="I6">
        <v>38.133044284857654</v>
      </c>
      <c r="J6">
        <f t="shared" si="0"/>
        <v>0.57894736842105265</v>
      </c>
      <c r="K6">
        <f t="shared" si="1"/>
        <v>61.599533075539291</v>
      </c>
      <c r="L6">
        <f t="shared" si="2"/>
        <v>58.666221976704087</v>
      </c>
    </row>
    <row r="7" spans="1:12" x14ac:dyDescent="0.2">
      <c r="A7" t="s">
        <v>20</v>
      </c>
      <c r="B7">
        <v>66.613934281715103</v>
      </c>
      <c r="C7">
        <v>58.951483126778001</v>
      </c>
      <c r="F7">
        <v>125.42406830478058</v>
      </c>
      <c r="G7">
        <v>119.45149362360056</v>
      </c>
      <c r="H7">
        <v>77.643470855340354</v>
      </c>
      <c r="I7">
        <v>44.951483126775997</v>
      </c>
      <c r="J7">
        <f t="shared" si="0"/>
        <v>0.57894736842105265</v>
      </c>
      <c r="K7">
        <f t="shared" si="1"/>
        <v>72.613934281715075</v>
      </c>
      <c r="L7">
        <f t="shared" si="2"/>
        <v>69.156127887347694</v>
      </c>
    </row>
    <row r="10" spans="1:12" x14ac:dyDescent="0.2">
      <c r="F10" t="s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C1" sqref="C1:C1048576"/>
    </sheetView>
  </sheetViews>
  <sheetFormatPr defaultRowHeight="14.25" x14ac:dyDescent="0.2"/>
  <sheetData>
    <row r="1" spans="1:12" x14ac:dyDescent="0.2">
      <c r="A1" s="2" t="s">
        <v>6</v>
      </c>
      <c r="B1" t="s">
        <v>33</v>
      </c>
      <c r="C1" t="s">
        <v>14</v>
      </c>
      <c r="F1" t="s">
        <v>29</v>
      </c>
      <c r="G1" t="s">
        <v>30</v>
      </c>
      <c r="H1" t="s">
        <v>32</v>
      </c>
      <c r="I1" t="s">
        <v>14</v>
      </c>
      <c r="K1" t="s">
        <v>34</v>
      </c>
      <c r="L1" t="s">
        <v>35</v>
      </c>
    </row>
    <row r="2" spans="1:12" x14ac:dyDescent="0.2">
      <c r="A2" t="s">
        <v>15</v>
      </c>
      <c r="B2">
        <v>103.65066071801333</v>
      </c>
      <c r="C2">
        <v>64.164694730198732</v>
      </c>
      <c r="F2">
        <v>61.914991683113449</v>
      </c>
      <c r="G2">
        <v>58.966658745822336</v>
      </c>
      <c r="H2">
        <v>38.328328184784517</v>
      </c>
      <c r="I2">
        <v>64.164694730198732</v>
      </c>
      <c r="J2">
        <f>I2/H2</f>
        <v>1.6740801847879885</v>
      </c>
      <c r="K2">
        <f>F2*J2</f>
        <v>103.65066071801333</v>
      </c>
      <c r="L2">
        <f>G2*J2</f>
        <v>98.714914969536508</v>
      </c>
    </row>
    <row r="3" spans="1:12" x14ac:dyDescent="0.2">
      <c r="A3" t="s">
        <v>16</v>
      </c>
      <c r="B3">
        <v>106.974700555881</v>
      </c>
      <c r="C3">
        <v>108.46052891554601</v>
      </c>
      <c r="F3">
        <v>104.97935539105357</v>
      </c>
      <c r="G3">
        <v>99.980338467670066</v>
      </c>
      <c r="H3">
        <v>64.987220003985541</v>
      </c>
      <c r="I3">
        <v>171.46052891554564</v>
      </c>
      <c r="J3">
        <f t="shared" ref="J3:J7" si="0">I3/H3</f>
        <v>2.6383730355757686</v>
      </c>
      <c r="K3">
        <f t="shared" ref="K3:K7" si="1">F3*J3</f>
        <v>276.97470055588144</v>
      </c>
      <c r="L3">
        <f t="shared" ref="L3:L7" si="2">G3*J3</f>
        <v>263.78542910083945</v>
      </c>
    </row>
    <row r="4" spans="1:12" x14ac:dyDescent="0.2">
      <c r="A4" t="s">
        <v>17</v>
      </c>
      <c r="B4">
        <v>119.68572342773901</v>
      </c>
      <c r="C4">
        <v>116.94830497907699</v>
      </c>
      <c r="F4">
        <v>113.71261150257476</v>
      </c>
      <c r="G4">
        <v>108.29772524054739</v>
      </c>
      <c r="H4">
        <v>70.393521406355802</v>
      </c>
      <c r="I4">
        <v>166.94830497907668</v>
      </c>
      <c r="J4">
        <f t="shared" si="0"/>
        <v>2.3716430382186133</v>
      </c>
      <c r="K4">
        <f t="shared" si="1"/>
        <v>269.68572342773922</v>
      </c>
      <c r="L4">
        <f t="shared" si="2"/>
        <v>256.8435461216564</v>
      </c>
    </row>
    <row r="5" spans="1:12" x14ac:dyDescent="0.2">
      <c r="A5" t="s">
        <v>18</v>
      </c>
      <c r="B5">
        <v>128.915039164604</v>
      </c>
      <c r="C5">
        <v>124.471214720945</v>
      </c>
      <c r="F5">
        <v>127.64617631619971</v>
      </c>
      <c r="G5">
        <v>121.56778696780925</v>
      </c>
      <c r="H5">
        <v>79.019061529076012</v>
      </c>
      <c r="I5">
        <v>166.47121472094545</v>
      </c>
      <c r="J5">
        <f t="shared" si="0"/>
        <v>2.1067222452356051</v>
      </c>
      <c r="K5">
        <f t="shared" si="1"/>
        <v>268.9150391646042</v>
      </c>
      <c r="L5">
        <f t="shared" si="2"/>
        <v>256.10956110914685</v>
      </c>
    </row>
    <row r="6" spans="1:12" x14ac:dyDescent="0.2">
      <c r="A6" t="s">
        <v>19</v>
      </c>
      <c r="B6">
        <v>134.60363243805301</v>
      </c>
      <c r="C6">
        <v>129.99272484260399</v>
      </c>
      <c r="F6">
        <v>106.39919349411332</v>
      </c>
      <c r="G6">
        <v>101.33256523248888</v>
      </c>
      <c r="H6">
        <v>65.866167401117764</v>
      </c>
      <c r="I6">
        <v>169.99272484260402</v>
      </c>
      <c r="J6">
        <f t="shared" si="0"/>
        <v>2.5808807700525049</v>
      </c>
      <c r="K6">
        <f t="shared" si="1"/>
        <v>274.60363243805267</v>
      </c>
      <c r="L6">
        <f t="shared" si="2"/>
        <v>261.52726898862159</v>
      </c>
    </row>
    <row r="7" spans="1:12" x14ac:dyDescent="0.2">
      <c r="A7" t="s">
        <v>20</v>
      </c>
      <c r="B7">
        <v>138.020001733572</v>
      </c>
      <c r="C7">
        <v>131.72666773982999</v>
      </c>
      <c r="F7">
        <v>125.42406830478058</v>
      </c>
      <c r="G7">
        <v>119.45149362360056</v>
      </c>
      <c r="H7">
        <v>77.643470855340354</v>
      </c>
      <c r="I7">
        <v>159.72666773983022</v>
      </c>
      <c r="J7">
        <f t="shared" si="0"/>
        <v>2.0571809320248096</v>
      </c>
      <c r="K7">
        <f t="shared" si="1"/>
        <v>258.02000173357186</v>
      </c>
      <c r="L7">
        <f t="shared" si="2"/>
        <v>245.73333498435417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1" sqref="C1:C1048576"/>
    </sheetView>
  </sheetViews>
  <sheetFormatPr defaultRowHeight="14.25" x14ac:dyDescent="0.2"/>
  <sheetData>
    <row r="1" spans="1:13" x14ac:dyDescent="0.2">
      <c r="A1" s="2" t="s">
        <v>6</v>
      </c>
      <c r="B1" t="s">
        <v>29</v>
      </c>
      <c r="C1" t="s">
        <v>32</v>
      </c>
      <c r="E1" t="s">
        <v>21</v>
      </c>
      <c r="F1" t="s">
        <v>22</v>
      </c>
      <c r="H1" t="s">
        <v>23</v>
      </c>
      <c r="I1" t="s">
        <v>21</v>
      </c>
      <c r="J1" t="s">
        <v>24</v>
      </c>
      <c r="K1" t="s">
        <v>25</v>
      </c>
      <c r="L1" t="s">
        <v>24</v>
      </c>
      <c r="M1" t="s">
        <v>25</v>
      </c>
    </row>
    <row r="2" spans="1:13" x14ac:dyDescent="0.2">
      <c r="A2" t="s">
        <v>15</v>
      </c>
      <c r="B2">
        <v>61.914991683113449</v>
      </c>
      <c r="C2">
        <v>38.328328184784517</v>
      </c>
      <c r="E2">
        <v>22</v>
      </c>
      <c r="F2">
        <v>38</v>
      </c>
      <c r="G2">
        <f>F2/E2</f>
        <v>1.7272727272727273</v>
      </c>
      <c r="H2">
        <v>22.190084738559456</v>
      </c>
      <c r="I2">
        <f>G2*H2</f>
        <v>38.328328184784517</v>
      </c>
      <c r="J2">
        <f>21/13</f>
        <v>1.6153846153846154</v>
      </c>
      <c r="K2">
        <f>20/13</f>
        <v>1.5384615384615385</v>
      </c>
      <c r="L2">
        <f>I2*J2</f>
        <v>61.914991683113449</v>
      </c>
      <c r="M2">
        <f>I2*K2</f>
        <v>58.966658745822336</v>
      </c>
    </row>
    <row r="3" spans="1:13" x14ac:dyDescent="0.2">
      <c r="A3" t="s">
        <v>16</v>
      </c>
      <c r="B3">
        <v>104.97935539105357</v>
      </c>
      <c r="C3">
        <v>64.987220003985541</v>
      </c>
      <c r="E3">
        <v>22</v>
      </c>
      <c r="F3">
        <v>38</v>
      </c>
      <c r="G3">
        <f t="shared" ref="G3:G7" si="0">F3/E3</f>
        <v>1.7272727272727273</v>
      </c>
      <c r="H3">
        <v>37.624180002307419</v>
      </c>
      <c r="I3">
        <f t="shared" ref="I3:I7" si="1">G3*H3</f>
        <v>64.987220003985541</v>
      </c>
      <c r="J3">
        <f t="shared" ref="J3:J7" si="2">21/13</f>
        <v>1.6153846153846154</v>
      </c>
      <c r="K3">
        <f t="shared" ref="K3:K7" si="3">20/13</f>
        <v>1.5384615384615385</v>
      </c>
      <c r="L3">
        <f t="shared" ref="L3:L7" si="4">I3*J3</f>
        <v>104.97935539105357</v>
      </c>
      <c r="M3">
        <f t="shared" ref="M3:M7" si="5">I3*K3</f>
        <v>99.980338467670066</v>
      </c>
    </row>
    <row r="4" spans="1:13" x14ac:dyDescent="0.2">
      <c r="A4" t="s">
        <v>17</v>
      </c>
      <c r="B4">
        <v>113.71261150257476</v>
      </c>
      <c r="C4">
        <v>75.393521406355802</v>
      </c>
      <c r="E4">
        <v>22</v>
      </c>
      <c r="F4">
        <v>38</v>
      </c>
      <c r="G4">
        <f t="shared" si="0"/>
        <v>1.7272727272727273</v>
      </c>
      <c r="H4">
        <v>40.754143972100728</v>
      </c>
      <c r="I4">
        <f t="shared" si="1"/>
        <v>70.393521406355802</v>
      </c>
      <c r="J4">
        <f t="shared" si="2"/>
        <v>1.6153846153846154</v>
      </c>
      <c r="K4">
        <f t="shared" si="3"/>
        <v>1.5384615384615385</v>
      </c>
      <c r="L4">
        <f t="shared" si="4"/>
        <v>113.71261150257476</v>
      </c>
      <c r="M4">
        <f t="shared" si="5"/>
        <v>108.29772524054739</v>
      </c>
    </row>
    <row r="5" spans="1:13" x14ac:dyDescent="0.2">
      <c r="A5" t="s">
        <v>18</v>
      </c>
      <c r="B5">
        <v>127.64617631619971</v>
      </c>
      <c r="C5">
        <v>89.019061529075998</v>
      </c>
      <c r="E5">
        <v>22</v>
      </c>
      <c r="F5">
        <v>38</v>
      </c>
      <c r="G5">
        <f t="shared" si="0"/>
        <v>1.7272727272727273</v>
      </c>
      <c r="H5">
        <v>45.7478777273598</v>
      </c>
      <c r="I5">
        <f t="shared" si="1"/>
        <v>79.019061529076012</v>
      </c>
      <c r="J5">
        <f t="shared" si="2"/>
        <v>1.6153846153846154</v>
      </c>
      <c r="K5">
        <f t="shared" si="3"/>
        <v>1.5384615384615385</v>
      </c>
      <c r="L5">
        <f t="shared" si="4"/>
        <v>127.64617631619971</v>
      </c>
      <c r="M5">
        <f t="shared" si="5"/>
        <v>121.56778696780925</v>
      </c>
    </row>
    <row r="6" spans="1:13" x14ac:dyDescent="0.2">
      <c r="A6" t="s">
        <v>19</v>
      </c>
      <c r="B6">
        <v>106.39919349411332</v>
      </c>
      <c r="C6">
        <v>93.866167401117806</v>
      </c>
      <c r="E6">
        <v>22</v>
      </c>
      <c r="F6">
        <v>38</v>
      </c>
      <c r="G6">
        <f t="shared" si="0"/>
        <v>1.7272727272727273</v>
      </c>
      <c r="H6">
        <v>38.133044284857654</v>
      </c>
      <c r="I6">
        <f t="shared" si="1"/>
        <v>65.866167401117764</v>
      </c>
      <c r="J6">
        <f t="shared" si="2"/>
        <v>1.6153846153846154</v>
      </c>
      <c r="K6">
        <f t="shared" si="3"/>
        <v>1.5384615384615385</v>
      </c>
      <c r="L6">
        <f t="shared" si="4"/>
        <v>106.39919349411332</v>
      </c>
      <c r="M6">
        <f t="shared" si="5"/>
        <v>101.33256523248888</v>
      </c>
    </row>
    <row r="7" spans="1:13" x14ac:dyDescent="0.2">
      <c r="A7" t="s">
        <v>20</v>
      </c>
      <c r="B7">
        <v>125.42406830478058</v>
      </c>
      <c r="C7">
        <v>97.643470855340396</v>
      </c>
      <c r="E7">
        <v>22</v>
      </c>
      <c r="F7">
        <v>38</v>
      </c>
      <c r="G7">
        <f t="shared" si="0"/>
        <v>1.7272727272727273</v>
      </c>
      <c r="H7">
        <v>44.951483126775997</v>
      </c>
      <c r="I7">
        <f t="shared" si="1"/>
        <v>77.643470855340354</v>
      </c>
      <c r="J7">
        <f t="shared" si="2"/>
        <v>1.6153846153846154</v>
      </c>
      <c r="K7">
        <f t="shared" si="3"/>
        <v>1.5384615384615385</v>
      </c>
      <c r="L7">
        <f t="shared" si="4"/>
        <v>125.42406830478058</v>
      </c>
      <c r="M7">
        <f t="shared" si="5"/>
        <v>119.45149362360056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PRM VS Typical</vt:lpstr>
      <vt:lpstr>PRM VS RP</vt:lpstr>
      <vt:lpstr>PRM VS PPR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2021-10-14T00:21:01Z</dcterms:modified>
</cp:coreProperties>
</file>