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B70" i="52"/>
  <c r="AC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B75" i="52"/>
  <c r="AC65" i="52"/>
  <c r="AB80" i="52"/>
  <c r="AC68" i="52"/>
  <c r="AC69" i="52"/>
  <c r="AC77" i="52"/>
  <c r="AC72" i="52"/>
  <c r="AC47" i="52"/>
  <c r="AB51" i="52"/>
  <c r="AC84" i="52"/>
  <c r="AB56" i="52"/>
  <c r="H5" i="17"/>
  <c r="AB83" i="52"/>
  <c r="AC73" i="52"/>
  <c r="AB78" i="52"/>
  <c r="AC78" i="52"/>
  <c r="AB63" i="52"/>
  <c r="AB65" i="52"/>
  <c r="AB50" i="52"/>
  <c r="AB69" i="52"/>
  <c r="AB45" i="52"/>
  <c r="AC63" i="52"/>
  <c r="C35" i="1"/>
  <c r="AB77" i="52"/>
  <c r="AC46" i="52"/>
  <c r="AB82" i="52"/>
  <c r="AB43" i="52"/>
  <c r="O43" i="2"/>
  <c r="AC53" i="52"/>
  <c r="AB74" i="52"/>
  <c r="AB57" i="52"/>
  <c r="AB49" i="52"/>
  <c r="AB68" i="52"/>
  <c r="AB64" i="52"/>
  <c r="AC82" i="52"/>
  <c r="AB84" i="52"/>
  <c r="AC62" i="52"/>
  <c r="AC59" i="52"/>
  <c r="AB58" i="52"/>
  <c r="AC64" i="52"/>
  <c r="AB42" i="52"/>
  <c r="AC58" i="52"/>
  <c r="C57" i="1"/>
  <c r="AC56" i="52"/>
  <c r="AB44" i="52"/>
  <c r="AC54" i="52"/>
  <c r="AC75" i="52"/>
  <c r="AC45" i="52"/>
  <c r="AB46" i="52"/>
  <c r="AC55" i="52"/>
  <c r="AC74" i="52"/>
  <c r="AC51" i="52"/>
  <c r="AC43" i="52"/>
  <c r="AB52" i="52"/>
  <c r="AB47" i="52"/>
  <c r="AC57" i="52"/>
  <c r="AB54" i="52"/>
  <c r="AB62" i="52"/>
  <c r="AB72" i="52"/>
  <c r="AB55" i="52"/>
  <c r="AC80" i="52"/>
  <c r="AC50" i="52"/>
  <c r="AC42" i="52"/>
  <c r="AB73" i="52"/>
  <c r="AC44" i="52"/>
  <c r="AC52" i="52"/>
  <c r="AC83" i="52"/>
  <c r="AC49" i="52"/>
  <c r="AB59" i="52"/>
  <c r="AC41" i="52"/>
  <c r="AC40" i="52"/>
  <c r="AB76" i="52"/>
  <c r="AB40" i="52"/>
  <c r="AC48" i="52"/>
  <c r="AB71" i="52"/>
  <c r="AC81" i="52"/>
  <c r="AC71" i="52"/>
  <c r="AB79" i="52"/>
  <c r="AB41" i="52"/>
  <c r="AC76" i="52"/>
  <c r="AC67" i="52"/>
  <c r="AB81" i="52"/>
  <c r="AB67" i="52"/>
  <c r="AC79" i="52"/>
  <c r="AB48" i="52"/>
  <c r="AC66" i="52"/>
  <c r="AB66" i="52"/>
  <c r="AC61" i="52"/>
  <c r="AB61" i="52"/>
  <c r="AB60" i="52"/>
  <c r="AC60"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<sst xmlns="http://schemas.openxmlformats.org/spreadsheetml/2006/main" count="5152" uniqueCount="2974">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</sst>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30</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226</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1050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7910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42852</v>
      </c>
    </row>
    <row r="57" spans="1:5" s="46" customFormat="1" ht="18.75" x14ac:dyDescent="0.3">
      <c r="B57" s="373" t="str">
        <f>VLOOKUP("baseplan_saved",sprachtabelle,4,FALSE)  &amp; ":"</f>
        <v>Basisplan gespeichert:</v>
      </c>
      <c r="C57" s="583">
        <f>nlc_task('Calc-Master'!AF10)</f>
        <v>42852</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42852</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AG40" sqref="AG40:AG8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0.85399159663865554</v>
      </c>
      <c r="M40" s="793" t="s">
        <v>854</v>
      </c>
      <c r="N40" s="926" t="str">
        <f>nlc_task(Deckblatt!C52)</f>
        <v>N.N.</v>
      </c>
      <c r="O40" s="783">
        <v>42635</v>
      </c>
      <c r="P40" s="783">
        <v>42872</v>
      </c>
      <c r="Q40" s="784">
        <v>42635</v>
      </c>
      <c r="R40" s="784">
        <v>42872</v>
      </c>
      <c r="S40" s="785">
        <v>256</v>
      </c>
      <c r="T40" s="786">
        <v>226</v>
      </c>
      <c r="U40" s="786">
        <v>256</v>
      </c>
      <c r="V40" s="787">
        <v>256</v>
      </c>
      <c r="W40" s="788">
        <f t="shared" ref="W40:W54" si="0">T40</f>
        <v>226</v>
      </c>
      <c r="X40" s="788">
        <f t="shared" ref="X40:X54" si="1">Y40-W40</f>
        <v>30</v>
      </c>
      <c r="Y40" s="788">
        <f t="shared" ref="Y40:Y54" si="2">U40</f>
        <v>256</v>
      </c>
      <c r="Z40" s="788">
        <f t="shared" ref="Z40:Z54" si="3">Y40-V40</f>
        <v>0</v>
      </c>
      <c r="AA40" s="789">
        <v>8960</v>
      </c>
      <c r="AB40" s="790">
        <f>nlc_rescost($S40:$U40,'Calc-Master'!$AX$13:$BF$13,AB$21,2)</f>
        <v>7910</v>
      </c>
      <c r="AC40" s="790">
        <f>nlc_rescost($S40:$U40,'Calc-Master'!$AX$13:$BF$13,AC$21,3)</f>
        <v>8960</v>
      </c>
      <c r="AD40" s="789">
        <v>0</v>
      </c>
      <c r="AE40" s="791">
        <v>0</v>
      </c>
      <c r="AF40" s="791">
        <v>0</v>
      </c>
      <c r="AG40" s="792">
        <v>8960</v>
      </c>
      <c r="AH40" s="790">
        <f>AB40+AE40</f>
        <v>7910</v>
      </c>
      <c r="AI40" s="790">
        <f t="shared" ref="AI40:AI54" si="4">AJ40-AH40</f>
        <v>1050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56</v>
      </c>
      <c r="U41" s="751">
        <v>69</v>
      </c>
      <c r="V41" s="753">
        <v>69</v>
      </c>
      <c r="W41" s="754">
        <f t="shared" si="0"/>
        <v>56</v>
      </c>
      <c r="X41" s="754">
        <f t="shared" si="1"/>
        <v>13</v>
      </c>
      <c r="Y41" s="754">
        <f t="shared" si="2"/>
        <v>69</v>
      </c>
      <c r="Z41" s="754">
        <f t="shared" si="3"/>
        <v>0</v>
      </c>
      <c r="AA41" s="755">
        <v>2415</v>
      </c>
      <c r="AB41" s="756">
        <f>nlc_rescost($S41:$U41,'Calc-Master'!$AX$13:$BF$13,AB$21,2)</f>
        <v>1960</v>
      </c>
      <c r="AC41" s="756">
        <f>nlc_rescost($S41:$U41,'Calc-Master'!$AX$13:$BF$13,AC$21,3)</f>
        <v>2415</v>
      </c>
      <c r="AD41" s="755">
        <v>0</v>
      </c>
      <c r="AE41" s="757">
        <v>0</v>
      </c>
      <c r="AF41" s="757">
        <v>0</v>
      </c>
      <c r="AG41" s="758">
        <v>2415</v>
      </c>
      <c r="AH41" s="756">
        <f t="shared" ref="AH41:AH54" si="6">AB41+AE41</f>
        <v>1960</v>
      </c>
      <c r="AI41" s="756">
        <f t="shared" si="4"/>
        <v>455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48</v>
      </c>
      <c r="U44" s="740">
        <v>60</v>
      </c>
      <c r="V44" s="763">
        <v>60</v>
      </c>
      <c r="W44" s="764">
        <f t="shared" si="0"/>
        <v>48</v>
      </c>
      <c r="X44" s="764">
        <f t="shared" si="1"/>
        <v>12</v>
      </c>
      <c r="Y44" s="764">
        <f t="shared" si="2"/>
        <v>60</v>
      </c>
      <c r="Z44" s="764">
        <f t="shared" si="3"/>
        <v>0</v>
      </c>
      <c r="AA44" s="761">
        <v>2100</v>
      </c>
      <c r="AB44" s="760">
        <f>nlc_rescost($S44:$U44,'Calc-Master'!$AX$13:$BF$13,AB$21,2)</f>
        <v>1680</v>
      </c>
      <c r="AC44" s="760">
        <f>nlc_rescost($S44:$U44,'Calc-Master'!$AX$13:$BF$13,AC$21,3)</f>
        <v>2100</v>
      </c>
      <c r="AD44" s="761"/>
      <c r="AE44" s="739"/>
      <c r="AF44" s="739"/>
      <c r="AG44" s="759">
        <v>2100</v>
      </c>
      <c r="AH44" s="760">
        <f t="shared" si="6"/>
        <v>1680</v>
      </c>
      <c r="AI44" s="760">
        <f t="shared" si="4"/>
        <v>420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0.8529411764705882</v>
      </c>
      <c r="M48" s="745" t="s">
        <v>854</v>
      </c>
      <c r="N48" s="749"/>
      <c r="O48" s="634">
        <v>42662</v>
      </c>
      <c r="P48" s="634">
        <v>42872</v>
      </c>
      <c r="Q48" s="750">
        <v>42662</v>
      </c>
      <c r="R48" s="750">
        <v>42872</v>
      </c>
      <c r="S48" s="752">
        <v>105</v>
      </c>
      <c r="T48" s="751">
        <v>93</v>
      </c>
      <c r="U48" s="751">
        <v>105</v>
      </c>
      <c r="V48" s="753">
        <v>105</v>
      </c>
      <c r="W48" s="754">
        <f t="shared" ref="W48:W53" si="8">T48</f>
        <v>93</v>
      </c>
      <c r="X48" s="754">
        <f t="shared" ref="X48:X53" si="9">Y48-W48</f>
        <v>12</v>
      </c>
      <c r="Y48" s="754">
        <f t="shared" ref="Y48:Y53" si="10">U48</f>
        <v>105</v>
      </c>
      <c r="Z48" s="754">
        <f t="shared" ref="Z48:Z53" si="11">Y48-V48</f>
        <v>0</v>
      </c>
      <c r="AA48" s="755">
        <v>3675</v>
      </c>
      <c r="AB48" s="756">
        <f>nlc_rescost($S48:$U48,'Calc-Master'!$AX$13:$BF$13,AB$21,2)</f>
        <v>3255</v>
      </c>
      <c r="AC48" s="756">
        <f>nlc_rescost($S48:$U48,'Calc-Master'!$AX$13:$BF$13,AC$21,3)</f>
        <v>3675</v>
      </c>
      <c r="AD48" s="755">
        <v>0</v>
      </c>
      <c r="AE48" s="757">
        <v>0</v>
      </c>
      <c r="AF48" s="757">
        <v>0</v>
      </c>
      <c r="AG48" s="758">
        <v>3675</v>
      </c>
      <c r="AH48" s="756">
        <f t="shared" ref="AH48:AH53" si="12">AB48+AE48</f>
        <v>3255</v>
      </c>
      <c r="AI48" s="756">
        <f t="shared" ref="AI48:AI53" si="13">AJ48-AH48</f>
        <v>420</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42872</v>
      </c>
      <c r="Q60" s="741">
        <v>42786</v>
      </c>
      <c r="R60" s="741">
        <v>42872</v>
      </c>
      <c r="S60" s="762">
        <v>15</v>
      </c>
      <c r="T60" s="740">
        <v>12</v>
      </c>
      <c r="U60" s="740">
        <v>15</v>
      </c>
      <c r="V60" s="763">
        <v>15</v>
      </c>
      <c r="W60" s="764">
        <f t="shared" ref="W60:W84" si="26">T60</f>
        <v>12</v>
      </c>
      <c r="X60" s="764">
        <f t="shared" ref="X60:X84" si="27">Y60-W60</f>
        <v>3</v>
      </c>
      <c r="Y60" s="764">
        <f t="shared" ref="Y60:Y84" si="28">U60</f>
        <v>15</v>
      </c>
      <c r="Z60" s="764">
        <f t="shared" ref="Z60:Z84" si="29">Y60-V60</f>
        <v>0</v>
      </c>
      <c r="AA60" s="761">
        <v>525</v>
      </c>
      <c r="AB60" s="760">
        <f>nlc_rescost($S60:$U60,'Calc-Master'!$AX$13:$BF$13,AB$21,2)</f>
        <v>420</v>
      </c>
      <c r="AC60" s="760">
        <f>nlc_rescost($S60:$U60,'Calc-Master'!$AX$13:$BF$13,AC$21,3)</f>
        <v>525</v>
      </c>
      <c r="AD60" s="761"/>
      <c r="AE60" s="739"/>
      <c r="AF60" s="739"/>
      <c r="AG60" s="759">
        <v>525</v>
      </c>
      <c r="AH60" s="760">
        <f t="shared" ref="AH60:AH84" si="30">AB60+AE60</f>
        <v>420</v>
      </c>
      <c r="AI60" s="760">
        <f t="shared" ref="AI60:AI84" si="31">AJ60-AH60</f>
        <v>105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42832</v>
      </c>
      <c r="Q61" s="741">
        <v>42696</v>
      </c>
      <c r="R61" s="741">
        <v>42832</v>
      </c>
      <c r="S61" s="762">
        <v>15</v>
      </c>
      <c r="T61" s="740">
        <v>14</v>
      </c>
      <c r="U61" s="740">
        <v>15</v>
      </c>
      <c r="V61" s="763">
        <v>15</v>
      </c>
      <c r="W61" s="764">
        <f t="shared" si="26"/>
        <v>14</v>
      </c>
      <c r="X61" s="764">
        <f t="shared" si="27"/>
        <v>1</v>
      </c>
      <c r="Y61" s="764">
        <f t="shared" si="28"/>
        <v>15</v>
      </c>
      <c r="Z61" s="764">
        <f t="shared" si="29"/>
        <v>0</v>
      </c>
      <c r="AA61" s="761">
        <v>525</v>
      </c>
      <c r="AB61" s="760">
        <f>nlc_rescost($S61:$U61,'Calc-Master'!$AX$13:$BF$13,AB$21,2)</f>
        <v>490</v>
      </c>
      <c r="AC61" s="760">
        <f>nlc_rescost($S61:$U61,'Calc-Master'!$AX$13:$BF$13,AC$21,3)</f>
        <v>525</v>
      </c>
      <c r="AD61" s="761"/>
      <c r="AE61" s="739"/>
      <c r="AF61" s="739"/>
      <c r="AG61" s="759">
        <v>525</v>
      </c>
      <c r="AH61" s="760">
        <f t="shared" si="30"/>
        <v>490</v>
      </c>
      <c r="AI61" s="760">
        <f t="shared" si="31"/>
        <v>35</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42856</v>
      </c>
      <c r="P65" s="765">
        <v>42862</v>
      </c>
      <c r="Q65" s="741">
        <v>42856</v>
      </c>
      <c r="R65" s="741">
        <v>42862</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0.5</v>
      </c>
      <c r="M66" s="744" t="str">
        <f t="shared" si="25"/>
        <v>grün</v>
      </c>
      <c r="N66" s="943" t="s">
        <v>2818</v>
      </c>
      <c r="O66" s="765">
        <v>42845</v>
      </c>
      <c r="P66" s="765">
        <v>42865</v>
      </c>
      <c r="Q66" s="741">
        <v>42845</v>
      </c>
      <c r="R66" s="741">
        <v>42865</v>
      </c>
      <c r="S66" s="762">
        <v>7</v>
      </c>
      <c r="T66" s="740">
        <v>2</v>
      </c>
      <c r="U66" s="740">
        <v>7</v>
      </c>
      <c r="V66" s="763">
        <v>7</v>
      </c>
      <c r="W66" s="764">
        <f t="shared" si="26"/>
        <v>2</v>
      </c>
      <c r="X66" s="764">
        <f t="shared" si="27"/>
        <v>5</v>
      </c>
      <c r="Y66" s="764">
        <f t="shared" si="28"/>
        <v>7</v>
      </c>
      <c r="Z66" s="764">
        <f t="shared" si="29"/>
        <v>0</v>
      </c>
      <c r="AA66" s="761">
        <v>245</v>
      </c>
      <c r="AB66" s="760">
        <f>nlc_rescost($S66:$U66,'Calc-Master'!$AX$13:$BF$13,AB$21,2)</f>
        <v>70</v>
      </c>
      <c r="AC66" s="760">
        <f>nlc_rescost($S66:$U66,'Calc-Master'!$AX$13:$BF$13,AC$21,3)</f>
        <v>245</v>
      </c>
      <c r="AD66" s="761"/>
      <c r="AE66" s="739"/>
      <c r="AF66" s="739"/>
      <c r="AG66" s="759">
        <v>245</v>
      </c>
      <c r="AH66" s="760">
        <f t="shared" si="30"/>
        <v>70</v>
      </c>
      <c r="AI66" s="760">
        <f t="shared" si="31"/>
        <v>175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42865</v>
      </c>
      <c r="Q76" s="750">
        <v>42704</v>
      </c>
      <c r="R76" s="750">
        <v>42865</v>
      </c>
      <c r="S76" s="752">
        <v>15</v>
      </c>
      <c r="T76" s="751">
        <v>10</v>
      </c>
      <c r="U76" s="751">
        <v>15</v>
      </c>
      <c r="V76" s="753">
        <v>15</v>
      </c>
      <c r="W76" s="754">
        <f t="shared" si="26"/>
        <v>10</v>
      </c>
      <c r="X76" s="754">
        <f t="shared" si="27"/>
        <v>5</v>
      </c>
      <c r="Y76" s="754">
        <f t="shared" si="28"/>
        <v>15</v>
      </c>
      <c r="Z76" s="754">
        <f t="shared" si="29"/>
        <v>0</v>
      </c>
      <c r="AA76" s="755">
        <v>525</v>
      </c>
      <c r="AB76" s="756">
        <f>nlc_rescost($S76:$U76,'Calc-Master'!$AX$13:$BF$13,AB$21,2)</f>
        <v>350</v>
      </c>
      <c r="AC76" s="756">
        <f>nlc_rescost($S76:$U76,'Calc-Master'!$AX$13:$BF$13,AC$21,3)</f>
        <v>525</v>
      </c>
      <c r="AD76" s="755">
        <v>0</v>
      </c>
      <c r="AE76" s="757">
        <v>0</v>
      </c>
      <c r="AF76" s="757">
        <v>0</v>
      </c>
      <c r="AG76" s="758">
        <v>525</v>
      </c>
      <c r="AH76" s="756">
        <f t="shared" si="30"/>
        <v>350</v>
      </c>
      <c r="AI76" s="756">
        <f t="shared" si="31"/>
        <v>175</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42865</v>
      </c>
      <c r="Q77" s="741">
        <v>42704</v>
      </c>
      <c r="R77" s="741">
        <v>42865</v>
      </c>
      <c r="S77" s="762">
        <v>15</v>
      </c>
      <c r="T77" s="740">
        <v>10</v>
      </c>
      <c r="U77" s="740">
        <v>15</v>
      </c>
      <c r="V77" s="763">
        <v>15</v>
      </c>
      <c r="W77" s="764">
        <f>T77</f>
        <v>10</v>
      </c>
      <c r="X77" s="764">
        <f>Y77-W77</f>
        <v>5</v>
      </c>
      <c r="Y77" s="764">
        <f>U77</f>
        <v>15</v>
      </c>
      <c r="Z77" s="764">
        <f>Y77-V77</f>
        <v>0</v>
      </c>
      <c r="AA77" s="761">
        <v>525</v>
      </c>
      <c r="AB77" s="760">
        <f>nlc_rescost($S77:$U77,'Calc-Master'!$AX$13:$BF$13,AB$21,2)</f>
        <v>350</v>
      </c>
      <c r="AC77" s="760">
        <f>nlc_rescost($S77:$U77,'Calc-Master'!$AX$13:$BF$13,AC$21,3)</f>
        <v>525</v>
      </c>
      <c r="AD77" s="761"/>
      <c r="AE77" s="739"/>
      <c r="AF77" s="739"/>
      <c r="AG77" s="759">
        <v>525</v>
      </c>
      <c r="AH77" s="760">
        <f>AB77+AE77</f>
        <v>350</v>
      </c>
      <c r="AI77" s="760">
        <f>AJ77-AH77</f>
        <v>175</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ZCYq+pVnVjRXzlMJkx42RTLTdppfMLQHxIvJTez4M8F+endhsZfA3GsvvenBU76/eanlPW0DT0GTDUOVj4xwgQ==" saltValue="Fiz+MNKy56BlIff38douPg=="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42852</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226</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30</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7910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1050</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42852</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- 06.04.2017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42831</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0.85399159663865554</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217</v>
      </c>
      <c r="V22" s="211">
        <f ca="1">IF(T22=0,0,IF((U22/T22)&lt;0,0,IF(U22/T22&gt;1,1,U22/T22)))</f>
        <v>0.91561181434599159</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226</v>
      </c>
      <c r="V24" s="211">
        <f>IF(T24=0,0,IF((U24/T24)&lt;0,0,U24/T24))</f>
        <v>0.8828125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7910</v>
      </c>
      <c r="V26" s="211">
        <f>IF(T26=0,0,IF((U26/T26)&lt;0,0,U26/T26))</f>
        <v>0.8828125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42852</v>
      </c>
    </row>
    <row r="115" spans="5:8" x14ac:dyDescent="0.2">
      <c r="E115" s="219">
        <v>114</v>
      </c>
      <c r="F115" s="219" t="s">
        <v>840</v>
      </c>
      <c r="G115" s="219" t="s">
        <v>1488</v>
      </c>
      <c r="H115" s="222" t="s">
        <v>845</v>
      </c>
    </row>
    <row r="116" spans="5:8" x14ac:dyDescent="0.2">
      <c r="E116" s="219">
        <v>115</v>
      </c>
      <c r="F116" s="219" t="s">
        <v>841</v>
      </c>
      <c r="G116" s="219" t="s">
        <v>844</v>
      </c>
      <c r="H116" s="222">
        <f ca="1">TODAY()</f>
        <v>42852</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42852</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42852</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2017-04-27T07:38:13Z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